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osim\Desktop\M1W2\"/>
    </mc:Choice>
  </mc:AlternateContent>
  <xr:revisionPtr revIDLastSave="0" documentId="13_ncr:1_{216947D1-5D6C-4EA4-90FF-6B9FDCC9D5C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SE Originale" sheetId="1" r:id="rId1"/>
    <sheet name="ESE" sheetId="3" r:id="rId2"/>
    <sheet name="NUOVO" sheetId="4" r:id="rId3"/>
    <sheet name="CERCA" sheetId="5" r:id="rId4"/>
    <sheet name="GRAFICI" sheetId="6" r:id="rId5"/>
    <sheet name="Consegne" sheetId="2" r:id="rId6"/>
  </sheets>
  <definedNames>
    <definedName name="_xlnm.Print_Area" localSheetId="1">Tabella1[]</definedName>
    <definedName name="_xlnm.Print_Area" localSheetId="2">Tabella2[]</definedName>
    <definedName name="COD_PRODOTTO" localSheetId="1">ESE!$B$2:$B$1048576</definedName>
    <definedName name="COD_PRODOTTO">'ESE Originale'!$B$2:$B$1048576</definedName>
    <definedName name="Codice">#REF!</definedName>
    <definedName name="DANIELE">#REF!</definedName>
    <definedName name="ID" localSheetId="1">ESE!$A$2:$A$1048576</definedName>
    <definedName name="ID">'ESE Originale'!$A$2:$A$1048576</definedName>
    <definedName name="IMPO">#REF!</definedName>
    <definedName name="IMPORTO">#REF!</definedName>
    <definedName name="MAGAZZINO" localSheetId="1">ESE!$D$2:$D$1048576</definedName>
    <definedName name="MAGAZZINO">'ESE Originale'!$D$2:$D$1048576</definedName>
    <definedName name="PAESE" localSheetId="1">ESE!$C$2:$C$1048576</definedName>
    <definedName name="PAESE">'ESE Originale'!$C$2:$C$1048576</definedName>
    <definedName name="PREZZO_UNITARIO" localSheetId="1">ESE!$G$2:$G$1048576</definedName>
    <definedName name="PREZZO_UNITARIO">'ESE Originale'!$G$2:$G$1048576</definedName>
    <definedName name="QUANT" localSheetId="1">ESE!$F$2:$F$1048576</definedName>
    <definedName name="QUANT">'ESE Originale'!$F$2:$F$1048576</definedName>
    <definedName name="tabella" localSheetId="1">ESE!$A$1:$F$2927</definedName>
    <definedName name="tabella">'ESE Originale'!$A$1:$F$2928</definedName>
    <definedName name="TERMINATO" localSheetId="1">ESE!$E$2:$E$1048576</definedName>
    <definedName name="TERMINATO">'ESE Originale'!$E$2:$E$1048576</definedName>
    <definedName name="_xlnm.Print_Titles" localSheetId="1">ESE!$1:$1</definedName>
    <definedName name="_xlnm.Print_Titles" localSheetId="2">NUOVO!$1:$1</definedName>
    <definedName name="TOTALE" localSheetId="1">Tabella1[TOTALE]</definedName>
    <definedName name="TOTALE">'ESE Originale'!#REF!</definedName>
    <definedName name="UNIONE">Tabella1[UNIONE]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/hRp88dqn0yGh4sf8YRNPg7N06A=="/>
    </ext>
  </extLst>
</workbook>
</file>

<file path=xl/calcChain.xml><?xml version="1.0" encoding="utf-8"?>
<calcChain xmlns="http://schemas.openxmlformats.org/spreadsheetml/2006/main">
  <c r="J2" i="6" l="1" a="1"/>
  <c r="J2" i="6" s="1"/>
  <c r="K2" i="6" s="1"/>
  <c r="F2" i="6" a="1"/>
  <c r="F2" i="6" s="1"/>
  <c r="H2" i="6" s="1"/>
  <c r="A2" i="6" a="1"/>
  <c r="A2" i="6" s="1"/>
  <c r="C2" i="6" s="1"/>
  <c r="C4" i="5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39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3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7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1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5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79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3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7" i="3"/>
  <c r="I212" i="4"/>
  <c r="H212" i="4"/>
  <c r="I211" i="4"/>
  <c r="H211" i="4"/>
  <c r="I210" i="4"/>
  <c r="H210" i="4"/>
  <c r="I209" i="4"/>
  <c r="H209" i="4"/>
  <c r="I208" i="4"/>
  <c r="H208" i="4"/>
  <c r="I207" i="4"/>
  <c r="H207" i="4"/>
  <c r="I206" i="4"/>
  <c r="H206" i="4"/>
  <c r="I205" i="4"/>
  <c r="H205" i="4"/>
  <c r="I204" i="4"/>
  <c r="H204" i="4"/>
  <c r="I203" i="4"/>
  <c r="H203" i="4"/>
  <c r="I202" i="4"/>
  <c r="H202" i="4"/>
  <c r="I201" i="4"/>
  <c r="H201" i="4"/>
  <c r="I200" i="4"/>
  <c r="H200" i="4"/>
  <c r="I199" i="4"/>
  <c r="H199" i="4"/>
  <c r="I198" i="4"/>
  <c r="H198" i="4"/>
  <c r="I197" i="4"/>
  <c r="H197" i="4"/>
  <c r="I196" i="4"/>
  <c r="H196" i="4"/>
  <c r="I195" i="4"/>
  <c r="H195" i="4"/>
  <c r="I194" i="4"/>
  <c r="H194" i="4"/>
  <c r="I193" i="4"/>
  <c r="H193" i="4"/>
  <c r="I192" i="4"/>
  <c r="H192" i="4"/>
  <c r="I191" i="4"/>
  <c r="H191" i="4"/>
  <c r="I190" i="4"/>
  <c r="H190" i="4"/>
  <c r="I189" i="4"/>
  <c r="H189" i="4"/>
  <c r="I188" i="4"/>
  <c r="H188" i="4"/>
  <c r="I187" i="4"/>
  <c r="H187" i="4"/>
  <c r="I186" i="4"/>
  <c r="H186" i="4"/>
  <c r="I185" i="4"/>
  <c r="H185" i="4"/>
  <c r="I184" i="4"/>
  <c r="H184" i="4"/>
  <c r="I183" i="4"/>
  <c r="H183" i="4"/>
  <c r="I182" i="4"/>
  <c r="H182" i="4"/>
  <c r="I181" i="4"/>
  <c r="H181" i="4"/>
  <c r="I180" i="4"/>
  <c r="H180" i="4"/>
  <c r="I179" i="4"/>
  <c r="H179" i="4"/>
  <c r="I178" i="4"/>
  <c r="H178" i="4"/>
  <c r="I177" i="4"/>
  <c r="H177" i="4"/>
  <c r="I176" i="4"/>
  <c r="H176" i="4"/>
  <c r="I175" i="4"/>
  <c r="H175" i="4"/>
  <c r="I174" i="4"/>
  <c r="H174" i="4"/>
  <c r="I173" i="4"/>
  <c r="H173" i="4"/>
  <c r="I172" i="4"/>
  <c r="H172" i="4"/>
  <c r="I171" i="4"/>
  <c r="H171" i="4"/>
  <c r="I170" i="4"/>
  <c r="H170" i="4"/>
  <c r="I169" i="4"/>
  <c r="H169" i="4"/>
  <c r="I168" i="4"/>
  <c r="H168" i="4"/>
  <c r="I167" i="4"/>
  <c r="H167" i="4"/>
  <c r="I166" i="4"/>
  <c r="H166" i="4"/>
  <c r="I165" i="4"/>
  <c r="H165" i="4"/>
  <c r="I164" i="4"/>
  <c r="H164" i="4"/>
  <c r="I163" i="4"/>
  <c r="H163" i="4"/>
  <c r="I162" i="4"/>
  <c r="H162" i="4"/>
  <c r="I161" i="4"/>
  <c r="H161" i="4"/>
  <c r="I160" i="4"/>
  <c r="H160" i="4"/>
  <c r="I159" i="4"/>
  <c r="H159" i="4"/>
  <c r="I158" i="4"/>
  <c r="H158" i="4"/>
  <c r="I157" i="4"/>
  <c r="H157" i="4"/>
  <c r="I156" i="4"/>
  <c r="H156" i="4"/>
  <c r="I155" i="4"/>
  <c r="H155" i="4"/>
  <c r="I154" i="4"/>
  <c r="H154" i="4"/>
  <c r="I153" i="4"/>
  <c r="H153" i="4"/>
  <c r="I152" i="4"/>
  <c r="H152" i="4"/>
  <c r="I151" i="4"/>
  <c r="H151" i="4"/>
  <c r="I150" i="4"/>
  <c r="H150" i="4"/>
  <c r="I149" i="4"/>
  <c r="H149" i="4"/>
  <c r="I148" i="4"/>
  <c r="H148" i="4"/>
  <c r="I147" i="4"/>
  <c r="H147" i="4"/>
  <c r="I146" i="4"/>
  <c r="H146" i="4"/>
  <c r="I145" i="4"/>
  <c r="H145" i="4"/>
  <c r="I144" i="4"/>
  <c r="H144" i="4"/>
  <c r="I143" i="4"/>
  <c r="H143" i="4"/>
  <c r="I142" i="4"/>
  <c r="H142" i="4"/>
  <c r="I141" i="4"/>
  <c r="H141" i="4"/>
  <c r="I140" i="4"/>
  <c r="H140" i="4"/>
  <c r="I139" i="4"/>
  <c r="H139" i="4"/>
  <c r="I138" i="4"/>
  <c r="H138" i="4"/>
  <c r="I137" i="4"/>
  <c r="H137" i="4"/>
  <c r="I136" i="4"/>
  <c r="H136" i="4"/>
  <c r="I135" i="4"/>
  <c r="H135" i="4"/>
  <c r="I134" i="4"/>
  <c r="H134" i="4"/>
  <c r="I133" i="4"/>
  <c r="H133" i="4"/>
  <c r="I132" i="4"/>
  <c r="H132" i="4"/>
  <c r="I131" i="4"/>
  <c r="H131" i="4"/>
  <c r="I130" i="4"/>
  <c r="H130" i="4"/>
  <c r="I129" i="4"/>
  <c r="H129" i="4"/>
  <c r="I128" i="4"/>
  <c r="H128" i="4"/>
  <c r="I127" i="4"/>
  <c r="H127" i="4"/>
  <c r="I126" i="4"/>
  <c r="H126" i="4"/>
  <c r="I125" i="4"/>
  <c r="H125" i="4"/>
  <c r="I124" i="4"/>
  <c r="H124" i="4"/>
  <c r="I123" i="4"/>
  <c r="H123" i="4"/>
  <c r="I122" i="4"/>
  <c r="H122" i="4"/>
  <c r="I121" i="4"/>
  <c r="H121" i="4"/>
  <c r="I120" i="4"/>
  <c r="H120" i="4"/>
  <c r="I119" i="4"/>
  <c r="H119" i="4"/>
  <c r="I118" i="4"/>
  <c r="H118" i="4"/>
  <c r="I117" i="4"/>
  <c r="H117" i="4"/>
  <c r="I116" i="4"/>
  <c r="H116" i="4"/>
  <c r="I115" i="4"/>
  <c r="H115" i="4"/>
  <c r="I114" i="4"/>
  <c r="H114" i="4"/>
  <c r="I113" i="4"/>
  <c r="H113" i="4"/>
  <c r="I112" i="4"/>
  <c r="H112" i="4"/>
  <c r="I111" i="4"/>
  <c r="H111" i="4"/>
  <c r="I110" i="4"/>
  <c r="H110" i="4"/>
  <c r="I109" i="4"/>
  <c r="H109" i="4"/>
  <c r="I108" i="4"/>
  <c r="H108" i="4"/>
  <c r="I107" i="4"/>
  <c r="H107" i="4"/>
  <c r="I106" i="4"/>
  <c r="H106" i="4"/>
  <c r="I105" i="4"/>
  <c r="H105" i="4"/>
  <c r="I104" i="4"/>
  <c r="H104" i="4"/>
  <c r="I103" i="4"/>
  <c r="H103" i="4"/>
  <c r="I102" i="4"/>
  <c r="H102" i="4"/>
  <c r="I101" i="4"/>
  <c r="H101" i="4"/>
  <c r="I100" i="4"/>
  <c r="H100" i="4"/>
  <c r="I99" i="4"/>
  <c r="H99" i="4"/>
  <c r="I98" i="4"/>
  <c r="H98" i="4"/>
  <c r="I97" i="4"/>
  <c r="H97" i="4"/>
  <c r="I96" i="4"/>
  <c r="H96" i="4"/>
  <c r="I95" i="4"/>
  <c r="H95" i="4"/>
  <c r="I94" i="4"/>
  <c r="H94" i="4"/>
  <c r="I93" i="4"/>
  <c r="H93" i="4"/>
  <c r="I92" i="4"/>
  <c r="H92" i="4"/>
  <c r="I91" i="4"/>
  <c r="H91" i="4"/>
  <c r="I90" i="4"/>
  <c r="H90" i="4"/>
  <c r="I89" i="4"/>
  <c r="H89" i="4"/>
  <c r="I88" i="4"/>
  <c r="H88" i="4"/>
  <c r="I87" i="4"/>
  <c r="H87" i="4"/>
  <c r="I86" i="4"/>
  <c r="H86" i="4"/>
  <c r="I85" i="4"/>
  <c r="H85" i="4"/>
  <c r="I84" i="4"/>
  <c r="H84" i="4"/>
  <c r="I83" i="4"/>
  <c r="H83" i="4"/>
  <c r="I82" i="4"/>
  <c r="H82" i="4"/>
  <c r="I81" i="4"/>
  <c r="H81" i="4"/>
  <c r="I80" i="4"/>
  <c r="H80" i="4"/>
  <c r="I79" i="4"/>
  <c r="H79" i="4"/>
  <c r="I78" i="4"/>
  <c r="H78" i="4"/>
  <c r="I77" i="4"/>
  <c r="H77" i="4"/>
  <c r="I76" i="4"/>
  <c r="H76" i="4"/>
  <c r="I75" i="4"/>
  <c r="H75" i="4"/>
  <c r="I74" i="4"/>
  <c r="H74" i="4"/>
  <c r="I73" i="4"/>
  <c r="H73" i="4"/>
  <c r="I72" i="4"/>
  <c r="H72" i="4"/>
  <c r="I71" i="4"/>
  <c r="H71" i="4"/>
  <c r="I70" i="4"/>
  <c r="H70" i="4"/>
  <c r="I69" i="4"/>
  <c r="H69" i="4"/>
  <c r="I68" i="4"/>
  <c r="H68" i="4"/>
  <c r="I67" i="4"/>
  <c r="H67" i="4"/>
  <c r="I66" i="4"/>
  <c r="H66" i="4"/>
  <c r="I65" i="4"/>
  <c r="H65" i="4"/>
  <c r="I64" i="4"/>
  <c r="H64" i="4"/>
  <c r="I63" i="4"/>
  <c r="H63" i="4"/>
  <c r="I62" i="4"/>
  <c r="H62" i="4"/>
  <c r="I61" i="4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I49" i="4"/>
  <c r="H49" i="4"/>
  <c r="I48" i="4"/>
  <c r="H48" i="4"/>
  <c r="I47" i="4"/>
  <c r="H47" i="4"/>
  <c r="I46" i="4"/>
  <c r="H46" i="4"/>
  <c r="I45" i="4"/>
  <c r="H45" i="4"/>
  <c r="I44" i="4"/>
  <c r="H44" i="4"/>
  <c r="I43" i="4"/>
  <c r="H43" i="4"/>
  <c r="I42" i="4"/>
  <c r="H42" i="4"/>
  <c r="I41" i="4"/>
  <c r="H41" i="4"/>
  <c r="I40" i="4"/>
  <c r="H40" i="4"/>
  <c r="I39" i="4"/>
  <c r="H39" i="4"/>
  <c r="I38" i="4"/>
  <c r="H38" i="4"/>
  <c r="I37" i="4"/>
  <c r="H37" i="4"/>
  <c r="I36" i="4"/>
  <c r="H36" i="4"/>
  <c r="I35" i="4"/>
  <c r="H35" i="4"/>
  <c r="I34" i="4"/>
  <c r="H34" i="4"/>
  <c r="I33" i="4"/>
  <c r="H33" i="4"/>
  <c r="I32" i="4"/>
  <c r="H32" i="4"/>
  <c r="I31" i="4"/>
  <c r="H31" i="4"/>
  <c r="I30" i="4"/>
  <c r="H30" i="4"/>
  <c r="I29" i="4"/>
  <c r="H29" i="4"/>
  <c r="I28" i="4"/>
  <c r="H28" i="4"/>
  <c r="I27" i="4"/>
  <c r="H27" i="4"/>
  <c r="I26" i="4"/>
  <c r="H26" i="4"/>
  <c r="I25" i="4"/>
  <c r="H25" i="4"/>
  <c r="I24" i="4"/>
  <c r="H24" i="4"/>
  <c r="I23" i="4"/>
  <c r="H23" i="4"/>
  <c r="I22" i="4"/>
  <c r="H22" i="4"/>
  <c r="I21" i="4"/>
  <c r="H21" i="4"/>
  <c r="I20" i="4"/>
  <c r="H20" i="4"/>
  <c r="I19" i="4"/>
  <c r="H19" i="4"/>
  <c r="I18" i="4"/>
  <c r="H18" i="4"/>
  <c r="I17" i="4"/>
  <c r="H17" i="4"/>
  <c r="I16" i="4"/>
  <c r="H16" i="4"/>
  <c r="I15" i="4"/>
  <c r="H15" i="4"/>
  <c r="I14" i="4"/>
  <c r="H14" i="4"/>
  <c r="I13" i="4"/>
  <c r="H13" i="4"/>
  <c r="I12" i="4"/>
  <c r="H12" i="4"/>
  <c r="I11" i="4"/>
  <c r="H11" i="4"/>
  <c r="I10" i="4"/>
  <c r="H10" i="4"/>
  <c r="I9" i="4"/>
  <c r="H9" i="4"/>
  <c r="I8" i="4"/>
  <c r="H8" i="4"/>
  <c r="I7" i="4"/>
  <c r="H7" i="4"/>
  <c r="I6" i="4"/>
  <c r="H6" i="4"/>
  <c r="I5" i="4"/>
  <c r="H5" i="4"/>
  <c r="I4" i="4"/>
  <c r="H4" i="4"/>
  <c r="I3" i="4"/>
  <c r="H3" i="4"/>
  <c r="I2" i="4"/>
  <c r="H2" i="4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M1869" i="3"/>
  <c r="M1861" i="3"/>
  <c r="M1859" i="3"/>
  <c r="M1853" i="3"/>
  <c r="M1851" i="3"/>
  <c r="M1845" i="3"/>
  <c r="M1843" i="3"/>
  <c r="M1837" i="3"/>
  <c r="M1835" i="3"/>
  <c r="M1829" i="3"/>
  <c r="M1827" i="3"/>
  <c r="M1821" i="3"/>
  <c r="M1819" i="3"/>
  <c r="M1813" i="3"/>
  <c r="M1811" i="3"/>
  <c r="M1805" i="3"/>
  <c r="M1803" i="3"/>
  <c r="M1797" i="3"/>
  <c r="M1795" i="3"/>
  <c r="M1789" i="3"/>
  <c r="M1787" i="3"/>
  <c r="M1781" i="3"/>
  <c r="M1779" i="3"/>
  <c r="M1773" i="3"/>
  <c r="M1771" i="3"/>
  <c r="M1765" i="3"/>
  <c r="M1763" i="3"/>
  <c r="M1757" i="3"/>
  <c r="M1755" i="3"/>
  <c r="M1749" i="3"/>
  <c r="M1747" i="3"/>
  <c r="M1741" i="3"/>
  <c r="M1739" i="3"/>
  <c r="M1733" i="3"/>
  <c r="M1731" i="3"/>
  <c r="M1725" i="3"/>
  <c r="M1723" i="3"/>
  <c r="M1717" i="3"/>
  <c r="M1715" i="3"/>
  <c r="M1709" i="3"/>
  <c r="M1707" i="3"/>
  <c r="M1701" i="3"/>
  <c r="M1699" i="3"/>
  <c r="M1693" i="3"/>
  <c r="M1691" i="3"/>
  <c r="M1685" i="3"/>
  <c r="M1683" i="3"/>
  <c r="M1677" i="3"/>
  <c r="M1675" i="3"/>
  <c r="M1669" i="3"/>
  <c r="M1667" i="3"/>
  <c r="M1661" i="3"/>
  <c r="M1659" i="3"/>
  <c r="M1653" i="3"/>
  <c r="M1651" i="3"/>
  <c r="M1649" i="3"/>
  <c r="M1645" i="3"/>
  <c r="M1643" i="3"/>
  <c r="M1641" i="3"/>
  <c r="M1637" i="3"/>
  <c r="M1635" i="3"/>
  <c r="M1633" i="3"/>
  <c r="M1629" i="3"/>
  <c r="M1627" i="3"/>
  <c r="M1625" i="3"/>
  <c r="M1621" i="3"/>
  <c r="M1619" i="3"/>
  <c r="M1617" i="3"/>
  <c r="M1613" i="3"/>
  <c r="M1611" i="3"/>
  <c r="M1609" i="3"/>
  <c r="M1605" i="3"/>
  <c r="M1603" i="3"/>
  <c r="M1601" i="3"/>
  <c r="M1599" i="3"/>
  <c r="M1597" i="3"/>
  <c r="M1595" i="3"/>
  <c r="M1593" i="3"/>
  <c r="M1591" i="3"/>
  <c r="M1589" i="3"/>
  <c r="M1587" i="3"/>
  <c r="M1585" i="3"/>
  <c r="M1583" i="3"/>
  <c r="M1581" i="3"/>
  <c r="M1579" i="3"/>
  <c r="M1577" i="3"/>
  <c r="M1575" i="3"/>
  <c r="M1573" i="3"/>
  <c r="M1571" i="3"/>
  <c r="M1569" i="3"/>
  <c r="M1567" i="3"/>
  <c r="M1565" i="3"/>
  <c r="M1563" i="3"/>
  <c r="M1561" i="3"/>
  <c r="M1559" i="3"/>
  <c r="M1557" i="3"/>
  <c r="M1555" i="3"/>
  <c r="M1553" i="3"/>
  <c r="M1551" i="3"/>
  <c r="M1549" i="3"/>
  <c r="M1547" i="3"/>
  <c r="M1545" i="3"/>
  <c r="M1543" i="3"/>
  <c r="M1541" i="3"/>
  <c r="M1539" i="3"/>
  <c r="M1537" i="3"/>
  <c r="M1535" i="3"/>
  <c r="M1533" i="3"/>
  <c r="M1531" i="3"/>
  <c r="M1529" i="3"/>
  <c r="M1527" i="3"/>
  <c r="M1525" i="3"/>
  <c r="M1523" i="3"/>
  <c r="M1521" i="3"/>
  <c r="M1519" i="3"/>
  <c r="M1517" i="3"/>
  <c r="M1515" i="3"/>
  <c r="M1513" i="3"/>
  <c r="M1511" i="3"/>
  <c r="M1509" i="3"/>
  <c r="M1507" i="3"/>
  <c r="M1505" i="3"/>
  <c r="M1503" i="3"/>
  <c r="M1501" i="3"/>
  <c r="M1499" i="3"/>
  <c r="M1497" i="3"/>
  <c r="M1495" i="3"/>
  <c r="M1493" i="3"/>
  <c r="M1491" i="3"/>
  <c r="M1489" i="3"/>
  <c r="M1487" i="3"/>
  <c r="M1485" i="3"/>
  <c r="M1483" i="3"/>
  <c r="M1481" i="3"/>
  <c r="M1479" i="3"/>
  <c r="M1477" i="3"/>
  <c r="M1475" i="3"/>
  <c r="M1473" i="3"/>
  <c r="M1471" i="3"/>
  <c r="M1469" i="3"/>
  <c r="M1467" i="3"/>
  <c r="M1465" i="3"/>
  <c r="M1463" i="3"/>
  <c r="M1461" i="3"/>
  <c r="M1459" i="3"/>
  <c r="M1457" i="3"/>
  <c r="M1455" i="3"/>
  <c r="M1453" i="3"/>
  <c r="M1451" i="3"/>
  <c r="M1449" i="3"/>
  <c r="M1447" i="3"/>
  <c r="M1445" i="3"/>
  <c r="M1443" i="3"/>
  <c r="M1441" i="3"/>
  <c r="M1439" i="3"/>
  <c r="M1437" i="3"/>
  <c r="M1435" i="3"/>
  <c r="M1433" i="3"/>
  <c r="M1431" i="3"/>
  <c r="M1429" i="3"/>
  <c r="M1427" i="3"/>
  <c r="M1425" i="3"/>
  <c r="M1423" i="3"/>
  <c r="M1421" i="3"/>
  <c r="M1419" i="3"/>
  <c r="M1417" i="3"/>
  <c r="M1415" i="3"/>
  <c r="M1413" i="3"/>
  <c r="M1411" i="3"/>
  <c r="M1409" i="3"/>
  <c r="M1407" i="3"/>
  <c r="M1405" i="3"/>
  <c r="M1403" i="3"/>
  <c r="M1401" i="3"/>
  <c r="M1399" i="3"/>
  <c r="M1397" i="3"/>
  <c r="M1395" i="3"/>
  <c r="M1393" i="3"/>
  <c r="M1391" i="3"/>
  <c r="M1389" i="3"/>
  <c r="M1387" i="3"/>
  <c r="M1385" i="3"/>
  <c r="M1383" i="3"/>
  <c r="M1381" i="3"/>
  <c r="M1379" i="3"/>
  <c r="M1377" i="3"/>
  <c r="M1375" i="3"/>
  <c r="M1373" i="3"/>
  <c r="M1371" i="3"/>
  <c r="M1369" i="3"/>
  <c r="M1367" i="3"/>
  <c r="M1365" i="3"/>
  <c r="M1363" i="3"/>
  <c r="M1361" i="3"/>
  <c r="M1359" i="3"/>
  <c r="M1357" i="3"/>
  <c r="M1355" i="3"/>
  <c r="M1353" i="3"/>
  <c r="M1351" i="3"/>
  <c r="M1349" i="3"/>
  <c r="M1347" i="3"/>
  <c r="M1345" i="3"/>
  <c r="M1343" i="3"/>
  <c r="M1341" i="3"/>
  <c r="M1339" i="3"/>
  <c r="M1337" i="3"/>
  <c r="M1335" i="3"/>
  <c r="M1333" i="3"/>
  <c r="M1331" i="3"/>
  <c r="M1329" i="3"/>
  <c r="M1327" i="3"/>
  <c r="M1325" i="3"/>
  <c r="M1323" i="3"/>
  <c r="M1321" i="3"/>
  <c r="M1319" i="3"/>
  <c r="M1317" i="3"/>
  <c r="M1315" i="3"/>
  <c r="M1313" i="3"/>
  <c r="M1311" i="3"/>
  <c r="M1309" i="3"/>
  <c r="M1307" i="3"/>
  <c r="M1305" i="3"/>
  <c r="M1303" i="3"/>
  <c r="M1301" i="3"/>
  <c r="M1299" i="3"/>
  <c r="M1297" i="3"/>
  <c r="M1295" i="3"/>
  <c r="M1291" i="3"/>
  <c r="M1289" i="3"/>
  <c r="M1287" i="3"/>
  <c r="M1285" i="3"/>
  <c r="M1283" i="3"/>
  <c r="M1281" i="3"/>
  <c r="M1279" i="3"/>
  <c r="M1275" i="3"/>
  <c r="M1273" i="3"/>
  <c r="M1271" i="3"/>
  <c r="M1269" i="3"/>
  <c r="M1267" i="3"/>
  <c r="M1265" i="3"/>
  <c r="M1263" i="3"/>
  <c r="M1259" i="3"/>
  <c r="M1257" i="3"/>
  <c r="M1255" i="3"/>
  <c r="M1253" i="3"/>
  <c r="M1251" i="3"/>
  <c r="M1249" i="3"/>
  <c r="M1247" i="3"/>
  <c r="M1243" i="3"/>
  <c r="M1241" i="3"/>
  <c r="M1239" i="3"/>
  <c r="M1237" i="3"/>
  <c r="M1235" i="3"/>
  <c r="M1233" i="3"/>
  <c r="M1231" i="3"/>
  <c r="M1227" i="3"/>
  <c r="M1225" i="3"/>
  <c r="M1223" i="3"/>
  <c r="M1221" i="3"/>
  <c r="M1219" i="3"/>
  <c r="M1217" i="3"/>
  <c r="M1215" i="3"/>
  <c r="M1213" i="3"/>
  <c r="M1211" i="3"/>
  <c r="M1209" i="3"/>
  <c r="M1207" i="3"/>
  <c r="M1203" i="3"/>
  <c r="M1201" i="3"/>
  <c r="M1199" i="3"/>
  <c r="M1197" i="3"/>
  <c r="M1195" i="3"/>
  <c r="M1193" i="3"/>
  <c r="M1191" i="3"/>
  <c r="M1189" i="3"/>
  <c r="M1187" i="3"/>
  <c r="M1185" i="3"/>
  <c r="M1183" i="3"/>
  <c r="M1181" i="3"/>
  <c r="M1179" i="3"/>
  <c r="M1177" i="3"/>
  <c r="M1175" i="3"/>
  <c r="M1173" i="3"/>
  <c r="M1171" i="3"/>
  <c r="M1169" i="3"/>
  <c r="M1167" i="3"/>
  <c r="M1165" i="3"/>
  <c r="M1163" i="3"/>
  <c r="M1161" i="3"/>
  <c r="M1159" i="3"/>
  <c r="M1157" i="3"/>
  <c r="M1155" i="3"/>
  <c r="M1153" i="3"/>
  <c r="M1151" i="3"/>
  <c r="M1149" i="3"/>
  <c r="M1147" i="3"/>
  <c r="M1145" i="3"/>
  <c r="M1143" i="3"/>
  <c r="M1141" i="3"/>
  <c r="M1139" i="3"/>
  <c r="M1137" i="3"/>
  <c r="M1135" i="3"/>
  <c r="M1133" i="3"/>
  <c r="M1131" i="3"/>
  <c r="M1129" i="3"/>
  <c r="M1127" i="3"/>
  <c r="M1125" i="3"/>
  <c r="M1123" i="3"/>
  <c r="M1121" i="3"/>
  <c r="M1119" i="3"/>
  <c r="M1117" i="3"/>
  <c r="M1115" i="3"/>
  <c r="M1113" i="3"/>
  <c r="M1111" i="3"/>
  <c r="M1109" i="3"/>
  <c r="M1107" i="3"/>
  <c r="M1105" i="3"/>
  <c r="M1103" i="3"/>
  <c r="M1101" i="3"/>
  <c r="M1099" i="3"/>
  <c r="M1097" i="3"/>
  <c r="M1095" i="3"/>
  <c r="M1093" i="3"/>
  <c r="M1091" i="3"/>
  <c r="M1089" i="3"/>
  <c r="M1087" i="3"/>
  <c r="M1085" i="3"/>
  <c r="M1083" i="3"/>
  <c r="M1081" i="3"/>
  <c r="M1079" i="3"/>
  <c r="M1077" i="3"/>
  <c r="M1075" i="3"/>
  <c r="M1073" i="3"/>
  <c r="M1071" i="3"/>
  <c r="M1069" i="3"/>
  <c r="M1067" i="3"/>
  <c r="M1065" i="3"/>
  <c r="M1063" i="3"/>
  <c r="M1061" i="3"/>
  <c r="M1059" i="3"/>
  <c r="M1057" i="3"/>
  <c r="M1055" i="3"/>
  <c r="M1053" i="3"/>
  <c r="M1051" i="3"/>
  <c r="M1049" i="3"/>
  <c r="M1047" i="3"/>
  <c r="M1045" i="3"/>
  <c r="M1043" i="3"/>
  <c r="M1041" i="3"/>
  <c r="M1039" i="3"/>
  <c r="M1037" i="3"/>
  <c r="M1035" i="3"/>
  <c r="M1033" i="3"/>
  <c r="M1031" i="3"/>
  <c r="M1029" i="3"/>
  <c r="M1027" i="3"/>
  <c r="M1025" i="3"/>
  <c r="M1023" i="3"/>
  <c r="M1021" i="3"/>
  <c r="M1019" i="3"/>
  <c r="M1017" i="3"/>
  <c r="M1015" i="3"/>
  <c r="M1013" i="3"/>
  <c r="M1011" i="3"/>
  <c r="M1009" i="3"/>
  <c r="M1007" i="3"/>
  <c r="M1005" i="3"/>
  <c r="M1003" i="3"/>
  <c r="M1001" i="3"/>
  <c r="M999" i="3"/>
  <c r="M997" i="3"/>
  <c r="M995" i="3"/>
  <c r="M993" i="3"/>
  <c r="M991" i="3"/>
  <c r="M989" i="3"/>
  <c r="M987" i="3"/>
  <c r="M985" i="3"/>
  <c r="M983" i="3"/>
  <c r="M981" i="3"/>
  <c r="M979" i="3"/>
  <c r="M977" i="3"/>
  <c r="M975" i="3"/>
  <c r="M973" i="3"/>
  <c r="M971" i="3"/>
  <c r="M969" i="3"/>
  <c r="M967" i="3"/>
  <c r="M965" i="3"/>
  <c r="M963" i="3"/>
  <c r="M961" i="3"/>
  <c r="M959" i="3"/>
  <c r="M957" i="3"/>
  <c r="M955" i="3"/>
  <c r="M953" i="3"/>
  <c r="M951" i="3"/>
  <c r="M949" i="3"/>
  <c r="M947" i="3"/>
  <c r="M945" i="3"/>
  <c r="M943" i="3"/>
  <c r="M941" i="3"/>
  <c r="M939" i="3"/>
  <c r="M937" i="3"/>
  <c r="M935" i="3"/>
  <c r="M933" i="3"/>
  <c r="M931" i="3"/>
  <c r="M929" i="3"/>
  <c r="M927" i="3"/>
  <c r="M925" i="3"/>
  <c r="M923" i="3"/>
  <c r="M921" i="3"/>
  <c r="M919" i="3"/>
  <c r="M917" i="3"/>
  <c r="M915" i="3"/>
  <c r="M913" i="3"/>
  <c r="M911" i="3"/>
  <c r="M909" i="3"/>
  <c r="M907" i="3"/>
  <c r="M905" i="3"/>
  <c r="M903" i="3"/>
  <c r="M901" i="3"/>
  <c r="M899" i="3"/>
  <c r="M897" i="3"/>
  <c r="M895" i="3"/>
  <c r="M893" i="3"/>
  <c r="M891" i="3"/>
  <c r="M889" i="3"/>
  <c r="M887" i="3"/>
  <c r="M885" i="3"/>
  <c r="M883" i="3"/>
  <c r="M881" i="3"/>
  <c r="M879" i="3"/>
  <c r="M877" i="3"/>
  <c r="M875" i="3"/>
  <c r="M873" i="3"/>
  <c r="M871" i="3"/>
  <c r="M869" i="3"/>
  <c r="M867" i="3"/>
  <c r="M865" i="3"/>
  <c r="M863" i="3"/>
  <c r="M861" i="3"/>
  <c r="M859" i="3"/>
  <c r="M857" i="3"/>
  <c r="M855" i="3"/>
  <c r="M853" i="3"/>
  <c r="M851" i="3"/>
  <c r="M849" i="3"/>
  <c r="M847" i="3"/>
  <c r="M845" i="3"/>
  <c r="M843" i="3"/>
  <c r="M841" i="3"/>
  <c r="M839" i="3"/>
  <c r="M837" i="3"/>
  <c r="M835" i="3"/>
  <c r="M833" i="3"/>
  <c r="M831" i="3"/>
  <c r="M829" i="3"/>
  <c r="M827" i="3"/>
  <c r="M825" i="3"/>
  <c r="M823" i="3"/>
  <c r="M821" i="3"/>
  <c r="M819" i="3"/>
  <c r="M817" i="3"/>
  <c r="M815" i="3"/>
  <c r="M813" i="3"/>
  <c r="M811" i="3"/>
  <c r="M809" i="3"/>
  <c r="M807" i="3"/>
  <c r="M805" i="3"/>
  <c r="M803" i="3"/>
  <c r="M801" i="3"/>
  <c r="M799" i="3"/>
  <c r="M797" i="3"/>
  <c r="M795" i="3"/>
  <c r="M793" i="3"/>
  <c r="M791" i="3"/>
  <c r="M789" i="3"/>
  <c r="M787" i="3"/>
  <c r="M785" i="3"/>
  <c r="M783" i="3"/>
  <c r="M781" i="3"/>
  <c r="M779" i="3"/>
  <c r="M777" i="3"/>
  <c r="M775" i="3"/>
  <c r="M773" i="3"/>
  <c r="M771" i="3"/>
  <c r="M769" i="3"/>
  <c r="M767" i="3"/>
  <c r="M765" i="3"/>
  <c r="M763" i="3"/>
  <c r="M761" i="3"/>
  <c r="M759" i="3"/>
  <c r="M757" i="3"/>
  <c r="M755" i="3"/>
  <c r="M753" i="3"/>
  <c r="M751" i="3"/>
  <c r="M749" i="3"/>
  <c r="M747" i="3"/>
  <c r="M745" i="3"/>
  <c r="M743" i="3"/>
  <c r="M741" i="3"/>
  <c r="M739" i="3"/>
  <c r="M737" i="3"/>
  <c r="M735" i="3"/>
  <c r="M733" i="3"/>
  <c r="M731" i="3"/>
  <c r="M729" i="3"/>
  <c r="M727" i="3"/>
  <c r="M725" i="3"/>
  <c r="M723" i="3"/>
  <c r="M721" i="3"/>
  <c r="M719" i="3"/>
  <c r="M717" i="3"/>
  <c r="M715" i="3"/>
  <c r="M713" i="3"/>
  <c r="M711" i="3"/>
  <c r="M709" i="3"/>
  <c r="M707" i="3"/>
  <c r="M705" i="3"/>
  <c r="M703" i="3"/>
  <c r="M701" i="3"/>
  <c r="M699" i="3"/>
  <c r="M697" i="3"/>
  <c r="M695" i="3"/>
  <c r="M693" i="3"/>
  <c r="M691" i="3"/>
  <c r="M689" i="3"/>
  <c r="M687" i="3"/>
  <c r="M685" i="3"/>
  <c r="M683" i="3"/>
  <c r="M681" i="3"/>
  <c r="M679" i="3"/>
  <c r="M677" i="3"/>
  <c r="M675" i="3"/>
  <c r="M673" i="3"/>
  <c r="M671" i="3"/>
  <c r="M667" i="3"/>
  <c r="M665" i="3"/>
  <c r="M663" i="3"/>
  <c r="M661" i="3"/>
  <c r="M659" i="3"/>
  <c r="M657" i="3"/>
  <c r="M655" i="3"/>
  <c r="M653" i="3"/>
  <c r="M651" i="3"/>
  <c r="M649" i="3"/>
  <c r="M647" i="3"/>
  <c r="M645" i="3"/>
  <c r="M643" i="3"/>
  <c r="M641" i="3"/>
  <c r="M639" i="3"/>
  <c r="M635" i="3"/>
  <c r="M633" i="3"/>
  <c r="M631" i="3"/>
  <c r="M629" i="3"/>
  <c r="M627" i="3"/>
  <c r="M625" i="3"/>
  <c r="M623" i="3"/>
  <c r="M621" i="3"/>
  <c r="M619" i="3"/>
  <c r="M617" i="3"/>
  <c r="M615" i="3"/>
  <c r="M613" i="3"/>
  <c r="M611" i="3"/>
  <c r="M609" i="3"/>
  <c r="M607" i="3"/>
  <c r="M603" i="3"/>
  <c r="M601" i="3"/>
  <c r="M599" i="3"/>
  <c r="M597" i="3"/>
  <c r="M595" i="3"/>
  <c r="M593" i="3"/>
  <c r="M591" i="3"/>
  <c r="M589" i="3"/>
  <c r="M587" i="3"/>
  <c r="M585" i="3"/>
  <c r="M583" i="3"/>
  <c r="M581" i="3"/>
  <c r="M579" i="3"/>
  <c r="M577" i="3"/>
  <c r="M575" i="3"/>
  <c r="M571" i="3"/>
  <c r="M569" i="3"/>
  <c r="M567" i="3"/>
  <c r="M565" i="3"/>
  <c r="M563" i="3"/>
  <c r="M561" i="3"/>
  <c r="M559" i="3"/>
  <c r="M557" i="3"/>
  <c r="M555" i="3"/>
  <c r="M553" i="3"/>
  <c r="M551" i="3"/>
  <c r="M549" i="3"/>
  <c r="M547" i="3"/>
  <c r="M545" i="3"/>
  <c r="M543" i="3"/>
  <c r="M539" i="3"/>
  <c r="M537" i="3"/>
  <c r="M535" i="3"/>
  <c r="M533" i="3"/>
  <c r="M531" i="3"/>
  <c r="M529" i="3"/>
  <c r="M527" i="3"/>
  <c r="M525" i="3"/>
  <c r="M523" i="3"/>
  <c r="M521" i="3"/>
  <c r="M519" i="3"/>
  <c r="M517" i="3"/>
  <c r="M515" i="3"/>
  <c r="M513" i="3"/>
  <c r="M511" i="3"/>
  <c r="M507" i="3"/>
  <c r="M505" i="3"/>
  <c r="M503" i="3"/>
  <c r="M501" i="3"/>
  <c r="M499" i="3"/>
  <c r="M497" i="3"/>
  <c r="M495" i="3"/>
  <c r="M493" i="3"/>
  <c r="M491" i="3"/>
  <c r="M489" i="3"/>
  <c r="M487" i="3"/>
  <c r="M485" i="3"/>
  <c r="M483" i="3"/>
  <c r="M481" i="3"/>
  <c r="M479" i="3"/>
  <c r="M477" i="3"/>
  <c r="M475" i="3"/>
  <c r="M473" i="3"/>
  <c r="M471" i="3"/>
  <c r="M469" i="3"/>
  <c r="M467" i="3"/>
  <c r="M465" i="3"/>
  <c r="M463" i="3"/>
  <c r="M461" i="3"/>
  <c r="M459" i="3"/>
  <c r="M457" i="3"/>
  <c r="M455" i="3"/>
  <c r="M453" i="3"/>
  <c r="M451" i="3"/>
  <c r="M449" i="3"/>
  <c r="M447" i="3"/>
  <c r="M445" i="3"/>
  <c r="M443" i="3"/>
  <c r="M441" i="3"/>
  <c r="M439" i="3"/>
  <c r="M437" i="3"/>
  <c r="M435" i="3"/>
  <c r="M433" i="3"/>
  <c r="M431" i="3"/>
  <c r="M429" i="3"/>
  <c r="M427" i="3"/>
  <c r="M425" i="3"/>
  <c r="M423" i="3"/>
  <c r="M419" i="3"/>
  <c r="M417" i="3"/>
  <c r="M415" i="3"/>
  <c r="M413" i="3"/>
  <c r="M411" i="3"/>
  <c r="M409" i="3"/>
  <c r="M407" i="3"/>
  <c r="M405" i="3"/>
  <c r="M403" i="3"/>
  <c r="M401" i="3"/>
  <c r="M399" i="3"/>
  <c r="M397" i="3"/>
  <c r="M395" i="3"/>
  <c r="M393" i="3"/>
  <c r="M391" i="3"/>
  <c r="M389" i="3"/>
  <c r="M387" i="3"/>
  <c r="M385" i="3"/>
  <c r="M383" i="3"/>
  <c r="M381" i="3"/>
  <c r="M379" i="3"/>
  <c r="M377" i="3"/>
  <c r="M375" i="3"/>
  <c r="M373" i="3"/>
  <c r="M371" i="3"/>
  <c r="M369" i="3"/>
  <c r="M367" i="3"/>
  <c r="M365" i="3"/>
  <c r="M363" i="3"/>
  <c r="M361" i="3"/>
  <c r="M359" i="3"/>
  <c r="M357" i="3"/>
  <c r="M355" i="3"/>
  <c r="M353" i="3"/>
  <c r="M351" i="3"/>
  <c r="M349" i="3"/>
  <c r="M347" i="3"/>
  <c r="M345" i="3"/>
  <c r="M343" i="3"/>
  <c r="M341" i="3"/>
  <c r="M339" i="3"/>
  <c r="M337" i="3"/>
  <c r="M335" i="3"/>
  <c r="M333" i="3"/>
  <c r="M331" i="3"/>
  <c r="M329" i="3"/>
  <c r="M327" i="3"/>
  <c r="M325" i="3"/>
  <c r="M323" i="3"/>
  <c r="M321" i="3"/>
  <c r="M319" i="3"/>
  <c r="M317" i="3"/>
  <c r="M315" i="3"/>
  <c r="M313" i="3"/>
  <c r="M311" i="3"/>
  <c r="M309" i="3"/>
  <c r="M307" i="3"/>
  <c r="M305" i="3"/>
  <c r="M303" i="3"/>
  <c r="M301" i="3"/>
  <c r="M299" i="3"/>
  <c r="M297" i="3"/>
  <c r="M295" i="3"/>
  <c r="M291" i="3"/>
  <c r="M289" i="3"/>
  <c r="M287" i="3"/>
  <c r="M285" i="3"/>
  <c r="M283" i="3"/>
  <c r="M281" i="3"/>
  <c r="M279" i="3"/>
  <c r="M277" i="3"/>
  <c r="M275" i="3"/>
  <c r="M273" i="3"/>
  <c r="M271" i="3"/>
  <c r="M269" i="3"/>
  <c r="M267" i="3"/>
  <c r="M265" i="3"/>
  <c r="M263" i="3"/>
  <c r="M261" i="3"/>
  <c r="M259" i="3"/>
  <c r="M257" i="3"/>
  <c r="M255" i="3"/>
  <c r="M253" i="3"/>
  <c r="M251" i="3"/>
  <c r="M249" i="3"/>
  <c r="M247" i="3"/>
  <c r="M245" i="3"/>
  <c r="M243" i="3"/>
  <c r="M241" i="3"/>
  <c r="M239" i="3"/>
  <c r="M237" i="3"/>
  <c r="M235" i="3"/>
  <c r="M233" i="3"/>
  <c r="M231" i="3"/>
  <c r="M229" i="3"/>
  <c r="M227" i="3"/>
  <c r="M225" i="3"/>
  <c r="M223" i="3"/>
  <c r="M221" i="3"/>
  <c r="M219" i="3"/>
  <c r="M217" i="3"/>
  <c r="M215" i="3"/>
  <c r="M213" i="3"/>
  <c r="M211" i="3"/>
  <c r="M209" i="3"/>
  <c r="M207" i="3"/>
  <c r="M205" i="3"/>
  <c r="M203" i="3"/>
  <c r="M201" i="3"/>
  <c r="M199" i="3"/>
  <c r="M197" i="3"/>
  <c r="M195" i="3"/>
  <c r="M193" i="3"/>
  <c r="M191" i="3"/>
  <c r="M189" i="3"/>
  <c r="M187" i="3"/>
  <c r="M185" i="3"/>
  <c r="M183" i="3"/>
  <c r="M181" i="3"/>
  <c r="M179" i="3"/>
  <c r="M177" i="3"/>
  <c r="M175" i="3"/>
  <c r="M173" i="3"/>
  <c r="M171" i="3"/>
  <c r="M169" i="3"/>
  <c r="M167" i="3"/>
  <c r="M163" i="3"/>
  <c r="M161" i="3"/>
  <c r="M159" i="3"/>
  <c r="M157" i="3"/>
  <c r="M155" i="3"/>
  <c r="M153" i="3"/>
  <c r="M151" i="3"/>
  <c r="M149" i="3"/>
  <c r="M147" i="3"/>
  <c r="M145" i="3"/>
  <c r="M143" i="3"/>
  <c r="M141" i="3"/>
  <c r="M139" i="3"/>
  <c r="M137" i="3"/>
  <c r="M135" i="3"/>
  <c r="M133" i="3"/>
  <c r="M131" i="3"/>
  <c r="M129" i="3"/>
  <c r="M127" i="3"/>
  <c r="M125" i="3"/>
  <c r="M123" i="3"/>
  <c r="M121" i="3"/>
  <c r="M119" i="3"/>
  <c r="M117" i="3"/>
  <c r="M115" i="3"/>
  <c r="M113" i="3"/>
  <c r="M111" i="3"/>
  <c r="M109" i="3"/>
  <c r="M107" i="3"/>
  <c r="M105" i="3"/>
  <c r="M103" i="3"/>
  <c r="M101" i="3"/>
  <c r="M99" i="3"/>
  <c r="M97" i="3"/>
  <c r="M95" i="3"/>
  <c r="M93" i="3"/>
  <c r="M91" i="3"/>
  <c r="M89" i="3"/>
  <c r="M87" i="3"/>
  <c r="M85" i="3"/>
  <c r="M83" i="3"/>
  <c r="M81" i="3"/>
  <c r="M79" i="3"/>
  <c r="M77" i="3"/>
  <c r="M75" i="3"/>
  <c r="M73" i="3"/>
  <c r="M71" i="3"/>
  <c r="M69" i="3"/>
  <c r="M67" i="3"/>
  <c r="M65" i="3"/>
  <c r="M63" i="3"/>
  <c r="M61" i="3"/>
  <c r="M59" i="3"/>
  <c r="M57" i="3"/>
  <c r="M55" i="3"/>
  <c r="M53" i="3"/>
  <c r="M51" i="3"/>
  <c r="M49" i="3"/>
  <c r="M47" i="3"/>
  <c r="M45" i="3"/>
  <c r="M43" i="3"/>
  <c r="M41" i="3"/>
  <c r="M39" i="3"/>
  <c r="M35" i="3"/>
  <c r="M33" i="3"/>
  <c r="M31" i="3"/>
  <c r="M29" i="3"/>
  <c r="M27" i="3"/>
  <c r="M25" i="3"/>
  <c r="M23" i="3"/>
  <c r="M21" i="3"/>
  <c r="M19" i="3"/>
  <c r="M17" i="3"/>
  <c r="M15" i="3"/>
  <c r="M13" i="3"/>
  <c r="M11" i="3"/>
  <c r="M9" i="3"/>
  <c r="M8" i="3"/>
  <c r="M7" i="3"/>
  <c r="M6" i="3"/>
  <c r="M5" i="3"/>
  <c r="M3" i="3"/>
  <c r="M2" i="3"/>
  <c r="M4" i="3"/>
  <c r="M10" i="3"/>
  <c r="M12" i="3"/>
  <c r="M14" i="3"/>
  <c r="M16" i="3"/>
  <c r="M18" i="3"/>
  <c r="M20" i="3"/>
  <c r="M22" i="3"/>
  <c r="M24" i="3"/>
  <c r="M26" i="3"/>
  <c r="M28" i="3"/>
  <c r="M30" i="3"/>
  <c r="M32" i="3"/>
  <c r="M34" i="3"/>
  <c r="M36" i="3"/>
  <c r="M37" i="3"/>
  <c r="M38" i="3"/>
  <c r="M40" i="3"/>
  <c r="M42" i="3"/>
  <c r="M44" i="3"/>
  <c r="M46" i="3"/>
  <c r="M48" i="3"/>
  <c r="M50" i="3"/>
  <c r="M52" i="3"/>
  <c r="M54" i="3"/>
  <c r="M56" i="3"/>
  <c r="M58" i="3"/>
  <c r="M60" i="3"/>
  <c r="M62" i="3"/>
  <c r="M64" i="3"/>
  <c r="M66" i="3"/>
  <c r="M68" i="3"/>
  <c r="M70" i="3"/>
  <c r="M72" i="3"/>
  <c r="M74" i="3"/>
  <c r="M76" i="3"/>
  <c r="M78" i="3"/>
  <c r="M80" i="3"/>
  <c r="M82" i="3"/>
  <c r="M84" i="3"/>
  <c r="M86" i="3"/>
  <c r="M88" i="3"/>
  <c r="M90" i="3"/>
  <c r="M92" i="3"/>
  <c r="M94" i="3"/>
  <c r="M96" i="3"/>
  <c r="M98" i="3"/>
  <c r="M100" i="3"/>
  <c r="M102" i="3"/>
  <c r="M104" i="3"/>
  <c r="M106" i="3"/>
  <c r="M108" i="3"/>
  <c r="M110" i="3"/>
  <c r="M112" i="3"/>
  <c r="M114" i="3"/>
  <c r="M116" i="3"/>
  <c r="M118" i="3"/>
  <c r="M120" i="3"/>
  <c r="M122" i="3"/>
  <c r="M124" i="3"/>
  <c r="M126" i="3"/>
  <c r="M128" i="3"/>
  <c r="M130" i="3"/>
  <c r="M132" i="3"/>
  <c r="M134" i="3"/>
  <c r="M136" i="3"/>
  <c r="M138" i="3"/>
  <c r="M140" i="3"/>
  <c r="M142" i="3"/>
  <c r="M144" i="3"/>
  <c r="M146" i="3"/>
  <c r="M148" i="3"/>
  <c r="M150" i="3"/>
  <c r="M152" i="3"/>
  <c r="M154" i="3"/>
  <c r="M156" i="3"/>
  <c r="M158" i="3"/>
  <c r="M160" i="3"/>
  <c r="M162" i="3"/>
  <c r="M164" i="3"/>
  <c r="M165" i="3"/>
  <c r="M166" i="3"/>
  <c r="M168" i="3"/>
  <c r="M170" i="3"/>
  <c r="M172" i="3"/>
  <c r="M174" i="3"/>
  <c r="M176" i="3"/>
  <c r="M178" i="3"/>
  <c r="M180" i="3"/>
  <c r="M182" i="3"/>
  <c r="M184" i="3"/>
  <c r="M186" i="3"/>
  <c r="M188" i="3"/>
  <c r="M190" i="3"/>
  <c r="M192" i="3"/>
  <c r="M194" i="3"/>
  <c r="M196" i="3"/>
  <c r="M198" i="3"/>
  <c r="M200" i="3"/>
  <c r="M202" i="3"/>
  <c r="M204" i="3"/>
  <c r="M206" i="3"/>
  <c r="M208" i="3"/>
  <c r="M210" i="3"/>
  <c r="M212" i="3"/>
  <c r="M214" i="3"/>
  <c r="M216" i="3"/>
  <c r="M218" i="3"/>
  <c r="M220" i="3"/>
  <c r="M222" i="3"/>
  <c r="M224" i="3"/>
  <c r="M226" i="3"/>
  <c r="M228" i="3"/>
  <c r="M230" i="3"/>
  <c r="M232" i="3"/>
  <c r="M234" i="3"/>
  <c r="M236" i="3"/>
  <c r="M238" i="3"/>
  <c r="M240" i="3"/>
  <c r="M242" i="3"/>
  <c r="M244" i="3"/>
  <c r="M246" i="3"/>
  <c r="M248" i="3"/>
  <c r="M250" i="3"/>
  <c r="M252" i="3"/>
  <c r="M254" i="3"/>
  <c r="M256" i="3"/>
  <c r="M258" i="3"/>
  <c r="M260" i="3"/>
  <c r="M262" i="3"/>
  <c r="M264" i="3"/>
  <c r="M266" i="3"/>
  <c r="M268" i="3"/>
  <c r="M270" i="3"/>
  <c r="M272" i="3"/>
  <c r="M274" i="3"/>
  <c r="M276" i="3"/>
  <c r="M278" i="3"/>
  <c r="M280" i="3"/>
  <c r="M282" i="3"/>
  <c r="M284" i="3"/>
  <c r="M286" i="3"/>
  <c r="M288" i="3"/>
  <c r="M290" i="3"/>
  <c r="M292" i="3"/>
  <c r="M293" i="3"/>
  <c r="M294" i="3"/>
  <c r="M296" i="3"/>
  <c r="M298" i="3"/>
  <c r="M300" i="3"/>
  <c r="M302" i="3"/>
  <c r="M304" i="3"/>
  <c r="M306" i="3"/>
  <c r="M308" i="3"/>
  <c r="M310" i="3"/>
  <c r="M312" i="3"/>
  <c r="M314" i="3"/>
  <c r="M316" i="3"/>
  <c r="M318" i="3"/>
  <c r="M320" i="3"/>
  <c r="M322" i="3"/>
  <c r="M324" i="3"/>
  <c r="M326" i="3"/>
  <c r="M328" i="3"/>
  <c r="M330" i="3"/>
  <c r="M332" i="3"/>
  <c r="M334" i="3"/>
  <c r="M336" i="3"/>
  <c r="M338" i="3"/>
  <c r="M340" i="3"/>
  <c r="M342" i="3"/>
  <c r="M344" i="3"/>
  <c r="M346" i="3"/>
  <c r="M348" i="3"/>
  <c r="M350" i="3"/>
  <c r="M352" i="3"/>
  <c r="M354" i="3"/>
  <c r="M356" i="3"/>
  <c r="M358" i="3"/>
  <c r="M360" i="3"/>
  <c r="M362" i="3"/>
  <c r="M364" i="3"/>
  <c r="M366" i="3"/>
  <c r="M368" i="3"/>
  <c r="M370" i="3"/>
  <c r="M372" i="3"/>
  <c r="M374" i="3"/>
  <c r="M376" i="3"/>
  <c r="M378" i="3"/>
  <c r="M380" i="3"/>
  <c r="M382" i="3"/>
  <c r="M384" i="3"/>
  <c r="M386" i="3"/>
  <c r="M388" i="3"/>
  <c r="M390" i="3"/>
  <c r="M392" i="3"/>
  <c r="M394" i="3"/>
  <c r="M396" i="3"/>
  <c r="M398" i="3"/>
  <c r="M400" i="3"/>
  <c r="M402" i="3"/>
  <c r="M404" i="3"/>
  <c r="M406" i="3"/>
  <c r="M408" i="3"/>
  <c r="M410" i="3"/>
  <c r="M412" i="3"/>
  <c r="M414" i="3"/>
  <c r="M416" i="3"/>
  <c r="M418" i="3"/>
  <c r="M420" i="3"/>
  <c r="M421" i="3"/>
  <c r="M422" i="3"/>
  <c r="M424" i="3"/>
  <c r="M426" i="3"/>
  <c r="M428" i="3"/>
  <c r="M430" i="3"/>
  <c r="M432" i="3"/>
  <c r="M434" i="3"/>
  <c r="M436" i="3"/>
  <c r="M438" i="3"/>
  <c r="M440" i="3"/>
  <c r="M442" i="3"/>
  <c r="M444" i="3"/>
  <c r="M446" i="3"/>
  <c r="M448" i="3"/>
  <c r="M450" i="3"/>
  <c r="M452" i="3"/>
  <c r="M454" i="3"/>
  <c r="M456" i="3"/>
  <c r="M458" i="3"/>
  <c r="M460" i="3"/>
  <c r="M462" i="3"/>
  <c r="M464" i="3"/>
  <c r="M466" i="3"/>
  <c r="M468" i="3"/>
  <c r="M470" i="3"/>
  <c r="M472" i="3"/>
  <c r="M474" i="3"/>
  <c r="M476" i="3"/>
  <c r="M478" i="3"/>
  <c r="M480" i="3"/>
  <c r="M482" i="3"/>
  <c r="M484" i="3"/>
  <c r="M486" i="3"/>
  <c r="M488" i="3"/>
  <c r="M490" i="3"/>
  <c r="M492" i="3"/>
  <c r="M494" i="3"/>
  <c r="M496" i="3"/>
  <c r="M498" i="3"/>
  <c r="M500" i="3"/>
  <c r="M502" i="3"/>
  <c r="M504" i="3"/>
  <c r="M506" i="3"/>
  <c r="M508" i="3"/>
  <c r="M509" i="3"/>
  <c r="M510" i="3"/>
  <c r="M512" i="3"/>
  <c r="M514" i="3"/>
  <c r="M516" i="3"/>
  <c r="M518" i="3"/>
  <c r="M520" i="3"/>
  <c r="M522" i="3"/>
  <c r="M524" i="3"/>
  <c r="M526" i="3"/>
  <c r="M528" i="3"/>
  <c r="M530" i="3"/>
  <c r="M532" i="3"/>
  <c r="M534" i="3"/>
  <c r="M536" i="3"/>
  <c r="M538" i="3"/>
  <c r="M540" i="3"/>
  <c r="M541" i="3"/>
  <c r="M542" i="3"/>
  <c r="M544" i="3"/>
  <c r="M546" i="3"/>
  <c r="M548" i="3"/>
  <c r="M550" i="3"/>
  <c r="M552" i="3"/>
  <c r="M554" i="3"/>
  <c r="M556" i="3"/>
  <c r="M558" i="3"/>
  <c r="M560" i="3"/>
  <c r="M562" i="3"/>
  <c r="M564" i="3"/>
  <c r="M566" i="3"/>
  <c r="M568" i="3"/>
  <c r="M570" i="3"/>
  <c r="M572" i="3"/>
  <c r="M573" i="3"/>
  <c r="M574" i="3"/>
  <c r="M576" i="3"/>
  <c r="M578" i="3"/>
  <c r="M580" i="3"/>
  <c r="M582" i="3"/>
  <c r="M584" i="3"/>
  <c r="M586" i="3"/>
  <c r="M588" i="3"/>
  <c r="M590" i="3"/>
  <c r="M592" i="3"/>
  <c r="M594" i="3"/>
  <c r="M596" i="3"/>
  <c r="M598" i="3"/>
  <c r="M600" i="3"/>
  <c r="M602" i="3"/>
  <c r="M604" i="3"/>
  <c r="M605" i="3"/>
  <c r="M606" i="3"/>
  <c r="M608" i="3"/>
  <c r="M610" i="3"/>
  <c r="M612" i="3"/>
  <c r="M614" i="3"/>
  <c r="M616" i="3"/>
  <c r="M618" i="3"/>
  <c r="M620" i="3"/>
  <c r="M622" i="3"/>
  <c r="M624" i="3"/>
  <c r="M626" i="3"/>
  <c r="M628" i="3"/>
  <c r="M630" i="3"/>
  <c r="M632" i="3"/>
  <c r="M634" i="3"/>
  <c r="M636" i="3"/>
  <c r="M637" i="3"/>
  <c r="M638" i="3"/>
  <c r="M640" i="3"/>
  <c r="M642" i="3"/>
  <c r="M644" i="3"/>
  <c r="M646" i="3"/>
  <c r="M648" i="3"/>
  <c r="M650" i="3"/>
  <c r="M652" i="3"/>
  <c r="M654" i="3"/>
  <c r="M656" i="3"/>
  <c r="M658" i="3"/>
  <c r="M660" i="3"/>
  <c r="M662" i="3"/>
  <c r="M664" i="3"/>
  <c r="M666" i="3"/>
  <c r="M668" i="3"/>
  <c r="M669" i="3"/>
  <c r="M670" i="3"/>
  <c r="M672" i="3"/>
  <c r="M674" i="3"/>
  <c r="M676" i="3"/>
  <c r="M678" i="3"/>
  <c r="M680" i="3"/>
  <c r="M682" i="3"/>
  <c r="M684" i="3"/>
  <c r="M686" i="3"/>
  <c r="M688" i="3"/>
  <c r="M690" i="3"/>
  <c r="M692" i="3"/>
  <c r="M694" i="3"/>
  <c r="M696" i="3"/>
  <c r="M698" i="3"/>
  <c r="M700" i="3"/>
  <c r="M702" i="3"/>
  <c r="M704" i="3"/>
  <c r="M706" i="3"/>
  <c r="M708" i="3"/>
  <c r="M710" i="3"/>
  <c r="M712" i="3"/>
  <c r="M714" i="3"/>
  <c r="M716" i="3"/>
  <c r="M718" i="3"/>
  <c r="M720" i="3"/>
  <c r="M722" i="3"/>
  <c r="M724" i="3"/>
  <c r="M726" i="3"/>
  <c r="M728" i="3"/>
  <c r="M730" i="3"/>
  <c r="M732" i="3"/>
  <c r="M734" i="3"/>
  <c r="M736" i="3"/>
  <c r="M738" i="3"/>
  <c r="M740" i="3"/>
  <c r="M742" i="3"/>
  <c r="M744" i="3"/>
  <c r="M746" i="3"/>
  <c r="M748" i="3"/>
  <c r="M750" i="3"/>
  <c r="M752" i="3"/>
  <c r="M754" i="3"/>
  <c r="M756" i="3"/>
  <c r="M758" i="3"/>
  <c r="M760" i="3"/>
  <c r="M762" i="3"/>
  <c r="M764" i="3"/>
  <c r="M766" i="3"/>
  <c r="M768" i="3"/>
  <c r="M770" i="3"/>
  <c r="M772" i="3"/>
  <c r="M774" i="3"/>
  <c r="M776" i="3"/>
  <c r="M778" i="3"/>
  <c r="M780" i="3"/>
  <c r="M782" i="3"/>
  <c r="M784" i="3"/>
  <c r="M786" i="3"/>
  <c r="M788" i="3"/>
  <c r="M790" i="3"/>
  <c r="M792" i="3"/>
  <c r="M794" i="3"/>
  <c r="M796" i="3"/>
  <c r="M798" i="3"/>
  <c r="M800" i="3"/>
  <c r="M802" i="3"/>
  <c r="M804" i="3"/>
  <c r="M806" i="3"/>
  <c r="M808" i="3"/>
  <c r="M810" i="3"/>
  <c r="M812" i="3"/>
  <c r="M814" i="3"/>
  <c r="M816" i="3"/>
  <c r="M818" i="3"/>
  <c r="M820" i="3"/>
  <c r="M822" i="3"/>
  <c r="M824" i="3"/>
  <c r="M826" i="3"/>
  <c r="M828" i="3"/>
  <c r="M830" i="3"/>
  <c r="M832" i="3"/>
  <c r="M834" i="3"/>
  <c r="M836" i="3"/>
  <c r="M838" i="3"/>
  <c r="M840" i="3"/>
  <c r="M842" i="3"/>
  <c r="M844" i="3"/>
  <c r="M846" i="3"/>
  <c r="M848" i="3"/>
  <c r="M850" i="3"/>
  <c r="M852" i="3"/>
  <c r="M854" i="3"/>
  <c r="M856" i="3"/>
  <c r="M858" i="3"/>
  <c r="M860" i="3"/>
  <c r="M862" i="3"/>
  <c r="M864" i="3"/>
  <c r="M866" i="3"/>
  <c r="M868" i="3"/>
  <c r="M870" i="3"/>
  <c r="M872" i="3"/>
  <c r="M874" i="3"/>
  <c r="M876" i="3"/>
  <c r="M878" i="3"/>
  <c r="M880" i="3"/>
  <c r="M882" i="3"/>
  <c r="M884" i="3"/>
  <c r="M886" i="3"/>
  <c r="M888" i="3"/>
  <c r="M890" i="3"/>
  <c r="M892" i="3"/>
  <c r="M894" i="3"/>
  <c r="M896" i="3"/>
  <c r="M898" i="3"/>
  <c r="M900" i="3"/>
  <c r="M902" i="3"/>
  <c r="M904" i="3"/>
  <c r="M906" i="3"/>
  <c r="M908" i="3"/>
  <c r="M910" i="3"/>
  <c r="M912" i="3"/>
  <c r="M914" i="3"/>
  <c r="M916" i="3"/>
  <c r="M918" i="3"/>
  <c r="M920" i="3"/>
  <c r="M922" i="3"/>
  <c r="M924" i="3"/>
  <c r="M926" i="3"/>
  <c r="M928" i="3"/>
  <c r="M930" i="3"/>
  <c r="M932" i="3"/>
  <c r="M934" i="3"/>
  <c r="M936" i="3"/>
  <c r="M938" i="3"/>
  <c r="M940" i="3"/>
  <c r="M942" i="3"/>
  <c r="M944" i="3"/>
  <c r="M946" i="3"/>
  <c r="M948" i="3"/>
  <c r="M950" i="3"/>
  <c r="M952" i="3"/>
  <c r="M954" i="3"/>
  <c r="M956" i="3"/>
  <c r="M958" i="3"/>
  <c r="M960" i="3"/>
  <c r="M962" i="3"/>
  <c r="M964" i="3"/>
  <c r="M966" i="3"/>
  <c r="M968" i="3"/>
  <c r="M970" i="3"/>
  <c r="M972" i="3"/>
  <c r="M974" i="3"/>
  <c r="M976" i="3"/>
  <c r="M978" i="3"/>
  <c r="M980" i="3"/>
  <c r="M982" i="3"/>
  <c r="M984" i="3"/>
  <c r="M986" i="3"/>
  <c r="M988" i="3"/>
  <c r="M990" i="3"/>
  <c r="M992" i="3"/>
  <c r="M994" i="3"/>
  <c r="M996" i="3"/>
  <c r="M998" i="3"/>
  <c r="M1000" i="3"/>
  <c r="M1002" i="3"/>
  <c r="M1004" i="3"/>
  <c r="M1006" i="3"/>
  <c r="M1008" i="3"/>
  <c r="M1010" i="3"/>
  <c r="M1012" i="3"/>
  <c r="M1014" i="3"/>
  <c r="M1016" i="3"/>
  <c r="M1018" i="3"/>
  <c r="M1020" i="3"/>
  <c r="M1022" i="3"/>
  <c r="M1024" i="3"/>
  <c r="M1026" i="3"/>
  <c r="M1028" i="3"/>
  <c r="M1030" i="3"/>
  <c r="M1032" i="3"/>
  <c r="M1034" i="3"/>
  <c r="M1036" i="3"/>
  <c r="M1038" i="3"/>
  <c r="M1040" i="3"/>
  <c r="M1042" i="3"/>
  <c r="M1044" i="3"/>
  <c r="M1046" i="3"/>
  <c r="M1048" i="3"/>
  <c r="M1050" i="3"/>
  <c r="M1052" i="3"/>
  <c r="M1054" i="3"/>
  <c r="M1056" i="3"/>
  <c r="M1058" i="3"/>
  <c r="M1060" i="3"/>
  <c r="M1062" i="3"/>
  <c r="M1064" i="3"/>
  <c r="M1066" i="3"/>
  <c r="M1068" i="3"/>
  <c r="M1070" i="3"/>
  <c r="M1072" i="3"/>
  <c r="M1074" i="3"/>
  <c r="M1076" i="3"/>
  <c r="M1078" i="3"/>
  <c r="M1080" i="3"/>
  <c r="M1082" i="3"/>
  <c r="M1084" i="3"/>
  <c r="M1086" i="3"/>
  <c r="M1088" i="3"/>
  <c r="M1090" i="3"/>
  <c r="M1092" i="3"/>
  <c r="M1094" i="3"/>
  <c r="M1096" i="3"/>
  <c r="M1098" i="3"/>
  <c r="M1100" i="3"/>
  <c r="M1102" i="3"/>
  <c r="M1104" i="3"/>
  <c r="M1106" i="3"/>
  <c r="M1108" i="3"/>
  <c r="M1110" i="3"/>
  <c r="M1112" i="3"/>
  <c r="M1114" i="3"/>
  <c r="M1116" i="3"/>
  <c r="M1118" i="3"/>
  <c r="M1120" i="3"/>
  <c r="M1122" i="3"/>
  <c r="M1124" i="3"/>
  <c r="M1126" i="3"/>
  <c r="M1128" i="3"/>
  <c r="M1130" i="3"/>
  <c r="M1132" i="3"/>
  <c r="M1134" i="3"/>
  <c r="M1136" i="3"/>
  <c r="M1138" i="3"/>
  <c r="M1140" i="3"/>
  <c r="M1142" i="3"/>
  <c r="M1144" i="3"/>
  <c r="M1146" i="3"/>
  <c r="M1148" i="3"/>
  <c r="M1150" i="3"/>
  <c r="M1152" i="3"/>
  <c r="M1154" i="3"/>
  <c r="M1156" i="3"/>
  <c r="M1158" i="3"/>
  <c r="M1160" i="3"/>
  <c r="M1162" i="3"/>
  <c r="M1164" i="3"/>
  <c r="M1166" i="3"/>
  <c r="M1168" i="3"/>
  <c r="M1170" i="3"/>
  <c r="M1172" i="3"/>
  <c r="M1174" i="3"/>
  <c r="M1176" i="3"/>
  <c r="M1178" i="3"/>
  <c r="M1180" i="3"/>
  <c r="M1182" i="3"/>
  <c r="M1184" i="3"/>
  <c r="M1186" i="3"/>
  <c r="M1188" i="3"/>
  <c r="M1190" i="3"/>
  <c r="M1192" i="3"/>
  <c r="M1194" i="3"/>
  <c r="M1196" i="3"/>
  <c r="M1198" i="3"/>
  <c r="M1200" i="3"/>
  <c r="M1202" i="3"/>
  <c r="M1204" i="3"/>
  <c r="M1205" i="3"/>
  <c r="M1206" i="3"/>
  <c r="M1208" i="3"/>
  <c r="M1210" i="3"/>
  <c r="M1212" i="3"/>
  <c r="M1214" i="3"/>
  <c r="M1216" i="3"/>
  <c r="M1218" i="3"/>
  <c r="M1220" i="3"/>
  <c r="M1222" i="3"/>
  <c r="M1224" i="3"/>
  <c r="M1226" i="3"/>
  <c r="M1228" i="3"/>
  <c r="M1229" i="3"/>
  <c r="M1230" i="3"/>
  <c r="M1232" i="3"/>
  <c r="M1234" i="3"/>
  <c r="M1236" i="3"/>
  <c r="M1238" i="3"/>
  <c r="M1240" i="3"/>
  <c r="M1242" i="3"/>
  <c r="M1244" i="3"/>
  <c r="M1245" i="3"/>
  <c r="M1246" i="3"/>
  <c r="M1248" i="3"/>
  <c r="M1250" i="3"/>
  <c r="M1252" i="3"/>
  <c r="M1254" i="3"/>
  <c r="M1256" i="3"/>
  <c r="M1258" i="3"/>
  <c r="M1260" i="3"/>
  <c r="M1261" i="3"/>
  <c r="M1262" i="3"/>
  <c r="M1264" i="3"/>
  <c r="M1266" i="3"/>
  <c r="M1268" i="3"/>
  <c r="M1270" i="3"/>
  <c r="M1272" i="3"/>
  <c r="M1274" i="3"/>
  <c r="M1276" i="3"/>
  <c r="M1277" i="3"/>
  <c r="M1278" i="3"/>
  <c r="M1280" i="3"/>
  <c r="M1282" i="3"/>
  <c r="M1284" i="3"/>
  <c r="M1286" i="3"/>
  <c r="M1288" i="3"/>
  <c r="M1290" i="3"/>
  <c r="M1292" i="3"/>
  <c r="M1293" i="3"/>
  <c r="M1294" i="3"/>
  <c r="M1296" i="3"/>
  <c r="M1298" i="3"/>
  <c r="M1300" i="3"/>
  <c r="M1302" i="3"/>
  <c r="M1304" i="3"/>
  <c r="M1306" i="3"/>
  <c r="M1308" i="3"/>
  <c r="M1310" i="3"/>
  <c r="M1312" i="3"/>
  <c r="M1314" i="3"/>
  <c r="M1316" i="3"/>
  <c r="M1318" i="3"/>
  <c r="M1320" i="3"/>
  <c r="M1322" i="3"/>
  <c r="M1324" i="3"/>
  <c r="M1326" i="3"/>
  <c r="M1328" i="3"/>
  <c r="M1330" i="3"/>
  <c r="M1332" i="3"/>
  <c r="M1334" i="3"/>
  <c r="M1336" i="3"/>
  <c r="M1338" i="3"/>
  <c r="M1340" i="3"/>
  <c r="M1342" i="3"/>
  <c r="M1344" i="3"/>
  <c r="M1346" i="3"/>
  <c r="M1348" i="3"/>
  <c r="M1350" i="3"/>
  <c r="M1352" i="3"/>
  <c r="M1354" i="3"/>
  <c r="M1356" i="3"/>
  <c r="M1358" i="3"/>
  <c r="M1360" i="3"/>
  <c r="M1362" i="3"/>
  <c r="M1364" i="3"/>
  <c r="M1366" i="3"/>
  <c r="M1368" i="3"/>
  <c r="M1370" i="3"/>
  <c r="M1372" i="3"/>
  <c r="M1374" i="3"/>
  <c r="M1376" i="3"/>
  <c r="M1378" i="3"/>
  <c r="M1380" i="3"/>
  <c r="M1382" i="3"/>
  <c r="M1384" i="3"/>
  <c r="M1386" i="3"/>
  <c r="M1388" i="3"/>
  <c r="M1390" i="3"/>
  <c r="M1392" i="3"/>
  <c r="M1394" i="3"/>
  <c r="M1396" i="3"/>
  <c r="M1398" i="3"/>
  <c r="M1400" i="3"/>
  <c r="M1402" i="3"/>
  <c r="M1404" i="3"/>
  <c r="M1406" i="3"/>
  <c r="M1408" i="3"/>
  <c r="M1410" i="3"/>
  <c r="M1412" i="3"/>
  <c r="M1414" i="3"/>
  <c r="M1416" i="3"/>
  <c r="M1418" i="3"/>
  <c r="M1420" i="3"/>
  <c r="M1422" i="3"/>
  <c r="M1424" i="3"/>
  <c r="M1426" i="3"/>
  <c r="M1428" i="3"/>
  <c r="M1430" i="3"/>
  <c r="M1432" i="3"/>
  <c r="M1434" i="3"/>
  <c r="M1436" i="3"/>
  <c r="M1438" i="3"/>
  <c r="M1440" i="3"/>
  <c r="M1442" i="3"/>
  <c r="M1444" i="3"/>
  <c r="M1446" i="3"/>
  <c r="M1448" i="3"/>
  <c r="M1450" i="3"/>
  <c r="M1452" i="3"/>
  <c r="M1454" i="3"/>
  <c r="M1456" i="3"/>
  <c r="M1458" i="3"/>
  <c r="M1460" i="3"/>
  <c r="M1462" i="3"/>
  <c r="M1464" i="3"/>
  <c r="M1466" i="3"/>
  <c r="M1468" i="3"/>
  <c r="M1470" i="3"/>
  <c r="M1472" i="3"/>
  <c r="M1474" i="3"/>
  <c r="M1476" i="3"/>
  <c r="M1478" i="3"/>
  <c r="M1480" i="3"/>
  <c r="M1482" i="3"/>
  <c r="M1484" i="3"/>
  <c r="M1486" i="3"/>
  <c r="M1488" i="3"/>
  <c r="M1490" i="3"/>
  <c r="M1492" i="3"/>
  <c r="M1494" i="3"/>
  <c r="M1496" i="3"/>
  <c r="M1498" i="3"/>
  <c r="M1500" i="3"/>
  <c r="M1502" i="3"/>
  <c r="M1504" i="3"/>
  <c r="M1506" i="3"/>
  <c r="M1508" i="3"/>
  <c r="M1510" i="3"/>
  <c r="M1512" i="3"/>
  <c r="M1514" i="3"/>
  <c r="M1516" i="3"/>
  <c r="M1518" i="3"/>
  <c r="M1520" i="3"/>
  <c r="M1522" i="3"/>
  <c r="M1524" i="3"/>
  <c r="M1526" i="3"/>
  <c r="M1528" i="3"/>
  <c r="M1530" i="3"/>
  <c r="M1532" i="3"/>
  <c r="M1534" i="3"/>
  <c r="M1536" i="3"/>
  <c r="M1538" i="3"/>
  <c r="M1540" i="3"/>
  <c r="M1542" i="3"/>
  <c r="M1544" i="3"/>
  <c r="M1546" i="3"/>
  <c r="M1548" i="3"/>
  <c r="M1550" i="3"/>
  <c r="M1552" i="3"/>
  <c r="M1554" i="3"/>
  <c r="M1556" i="3"/>
  <c r="M1558" i="3"/>
  <c r="M1560" i="3"/>
  <c r="M1562" i="3"/>
  <c r="M1564" i="3"/>
  <c r="M1566" i="3"/>
  <c r="M1568" i="3"/>
  <c r="M1570" i="3"/>
  <c r="M1572" i="3"/>
  <c r="M1574" i="3"/>
  <c r="M1576" i="3"/>
  <c r="M1578" i="3"/>
  <c r="M1580" i="3"/>
  <c r="M1582" i="3"/>
  <c r="M1584" i="3"/>
  <c r="M1586" i="3"/>
  <c r="M1588" i="3"/>
  <c r="M1590" i="3"/>
  <c r="M1592" i="3"/>
  <c r="M1594" i="3"/>
  <c r="M1596" i="3"/>
  <c r="M1598" i="3"/>
  <c r="M1600" i="3"/>
  <c r="M1602" i="3"/>
  <c r="M1604" i="3"/>
  <c r="M1606" i="3"/>
  <c r="M1607" i="3"/>
  <c r="M1608" i="3"/>
  <c r="M1610" i="3"/>
  <c r="M1612" i="3"/>
  <c r="M1614" i="3"/>
  <c r="M1615" i="3"/>
  <c r="M1616" i="3"/>
  <c r="M1618" i="3"/>
  <c r="M1620" i="3"/>
  <c r="M1622" i="3"/>
  <c r="M1623" i="3"/>
  <c r="M1624" i="3"/>
  <c r="M1626" i="3"/>
  <c r="M1628" i="3"/>
  <c r="M1630" i="3"/>
  <c r="M1631" i="3"/>
  <c r="M1632" i="3"/>
  <c r="M1634" i="3"/>
  <c r="M1636" i="3"/>
  <c r="M1638" i="3"/>
  <c r="M1639" i="3"/>
  <c r="M1640" i="3"/>
  <c r="M1642" i="3"/>
  <c r="M1644" i="3"/>
  <c r="M1646" i="3"/>
  <c r="M1647" i="3"/>
  <c r="M1648" i="3"/>
  <c r="M1650" i="3"/>
  <c r="M1652" i="3"/>
  <c r="M1654" i="3"/>
  <c r="M1655" i="3"/>
  <c r="M1656" i="3"/>
  <c r="M1657" i="3"/>
  <c r="M1658" i="3"/>
  <c r="M1660" i="3"/>
  <c r="M1662" i="3"/>
  <c r="M1663" i="3"/>
  <c r="M1664" i="3"/>
  <c r="M1665" i="3"/>
  <c r="M1666" i="3"/>
  <c r="M1668" i="3"/>
  <c r="M1670" i="3"/>
  <c r="M1671" i="3"/>
  <c r="M1672" i="3"/>
  <c r="M1673" i="3"/>
  <c r="M1674" i="3"/>
  <c r="M1676" i="3"/>
  <c r="M1678" i="3"/>
  <c r="M1679" i="3"/>
  <c r="M1680" i="3"/>
  <c r="M1681" i="3"/>
  <c r="M1682" i="3"/>
  <c r="M1684" i="3"/>
  <c r="M1686" i="3"/>
  <c r="M1687" i="3"/>
  <c r="M1688" i="3"/>
  <c r="M1689" i="3"/>
  <c r="M1690" i="3"/>
  <c r="M1692" i="3"/>
  <c r="M1694" i="3"/>
  <c r="M1695" i="3"/>
  <c r="M1696" i="3"/>
  <c r="M1697" i="3"/>
  <c r="M1698" i="3"/>
  <c r="M1700" i="3"/>
  <c r="M1702" i="3"/>
  <c r="M1703" i="3"/>
  <c r="M1704" i="3"/>
  <c r="M1705" i="3"/>
  <c r="M1706" i="3"/>
  <c r="M1708" i="3"/>
  <c r="M1710" i="3"/>
  <c r="M1711" i="3"/>
  <c r="M1712" i="3"/>
  <c r="M1713" i="3"/>
  <c r="M1714" i="3"/>
  <c r="M1716" i="3"/>
  <c r="M1718" i="3"/>
  <c r="M1719" i="3"/>
  <c r="M1720" i="3"/>
  <c r="M1721" i="3"/>
  <c r="M1722" i="3"/>
  <c r="M1724" i="3"/>
  <c r="M1726" i="3"/>
  <c r="M1727" i="3"/>
  <c r="M1728" i="3"/>
  <c r="M1729" i="3"/>
  <c r="M1730" i="3"/>
  <c r="M1732" i="3"/>
  <c r="M1734" i="3"/>
  <c r="M1735" i="3"/>
  <c r="M1736" i="3"/>
  <c r="M1737" i="3"/>
  <c r="M1738" i="3"/>
  <c r="M1740" i="3"/>
  <c r="M1742" i="3"/>
  <c r="M1743" i="3"/>
  <c r="M1744" i="3"/>
  <c r="M1745" i="3"/>
  <c r="M1746" i="3"/>
  <c r="M1748" i="3"/>
  <c r="M1750" i="3"/>
  <c r="M1751" i="3"/>
  <c r="M1752" i="3"/>
  <c r="M1753" i="3"/>
  <c r="M1754" i="3"/>
  <c r="M1756" i="3"/>
  <c r="M1758" i="3"/>
  <c r="M1759" i="3"/>
  <c r="M1760" i="3"/>
  <c r="M1761" i="3"/>
  <c r="M1762" i="3"/>
  <c r="M1764" i="3"/>
  <c r="M1766" i="3"/>
  <c r="M1767" i="3"/>
  <c r="M1768" i="3"/>
  <c r="M1769" i="3"/>
  <c r="M1770" i="3"/>
  <c r="M1772" i="3"/>
  <c r="M1774" i="3"/>
  <c r="M1775" i="3"/>
  <c r="M1776" i="3"/>
  <c r="M1777" i="3"/>
  <c r="M1778" i="3"/>
  <c r="M1780" i="3"/>
  <c r="M1782" i="3"/>
  <c r="M1783" i="3"/>
  <c r="M1784" i="3"/>
  <c r="M1785" i="3"/>
  <c r="M1786" i="3"/>
  <c r="M1788" i="3"/>
  <c r="M1790" i="3"/>
  <c r="M1791" i="3"/>
  <c r="M1792" i="3"/>
  <c r="M1793" i="3"/>
  <c r="M1794" i="3"/>
  <c r="M1796" i="3"/>
  <c r="M1798" i="3"/>
  <c r="M1799" i="3"/>
  <c r="M1800" i="3"/>
  <c r="M1801" i="3"/>
  <c r="M1802" i="3"/>
  <c r="M1804" i="3"/>
  <c r="M1806" i="3"/>
  <c r="M1807" i="3"/>
  <c r="M1808" i="3"/>
  <c r="M1809" i="3"/>
  <c r="M1810" i="3"/>
  <c r="M1812" i="3"/>
  <c r="M1814" i="3"/>
  <c r="M1815" i="3"/>
  <c r="M1816" i="3"/>
  <c r="M1817" i="3"/>
  <c r="M1818" i="3"/>
  <c r="M1820" i="3"/>
  <c r="M1822" i="3"/>
  <c r="M1823" i="3"/>
  <c r="M1824" i="3"/>
  <c r="M1825" i="3"/>
  <c r="M1826" i="3"/>
  <c r="M1828" i="3"/>
  <c r="M1830" i="3"/>
  <c r="M1831" i="3"/>
  <c r="M1832" i="3"/>
  <c r="M1833" i="3"/>
  <c r="M1834" i="3"/>
  <c r="M1836" i="3"/>
  <c r="M1838" i="3"/>
  <c r="M1839" i="3"/>
  <c r="M1840" i="3"/>
  <c r="M1841" i="3"/>
  <c r="M1842" i="3"/>
  <c r="M1844" i="3"/>
  <c r="M1846" i="3"/>
  <c r="M1847" i="3"/>
  <c r="M1848" i="3"/>
  <c r="M1849" i="3"/>
  <c r="M1850" i="3"/>
  <c r="M1852" i="3"/>
  <c r="M1854" i="3"/>
  <c r="M1855" i="3"/>
  <c r="M1856" i="3"/>
  <c r="M1857" i="3"/>
  <c r="M1858" i="3"/>
  <c r="M1860" i="3"/>
  <c r="M1862" i="3"/>
  <c r="M1863" i="3"/>
  <c r="M1864" i="3"/>
  <c r="M1865" i="3"/>
  <c r="M1866" i="3"/>
  <c r="M1867" i="3"/>
  <c r="M1868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795" i="3"/>
  <c r="M2796" i="3"/>
  <c r="M2797" i="3"/>
  <c r="M2798" i="3"/>
  <c r="M2799" i="3"/>
  <c r="M2800" i="3"/>
  <c r="M2801" i="3"/>
  <c r="M2802" i="3"/>
  <c r="M2803" i="3"/>
  <c r="M2804" i="3"/>
  <c r="M2805" i="3"/>
  <c r="M2806" i="3"/>
  <c r="M2807" i="3"/>
  <c r="M2808" i="3"/>
  <c r="M2809" i="3"/>
  <c r="M2810" i="3"/>
  <c r="M2811" i="3"/>
  <c r="M2812" i="3"/>
  <c r="M2813" i="3"/>
  <c r="M2814" i="3"/>
  <c r="M2815" i="3"/>
  <c r="M2816" i="3"/>
  <c r="M2817" i="3"/>
  <c r="M2818" i="3"/>
  <c r="M2819" i="3"/>
  <c r="M2820" i="3"/>
  <c r="M2821" i="3"/>
  <c r="M2822" i="3"/>
  <c r="M2823" i="3"/>
  <c r="M2824" i="3"/>
  <c r="M2825" i="3"/>
  <c r="M2826" i="3"/>
  <c r="M2827" i="3"/>
  <c r="M2828" i="3"/>
  <c r="M2829" i="3"/>
  <c r="M2830" i="3"/>
  <c r="M2831" i="3"/>
  <c r="M2832" i="3"/>
  <c r="M2833" i="3"/>
  <c r="M2834" i="3"/>
  <c r="M2835" i="3"/>
  <c r="M2836" i="3"/>
  <c r="M2837" i="3"/>
  <c r="M2838" i="3"/>
  <c r="M2839" i="3"/>
  <c r="M2840" i="3"/>
  <c r="M2841" i="3"/>
  <c r="M2842" i="3"/>
  <c r="M2843" i="3"/>
  <c r="M2844" i="3"/>
  <c r="M2845" i="3"/>
  <c r="M2846" i="3"/>
  <c r="M2847" i="3"/>
  <c r="M2848" i="3"/>
  <c r="M2849" i="3"/>
  <c r="M2850" i="3"/>
  <c r="M2851" i="3"/>
  <c r="M2852" i="3"/>
  <c r="M2853" i="3"/>
  <c r="M2854" i="3"/>
  <c r="M2855" i="3"/>
  <c r="M2856" i="3"/>
  <c r="M2857" i="3"/>
  <c r="M2858" i="3"/>
  <c r="M2859" i="3"/>
  <c r="M2860" i="3"/>
  <c r="M2861" i="3"/>
  <c r="M2862" i="3"/>
  <c r="M2863" i="3"/>
  <c r="M2864" i="3"/>
  <c r="M2865" i="3"/>
  <c r="M2866" i="3"/>
  <c r="M2867" i="3"/>
  <c r="M2868" i="3"/>
  <c r="M2869" i="3"/>
  <c r="M2870" i="3"/>
  <c r="M2871" i="3"/>
  <c r="M2872" i="3"/>
  <c r="M2873" i="3"/>
  <c r="M2874" i="3"/>
  <c r="M2875" i="3"/>
  <c r="M2876" i="3"/>
  <c r="M2877" i="3"/>
  <c r="M2878" i="3"/>
  <c r="M2879" i="3"/>
  <c r="M2880" i="3"/>
  <c r="M2881" i="3"/>
  <c r="M2882" i="3"/>
  <c r="M2883" i="3"/>
  <c r="M2884" i="3"/>
  <c r="M2885" i="3"/>
  <c r="M2886" i="3"/>
  <c r="M2887" i="3"/>
  <c r="M2888" i="3"/>
  <c r="M2889" i="3"/>
  <c r="M2890" i="3"/>
  <c r="M2891" i="3"/>
  <c r="M2892" i="3"/>
  <c r="M2893" i="3"/>
  <c r="M2894" i="3"/>
  <c r="M2895" i="3"/>
  <c r="M2896" i="3"/>
  <c r="M2897" i="3"/>
  <c r="M2898" i="3"/>
  <c r="M2899" i="3"/>
  <c r="M2900" i="3"/>
  <c r="M2901" i="3"/>
  <c r="M2902" i="3"/>
  <c r="M2903" i="3"/>
  <c r="M2904" i="3"/>
  <c r="M2905" i="3"/>
  <c r="M2906" i="3"/>
  <c r="M2907" i="3"/>
  <c r="M2908" i="3"/>
  <c r="M2909" i="3"/>
  <c r="M2910" i="3"/>
  <c r="M2911" i="3"/>
  <c r="M2912" i="3"/>
  <c r="M2913" i="3"/>
  <c r="M2914" i="3"/>
  <c r="M2915" i="3"/>
  <c r="M2916" i="3"/>
  <c r="M2917" i="3"/>
  <c r="M2918" i="3"/>
  <c r="M2919" i="3"/>
  <c r="M2920" i="3"/>
  <c r="M2921" i="3"/>
  <c r="M2922" i="3"/>
  <c r="M2923" i="3"/>
  <c r="M2924" i="3"/>
  <c r="M2925" i="3"/>
  <c r="M2926" i="3"/>
  <c r="M2927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R847" i="3"/>
  <c r="R848" i="3"/>
  <c r="R849" i="3"/>
  <c r="R850" i="3"/>
  <c r="R851" i="3"/>
  <c r="R852" i="3"/>
  <c r="R853" i="3"/>
  <c r="R854" i="3"/>
  <c r="R855" i="3"/>
  <c r="R856" i="3"/>
  <c r="R857" i="3"/>
  <c r="R858" i="3"/>
  <c r="R859" i="3"/>
  <c r="R860" i="3"/>
  <c r="R861" i="3"/>
  <c r="R862" i="3"/>
  <c r="R863" i="3"/>
  <c r="R864" i="3"/>
  <c r="R865" i="3"/>
  <c r="R866" i="3"/>
  <c r="R867" i="3"/>
  <c r="R868" i="3"/>
  <c r="R869" i="3"/>
  <c r="R870" i="3"/>
  <c r="R871" i="3"/>
  <c r="R872" i="3"/>
  <c r="R873" i="3"/>
  <c r="R874" i="3"/>
  <c r="R875" i="3"/>
  <c r="R876" i="3"/>
  <c r="R877" i="3"/>
  <c r="R878" i="3"/>
  <c r="R879" i="3"/>
  <c r="R880" i="3"/>
  <c r="R881" i="3"/>
  <c r="R882" i="3"/>
  <c r="R883" i="3"/>
  <c r="R884" i="3"/>
  <c r="R885" i="3"/>
  <c r="R886" i="3"/>
  <c r="R887" i="3"/>
  <c r="R888" i="3"/>
  <c r="R889" i="3"/>
  <c r="R890" i="3"/>
  <c r="R891" i="3"/>
  <c r="R892" i="3"/>
  <c r="R893" i="3"/>
  <c r="R894" i="3"/>
  <c r="R895" i="3"/>
  <c r="R896" i="3"/>
  <c r="R897" i="3"/>
  <c r="R898" i="3"/>
  <c r="R899" i="3"/>
  <c r="R900" i="3"/>
  <c r="R901" i="3"/>
  <c r="R902" i="3"/>
  <c r="R903" i="3"/>
  <c r="R904" i="3"/>
  <c r="R905" i="3"/>
  <c r="R906" i="3"/>
  <c r="R907" i="3"/>
  <c r="R908" i="3"/>
  <c r="R909" i="3"/>
  <c r="R910" i="3"/>
  <c r="R911" i="3"/>
  <c r="R912" i="3"/>
  <c r="R913" i="3"/>
  <c r="R914" i="3"/>
  <c r="R915" i="3"/>
  <c r="R916" i="3"/>
  <c r="R917" i="3"/>
  <c r="R918" i="3"/>
  <c r="R919" i="3"/>
  <c r="R920" i="3"/>
  <c r="R921" i="3"/>
  <c r="R922" i="3"/>
  <c r="R923" i="3"/>
  <c r="R924" i="3"/>
  <c r="R925" i="3"/>
  <c r="R926" i="3"/>
  <c r="R927" i="3"/>
  <c r="R928" i="3"/>
  <c r="R929" i="3"/>
  <c r="R930" i="3"/>
  <c r="R931" i="3"/>
  <c r="R932" i="3"/>
  <c r="R933" i="3"/>
  <c r="R934" i="3"/>
  <c r="R935" i="3"/>
  <c r="R936" i="3"/>
  <c r="R937" i="3"/>
  <c r="R938" i="3"/>
  <c r="R939" i="3"/>
  <c r="R940" i="3"/>
  <c r="R941" i="3"/>
  <c r="R942" i="3"/>
  <c r="R943" i="3"/>
  <c r="R944" i="3"/>
  <c r="R945" i="3"/>
  <c r="R946" i="3"/>
  <c r="R947" i="3"/>
  <c r="R948" i="3"/>
  <c r="R949" i="3"/>
  <c r="R950" i="3"/>
  <c r="R951" i="3"/>
  <c r="R952" i="3"/>
  <c r="R953" i="3"/>
  <c r="R954" i="3"/>
  <c r="R955" i="3"/>
  <c r="R956" i="3"/>
  <c r="R957" i="3"/>
  <c r="R958" i="3"/>
  <c r="R959" i="3"/>
  <c r="R960" i="3"/>
  <c r="R961" i="3"/>
  <c r="R962" i="3"/>
  <c r="R963" i="3"/>
  <c r="R964" i="3"/>
  <c r="R965" i="3"/>
  <c r="R966" i="3"/>
  <c r="R967" i="3"/>
  <c r="R968" i="3"/>
  <c r="R969" i="3"/>
  <c r="R970" i="3"/>
  <c r="R971" i="3"/>
  <c r="R972" i="3"/>
  <c r="R973" i="3"/>
  <c r="R974" i="3"/>
  <c r="R975" i="3"/>
  <c r="R976" i="3"/>
  <c r="R977" i="3"/>
  <c r="R978" i="3"/>
  <c r="R979" i="3"/>
  <c r="R980" i="3"/>
  <c r="R981" i="3"/>
  <c r="R982" i="3"/>
  <c r="R983" i="3"/>
  <c r="R984" i="3"/>
  <c r="R985" i="3"/>
  <c r="R986" i="3"/>
  <c r="R987" i="3"/>
  <c r="R988" i="3"/>
  <c r="R989" i="3"/>
  <c r="R990" i="3"/>
  <c r="R991" i="3"/>
  <c r="R992" i="3"/>
  <c r="R993" i="3"/>
  <c r="R994" i="3"/>
  <c r="R995" i="3"/>
  <c r="R996" i="3"/>
  <c r="R997" i="3"/>
  <c r="R998" i="3"/>
  <c r="R999" i="3"/>
  <c r="R1000" i="3"/>
  <c r="R1001" i="3"/>
  <c r="R1002" i="3"/>
  <c r="R1003" i="3"/>
  <c r="R1004" i="3"/>
  <c r="R1005" i="3"/>
  <c r="R1006" i="3"/>
  <c r="R1007" i="3"/>
  <c r="R1008" i="3"/>
  <c r="R1009" i="3"/>
  <c r="R1010" i="3"/>
  <c r="R1011" i="3"/>
  <c r="R1012" i="3"/>
  <c r="R1013" i="3"/>
  <c r="R1014" i="3"/>
  <c r="R1015" i="3"/>
  <c r="R1016" i="3"/>
  <c r="R1017" i="3"/>
  <c r="R1018" i="3"/>
  <c r="R1019" i="3"/>
  <c r="R1020" i="3"/>
  <c r="R1021" i="3"/>
  <c r="R1022" i="3"/>
  <c r="R1023" i="3"/>
  <c r="R1024" i="3"/>
  <c r="R1025" i="3"/>
  <c r="R1026" i="3"/>
  <c r="R1027" i="3"/>
  <c r="R1028" i="3"/>
  <c r="R1029" i="3"/>
  <c r="R1030" i="3"/>
  <c r="R1031" i="3"/>
  <c r="R1032" i="3"/>
  <c r="R1033" i="3"/>
  <c r="R1034" i="3"/>
  <c r="R1035" i="3"/>
  <c r="R1036" i="3"/>
  <c r="R1037" i="3"/>
  <c r="R1038" i="3"/>
  <c r="R1039" i="3"/>
  <c r="R1040" i="3"/>
  <c r="R1041" i="3"/>
  <c r="R1042" i="3"/>
  <c r="R1043" i="3"/>
  <c r="R1044" i="3"/>
  <c r="R1045" i="3"/>
  <c r="R1046" i="3"/>
  <c r="R1047" i="3"/>
  <c r="R1048" i="3"/>
  <c r="R1049" i="3"/>
  <c r="R1050" i="3"/>
  <c r="R1051" i="3"/>
  <c r="R1052" i="3"/>
  <c r="R1053" i="3"/>
  <c r="R1054" i="3"/>
  <c r="R1055" i="3"/>
  <c r="R1056" i="3"/>
  <c r="R1057" i="3"/>
  <c r="R1058" i="3"/>
  <c r="R1059" i="3"/>
  <c r="R1060" i="3"/>
  <c r="R1061" i="3"/>
  <c r="R1062" i="3"/>
  <c r="R1063" i="3"/>
  <c r="R1064" i="3"/>
  <c r="R1065" i="3"/>
  <c r="R1066" i="3"/>
  <c r="R1067" i="3"/>
  <c r="R1068" i="3"/>
  <c r="R1069" i="3"/>
  <c r="R1070" i="3"/>
  <c r="R1071" i="3"/>
  <c r="R1072" i="3"/>
  <c r="R1073" i="3"/>
  <c r="R1074" i="3"/>
  <c r="R1075" i="3"/>
  <c r="R1076" i="3"/>
  <c r="R1077" i="3"/>
  <c r="R1078" i="3"/>
  <c r="R1079" i="3"/>
  <c r="R1080" i="3"/>
  <c r="R1081" i="3"/>
  <c r="R1082" i="3"/>
  <c r="R1083" i="3"/>
  <c r="R1084" i="3"/>
  <c r="R1085" i="3"/>
  <c r="R1086" i="3"/>
  <c r="R1087" i="3"/>
  <c r="R1088" i="3"/>
  <c r="R1089" i="3"/>
  <c r="R1090" i="3"/>
  <c r="R1091" i="3"/>
  <c r="R1092" i="3"/>
  <c r="R1093" i="3"/>
  <c r="R1094" i="3"/>
  <c r="R1095" i="3"/>
  <c r="R1096" i="3"/>
  <c r="R1097" i="3"/>
  <c r="R1098" i="3"/>
  <c r="R1099" i="3"/>
  <c r="R1100" i="3"/>
  <c r="R1101" i="3"/>
  <c r="R1102" i="3"/>
  <c r="R1103" i="3"/>
  <c r="R1104" i="3"/>
  <c r="R1105" i="3"/>
  <c r="R1106" i="3"/>
  <c r="R1107" i="3"/>
  <c r="R1108" i="3"/>
  <c r="R1109" i="3"/>
  <c r="R1110" i="3"/>
  <c r="R1111" i="3"/>
  <c r="R1112" i="3"/>
  <c r="R1113" i="3"/>
  <c r="R1114" i="3"/>
  <c r="R1115" i="3"/>
  <c r="R1116" i="3"/>
  <c r="R1117" i="3"/>
  <c r="R1118" i="3"/>
  <c r="R1119" i="3"/>
  <c r="R1120" i="3"/>
  <c r="R1121" i="3"/>
  <c r="R1122" i="3"/>
  <c r="R1123" i="3"/>
  <c r="R1124" i="3"/>
  <c r="R1125" i="3"/>
  <c r="R1126" i="3"/>
  <c r="R1127" i="3"/>
  <c r="R1128" i="3"/>
  <c r="R1129" i="3"/>
  <c r="R1130" i="3"/>
  <c r="R1131" i="3"/>
  <c r="R1132" i="3"/>
  <c r="R1133" i="3"/>
  <c r="R1134" i="3"/>
  <c r="R1135" i="3"/>
  <c r="R1136" i="3"/>
  <c r="R1137" i="3"/>
  <c r="R1138" i="3"/>
  <c r="R1139" i="3"/>
  <c r="R1140" i="3"/>
  <c r="R1141" i="3"/>
  <c r="R1142" i="3"/>
  <c r="R1143" i="3"/>
  <c r="R1144" i="3"/>
  <c r="R1145" i="3"/>
  <c r="R1146" i="3"/>
  <c r="R1147" i="3"/>
  <c r="R1148" i="3"/>
  <c r="R1149" i="3"/>
  <c r="R1150" i="3"/>
  <c r="R1151" i="3"/>
  <c r="R1152" i="3"/>
  <c r="R1153" i="3"/>
  <c r="R1154" i="3"/>
  <c r="R1155" i="3"/>
  <c r="R1156" i="3"/>
  <c r="R1157" i="3"/>
  <c r="R1158" i="3"/>
  <c r="R1159" i="3"/>
  <c r="R1160" i="3"/>
  <c r="R1161" i="3"/>
  <c r="R1162" i="3"/>
  <c r="R1163" i="3"/>
  <c r="R1164" i="3"/>
  <c r="R1165" i="3"/>
  <c r="R1166" i="3"/>
  <c r="R1167" i="3"/>
  <c r="R1168" i="3"/>
  <c r="R1169" i="3"/>
  <c r="R1170" i="3"/>
  <c r="R1171" i="3"/>
  <c r="R1172" i="3"/>
  <c r="R1173" i="3"/>
  <c r="R1174" i="3"/>
  <c r="R1175" i="3"/>
  <c r="R1176" i="3"/>
  <c r="R1177" i="3"/>
  <c r="R1178" i="3"/>
  <c r="R1179" i="3"/>
  <c r="R1180" i="3"/>
  <c r="R1181" i="3"/>
  <c r="R1182" i="3"/>
  <c r="R1183" i="3"/>
  <c r="R1184" i="3"/>
  <c r="R1185" i="3"/>
  <c r="R1186" i="3"/>
  <c r="R1187" i="3"/>
  <c r="R1188" i="3"/>
  <c r="R1189" i="3"/>
  <c r="R1190" i="3"/>
  <c r="R1191" i="3"/>
  <c r="R1192" i="3"/>
  <c r="R1193" i="3"/>
  <c r="R1194" i="3"/>
  <c r="R1195" i="3"/>
  <c r="R1196" i="3"/>
  <c r="R1197" i="3"/>
  <c r="R1198" i="3"/>
  <c r="R1199" i="3"/>
  <c r="R1200" i="3"/>
  <c r="R1201" i="3"/>
  <c r="R1202" i="3"/>
  <c r="R1203" i="3"/>
  <c r="R1204" i="3"/>
  <c r="R1205" i="3"/>
  <c r="R1206" i="3"/>
  <c r="R1207" i="3"/>
  <c r="R1208" i="3"/>
  <c r="R1209" i="3"/>
  <c r="R1210" i="3"/>
  <c r="R1211" i="3"/>
  <c r="R1212" i="3"/>
  <c r="R1213" i="3"/>
  <c r="R1214" i="3"/>
  <c r="R1215" i="3"/>
  <c r="R1216" i="3"/>
  <c r="R1217" i="3"/>
  <c r="R1218" i="3"/>
  <c r="R1219" i="3"/>
  <c r="R1220" i="3"/>
  <c r="R1221" i="3"/>
  <c r="R1222" i="3"/>
  <c r="R1223" i="3"/>
  <c r="R1224" i="3"/>
  <c r="R1225" i="3"/>
  <c r="R1226" i="3"/>
  <c r="R1227" i="3"/>
  <c r="R1228" i="3"/>
  <c r="R1229" i="3"/>
  <c r="R1230" i="3"/>
  <c r="R1231" i="3"/>
  <c r="R1232" i="3"/>
  <c r="R1233" i="3"/>
  <c r="R1234" i="3"/>
  <c r="R1235" i="3"/>
  <c r="R1236" i="3"/>
  <c r="R1237" i="3"/>
  <c r="R1238" i="3"/>
  <c r="R1239" i="3"/>
  <c r="R1240" i="3"/>
  <c r="R1241" i="3"/>
  <c r="R1242" i="3"/>
  <c r="R1243" i="3"/>
  <c r="R1244" i="3"/>
  <c r="R1245" i="3"/>
  <c r="R1246" i="3"/>
  <c r="R1247" i="3"/>
  <c r="R1248" i="3"/>
  <c r="R1249" i="3"/>
  <c r="R1250" i="3"/>
  <c r="R1251" i="3"/>
  <c r="R1252" i="3"/>
  <c r="R1253" i="3"/>
  <c r="R1254" i="3"/>
  <c r="R1255" i="3"/>
  <c r="R1256" i="3"/>
  <c r="R1257" i="3"/>
  <c r="R1258" i="3"/>
  <c r="R1259" i="3"/>
  <c r="R1260" i="3"/>
  <c r="R1261" i="3"/>
  <c r="R1262" i="3"/>
  <c r="R1263" i="3"/>
  <c r="R1264" i="3"/>
  <c r="R1265" i="3"/>
  <c r="R1266" i="3"/>
  <c r="R1267" i="3"/>
  <c r="R1268" i="3"/>
  <c r="R1269" i="3"/>
  <c r="R1270" i="3"/>
  <c r="R1271" i="3"/>
  <c r="R1272" i="3"/>
  <c r="R1273" i="3"/>
  <c r="R1274" i="3"/>
  <c r="R1275" i="3"/>
  <c r="R1276" i="3"/>
  <c r="R1277" i="3"/>
  <c r="R1278" i="3"/>
  <c r="R1279" i="3"/>
  <c r="R1280" i="3"/>
  <c r="R1281" i="3"/>
  <c r="R1282" i="3"/>
  <c r="R1283" i="3"/>
  <c r="R1284" i="3"/>
  <c r="R1285" i="3"/>
  <c r="R1286" i="3"/>
  <c r="R1287" i="3"/>
  <c r="R1288" i="3"/>
  <c r="R1289" i="3"/>
  <c r="R1290" i="3"/>
  <c r="R1291" i="3"/>
  <c r="R1292" i="3"/>
  <c r="R1293" i="3"/>
  <c r="R1294" i="3"/>
  <c r="R1295" i="3"/>
  <c r="R1296" i="3"/>
  <c r="R1297" i="3"/>
  <c r="R1298" i="3"/>
  <c r="R1299" i="3"/>
  <c r="R1300" i="3"/>
  <c r="R1301" i="3"/>
  <c r="R1302" i="3"/>
  <c r="R1303" i="3"/>
  <c r="R1304" i="3"/>
  <c r="R1305" i="3"/>
  <c r="R1306" i="3"/>
  <c r="R1307" i="3"/>
  <c r="R1308" i="3"/>
  <c r="R1309" i="3"/>
  <c r="R1310" i="3"/>
  <c r="R1311" i="3"/>
  <c r="R1312" i="3"/>
  <c r="R1313" i="3"/>
  <c r="R1314" i="3"/>
  <c r="R1315" i="3"/>
  <c r="R1316" i="3"/>
  <c r="R1317" i="3"/>
  <c r="R1318" i="3"/>
  <c r="R1319" i="3"/>
  <c r="R1320" i="3"/>
  <c r="R1321" i="3"/>
  <c r="R1322" i="3"/>
  <c r="R1323" i="3"/>
  <c r="R1324" i="3"/>
  <c r="R1325" i="3"/>
  <c r="R1326" i="3"/>
  <c r="R1327" i="3"/>
  <c r="R1328" i="3"/>
  <c r="R1329" i="3"/>
  <c r="R1330" i="3"/>
  <c r="R1331" i="3"/>
  <c r="R1332" i="3"/>
  <c r="R1333" i="3"/>
  <c r="R1334" i="3"/>
  <c r="R1335" i="3"/>
  <c r="R1336" i="3"/>
  <c r="R1337" i="3"/>
  <c r="R1338" i="3"/>
  <c r="R1339" i="3"/>
  <c r="R1340" i="3"/>
  <c r="R1341" i="3"/>
  <c r="R1342" i="3"/>
  <c r="R1343" i="3"/>
  <c r="R1344" i="3"/>
  <c r="R1345" i="3"/>
  <c r="R1346" i="3"/>
  <c r="R1347" i="3"/>
  <c r="R1348" i="3"/>
  <c r="R1349" i="3"/>
  <c r="R1350" i="3"/>
  <c r="R1351" i="3"/>
  <c r="R1352" i="3"/>
  <c r="R1353" i="3"/>
  <c r="R1354" i="3"/>
  <c r="R1355" i="3"/>
  <c r="R1356" i="3"/>
  <c r="R1357" i="3"/>
  <c r="R1358" i="3"/>
  <c r="R1359" i="3"/>
  <c r="R1360" i="3"/>
  <c r="R1361" i="3"/>
  <c r="R1362" i="3"/>
  <c r="R1363" i="3"/>
  <c r="R1364" i="3"/>
  <c r="R1365" i="3"/>
  <c r="R1366" i="3"/>
  <c r="R1367" i="3"/>
  <c r="R1368" i="3"/>
  <c r="R1369" i="3"/>
  <c r="R1370" i="3"/>
  <c r="R1371" i="3"/>
  <c r="R1372" i="3"/>
  <c r="R1373" i="3"/>
  <c r="R1374" i="3"/>
  <c r="R1375" i="3"/>
  <c r="R1376" i="3"/>
  <c r="R1377" i="3"/>
  <c r="R1378" i="3"/>
  <c r="R1379" i="3"/>
  <c r="R1380" i="3"/>
  <c r="R1381" i="3"/>
  <c r="R1382" i="3"/>
  <c r="R1383" i="3"/>
  <c r="R1384" i="3"/>
  <c r="R1385" i="3"/>
  <c r="R1386" i="3"/>
  <c r="R1387" i="3"/>
  <c r="R1388" i="3"/>
  <c r="R1389" i="3"/>
  <c r="R1390" i="3"/>
  <c r="R1391" i="3"/>
  <c r="R1392" i="3"/>
  <c r="R1393" i="3"/>
  <c r="R1394" i="3"/>
  <c r="R1395" i="3"/>
  <c r="R1396" i="3"/>
  <c r="R1397" i="3"/>
  <c r="R1398" i="3"/>
  <c r="R1399" i="3"/>
  <c r="R1400" i="3"/>
  <c r="R1401" i="3"/>
  <c r="R1402" i="3"/>
  <c r="R1403" i="3"/>
  <c r="R1404" i="3"/>
  <c r="R1405" i="3"/>
  <c r="R1406" i="3"/>
  <c r="R1407" i="3"/>
  <c r="R1408" i="3"/>
  <c r="R1409" i="3"/>
  <c r="R1410" i="3"/>
  <c r="R1411" i="3"/>
  <c r="R1412" i="3"/>
  <c r="R1413" i="3"/>
  <c r="R1414" i="3"/>
  <c r="R1415" i="3"/>
  <c r="R1416" i="3"/>
  <c r="R1417" i="3"/>
  <c r="R1418" i="3"/>
  <c r="R1419" i="3"/>
  <c r="R1420" i="3"/>
  <c r="R1421" i="3"/>
  <c r="R1422" i="3"/>
  <c r="R1423" i="3"/>
  <c r="R1424" i="3"/>
  <c r="R1425" i="3"/>
  <c r="R1426" i="3"/>
  <c r="R1427" i="3"/>
  <c r="R1428" i="3"/>
  <c r="R1429" i="3"/>
  <c r="R1430" i="3"/>
  <c r="R1431" i="3"/>
  <c r="R1432" i="3"/>
  <c r="R1433" i="3"/>
  <c r="R1434" i="3"/>
  <c r="R1435" i="3"/>
  <c r="R1436" i="3"/>
  <c r="R1437" i="3"/>
  <c r="R1438" i="3"/>
  <c r="R1439" i="3"/>
  <c r="R1440" i="3"/>
  <c r="R1441" i="3"/>
  <c r="R1442" i="3"/>
  <c r="R1443" i="3"/>
  <c r="R1444" i="3"/>
  <c r="R1445" i="3"/>
  <c r="R1446" i="3"/>
  <c r="R1447" i="3"/>
  <c r="R1448" i="3"/>
  <c r="R1449" i="3"/>
  <c r="R1450" i="3"/>
  <c r="R1451" i="3"/>
  <c r="R1452" i="3"/>
  <c r="R1453" i="3"/>
  <c r="R1454" i="3"/>
  <c r="R1455" i="3"/>
  <c r="R1456" i="3"/>
  <c r="R1457" i="3"/>
  <c r="R1458" i="3"/>
  <c r="R1459" i="3"/>
  <c r="R1460" i="3"/>
  <c r="R1461" i="3"/>
  <c r="R1462" i="3"/>
  <c r="R1463" i="3"/>
  <c r="R1464" i="3"/>
  <c r="R1465" i="3"/>
  <c r="R1466" i="3"/>
  <c r="R1467" i="3"/>
  <c r="R1468" i="3"/>
  <c r="R1469" i="3"/>
  <c r="R1470" i="3"/>
  <c r="R1471" i="3"/>
  <c r="R1472" i="3"/>
  <c r="R1473" i="3"/>
  <c r="R1474" i="3"/>
  <c r="R1475" i="3"/>
  <c r="R1476" i="3"/>
  <c r="R1477" i="3"/>
  <c r="R1478" i="3"/>
  <c r="R1479" i="3"/>
  <c r="R1480" i="3"/>
  <c r="R1481" i="3"/>
  <c r="R1482" i="3"/>
  <c r="R1483" i="3"/>
  <c r="R1484" i="3"/>
  <c r="R1485" i="3"/>
  <c r="R1486" i="3"/>
  <c r="R1487" i="3"/>
  <c r="R1488" i="3"/>
  <c r="R1489" i="3"/>
  <c r="R1490" i="3"/>
  <c r="R1491" i="3"/>
  <c r="R1492" i="3"/>
  <c r="R1493" i="3"/>
  <c r="R1494" i="3"/>
  <c r="R1495" i="3"/>
  <c r="R1496" i="3"/>
  <c r="R1497" i="3"/>
  <c r="R1498" i="3"/>
  <c r="R1499" i="3"/>
  <c r="R1500" i="3"/>
  <c r="R1501" i="3"/>
  <c r="R1502" i="3"/>
  <c r="R1503" i="3"/>
  <c r="R1504" i="3"/>
  <c r="R1505" i="3"/>
  <c r="R1506" i="3"/>
  <c r="R1507" i="3"/>
  <c r="R1508" i="3"/>
  <c r="R1509" i="3"/>
  <c r="R1510" i="3"/>
  <c r="R1511" i="3"/>
  <c r="R1512" i="3"/>
  <c r="R1513" i="3"/>
  <c r="R1514" i="3"/>
  <c r="R1515" i="3"/>
  <c r="R1516" i="3"/>
  <c r="R1517" i="3"/>
  <c r="R1518" i="3"/>
  <c r="R1519" i="3"/>
  <c r="R1520" i="3"/>
  <c r="R1521" i="3"/>
  <c r="R1522" i="3"/>
  <c r="R1523" i="3"/>
  <c r="R1524" i="3"/>
  <c r="R1525" i="3"/>
  <c r="R1526" i="3"/>
  <c r="R1527" i="3"/>
  <c r="R1528" i="3"/>
  <c r="R1529" i="3"/>
  <c r="R1530" i="3"/>
  <c r="R1531" i="3"/>
  <c r="R1532" i="3"/>
  <c r="R1533" i="3"/>
  <c r="R1534" i="3"/>
  <c r="R1535" i="3"/>
  <c r="R1536" i="3"/>
  <c r="R1537" i="3"/>
  <c r="R1538" i="3"/>
  <c r="R1539" i="3"/>
  <c r="R1540" i="3"/>
  <c r="R1541" i="3"/>
  <c r="R1542" i="3"/>
  <c r="R1543" i="3"/>
  <c r="R1544" i="3"/>
  <c r="R1545" i="3"/>
  <c r="R1546" i="3"/>
  <c r="R1547" i="3"/>
  <c r="R1548" i="3"/>
  <c r="R1549" i="3"/>
  <c r="R1550" i="3"/>
  <c r="R1551" i="3"/>
  <c r="R1552" i="3"/>
  <c r="R1553" i="3"/>
  <c r="R1554" i="3"/>
  <c r="R1555" i="3"/>
  <c r="R1556" i="3"/>
  <c r="R1557" i="3"/>
  <c r="R1558" i="3"/>
  <c r="R1559" i="3"/>
  <c r="R1560" i="3"/>
  <c r="R1561" i="3"/>
  <c r="R1562" i="3"/>
  <c r="R1563" i="3"/>
  <c r="R1564" i="3"/>
  <c r="R1565" i="3"/>
  <c r="R1566" i="3"/>
  <c r="R1567" i="3"/>
  <c r="R1568" i="3"/>
  <c r="R1569" i="3"/>
  <c r="R1570" i="3"/>
  <c r="R1571" i="3"/>
  <c r="R1572" i="3"/>
  <c r="R1573" i="3"/>
  <c r="R1574" i="3"/>
  <c r="R1575" i="3"/>
  <c r="R1576" i="3"/>
  <c r="R1577" i="3"/>
  <c r="R1578" i="3"/>
  <c r="R1579" i="3"/>
  <c r="R1580" i="3"/>
  <c r="R1581" i="3"/>
  <c r="R1582" i="3"/>
  <c r="R1583" i="3"/>
  <c r="R1584" i="3"/>
  <c r="R1585" i="3"/>
  <c r="R1586" i="3"/>
  <c r="R1587" i="3"/>
  <c r="R1588" i="3"/>
  <c r="R1589" i="3"/>
  <c r="R1590" i="3"/>
  <c r="R1591" i="3"/>
  <c r="R1592" i="3"/>
  <c r="R1593" i="3"/>
  <c r="R1594" i="3"/>
  <c r="R1595" i="3"/>
  <c r="R1596" i="3"/>
  <c r="R1597" i="3"/>
  <c r="R1598" i="3"/>
  <c r="R1599" i="3"/>
  <c r="R1600" i="3"/>
  <c r="R1601" i="3"/>
  <c r="R1602" i="3"/>
  <c r="R1603" i="3"/>
  <c r="R1604" i="3"/>
  <c r="R1605" i="3"/>
  <c r="R1606" i="3"/>
  <c r="R1607" i="3"/>
  <c r="R1608" i="3"/>
  <c r="R1609" i="3"/>
  <c r="R1610" i="3"/>
  <c r="R1611" i="3"/>
  <c r="R1612" i="3"/>
  <c r="R1613" i="3"/>
  <c r="R1614" i="3"/>
  <c r="R1615" i="3"/>
  <c r="R1616" i="3"/>
  <c r="R1617" i="3"/>
  <c r="R1618" i="3"/>
  <c r="R1619" i="3"/>
  <c r="R1620" i="3"/>
  <c r="R1621" i="3"/>
  <c r="R1622" i="3"/>
  <c r="R1623" i="3"/>
  <c r="R1624" i="3"/>
  <c r="R1625" i="3"/>
  <c r="R1626" i="3"/>
  <c r="R1627" i="3"/>
  <c r="R1628" i="3"/>
  <c r="R1629" i="3"/>
  <c r="R1630" i="3"/>
  <c r="R1631" i="3"/>
  <c r="R1632" i="3"/>
  <c r="R1633" i="3"/>
  <c r="R1634" i="3"/>
  <c r="R1635" i="3"/>
  <c r="R1636" i="3"/>
  <c r="R1637" i="3"/>
  <c r="R1638" i="3"/>
  <c r="R1639" i="3"/>
  <c r="R1640" i="3"/>
  <c r="R1641" i="3"/>
  <c r="R1642" i="3"/>
  <c r="R1643" i="3"/>
  <c r="R1644" i="3"/>
  <c r="R1645" i="3"/>
  <c r="R1646" i="3"/>
  <c r="R1647" i="3"/>
  <c r="R1648" i="3"/>
  <c r="R1649" i="3"/>
  <c r="R1650" i="3"/>
  <c r="R1651" i="3"/>
  <c r="R1652" i="3"/>
  <c r="R1653" i="3"/>
  <c r="R1654" i="3"/>
  <c r="R1655" i="3"/>
  <c r="R1656" i="3"/>
  <c r="R1657" i="3"/>
  <c r="R1658" i="3"/>
  <c r="R1659" i="3"/>
  <c r="R1660" i="3"/>
  <c r="R1661" i="3"/>
  <c r="R1662" i="3"/>
  <c r="R1663" i="3"/>
  <c r="R1664" i="3"/>
  <c r="R1665" i="3"/>
  <c r="R1666" i="3"/>
  <c r="R1667" i="3"/>
  <c r="R1668" i="3"/>
  <c r="R1669" i="3"/>
  <c r="R1670" i="3"/>
  <c r="R1671" i="3"/>
  <c r="R1672" i="3"/>
  <c r="R1673" i="3"/>
  <c r="R1674" i="3"/>
  <c r="R1675" i="3"/>
  <c r="R1676" i="3"/>
  <c r="R1677" i="3"/>
  <c r="R1678" i="3"/>
  <c r="R1679" i="3"/>
  <c r="R1680" i="3"/>
  <c r="R1681" i="3"/>
  <c r="R1682" i="3"/>
  <c r="R1683" i="3"/>
  <c r="R1684" i="3"/>
  <c r="R1685" i="3"/>
  <c r="R1686" i="3"/>
  <c r="R1687" i="3"/>
  <c r="R1688" i="3"/>
  <c r="R1689" i="3"/>
  <c r="R1690" i="3"/>
  <c r="R1691" i="3"/>
  <c r="R1692" i="3"/>
  <c r="R1693" i="3"/>
  <c r="R1694" i="3"/>
  <c r="R1695" i="3"/>
  <c r="R1696" i="3"/>
  <c r="R1697" i="3"/>
  <c r="R1698" i="3"/>
  <c r="R1699" i="3"/>
  <c r="R1700" i="3"/>
  <c r="R1701" i="3"/>
  <c r="R1702" i="3"/>
  <c r="R1703" i="3"/>
  <c r="R1704" i="3"/>
  <c r="R1705" i="3"/>
  <c r="R1706" i="3"/>
  <c r="R1707" i="3"/>
  <c r="R1708" i="3"/>
  <c r="R1709" i="3"/>
  <c r="R1710" i="3"/>
  <c r="R1711" i="3"/>
  <c r="R1712" i="3"/>
  <c r="R1713" i="3"/>
  <c r="R1714" i="3"/>
  <c r="R1715" i="3"/>
  <c r="R1716" i="3"/>
  <c r="R1717" i="3"/>
  <c r="R1718" i="3"/>
  <c r="R1719" i="3"/>
  <c r="R1720" i="3"/>
  <c r="R1721" i="3"/>
  <c r="R1722" i="3"/>
  <c r="R1723" i="3"/>
  <c r="R1724" i="3"/>
  <c r="R1725" i="3"/>
  <c r="R1726" i="3"/>
  <c r="R1727" i="3"/>
  <c r="R1728" i="3"/>
  <c r="R1729" i="3"/>
  <c r="R1730" i="3"/>
  <c r="R1731" i="3"/>
  <c r="R1732" i="3"/>
  <c r="R1733" i="3"/>
  <c r="R1734" i="3"/>
  <c r="R1735" i="3"/>
  <c r="R1736" i="3"/>
  <c r="R1737" i="3"/>
  <c r="R1738" i="3"/>
  <c r="R1739" i="3"/>
  <c r="R1740" i="3"/>
  <c r="R1741" i="3"/>
  <c r="R1742" i="3"/>
  <c r="R1743" i="3"/>
  <c r="R1744" i="3"/>
  <c r="R1745" i="3"/>
  <c r="R1746" i="3"/>
  <c r="R1747" i="3"/>
  <c r="R1748" i="3"/>
  <c r="R1749" i="3"/>
  <c r="R1750" i="3"/>
  <c r="R1751" i="3"/>
  <c r="R1752" i="3"/>
  <c r="R1753" i="3"/>
  <c r="R1754" i="3"/>
  <c r="R1755" i="3"/>
  <c r="R1756" i="3"/>
  <c r="R1757" i="3"/>
  <c r="R1758" i="3"/>
  <c r="R1759" i="3"/>
  <c r="R1760" i="3"/>
  <c r="R1761" i="3"/>
  <c r="R1762" i="3"/>
  <c r="R1763" i="3"/>
  <c r="R1764" i="3"/>
  <c r="R1765" i="3"/>
  <c r="R1766" i="3"/>
  <c r="R1767" i="3"/>
  <c r="R1768" i="3"/>
  <c r="R1769" i="3"/>
  <c r="R1770" i="3"/>
  <c r="R1771" i="3"/>
  <c r="R1772" i="3"/>
  <c r="R1773" i="3"/>
  <c r="R1774" i="3"/>
  <c r="R1775" i="3"/>
  <c r="R1776" i="3"/>
  <c r="R1777" i="3"/>
  <c r="R1778" i="3"/>
  <c r="R1779" i="3"/>
  <c r="R1780" i="3"/>
  <c r="R1781" i="3"/>
  <c r="R1782" i="3"/>
  <c r="R1783" i="3"/>
  <c r="R1784" i="3"/>
  <c r="R1785" i="3"/>
  <c r="R1786" i="3"/>
  <c r="R1787" i="3"/>
  <c r="R1788" i="3"/>
  <c r="R1789" i="3"/>
  <c r="R1790" i="3"/>
  <c r="R1791" i="3"/>
  <c r="R1792" i="3"/>
  <c r="R1793" i="3"/>
  <c r="R1794" i="3"/>
  <c r="R1795" i="3"/>
  <c r="R1796" i="3"/>
  <c r="R1797" i="3"/>
  <c r="R1798" i="3"/>
  <c r="R1799" i="3"/>
  <c r="R1800" i="3"/>
  <c r="R1801" i="3"/>
  <c r="R1802" i="3"/>
  <c r="R1803" i="3"/>
  <c r="R1804" i="3"/>
  <c r="R1805" i="3"/>
  <c r="R1806" i="3"/>
  <c r="R1807" i="3"/>
  <c r="R1808" i="3"/>
  <c r="R1809" i="3"/>
  <c r="R1810" i="3"/>
  <c r="R1811" i="3"/>
  <c r="R1812" i="3"/>
  <c r="R1813" i="3"/>
  <c r="R1814" i="3"/>
  <c r="R1815" i="3"/>
  <c r="R1816" i="3"/>
  <c r="R1817" i="3"/>
  <c r="R1818" i="3"/>
  <c r="R1819" i="3"/>
  <c r="R1820" i="3"/>
  <c r="R1821" i="3"/>
  <c r="R1822" i="3"/>
  <c r="R1823" i="3"/>
  <c r="R1824" i="3"/>
  <c r="R1825" i="3"/>
  <c r="R1826" i="3"/>
  <c r="R1827" i="3"/>
  <c r="R1828" i="3"/>
  <c r="R1829" i="3"/>
  <c r="R1830" i="3"/>
  <c r="R1831" i="3"/>
  <c r="R1832" i="3"/>
  <c r="R1833" i="3"/>
  <c r="R1834" i="3"/>
  <c r="R1835" i="3"/>
  <c r="R1836" i="3"/>
  <c r="R1837" i="3"/>
  <c r="R1838" i="3"/>
  <c r="R1839" i="3"/>
  <c r="R1840" i="3"/>
  <c r="R1841" i="3"/>
  <c r="R1842" i="3"/>
  <c r="R1843" i="3"/>
  <c r="R1844" i="3"/>
  <c r="R1845" i="3"/>
  <c r="R1846" i="3"/>
  <c r="R1847" i="3"/>
  <c r="R1848" i="3"/>
  <c r="R1849" i="3"/>
  <c r="R1850" i="3"/>
  <c r="R1851" i="3"/>
  <c r="R1852" i="3"/>
  <c r="R1853" i="3"/>
  <c r="R1854" i="3"/>
  <c r="R1855" i="3"/>
  <c r="R1856" i="3"/>
  <c r="R1857" i="3"/>
  <c r="R1858" i="3"/>
  <c r="R1859" i="3"/>
  <c r="R1860" i="3"/>
  <c r="R1861" i="3"/>
  <c r="R1862" i="3"/>
  <c r="R1863" i="3"/>
  <c r="R1864" i="3"/>
  <c r="R1865" i="3"/>
  <c r="R1866" i="3"/>
  <c r="R1867" i="3"/>
  <c r="R1868" i="3"/>
  <c r="R1869" i="3"/>
  <c r="R1870" i="3"/>
  <c r="R1871" i="3"/>
  <c r="R1872" i="3"/>
  <c r="R1873" i="3"/>
  <c r="R1874" i="3"/>
  <c r="R1875" i="3"/>
  <c r="R1876" i="3"/>
  <c r="R1877" i="3"/>
  <c r="R1878" i="3"/>
  <c r="R1879" i="3"/>
  <c r="R1880" i="3"/>
  <c r="R1881" i="3"/>
  <c r="R1882" i="3"/>
  <c r="R1883" i="3"/>
  <c r="R1884" i="3"/>
  <c r="R1885" i="3"/>
  <c r="R1886" i="3"/>
  <c r="R1887" i="3"/>
  <c r="R1888" i="3"/>
  <c r="R1889" i="3"/>
  <c r="R1890" i="3"/>
  <c r="R1891" i="3"/>
  <c r="R1892" i="3"/>
  <c r="R1893" i="3"/>
  <c r="R1894" i="3"/>
  <c r="R1895" i="3"/>
  <c r="R1896" i="3"/>
  <c r="R1897" i="3"/>
  <c r="R1898" i="3"/>
  <c r="R1899" i="3"/>
  <c r="R1900" i="3"/>
  <c r="R1901" i="3"/>
  <c r="R1902" i="3"/>
  <c r="R1903" i="3"/>
  <c r="R1904" i="3"/>
  <c r="R1905" i="3"/>
  <c r="R1906" i="3"/>
  <c r="R1907" i="3"/>
  <c r="R1908" i="3"/>
  <c r="R1909" i="3"/>
  <c r="R1910" i="3"/>
  <c r="R1911" i="3"/>
  <c r="R1912" i="3"/>
  <c r="R1913" i="3"/>
  <c r="R1914" i="3"/>
  <c r="R1915" i="3"/>
  <c r="R1916" i="3"/>
  <c r="R1917" i="3"/>
  <c r="R1918" i="3"/>
  <c r="R1919" i="3"/>
  <c r="R1920" i="3"/>
  <c r="R1921" i="3"/>
  <c r="R1922" i="3"/>
  <c r="R1923" i="3"/>
  <c r="R1924" i="3"/>
  <c r="R1925" i="3"/>
  <c r="R1926" i="3"/>
  <c r="R1927" i="3"/>
  <c r="R1928" i="3"/>
  <c r="R1929" i="3"/>
  <c r="R1930" i="3"/>
  <c r="R1931" i="3"/>
  <c r="R1932" i="3"/>
  <c r="R1933" i="3"/>
  <c r="R1934" i="3"/>
  <c r="R1935" i="3"/>
  <c r="R1936" i="3"/>
  <c r="R1937" i="3"/>
  <c r="R1938" i="3"/>
  <c r="R1939" i="3"/>
  <c r="R1940" i="3"/>
  <c r="R1941" i="3"/>
  <c r="R1942" i="3"/>
  <c r="R1943" i="3"/>
  <c r="R1944" i="3"/>
  <c r="R1945" i="3"/>
  <c r="R1946" i="3"/>
  <c r="R1947" i="3"/>
  <c r="R1948" i="3"/>
  <c r="R1949" i="3"/>
  <c r="R1950" i="3"/>
  <c r="R1951" i="3"/>
  <c r="R1952" i="3"/>
  <c r="R1953" i="3"/>
  <c r="R1954" i="3"/>
  <c r="R1955" i="3"/>
  <c r="R1956" i="3"/>
  <c r="R1957" i="3"/>
  <c r="R1958" i="3"/>
  <c r="R1959" i="3"/>
  <c r="R1960" i="3"/>
  <c r="R1961" i="3"/>
  <c r="R1962" i="3"/>
  <c r="R1963" i="3"/>
  <c r="R1964" i="3"/>
  <c r="R1965" i="3"/>
  <c r="R1966" i="3"/>
  <c r="R1967" i="3"/>
  <c r="R1968" i="3"/>
  <c r="R1969" i="3"/>
  <c r="R1970" i="3"/>
  <c r="R1971" i="3"/>
  <c r="R1972" i="3"/>
  <c r="R1973" i="3"/>
  <c r="R1974" i="3"/>
  <c r="R1975" i="3"/>
  <c r="R1976" i="3"/>
  <c r="R1977" i="3"/>
  <c r="R1978" i="3"/>
  <c r="R1979" i="3"/>
  <c r="R1980" i="3"/>
  <c r="R1981" i="3"/>
  <c r="R1982" i="3"/>
  <c r="R1983" i="3"/>
  <c r="R1984" i="3"/>
  <c r="R1985" i="3"/>
  <c r="R1986" i="3"/>
  <c r="R1987" i="3"/>
  <c r="R1988" i="3"/>
  <c r="R1989" i="3"/>
  <c r="R1990" i="3"/>
  <c r="R1991" i="3"/>
  <c r="R1992" i="3"/>
  <c r="R1993" i="3"/>
  <c r="R1994" i="3"/>
  <c r="R1995" i="3"/>
  <c r="R1996" i="3"/>
  <c r="R1997" i="3"/>
  <c r="R1998" i="3"/>
  <c r="R1999" i="3"/>
  <c r="R2000" i="3"/>
  <c r="R2001" i="3"/>
  <c r="R2002" i="3"/>
  <c r="R2003" i="3"/>
  <c r="R2004" i="3"/>
  <c r="R2005" i="3"/>
  <c r="R2006" i="3"/>
  <c r="R2007" i="3"/>
  <c r="R2008" i="3"/>
  <c r="R2009" i="3"/>
  <c r="R2010" i="3"/>
  <c r="R2011" i="3"/>
  <c r="R2012" i="3"/>
  <c r="R2013" i="3"/>
  <c r="R2014" i="3"/>
  <c r="R2015" i="3"/>
  <c r="R2016" i="3"/>
  <c r="R2017" i="3"/>
  <c r="R2018" i="3"/>
  <c r="R2019" i="3"/>
  <c r="R2020" i="3"/>
  <c r="R2021" i="3"/>
  <c r="R2022" i="3"/>
  <c r="R2023" i="3"/>
  <c r="R2024" i="3"/>
  <c r="R2025" i="3"/>
  <c r="R2026" i="3"/>
  <c r="R2027" i="3"/>
  <c r="R2028" i="3"/>
  <c r="R2029" i="3"/>
  <c r="R2030" i="3"/>
  <c r="R2031" i="3"/>
  <c r="R2032" i="3"/>
  <c r="R2033" i="3"/>
  <c r="R2034" i="3"/>
  <c r="R2035" i="3"/>
  <c r="R2036" i="3"/>
  <c r="R2037" i="3"/>
  <c r="R2038" i="3"/>
  <c r="R2039" i="3"/>
  <c r="R2040" i="3"/>
  <c r="R2041" i="3"/>
  <c r="R2042" i="3"/>
  <c r="R2043" i="3"/>
  <c r="R2044" i="3"/>
  <c r="R2045" i="3"/>
  <c r="R2046" i="3"/>
  <c r="R2047" i="3"/>
  <c r="R2048" i="3"/>
  <c r="R2049" i="3"/>
  <c r="R2050" i="3"/>
  <c r="R2051" i="3"/>
  <c r="R2052" i="3"/>
  <c r="R2053" i="3"/>
  <c r="R2054" i="3"/>
  <c r="R2055" i="3"/>
  <c r="R2056" i="3"/>
  <c r="R2057" i="3"/>
  <c r="R2058" i="3"/>
  <c r="R2059" i="3"/>
  <c r="R2060" i="3"/>
  <c r="R2061" i="3"/>
  <c r="R2062" i="3"/>
  <c r="R2063" i="3"/>
  <c r="R2064" i="3"/>
  <c r="R2065" i="3"/>
  <c r="R2066" i="3"/>
  <c r="R2067" i="3"/>
  <c r="R2068" i="3"/>
  <c r="R2069" i="3"/>
  <c r="R2070" i="3"/>
  <c r="R2071" i="3"/>
  <c r="R2072" i="3"/>
  <c r="R2073" i="3"/>
  <c r="R2074" i="3"/>
  <c r="R2075" i="3"/>
  <c r="R2076" i="3"/>
  <c r="R2077" i="3"/>
  <c r="R2078" i="3"/>
  <c r="R2079" i="3"/>
  <c r="R2080" i="3"/>
  <c r="R2081" i="3"/>
  <c r="R2082" i="3"/>
  <c r="R2083" i="3"/>
  <c r="R2084" i="3"/>
  <c r="R2085" i="3"/>
  <c r="R2086" i="3"/>
  <c r="R2087" i="3"/>
  <c r="R2088" i="3"/>
  <c r="R2089" i="3"/>
  <c r="R2090" i="3"/>
  <c r="R2091" i="3"/>
  <c r="R2092" i="3"/>
  <c r="R2093" i="3"/>
  <c r="R2094" i="3"/>
  <c r="R2095" i="3"/>
  <c r="R2096" i="3"/>
  <c r="R2097" i="3"/>
  <c r="R2098" i="3"/>
  <c r="R2099" i="3"/>
  <c r="R2100" i="3"/>
  <c r="R2101" i="3"/>
  <c r="R2102" i="3"/>
  <c r="R2103" i="3"/>
  <c r="R2104" i="3"/>
  <c r="R2105" i="3"/>
  <c r="R2106" i="3"/>
  <c r="R2107" i="3"/>
  <c r="R2108" i="3"/>
  <c r="R2109" i="3"/>
  <c r="R2110" i="3"/>
  <c r="R2111" i="3"/>
  <c r="R2112" i="3"/>
  <c r="R2113" i="3"/>
  <c r="R2114" i="3"/>
  <c r="R2115" i="3"/>
  <c r="R2116" i="3"/>
  <c r="R2117" i="3"/>
  <c r="R2118" i="3"/>
  <c r="R2119" i="3"/>
  <c r="R2120" i="3"/>
  <c r="R2121" i="3"/>
  <c r="R2122" i="3"/>
  <c r="R2123" i="3"/>
  <c r="R2124" i="3"/>
  <c r="R2125" i="3"/>
  <c r="R2126" i="3"/>
  <c r="R2127" i="3"/>
  <c r="R2128" i="3"/>
  <c r="R2129" i="3"/>
  <c r="R2130" i="3"/>
  <c r="R2131" i="3"/>
  <c r="R2132" i="3"/>
  <c r="R2133" i="3"/>
  <c r="R2134" i="3"/>
  <c r="R2135" i="3"/>
  <c r="R2136" i="3"/>
  <c r="R2137" i="3"/>
  <c r="R2138" i="3"/>
  <c r="R2139" i="3"/>
  <c r="R2140" i="3"/>
  <c r="R2141" i="3"/>
  <c r="R2142" i="3"/>
  <c r="R2143" i="3"/>
  <c r="R2144" i="3"/>
  <c r="R2145" i="3"/>
  <c r="R2146" i="3"/>
  <c r="R2147" i="3"/>
  <c r="R2148" i="3"/>
  <c r="R2149" i="3"/>
  <c r="R2150" i="3"/>
  <c r="R2151" i="3"/>
  <c r="R2152" i="3"/>
  <c r="R2153" i="3"/>
  <c r="R2154" i="3"/>
  <c r="R2155" i="3"/>
  <c r="R2156" i="3"/>
  <c r="R2157" i="3"/>
  <c r="R2158" i="3"/>
  <c r="R2159" i="3"/>
  <c r="R2160" i="3"/>
  <c r="R2161" i="3"/>
  <c r="R2162" i="3"/>
  <c r="R2163" i="3"/>
  <c r="R2164" i="3"/>
  <c r="R2165" i="3"/>
  <c r="R2166" i="3"/>
  <c r="R2167" i="3"/>
  <c r="R2168" i="3"/>
  <c r="R2169" i="3"/>
  <c r="R2170" i="3"/>
  <c r="R2171" i="3"/>
  <c r="R2172" i="3"/>
  <c r="R2173" i="3"/>
  <c r="R2174" i="3"/>
  <c r="R2175" i="3"/>
  <c r="R2176" i="3"/>
  <c r="R2177" i="3"/>
  <c r="R2178" i="3"/>
  <c r="R2179" i="3"/>
  <c r="R2180" i="3"/>
  <c r="R2181" i="3"/>
  <c r="R2182" i="3"/>
  <c r="R2183" i="3"/>
  <c r="R2184" i="3"/>
  <c r="R2185" i="3"/>
  <c r="R2186" i="3"/>
  <c r="R2187" i="3"/>
  <c r="R2188" i="3"/>
  <c r="R2189" i="3"/>
  <c r="R2190" i="3"/>
  <c r="R2191" i="3"/>
  <c r="R2192" i="3"/>
  <c r="R2193" i="3"/>
  <c r="R2194" i="3"/>
  <c r="R2195" i="3"/>
  <c r="R2196" i="3"/>
  <c r="R2197" i="3"/>
  <c r="R2198" i="3"/>
  <c r="R2199" i="3"/>
  <c r="R2200" i="3"/>
  <c r="R2201" i="3"/>
  <c r="R2202" i="3"/>
  <c r="R2203" i="3"/>
  <c r="R2204" i="3"/>
  <c r="R2205" i="3"/>
  <c r="R2206" i="3"/>
  <c r="R2207" i="3"/>
  <c r="R2208" i="3"/>
  <c r="R2209" i="3"/>
  <c r="R2210" i="3"/>
  <c r="R2211" i="3"/>
  <c r="R2212" i="3"/>
  <c r="R2213" i="3"/>
  <c r="R2214" i="3"/>
  <c r="R2215" i="3"/>
  <c r="R2216" i="3"/>
  <c r="R2217" i="3"/>
  <c r="R2218" i="3"/>
  <c r="R2219" i="3"/>
  <c r="R2220" i="3"/>
  <c r="R2221" i="3"/>
  <c r="R2222" i="3"/>
  <c r="R2223" i="3"/>
  <c r="R2224" i="3"/>
  <c r="R2225" i="3"/>
  <c r="R2226" i="3"/>
  <c r="R2227" i="3"/>
  <c r="R2228" i="3"/>
  <c r="R2229" i="3"/>
  <c r="R2230" i="3"/>
  <c r="R2231" i="3"/>
  <c r="R2232" i="3"/>
  <c r="R2233" i="3"/>
  <c r="R2234" i="3"/>
  <c r="R2235" i="3"/>
  <c r="R2236" i="3"/>
  <c r="R2237" i="3"/>
  <c r="R2238" i="3"/>
  <c r="R2239" i="3"/>
  <c r="R2240" i="3"/>
  <c r="R2241" i="3"/>
  <c r="R2242" i="3"/>
  <c r="R2243" i="3"/>
  <c r="R2244" i="3"/>
  <c r="R2245" i="3"/>
  <c r="R2246" i="3"/>
  <c r="R2247" i="3"/>
  <c r="R2248" i="3"/>
  <c r="R2249" i="3"/>
  <c r="R2250" i="3"/>
  <c r="R2251" i="3"/>
  <c r="R2252" i="3"/>
  <c r="R2253" i="3"/>
  <c r="R2254" i="3"/>
  <c r="R2255" i="3"/>
  <c r="R2256" i="3"/>
  <c r="R2257" i="3"/>
  <c r="R2258" i="3"/>
  <c r="R2259" i="3"/>
  <c r="R2260" i="3"/>
  <c r="R2261" i="3"/>
  <c r="R2262" i="3"/>
  <c r="R2263" i="3"/>
  <c r="R2264" i="3"/>
  <c r="R2265" i="3"/>
  <c r="R2266" i="3"/>
  <c r="R2267" i="3"/>
  <c r="R2268" i="3"/>
  <c r="R2269" i="3"/>
  <c r="R2270" i="3"/>
  <c r="R2271" i="3"/>
  <c r="R2272" i="3"/>
  <c r="R2273" i="3"/>
  <c r="R2274" i="3"/>
  <c r="R2275" i="3"/>
  <c r="R2276" i="3"/>
  <c r="R2277" i="3"/>
  <c r="R2278" i="3"/>
  <c r="R2279" i="3"/>
  <c r="R2280" i="3"/>
  <c r="R2281" i="3"/>
  <c r="R2282" i="3"/>
  <c r="R2283" i="3"/>
  <c r="R2284" i="3"/>
  <c r="R2285" i="3"/>
  <c r="R2286" i="3"/>
  <c r="R2287" i="3"/>
  <c r="R2288" i="3"/>
  <c r="R2289" i="3"/>
  <c r="R2290" i="3"/>
  <c r="R2291" i="3"/>
  <c r="R2292" i="3"/>
  <c r="R2293" i="3"/>
  <c r="R2294" i="3"/>
  <c r="R2295" i="3"/>
  <c r="R2296" i="3"/>
  <c r="R2297" i="3"/>
  <c r="R2298" i="3"/>
  <c r="R2299" i="3"/>
  <c r="R2300" i="3"/>
  <c r="R2301" i="3"/>
  <c r="R2302" i="3"/>
  <c r="R2303" i="3"/>
  <c r="R2304" i="3"/>
  <c r="R2305" i="3"/>
  <c r="R2306" i="3"/>
  <c r="R2307" i="3"/>
  <c r="R2308" i="3"/>
  <c r="R2309" i="3"/>
  <c r="R2310" i="3"/>
  <c r="R2311" i="3"/>
  <c r="R2312" i="3"/>
  <c r="R2313" i="3"/>
  <c r="R2314" i="3"/>
  <c r="R2315" i="3"/>
  <c r="R2316" i="3"/>
  <c r="R2317" i="3"/>
  <c r="R2318" i="3"/>
  <c r="R2319" i="3"/>
  <c r="R2320" i="3"/>
  <c r="R2321" i="3"/>
  <c r="R2322" i="3"/>
  <c r="R2323" i="3"/>
  <c r="R2324" i="3"/>
  <c r="R2325" i="3"/>
  <c r="R2326" i="3"/>
  <c r="R2327" i="3"/>
  <c r="R2328" i="3"/>
  <c r="R2329" i="3"/>
  <c r="R2330" i="3"/>
  <c r="R2331" i="3"/>
  <c r="R2332" i="3"/>
  <c r="R2333" i="3"/>
  <c r="R2334" i="3"/>
  <c r="R2335" i="3"/>
  <c r="R2336" i="3"/>
  <c r="R2337" i="3"/>
  <c r="R2338" i="3"/>
  <c r="R2339" i="3"/>
  <c r="R2340" i="3"/>
  <c r="R2341" i="3"/>
  <c r="R2342" i="3"/>
  <c r="R2343" i="3"/>
  <c r="R2344" i="3"/>
  <c r="R2345" i="3"/>
  <c r="R2346" i="3"/>
  <c r="R2347" i="3"/>
  <c r="R2348" i="3"/>
  <c r="R2349" i="3"/>
  <c r="R2350" i="3"/>
  <c r="R2351" i="3"/>
  <c r="R2352" i="3"/>
  <c r="R2353" i="3"/>
  <c r="R2354" i="3"/>
  <c r="R2355" i="3"/>
  <c r="R2356" i="3"/>
  <c r="R2357" i="3"/>
  <c r="R2358" i="3"/>
  <c r="R2359" i="3"/>
  <c r="R2360" i="3"/>
  <c r="R2361" i="3"/>
  <c r="R2362" i="3"/>
  <c r="R2363" i="3"/>
  <c r="R2364" i="3"/>
  <c r="R2365" i="3"/>
  <c r="R2366" i="3"/>
  <c r="R2367" i="3"/>
  <c r="R2368" i="3"/>
  <c r="R2369" i="3"/>
  <c r="R2370" i="3"/>
  <c r="R2371" i="3"/>
  <c r="R2372" i="3"/>
  <c r="R2373" i="3"/>
  <c r="R2374" i="3"/>
  <c r="R2375" i="3"/>
  <c r="R2376" i="3"/>
  <c r="R2377" i="3"/>
  <c r="R2378" i="3"/>
  <c r="R2379" i="3"/>
  <c r="R2380" i="3"/>
  <c r="R2381" i="3"/>
  <c r="R2382" i="3"/>
  <c r="R2383" i="3"/>
  <c r="R2384" i="3"/>
  <c r="R2385" i="3"/>
  <c r="R2386" i="3"/>
  <c r="R2387" i="3"/>
  <c r="R2388" i="3"/>
  <c r="R2389" i="3"/>
  <c r="R2390" i="3"/>
  <c r="R2391" i="3"/>
  <c r="R2392" i="3"/>
  <c r="R2393" i="3"/>
  <c r="R2394" i="3"/>
  <c r="R2395" i="3"/>
  <c r="R2396" i="3"/>
  <c r="R2397" i="3"/>
  <c r="R2398" i="3"/>
  <c r="R2399" i="3"/>
  <c r="R2400" i="3"/>
  <c r="R2401" i="3"/>
  <c r="R2402" i="3"/>
  <c r="R2403" i="3"/>
  <c r="R2404" i="3"/>
  <c r="R2405" i="3"/>
  <c r="R2406" i="3"/>
  <c r="R2407" i="3"/>
  <c r="R2408" i="3"/>
  <c r="R2409" i="3"/>
  <c r="R2410" i="3"/>
  <c r="R2411" i="3"/>
  <c r="R2412" i="3"/>
  <c r="R2413" i="3"/>
  <c r="R2414" i="3"/>
  <c r="R2415" i="3"/>
  <c r="R2416" i="3"/>
  <c r="R2417" i="3"/>
  <c r="R2418" i="3"/>
  <c r="R2419" i="3"/>
  <c r="R2420" i="3"/>
  <c r="R2421" i="3"/>
  <c r="R2422" i="3"/>
  <c r="R2423" i="3"/>
  <c r="R2424" i="3"/>
  <c r="R2425" i="3"/>
  <c r="R2426" i="3"/>
  <c r="R2427" i="3"/>
  <c r="R2428" i="3"/>
  <c r="R2429" i="3"/>
  <c r="R2430" i="3"/>
  <c r="R2431" i="3"/>
  <c r="R2432" i="3"/>
  <c r="R2433" i="3"/>
  <c r="R2434" i="3"/>
  <c r="R2435" i="3"/>
  <c r="R2436" i="3"/>
  <c r="R2437" i="3"/>
  <c r="R2438" i="3"/>
  <c r="R2439" i="3"/>
  <c r="R2440" i="3"/>
  <c r="R2441" i="3"/>
  <c r="R2442" i="3"/>
  <c r="R2443" i="3"/>
  <c r="R2444" i="3"/>
  <c r="R2445" i="3"/>
  <c r="R2446" i="3"/>
  <c r="R2447" i="3"/>
  <c r="R2448" i="3"/>
  <c r="R2449" i="3"/>
  <c r="R2450" i="3"/>
  <c r="R2451" i="3"/>
  <c r="R2452" i="3"/>
  <c r="R2453" i="3"/>
  <c r="R2454" i="3"/>
  <c r="R2455" i="3"/>
  <c r="R2456" i="3"/>
  <c r="R2457" i="3"/>
  <c r="R2458" i="3"/>
  <c r="R2459" i="3"/>
  <c r="R2460" i="3"/>
  <c r="R2461" i="3"/>
  <c r="R2462" i="3"/>
  <c r="R2463" i="3"/>
  <c r="R2464" i="3"/>
  <c r="R2465" i="3"/>
  <c r="R2466" i="3"/>
  <c r="R2467" i="3"/>
  <c r="R2468" i="3"/>
  <c r="R2469" i="3"/>
  <c r="R2470" i="3"/>
  <c r="R2471" i="3"/>
  <c r="R2472" i="3"/>
  <c r="R2473" i="3"/>
  <c r="R2474" i="3"/>
  <c r="R2475" i="3"/>
  <c r="R2476" i="3"/>
  <c r="R2477" i="3"/>
  <c r="R2478" i="3"/>
  <c r="R2479" i="3"/>
  <c r="R2480" i="3"/>
  <c r="R2481" i="3"/>
  <c r="R2482" i="3"/>
  <c r="R2483" i="3"/>
  <c r="R2484" i="3"/>
  <c r="R2485" i="3"/>
  <c r="R2486" i="3"/>
  <c r="R2487" i="3"/>
  <c r="R2488" i="3"/>
  <c r="R2489" i="3"/>
  <c r="R2490" i="3"/>
  <c r="R2491" i="3"/>
  <c r="R2492" i="3"/>
  <c r="R2493" i="3"/>
  <c r="R2494" i="3"/>
  <c r="R2495" i="3"/>
  <c r="R2496" i="3"/>
  <c r="R2497" i="3"/>
  <c r="R2498" i="3"/>
  <c r="R2499" i="3"/>
  <c r="R2500" i="3"/>
  <c r="R2501" i="3"/>
  <c r="R2502" i="3"/>
  <c r="R2503" i="3"/>
  <c r="R2504" i="3"/>
  <c r="R2505" i="3"/>
  <c r="R2506" i="3"/>
  <c r="R2507" i="3"/>
  <c r="R2508" i="3"/>
  <c r="R2509" i="3"/>
  <c r="R2510" i="3"/>
  <c r="R2511" i="3"/>
  <c r="R2512" i="3"/>
  <c r="R2513" i="3"/>
  <c r="R2514" i="3"/>
  <c r="R2515" i="3"/>
  <c r="R2516" i="3"/>
  <c r="R2517" i="3"/>
  <c r="R2518" i="3"/>
  <c r="R2519" i="3"/>
  <c r="R2520" i="3"/>
  <c r="R2521" i="3"/>
  <c r="R2522" i="3"/>
  <c r="R2523" i="3"/>
  <c r="R2524" i="3"/>
  <c r="R2525" i="3"/>
  <c r="R2526" i="3"/>
  <c r="R2527" i="3"/>
  <c r="R2528" i="3"/>
  <c r="R2529" i="3"/>
  <c r="R2530" i="3"/>
  <c r="R2531" i="3"/>
  <c r="R2532" i="3"/>
  <c r="R2533" i="3"/>
  <c r="R2534" i="3"/>
  <c r="R2535" i="3"/>
  <c r="R2536" i="3"/>
  <c r="R2537" i="3"/>
  <c r="R2538" i="3"/>
  <c r="R2539" i="3"/>
  <c r="R2540" i="3"/>
  <c r="R2541" i="3"/>
  <c r="R2542" i="3"/>
  <c r="R2543" i="3"/>
  <c r="R2544" i="3"/>
  <c r="R2545" i="3"/>
  <c r="R2546" i="3"/>
  <c r="R2547" i="3"/>
  <c r="R2548" i="3"/>
  <c r="R2549" i="3"/>
  <c r="R2550" i="3"/>
  <c r="R2551" i="3"/>
  <c r="R2552" i="3"/>
  <c r="R2553" i="3"/>
  <c r="R2554" i="3"/>
  <c r="R2555" i="3"/>
  <c r="R2556" i="3"/>
  <c r="R2557" i="3"/>
  <c r="R2558" i="3"/>
  <c r="R2559" i="3"/>
  <c r="R2560" i="3"/>
  <c r="R2561" i="3"/>
  <c r="R2562" i="3"/>
  <c r="R2563" i="3"/>
  <c r="R2564" i="3"/>
  <c r="R2565" i="3"/>
  <c r="R2566" i="3"/>
  <c r="R2567" i="3"/>
  <c r="R2568" i="3"/>
  <c r="R2569" i="3"/>
  <c r="R2570" i="3"/>
  <c r="R2571" i="3"/>
  <c r="R2572" i="3"/>
  <c r="R2573" i="3"/>
  <c r="R2574" i="3"/>
  <c r="R2575" i="3"/>
  <c r="R2576" i="3"/>
  <c r="R2577" i="3"/>
  <c r="R2578" i="3"/>
  <c r="R2579" i="3"/>
  <c r="R2580" i="3"/>
  <c r="R2581" i="3"/>
  <c r="R2582" i="3"/>
  <c r="R2583" i="3"/>
  <c r="R2584" i="3"/>
  <c r="R2585" i="3"/>
  <c r="R2586" i="3"/>
  <c r="R2587" i="3"/>
  <c r="R2588" i="3"/>
  <c r="R2589" i="3"/>
  <c r="R2590" i="3"/>
  <c r="R2591" i="3"/>
  <c r="R2592" i="3"/>
  <c r="R2593" i="3"/>
  <c r="R2594" i="3"/>
  <c r="R2595" i="3"/>
  <c r="R2596" i="3"/>
  <c r="R2597" i="3"/>
  <c r="R2598" i="3"/>
  <c r="R2599" i="3"/>
  <c r="R2600" i="3"/>
  <c r="R2601" i="3"/>
  <c r="R2602" i="3"/>
  <c r="R2603" i="3"/>
  <c r="R2604" i="3"/>
  <c r="R2605" i="3"/>
  <c r="R2606" i="3"/>
  <c r="R2607" i="3"/>
  <c r="R2608" i="3"/>
  <c r="R2609" i="3"/>
  <c r="R2610" i="3"/>
  <c r="R2611" i="3"/>
  <c r="R2612" i="3"/>
  <c r="R2613" i="3"/>
  <c r="R2614" i="3"/>
  <c r="R2615" i="3"/>
  <c r="R2616" i="3"/>
  <c r="R2617" i="3"/>
  <c r="R2618" i="3"/>
  <c r="R2619" i="3"/>
  <c r="R2620" i="3"/>
  <c r="R2621" i="3"/>
  <c r="R2622" i="3"/>
  <c r="R2623" i="3"/>
  <c r="R2624" i="3"/>
  <c r="R2625" i="3"/>
  <c r="R2626" i="3"/>
  <c r="R2627" i="3"/>
  <c r="R2628" i="3"/>
  <c r="R2629" i="3"/>
  <c r="R2630" i="3"/>
  <c r="R2631" i="3"/>
  <c r="R2632" i="3"/>
  <c r="R2633" i="3"/>
  <c r="R2634" i="3"/>
  <c r="R2635" i="3"/>
  <c r="R2636" i="3"/>
  <c r="R2637" i="3"/>
  <c r="R2638" i="3"/>
  <c r="R2639" i="3"/>
  <c r="R2640" i="3"/>
  <c r="R2641" i="3"/>
  <c r="R2642" i="3"/>
  <c r="R2643" i="3"/>
  <c r="R2644" i="3"/>
  <c r="R2645" i="3"/>
  <c r="R2646" i="3"/>
  <c r="R2647" i="3"/>
  <c r="R2648" i="3"/>
  <c r="R2649" i="3"/>
  <c r="R2650" i="3"/>
  <c r="R2651" i="3"/>
  <c r="R2652" i="3"/>
  <c r="R2653" i="3"/>
  <c r="R2654" i="3"/>
  <c r="R2655" i="3"/>
  <c r="R2656" i="3"/>
  <c r="R2657" i="3"/>
  <c r="R2658" i="3"/>
  <c r="R2659" i="3"/>
  <c r="R2660" i="3"/>
  <c r="R2661" i="3"/>
  <c r="R2662" i="3"/>
  <c r="R2663" i="3"/>
  <c r="R2664" i="3"/>
  <c r="R2665" i="3"/>
  <c r="R2666" i="3"/>
  <c r="R2667" i="3"/>
  <c r="R2668" i="3"/>
  <c r="R2669" i="3"/>
  <c r="R2670" i="3"/>
  <c r="R2671" i="3"/>
  <c r="R2672" i="3"/>
  <c r="R2673" i="3"/>
  <c r="R2674" i="3"/>
  <c r="R2675" i="3"/>
  <c r="R2676" i="3"/>
  <c r="R2677" i="3"/>
  <c r="R2678" i="3"/>
  <c r="R2679" i="3"/>
  <c r="R2680" i="3"/>
  <c r="R2681" i="3"/>
  <c r="R2682" i="3"/>
  <c r="R2683" i="3"/>
  <c r="R2684" i="3"/>
  <c r="R2685" i="3"/>
  <c r="R2686" i="3"/>
  <c r="R2687" i="3"/>
  <c r="R2688" i="3"/>
  <c r="R2689" i="3"/>
  <c r="R2690" i="3"/>
  <c r="R2691" i="3"/>
  <c r="R2692" i="3"/>
  <c r="R2693" i="3"/>
  <c r="R2694" i="3"/>
  <c r="R2695" i="3"/>
  <c r="R2696" i="3"/>
  <c r="R2697" i="3"/>
  <c r="R2698" i="3"/>
  <c r="R2699" i="3"/>
  <c r="R2700" i="3"/>
  <c r="R2701" i="3"/>
  <c r="R2702" i="3"/>
  <c r="R2703" i="3"/>
  <c r="R2704" i="3"/>
  <c r="R2705" i="3"/>
  <c r="R2706" i="3"/>
  <c r="R2707" i="3"/>
  <c r="R2708" i="3"/>
  <c r="R2709" i="3"/>
  <c r="R2710" i="3"/>
  <c r="R2711" i="3"/>
  <c r="R2712" i="3"/>
  <c r="R2713" i="3"/>
  <c r="R2714" i="3"/>
  <c r="R2715" i="3"/>
  <c r="R2716" i="3"/>
  <c r="R2717" i="3"/>
  <c r="R2718" i="3"/>
  <c r="R2719" i="3"/>
  <c r="R2720" i="3"/>
  <c r="R2721" i="3"/>
  <c r="R2722" i="3"/>
  <c r="R2723" i="3"/>
  <c r="R2724" i="3"/>
  <c r="R2725" i="3"/>
  <c r="R2726" i="3"/>
  <c r="R2727" i="3"/>
  <c r="R2728" i="3"/>
  <c r="R2729" i="3"/>
  <c r="R2730" i="3"/>
  <c r="R2731" i="3"/>
  <c r="R2732" i="3"/>
  <c r="R2733" i="3"/>
  <c r="R2734" i="3"/>
  <c r="R2735" i="3"/>
  <c r="R2736" i="3"/>
  <c r="R2737" i="3"/>
  <c r="R2738" i="3"/>
  <c r="R2739" i="3"/>
  <c r="R2740" i="3"/>
  <c r="R2741" i="3"/>
  <c r="R2742" i="3"/>
  <c r="R2743" i="3"/>
  <c r="R2744" i="3"/>
  <c r="R2745" i="3"/>
  <c r="R2746" i="3"/>
  <c r="R2747" i="3"/>
  <c r="R2748" i="3"/>
  <c r="R2749" i="3"/>
  <c r="R2750" i="3"/>
  <c r="R2751" i="3"/>
  <c r="R2752" i="3"/>
  <c r="R2753" i="3"/>
  <c r="R2754" i="3"/>
  <c r="R2755" i="3"/>
  <c r="R2756" i="3"/>
  <c r="R2757" i="3"/>
  <c r="R2758" i="3"/>
  <c r="R2759" i="3"/>
  <c r="R2760" i="3"/>
  <c r="R2761" i="3"/>
  <c r="R2762" i="3"/>
  <c r="R2763" i="3"/>
  <c r="R2764" i="3"/>
  <c r="R2765" i="3"/>
  <c r="R2766" i="3"/>
  <c r="R2767" i="3"/>
  <c r="R2768" i="3"/>
  <c r="R2769" i="3"/>
  <c r="R2770" i="3"/>
  <c r="R2771" i="3"/>
  <c r="R2772" i="3"/>
  <c r="R2773" i="3"/>
  <c r="R2774" i="3"/>
  <c r="R2775" i="3"/>
  <c r="R2776" i="3"/>
  <c r="R2777" i="3"/>
  <c r="R2778" i="3"/>
  <c r="R2779" i="3"/>
  <c r="R2780" i="3"/>
  <c r="R2781" i="3"/>
  <c r="R2782" i="3"/>
  <c r="R2783" i="3"/>
  <c r="R2784" i="3"/>
  <c r="R2785" i="3"/>
  <c r="R2786" i="3"/>
  <c r="R2787" i="3"/>
  <c r="R2788" i="3"/>
  <c r="R2789" i="3"/>
  <c r="R2790" i="3"/>
  <c r="R2791" i="3"/>
  <c r="R2792" i="3"/>
  <c r="R2793" i="3"/>
  <c r="R2794" i="3"/>
  <c r="R2795" i="3"/>
  <c r="R2796" i="3"/>
  <c r="R2797" i="3"/>
  <c r="R2798" i="3"/>
  <c r="R2799" i="3"/>
  <c r="R2800" i="3"/>
  <c r="R2801" i="3"/>
  <c r="R2802" i="3"/>
  <c r="R2803" i="3"/>
  <c r="R2804" i="3"/>
  <c r="R2805" i="3"/>
  <c r="R2806" i="3"/>
  <c r="R2807" i="3"/>
  <c r="R2808" i="3"/>
  <c r="R2809" i="3"/>
  <c r="R2810" i="3"/>
  <c r="R2811" i="3"/>
  <c r="R2812" i="3"/>
  <c r="R2813" i="3"/>
  <c r="R2814" i="3"/>
  <c r="R2815" i="3"/>
  <c r="R2816" i="3"/>
  <c r="R2817" i="3"/>
  <c r="R2818" i="3"/>
  <c r="R2819" i="3"/>
  <c r="R2820" i="3"/>
  <c r="R2821" i="3"/>
  <c r="R2822" i="3"/>
  <c r="R2823" i="3"/>
  <c r="R2824" i="3"/>
  <c r="R2825" i="3"/>
  <c r="R2826" i="3"/>
  <c r="R2827" i="3"/>
  <c r="R2828" i="3"/>
  <c r="R2829" i="3"/>
  <c r="R2830" i="3"/>
  <c r="R2831" i="3"/>
  <c r="R2832" i="3"/>
  <c r="R2833" i="3"/>
  <c r="R2834" i="3"/>
  <c r="R2835" i="3"/>
  <c r="R2836" i="3"/>
  <c r="R2837" i="3"/>
  <c r="R2838" i="3"/>
  <c r="R2839" i="3"/>
  <c r="R2840" i="3"/>
  <c r="R2841" i="3"/>
  <c r="R2842" i="3"/>
  <c r="R2843" i="3"/>
  <c r="R2844" i="3"/>
  <c r="R2845" i="3"/>
  <c r="R2846" i="3"/>
  <c r="R2847" i="3"/>
  <c r="R2848" i="3"/>
  <c r="R2849" i="3"/>
  <c r="R2850" i="3"/>
  <c r="R2851" i="3"/>
  <c r="R2852" i="3"/>
  <c r="R2853" i="3"/>
  <c r="R2854" i="3"/>
  <c r="R2855" i="3"/>
  <c r="R2856" i="3"/>
  <c r="R2857" i="3"/>
  <c r="R2858" i="3"/>
  <c r="R2859" i="3"/>
  <c r="R2860" i="3"/>
  <c r="R2861" i="3"/>
  <c r="R2862" i="3"/>
  <c r="R2863" i="3"/>
  <c r="R2864" i="3"/>
  <c r="R2865" i="3"/>
  <c r="R2866" i="3"/>
  <c r="R2867" i="3"/>
  <c r="R2868" i="3"/>
  <c r="R2869" i="3"/>
  <c r="R2870" i="3"/>
  <c r="R2871" i="3"/>
  <c r="R2872" i="3"/>
  <c r="R2873" i="3"/>
  <c r="R2874" i="3"/>
  <c r="R2875" i="3"/>
  <c r="R2876" i="3"/>
  <c r="R2877" i="3"/>
  <c r="R2878" i="3"/>
  <c r="R2879" i="3"/>
  <c r="R2880" i="3"/>
  <c r="R2881" i="3"/>
  <c r="R2882" i="3"/>
  <c r="R2883" i="3"/>
  <c r="R2884" i="3"/>
  <c r="R2885" i="3"/>
  <c r="R2886" i="3"/>
  <c r="R2887" i="3"/>
  <c r="R2888" i="3"/>
  <c r="R2889" i="3"/>
  <c r="R2890" i="3"/>
  <c r="R2891" i="3"/>
  <c r="R2892" i="3"/>
  <c r="R2893" i="3"/>
  <c r="R2894" i="3"/>
  <c r="R2895" i="3"/>
  <c r="R2896" i="3"/>
  <c r="R2897" i="3"/>
  <c r="R2898" i="3"/>
  <c r="R2899" i="3"/>
  <c r="R2900" i="3"/>
  <c r="R2901" i="3"/>
  <c r="R2902" i="3"/>
  <c r="R2903" i="3"/>
  <c r="R2904" i="3"/>
  <c r="R2905" i="3"/>
  <c r="R2906" i="3"/>
  <c r="R2907" i="3"/>
  <c r="R2908" i="3"/>
  <c r="R2909" i="3"/>
  <c r="R2910" i="3"/>
  <c r="R2911" i="3"/>
  <c r="R2912" i="3"/>
  <c r="R2913" i="3"/>
  <c r="R2914" i="3"/>
  <c r="R2915" i="3"/>
  <c r="R2916" i="3"/>
  <c r="R2917" i="3"/>
  <c r="R2918" i="3"/>
  <c r="R2919" i="3"/>
  <c r="R2920" i="3"/>
  <c r="R2921" i="3"/>
  <c r="R2922" i="3"/>
  <c r="R2923" i="3"/>
  <c r="R2924" i="3"/>
  <c r="R2925" i="3"/>
  <c r="R2926" i="3"/>
  <c r="R2927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1003" i="3"/>
  <c r="Q1004" i="3"/>
  <c r="Q1005" i="3"/>
  <c r="Q1006" i="3"/>
  <c r="Q1007" i="3"/>
  <c r="Q1008" i="3"/>
  <c r="Q1009" i="3"/>
  <c r="Q1010" i="3"/>
  <c r="Q1011" i="3"/>
  <c r="Q1012" i="3"/>
  <c r="Q1013" i="3"/>
  <c r="Q1014" i="3"/>
  <c r="Q1015" i="3"/>
  <c r="Q1016" i="3"/>
  <c r="Q1017" i="3"/>
  <c r="Q1018" i="3"/>
  <c r="Q1019" i="3"/>
  <c r="Q1020" i="3"/>
  <c r="Q1021" i="3"/>
  <c r="Q1022" i="3"/>
  <c r="Q1023" i="3"/>
  <c r="Q1024" i="3"/>
  <c r="Q1025" i="3"/>
  <c r="Q1026" i="3"/>
  <c r="Q1027" i="3"/>
  <c r="Q1028" i="3"/>
  <c r="Q1029" i="3"/>
  <c r="Q1030" i="3"/>
  <c r="Q1031" i="3"/>
  <c r="Q1032" i="3"/>
  <c r="Q1033" i="3"/>
  <c r="Q1034" i="3"/>
  <c r="Q1035" i="3"/>
  <c r="Q1036" i="3"/>
  <c r="Q1037" i="3"/>
  <c r="Q1038" i="3"/>
  <c r="Q1039" i="3"/>
  <c r="Q1040" i="3"/>
  <c r="Q1041" i="3"/>
  <c r="Q1042" i="3"/>
  <c r="Q1043" i="3"/>
  <c r="Q1044" i="3"/>
  <c r="Q1045" i="3"/>
  <c r="Q1046" i="3"/>
  <c r="Q1047" i="3"/>
  <c r="Q1048" i="3"/>
  <c r="Q1049" i="3"/>
  <c r="Q1050" i="3"/>
  <c r="Q1051" i="3"/>
  <c r="Q1052" i="3"/>
  <c r="Q1053" i="3"/>
  <c r="Q1054" i="3"/>
  <c r="Q1055" i="3"/>
  <c r="Q1056" i="3"/>
  <c r="Q1057" i="3"/>
  <c r="Q1058" i="3"/>
  <c r="Q1059" i="3"/>
  <c r="Q1060" i="3"/>
  <c r="Q1061" i="3"/>
  <c r="Q1062" i="3"/>
  <c r="Q1063" i="3"/>
  <c r="Q1064" i="3"/>
  <c r="Q1065" i="3"/>
  <c r="Q1066" i="3"/>
  <c r="Q1067" i="3"/>
  <c r="Q1068" i="3"/>
  <c r="Q1069" i="3"/>
  <c r="Q1070" i="3"/>
  <c r="Q1071" i="3"/>
  <c r="Q1072" i="3"/>
  <c r="Q1073" i="3"/>
  <c r="Q1074" i="3"/>
  <c r="Q1075" i="3"/>
  <c r="Q1076" i="3"/>
  <c r="Q1077" i="3"/>
  <c r="Q1078" i="3"/>
  <c r="Q1079" i="3"/>
  <c r="Q1080" i="3"/>
  <c r="Q1081" i="3"/>
  <c r="Q1082" i="3"/>
  <c r="Q1083" i="3"/>
  <c r="Q1084" i="3"/>
  <c r="Q1085" i="3"/>
  <c r="Q1086" i="3"/>
  <c r="Q1087" i="3"/>
  <c r="Q1088" i="3"/>
  <c r="Q1089" i="3"/>
  <c r="Q1090" i="3"/>
  <c r="Q1091" i="3"/>
  <c r="Q1092" i="3"/>
  <c r="Q1093" i="3"/>
  <c r="Q1094" i="3"/>
  <c r="Q1095" i="3"/>
  <c r="Q1096" i="3"/>
  <c r="Q1097" i="3"/>
  <c r="Q1098" i="3"/>
  <c r="Q1099" i="3"/>
  <c r="Q1100" i="3"/>
  <c r="Q1101" i="3"/>
  <c r="Q1102" i="3"/>
  <c r="Q1103" i="3"/>
  <c r="Q1104" i="3"/>
  <c r="Q1105" i="3"/>
  <c r="Q1106" i="3"/>
  <c r="Q1107" i="3"/>
  <c r="Q1108" i="3"/>
  <c r="Q1109" i="3"/>
  <c r="Q1110" i="3"/>
  <c r="Q1111" i="3"/>
  <c r="Q1112" i="3"/>
  <c r="Q1113" i="3"/>
  <c r="Q1114" i="3"/>
  <c r="Q1115" i="3"/>
  <c r="Q1116" i="3"/>
  <c r="Q1117" i="3"/>
  <c r="Q1118" i="3"/>
  <c r="Q1119" i="3"/>
  <c r="Q1120" i="3"/>
  <c r="Q1121" i="3"/>
  <c r="Q1122" i="3"/>
  <c r="Q1123" i="3"/>
  <c r="Q1124" i="3"/>
  <c r="Q1125" i="3"/>
  <c r="Q1126" i="3"/>
  <c r="Q1127" i="3"/>
  <c r="Q1128" i="3"/>
  <c r="Q1129" i="3"/>
  <c r="Q1130" i="3"/>
  <c r="Q1131" i="3"/>
  <c r="Q1132" i="3"/>
  <c r="Q1133" i="3"/>
  <c r="Q1134" i="3"/>
  <c r="Q1135" i="3"/>
  <c r="Q1136" i="3"/>
  <c r="Q1137" i="3"/>
  <c r="Q1138" i="3"/>
  <c r="Q1139" i="3"/>
  <c r="Q1140" i="3"/>
  <c r="Q1141" i="3"/>
  <c r="Q1142" i="3"/>
  <c r="Q1143" i="3"/>
  <c r="Q1144" i="3"/>
  <c r="Q1145" i="3"/>
  <c r="Q1146" i="3"/>
  <c r="Q1147" i="3"/>
  <c r="Q1148" i="3"/>
  <c r="Q1149" i="3"/>
  <c r="Q1150" i="3"/>
  <c r="Q1151" i="3"/>
  <c r="Q1152" i="3"/>
  <c r="Q1153" i="3"/>
  <c r="Q1154" i="3"/>
  <c r="Q1155" i="3"/>
  <c r="Q1156" i="3"/>
  <c r="Q1157" i="3"/>
  <c r="Q1158" i="3"/>
  <c r="Q1159" i="3"/>
  <c r="Q1160" i="3"/>
  <c r="Q1161" i="3"/>
  <c r="Q1162" i="3"/>
  <c r="Q1163" i="3"/>
  <c r="Q1164" i="3"/>
  <c r="Q1165" i="3"/>
  <c r="Q1166" i="3"/>
  <c r="Q1167" i="3"/>
  <c r="Q1168" i="3"/>
  <c r="Q1169" i="3"/>
  <c r="Q1170" i="3"/>
  <c r="Q1171" i="3"/>
  <c r="Q1172" i="3"/>
  <c r="Q1173" i="3"/>
  <c r="Q1174" i="3"/>
  <c r="Q1175" i="3"/>
  <c r="Q1176" i="3"/>
  <c r="Q1177" i="3"/>
  <c r="Q1178" i="3"/>
  <c r="Q1179" i="3"/>
  <c r="Q1180" i="3"/>
  <c r="Q1181" i="3"/>
  <c r="Q1182" i="3"/>
  <c r="Q1183" i="3"/>
  <c r="Q1184" i="3"/>
  <c r="Q1185" i="3"/>
  <c r="Q1186" i="3"/>
  <c r="Q1187" i="3"/>
  <c r="Q1188" i="3"/>
  <c r="Q1189" i="3"/>
  <c r="Q1190" i="3"/>
  <c r="Q1191" i="3"/>
  <c r="Q1192" i="3"/>
  <c r="Q1193" i="3"/>
  <c r="Q1194" i="3"/>
  <c r="Q1195" i="3"/>
  <c r="Q1196" i="3"/>
  <c r="Q1197" i="3"/>
  <c r="Q1198" i="3"/>
  <c r="Q1199" i="3"/>
  <c r="Q1200" i="3"/>
  <c r="Q1201" i="3"/>
  <c r="Q1202" i="3"/>
  <c r="Q1203" i="3"/>
  <c r="Q1204" i="3"/>
  <c r="Q1205" i="3"/>
  <c r="Q1206" i="3"/>
  <c r="Q1207" i="3"/>
  <c r="Q1208" i="3"/>
  <c r="Q1209" i="3"/>
  <c r="Q1210" i="3"/>
  <c r="Q1211" i="3"/>
  <c r="Q1212" i="3"/>
  <c r="Q1213" i="3"/>
  <c r="Q1214" i="3"/>
  <c r="Q1215" i="3"/>
  <c r="Q1216" i="3"/>
  <c r="Q1217" i="3"/>
  <c r="Q1218" i="3"/>
  <c r="Q1219" i="3"/>
  <c r="Q1220" i="3"/>
  <c r="Q1221" i="3"/>
  <c r="Q1222" i="3"/>
  <c r="Q1223" i="3"/>
  <c r="Q1224" i="3"/>
  <c r="Q1225" i="3"/>
  <c r="Q1226" i="3"/>
  <c r="Q1227" i="3"/>
  <c r="Q1228" i="3"/>
  <c r="Q1229" i="3"/>
  <c r="Q1230" i="3"/>
  <c r="Q1231" i="3"/>
  <c r="Q1232" i="3"/>
  <c r="Q1233" i="3"/>
  <c r="Q1234" i="3"/>
  <c r="Q1235" i="3"/>
  <c r="Q1236" i="3"/>
  <c r="Q1237" i="3"/>
  <c r="Q1238" i="3"/>
  <c r="Q1239" i="3"/>
  <c r="Q1240" i="3"/>
  <c r="Q1241" i="3"/>
  <c r="Q1242" i="3"/>
  <c r="Q1243" i="3"/>
  <c r="Q1244" i="3"/>
  <c r="Q1245" i="3"/>
  <c r="Q1246" i="3"/>
  <c r="Q1247" i="3"/>
  <c r="Q1248" i="3"/>
  <c r="Q1249" i="3"/>
  <c r="Q1250" i="3"/>
  <c r="Q1251" i="3"/>
  <c r="Q1252" i="3"/>
  <c r="Q1253" i="3"/>
  <c r="Q1254" i="3"/>
  <c r="Q1255" i="3"/>
  <c r="Q1256" i="3"/>
  <c r="Q1257" i="3"/>
  <c r="Q1258" i="3"/>
  <c r="Q1259" i="3"/>
  <c r="Q1260" i="3"/>
  <c r="Q1261" i="3"/>
  <c r="Q1262" i="3"/>
  <c r="Q1263" i="3"/>
  <c r="Q1264" i="3"/>
  <c r="Q1265" i="3"/>
  <c r="Q1266" i="3"/>
  <c r="Q1267" i="3"/>
  <c r="Q1268" i="3"/>
  <c r="Q1269" i="3"/>
  <c r="Q1270" i="3"/>
  <c r="Q1271" i="3"/>
  <c r="Q1272" i="3"/>
  <c r="Q1273" i="3"/>
  <c r="Q1274" i="3"/>
  <c r="Q1275" i="3"/>
  <c r="Q1276" i="3"/>
  <c r="Q1277" i="3"/>
  <c r="Q1278" i="3"/>
  <c r="Q1279" i="3"/>
  <c r="Q1280" i="3"/>
  <c r="Q1281" i="3"/>
  <c r="Q1282" i="3"/>
  <c r="Q1283" i="3"/>
  <c r="Q1284" i="3"/>
  <c r="Q1285" i="3"/>
  <c r="Q1286" i="3"/>
  <c r="Q1287" i="3"/>
  <c r="Q1288" i="3"/>
  <c r="Q1289" i="3"/>
  <c r="Q1290" i="3"/>
  <c r="Q1291" i="3"/>
  <c r="Q1292" i="3"/>
  <c r="Q1293" i="3"/>
  <c r="Q1294" i="3"/>
  <c r="Q1295" i="3"/>
  <c r="Q1296" i="3"/>
  <c r="Q1297" i="3"/>
  <c r="Q1298" i="3"/>
  <c r="Q1299" i="3"/>
  <c r="Q1300" i="3"/>
  <c r="Q1301" i="3"/>
  <c r="Q1302" i="3"/>
  <c r="Q1303" i="3"/>
  <c r="Q1304" i="3"/>
  <c r="Q1305" i="3"/>
  <c r="Q1306" i="3"/>
  <c r="Q1307" i="3"/>
  <c r="Q1308" i="3"/>
  <c r="Q1309" i="3"/>
  <c r="Q1310" i="3"/>
  <c r="Q1311" i="3"/>
  <c r="Q1312" i="3"/>
  <c r="Q1313" i="3"/>
  <c r="Q1314" i="3"/>
  <c r="Q1315" i="3"/>
  <c r="Q1316" i="3"/>
  <c r="Q1317" i="3"/>
  <c r="Q1318" i="3"/>
  <c r="Q1319" i="3"/>
  <c r="Q1320" i="3"/>
  <c r="Q1321" i="3"/>
  <c r="Q1322" i="3"/>
  <c r="Q1323" i="3"/>
  <c r="Q1324" i="3"/>
  <c r="Q1325" i="3"/>
  <c r="Q1326" i="3"/>
  <c r="Q1327" i="3"/>
  <c r="Q1328" i="3"/>
  <c r="Q1329" i="3"/>
  <c r="Q1330" i="3"/>
  <c r="Q1331" i="3"/>
  <c r="Q1332" i="3"/>
  <c r="Q1333" i="3"/>
  <c r="Q1334" i="3"/>
  <c r="Q1335" i="3"/>
  <c r="Q1336" i="3"/>
  <c r="Q1337" i="3"/>
  <c r="Q1338" i="3"/>
  <c r="Q1339" i="3"/>
  <c r="Q1340" i="3"/>
  <c r="Q1341" i="3"/>
  <c r="Q1342" i="3"/>
  <c r="Q1343" i="3"/>
  <c r="Q1344" i="3"/>
  <c r="Q1345" i="3"/>
  <c r="Q1346" i="3"/>
  <c r="Q1347" i="3"/>
  <c r="Q1348" i="3"/>
  <c r="Q1349" i="3"/>
  <c r="Q1350" i="3"/>
  <c r="Q1351" i="3"/>
  <c r="Q1352" i="3"/>
  <c r="Q1353" i="3"/>
  <c r="Q1354" i="3"/>
  <c r="Q1355" i="3"/>
  <c r="Q1356" i="3"/>
  <c r="Q1357" i="3"/>
  <c r="Q1358" i="3"/>
  <c r="Q1359" i="3"/>
  <c r="Q1360" i="3"/>
  <c r="Q1361" i="3"/>
  <c r="Q1362" i="3"/>
  <c r="Q1363" i="3"/>
  <c r="Q1364" i="3"/>
  <c r="Q1365" i="3"/>
  <c r="Q1366" i="3"/>
  <c r="Q1367" i="3"/>
  <c r="Q1368" i="3"/>
  <c r="Q1369" i="3"/>
  <c r="Q1370" i="3"/>
  <c r="Q1371" i="3"/>
  <c r="Q1372" i="3"/>
  <c r="Q1373" i="3"/>
  <c r="Q1374" i="3"/>
  <c r="Q1375" i="3"/>
  <c r="Q1376" i="3"/>
  <c r="Q1377" i="3"/>
  <c r="Q1378" i="3"/>
  <c r="Q1379" i="3"/>
  <c r="Q1380" i="3"/>
  <c r="Q1381" i="3"/>
  <c r="Q1382" i="3"/>
  <c r="Q1383" i="3"/>
  <c r="Q1384" i="3"/>
  <c r="Q1385" i="3"/>
  <c r="Q1386" i="3"/>
  <c r="Q1387" i="3"/>
  <c r="Q1388" i="3"/>
  <c r="Q1389" i="3"/>
  <c r="Q1390" i="3"/>
  <c r="Q1391" i="3"/>
  <c r="Q1392" i="3"/>
  <c r="Q1393" i="3"/>
  <c r="Q1394" i="3"/>
  <c r="Q1395" i="3"/>
  <c r="Q1396" i="3"/>
  <c r="Q1397" i="3"/>
  <c r="Q1398" i="3"/>
  <c r="Q1399" i="3"/>
  <c r="Q1400" i="3"/>
  <c r="Q1401" i="3"/>
  <c r="Q1402" i="3"/>
  <c r="Q1403" i="3"/>
  <c r="Q1404" i="3"/>
  <c r="Q1405" i="3"/>
  <c r="Q1406" i="3"/>
  <c r="Q1407" i="3"/>
  <c r="Q1408" i="3"/>
  <c r="Q1409" i="3"/>
  <c r="Q1410" i="3"/>
  <c r="Q1411" i="3"/>
  <c r="Q1412" i="3"/>
  <c r="Q1413" i="3"/>
  <c r="Q1414" i="3"/>
  <c r="Q1415" i="3"/>
  <c r="Q1416" i="3"/>
  <c r="Q1417" i="3"/>
  <c r="Q1418" i="3"/>
  <c r="Q1419" i="3"/>
  <c r="Q1420" i="3"/>
  <c r="Q1421" i="3"/>
  <c r="Q1422" i="3"/>
  <c r="Q1423" i="3"/>
  <c r="Q1424" i="3"/>
  <c r="Q1425" i="3"/>
  <c r="Q1426" i="3"/>
  <c r="Q1427" i="3"/>
  <c r="Q1428" i="3"/>
  <c r="Q1429" i="3"/>
  <c r="Q1430" i="3"/>
  <c r="Q1431" i="3"/>
  <c r="Q1432" i="3"/>
  <c r="Q1433" i="3"/>
  <c r="Q1434" i="3"/>
  <c r="Q1435" i="3"/>
  <c r="Q1436" i="3"/>
  <c r="Q1437" i="3"/>
  <c r="Q1438" i="3"/>
  <c r="Q1439" i="3"/>
  <c r="Q1440" i="3"/>
  <c r="Q1441" i="3"/>
  <c r="Q1442" i="3"/>
  <c r="Q1443" i="3"/>
  <c r="Q1444" i="3"/>
  <c r="Q1445" i="3"/>
  <c r="Q1446" i="3"/>
  <c r="Q1447" i="3"/>
  <c r="Q1448" i="3"/>
  <c r="Q1449" i="3"/>
  <c r="Q1450" i="3"/>
  <c r="Q1451" i="3"/>
  <c r="Q1452" i="3"/>
  <c r="Q1453" i="3"/>
  <c r="Q1454" i="3"/>
  <c r="Q1455" i="3"/>
  <c r="Q1456" i="3"/>
  <c r="Q1457" i="3"/>
  <c r="Q1458" i="3"/>
  <c r="Q1459" i="3"/>
  <c r="Q1460" i="3"/>
  <c r="Q1461" i="3"/>
  <c r="Q1462" i="3"/>
  <c r="Q1463" i="3"/>
  <c r="Q1464" i="3"/>
  <c r="Q1465" i="3"/>
  <c r="Q1466" i="3"/>
  <c r="Q1467" i="3"/>
  <c r="Q1468" i="3"/>
  <c r="Q1469" i="3"/>
  <c r="Q1470" i="3"/>
  <c r="Q1471" i="3"/>
  <c r="Q1472" i="3"/>
  <c r="Q1473" i="3"/>
  <c r="Q1474" i="3"/>
  <c r="Q1475" i="3"/>
  <c r="Q1476" i="3"/>
  <c r="Q1477" i="3"/>
  <c r="Q1478" i="3"/>
  <c r="Q1479" i="3"/>
  <c r="Q1480" i="3"/>
  <c r="Q1481" i="3"/>
  <c r="Q1482" i="3"/>
  <c r="Q1483" i="3"/>
  <c r="Q1484" i="3"/>
  <c r="Q1485" i="3"/>
  <c r="Q1486" i="3"/>
  <c r="Q1487" i="3"/>
  <c r="Q1488" i="3"/>
  <c r="Q1489" i="3"/>
  <c r="Q1490" i="3"/>
  <c r="Q1491" i="3"/>
  <c r="Q1492" i="3"/>
  <c r="Q1493" i="3"/>
  <c r="Q1494" i="3"/>
  <c r="Q1495" i="3"/>
  <c r="Q1496" i="3"/>
  <c r="Q1497" i="3"/>
  <c r="Q1498" i="3"/>
  <c r="Q1499" i="3"/>
  <c r="Q1500" i="3"/>
  <c r="Q1501" i="3"/>
  <c r="Q1502" i="3"/>
  <c r="Q1503" i="3"/>
  <c r="Q1504" i="3"/>
  <c r="Q1505" i="3"/>
  <c r="Q1506" i="3"/>
  <c r="Q1507" i="3"/>
  <c r="Q1508" i="3"/>
  <c r="Q1509" i="3"/>
  <c r="Q1510" i="3"/>
  <c r="Q1511" i="3"/>
  <c r="Q1512" i="3"/>
  <c r="Q1513" i="3"/>
  <c r="Q1514" i="3"/>
  <c r="Q1515" i="3"/>
  <c r="Q1516" i="3"/>
  <c r="Q1517" i="3"/>
  <c r="Q1518" i="3"/>
  <c r="Q1519" i="3"/>
  <c r="Q1520" i="3"/>
  <c r="Q1521" i="3"/>
  <c r="Q1522" i="3"/>
  <c r="Q1523" i="3"/>
  <c r="Q1524" i="3"/>
  <c r="Q1525" i="3"/>
  <c r="Q1526" i="3"/>
  <c r="Q1527" i="3"/>
  <c r="Q1528" i="3"/>
  <c r="Q1529" i="3"/>
  <c r="Q1530" i="3"/>
  <c r="Q1531" i="3"/>
  <c r="Q1532" i="3"/>
  <c r="Q1533" i="3"/>
  <c r="Q1534" i="3"/>
  <c r="Q1535" i="3"/>
  <c r="Q1536" i="3"/>
  <c r="Q1537" i="3"/>
  <c r="Q1538" i="3"/>
  <c r="Q1539" i="3"/>
  <c r="Q1540" i="3"/>
  <c r="Q1541" i="3"/>
  <c r="Q1542" i="3"/>
  <c r="Q1543" i="3"/>
  <c r="Q1544" i="3"/>
  <c r="Q1545" i="3"/>
  <c r="Q1546" i="3"/>
  <c r="Q1547" i="3"/>
  <c r="Q1548" i="3"/>
  <c r="Q1549" i="3"/>
  <c r="Q1550" i="3"/>
  <c r="Q1551" i="3"/>
  <c r="Q1552" i="3"/>
  <c r="Q1553" i="3"/>
  <c r="Q1554" i="3"/>
  <c r="Q1555" i="3"/>
  <c r="Q1556" i="3"/>
  <c r="Q1557" i="3"/>
  <c r="Q1558" i="3"/>
  <c r="Q1559" i="3"/>
  <c r="Q1560" i="3"/>
  <c r="Q1561" i="3"/>
  <c r="Q1562" i="3"/>
  <c r="Q1563" i="3"/>
  <c r="Q1564" i="3"/>
  <c r="Q1565" i="3"/>
  <c r="Q1566" i="3"/>
  <c r="Q1567" i="3"/>
  <c r="Q1568" i="3"/>
  <c r="Q1569" i="3"/>
  <c r="Q1570" i="3"/>
  <c r="Q1571" i="3"/>
  <c r="Q1572" i="3"/>
  <c r="Q1573" i="3"/>
  <c r="Q1574" i="3"/>
  <c r="Q1575" i="3"/>
  <c r="Q1576" i="3"/>
  <c r="Q1577" i="3"/>
  <c r="Q1578" i="3"/>
  <c r="Q1579" i="3"/>
  <c r="Q1580" i="3"/>
  <c r="Q1581" i="3"/>
  <c r="Q1582" i="3"/>
  <c r="Q1583" i="3"/>
  <c r="Q1584" i="3"/>
  <c r="Q1585" i="3"/>
  <c r="Q1586" i="3"/>
  <c r="Q1587" i="3"/>
  <c r="Q1588" i="3"/>
  <c r="Q1589" i="3"/>
  <c r="Q1590" i="3"/>
  <c r="Q1591" i="3"/>
  <c r="Q1592" i="3"/>
  <c r="Q1593" i="3"/>
  <c r="Q1594" i="3"/>
  <c r="Q1595" i="3"/>
  <c r="Q1596" i="3"/>
  <c r="Q1597" i="3"/>
  <c r="Q1598" i="3"/>
  <c r="Q1599" i="3"/>
  <c r="Q1600" i="3"/>
  <c r="Q1601" i="3"/>
  <c r="Q1602" i="3"/>
  <c r="Q1603" i="3"/>
  <c r="Q1604" i="3"/>
  <c r="Q1605" i="3"/>
  <c r="Q1606" i="3"/>
  <c r="Q1607" i="3"/>
  <c r="Q1608" i="3"/>
  <c r="Q1609" i="3"/>
  <c r="Q1610" i="3"/>
  <c r="Q1611" i="3"/>
  <c r="Q1612" i="3"/>
  <c r="Q1613" i="3"/>
  <c r="Q1614" i="3"/>
  <c r="Q1615" i="3"/>
  <c r="Q1616" i="3"/>
  <c r="Q1617" i="3"/>
  <c r="Q1618" i="3"/>
  <c r="Q1619" i="3"/>
  <c r="Q1620" i="3"/>
  <c r="Q1621" i="3"/>
  <c r="Q1622" i="3"/>
  <c r="Q1623" i="3"/>
  <c r="Q1624" i="3"/>
  <c r="Q1625" i="3"/>
  <c r="Q1626" i="3"/>
  <c r="Q1627" i="3"/>
  <c r="Q1628" i="3"/>
  <c r="Q1629" i="3"/>
  <c r="Q1630" i="3"/>
  <c r="Q1631" i="3"/>
  <c r="Q1632" i="3"/>
  <c r="Q1633" i="3"/>
  <c r="Q1634" i="3"/>
  <c r="Q1635" i="3"/>
  <c r="Q1636" i="3"/>
  <c r="Q1637" i="3"/>
  <c r="Q1638" i="3"/>
  <c r="Q1639" i="3"/>
  <c r="Q1640" i="3"/>
  <c r="Q1641" i="3"/>
  <c r="Q1642" i="3"/>
  <c r="Q1643" i="3"/>
  <c r="Q1644" i="3"/>
  <c r="Q1645" i="3"/>
  <c r="Q1646" i="3"/>
  <c r="Q1647" i="3"/>
  <c r="Q1648" i="3"/>
  <c r="Q1649" i="3"/>
  <c r="Q1650" i="3"/>
  <c r="Q1651" i="3"/>
  <c r="Q1652" i="3"/>
  <c r="Q1653" i="3"/>
  <c r="Q1654" i="3"/>
  <c r="Q1655" i="3"/>
  <c r="Q1656" i="3"/>
  <c r="Q1657" i="3"/>
  <c r="Q1658" i="3"/>
  <c r="Q1659" i="3"/>
  <c r="Q1660" i="3"/>
  <c r="Q1661" i="3"/>
  <c r="Q1662" i="3"/>
  <c r="Q1663" i="3"/>
  <c r="Q1664" i="3"/>
  <c r="Q1665" i="3"/>
  <c r="Q1666" i="3"/>
  <c r="Q1667" i="3"/>
  <c r="Q1668" i="3"/>
  <c r="Q1669" i="3"/>
  <c r="Q1670" i="3"/>
  <c r="Q1671" i="3"/>
  <c r="Q1672" i="3"/>
  <c r="Q1673" i="3"/>
  <c r="Q1674" i="3"/>
  <c r="Q1675" i="3"/>
  <c r="Q1676" i="3"/>
  <c r="Q1677" i="3"/>
  <c r="Q1678" i="3"/>
  <c r="Q1679" i="3"/>
  <c r="Q1680" i="3"/>
  <c r="Q1681" i="3"/>
  <c r="Q1682" i="3"/>
  <c r="Q1683" i="3"/>
  <c r="Q1684" i="3"/>
  <c r="Q1685" i="3"/>
  <c r="Q1686" i="3"/>
  <c r="Q1687" i="3"/>
  <c r="Q1688" i="3"/>
  <c r="Q1689" i="3"/>
  <c r="Q1690" i="3"/>
  <c r="Q1691" i="3"/>
  <c r="Q1692" i="3"/>
  <c r="Q1693" i="3"/>
  <c r="Q1694" i="3"/>
  <c r="Q1695" i="3"/>
  <c r="Q1696" i="3"/>
  <c r="Q1697" i="3"/>
  <c r="Q1698" i="3"/>
  <c r="Q1699" i="3"/>
  <c r="Q1700" i="3"/>
  <c r="Q1701" i="3"/>
  <c r="Q1702" i="3"/>
  <c r="Q1703" i="3"/>
  <c r="Q1704" i="3"/>
  <c r="Q1705" i="3"/>
  <c r="Q1706" i="3"/>
  <c r="Q1707" i="3"/>
  <c r="Q1708" i="3"/>
  <c r="Q1709" i="3"/>
  <c r="Q1710" i="3"/>
  <c r="Q1711" i="3"/>
  <c r="Q1712" i="3"/>
  <c r="Q1713" i="3"/>
  <c r="Q1714" i="3"/>
  <c r="Q1715" i="3"/>
  <c r="Q1716" i="3"/>
  <c r="Q1717" i="3"/>
  <c r="Q1718" i="3"/>
  <c r="Q1719" i="3"/>
  <c r="Q1720" i="3"/>
  <c r="Q1721" i="3"/>
  <c r="Q1722" i="3"/>
  <c r="Q1723" i="3"/>
  <c r="Q1724" i="3"/>
  <c r="Q1725" i="3"/>
  <c r="Q1726" i="3"/>
  <c r="Q1727" i="3"/>
  <c r="Q1728" i="3"/>
  <c r="Q1729" i="3"/>
  <c r="Q1730" i="3"/>
  <c r="Q1731" i="3"/>
  <c r="Q1732" i="3"/>
  <c r="Q1733" i="3"/>
  <c r="Q1734" i="3"/>
  <c r="Q1735" i="3"/>
  <c r="Q1736" i="3"/>
  <c r="Q1737" i="3"/>
  <c r="Q1738" i="3"/>
  <c r="Q1739" i="3"/>
  <c r="Q1740" i="3"/>
  <c r="Q1741" i="3"/>
  <c r="Q1742" i="3"/>
  <c r="Q1743" i="3"/>
  <c r="Q1744" i="3"/>
  <c r="Q1745" i="3"/>
  <c r="Q1746" i="3"/>
  <c r="Q1747" i="3"/>
  <c r="Q1748" i="3"/>
  <c r="Q1749" i="3"/>
  <c r="Q1750" i="3"/>
  <c r="Q1751" i="3"/>
  <c r="Q1752" i="3"/>
  <c r="Q1753" i="3"/>
  <c r="Q1754" i="3"/>
  <c r="Q1755" i="3"/>
  <c r="Q1756" i="3"/>
  <c r="Q1757" i="3"/>
  <c r="Q1758" i="3"/>
  <c r="Q1759" i="3"/>
  <c r="Q1760" i="3"/>
  <c r="Q1761" i="3"/>
  <c r="Q1762" i="3"/>
  <c r="Q1763" i="3"/>
  <c r="Q1764" i="3"/>
  <c r="Q1765" i="3"/>
  <c r="Q1766" i="3"/>
  <c r="Q1767" i="3"/>
  <c r="Q1768" i="3"/>
  <c r="Q1769" i="3"/>
  <c r="Q1770" i="3"/>
  <c r="Q1771" i="3"/>
  <c r="Q1772" i="3"/>
  <c r="Q1773" i="3"/>
  <c r="Q1774" i="3"/>
  <c r="Q1775" i="3"/>
  <c r="Q1776" i="3"/>
  <c r="Q1777" i="3"/>
  <c r="Q1778" i="3"/>
  <c r="Q1779" i="3"/>
  <c r="Q1780" i="3"/>
  <c r="Q1781" i="3"/>
  <c r="Q1782" i="3"/>
  <c r="Q1783" i="3"/>
  <c r="Q1784" i="3"/>
  <c r="Q1785" i="3"/>
  <c r="Q1786" i="3"/>
  <c r="Q1787" i="3"/>
  <c r="Q1788" i="3"/>
  <c r="Q1789" i="3"/>
  <c r="Q1790" i="3"/>
  <c r="Q1791" i="3"/>
  <c r="Q1792" i="3"/>
  <c r="Q1793" i="3"/>
  <c r="Q1794" i="3"/>
  <c r="Q1795" i="3"/>
  <c r="Q1796" i="3"/>
  <c r="Q1797" i="3"/>
  <c r="Q1798" i="3"/>
  <c r="Q1799" i="3"/>
  <c r="Q1800" i="3"/>
  <c r="Q1801" i="3"/>
  <c r="Q1802" i="3"/>
  <c r="Q1803" i="3"/>
  <c r="Q1804" i="3"/>
  <c r="Q1805" i="3"/>
  <c r="Q1806" i="3"/>
  <c r="Q1807" i="3"/>
  <c r="Q1808" i="3"/>
  <c r="Q1809" i="3"/>
  <c r="Q1810" i="3"/>
  <c r="Q1811" i="3"/>
  <c r="Q1812" i="3"/>
  <c r="Q1813" i="3"/>
  <c r="Q1814" i="3"/>
  <c r="Q1815" i="3"/>
  <c r="Q1816" i="3"/>
  <c r="Q1817" i="3"/>
  <c r="Q1818" i="3"/>
  <c r="Q1819" i="3"/>
  <c r="Q1820" i="3"/>
  <c r="Q1821" i="3"/>
  <c r="Q1822" i="3"/>
  <c r="Q1823" i="3"/>
  <c r="Q1824" i="3"/>
  <c r="Q1825" i="3"/>
  <c r="Q1826" i="3"/>
  <c r="Q1827" i="3"/>
  <c r="Q1828" i="3"/>
  <c r="Q1829" i="3"/>
  <c r="Q1830" i="3"/>
  <c r="Q1831" i="3"/>
  <c r="Q1832" i="3"/>
  <c r="Q1833" i="3"/>
  <c r="Q1834" i="3"/>
  <c r="Q1835" i="3"/>
  <c r="Q1836" i="3"/>
  <c r="Q1837" i="3"/>
  <c r="Q1838" i="3"/>
  <c r="Q1839" i="3"/>
  <c r="Q1840" i="3"/>
  <c r="Q1841" i="3"/>
  <c r="Q1842" i="3"/>
  <c r="Q1843" i="3"/>
  <c r="Q1844" i="3"/>
  <c r="Q1845" i="3"/>
  <c r="Q1846" i="3"/>
  <c r="Q1847" i="3"/>
  <c r="Q1848" i="3"/>
  <c r="Q1849" i="3"/>
  <c r="Q1850" i="3"/>
  <c r="Q1851" i="3"/>
  <c r="Q1852" i="3"/>
  <c r="Q1853" i="3"/>
  <c r="Q1854" i="3"/>
  <c r="Q1855" i="3"/>
  <c r="Q1856" i="3"/>
  <c r="Q1857" i="3"/>
  <c r="Q1858" i="3"/>
  <c r="Q1859" i="3"/>
  <c r="Q1860" i="3"/>
  <c r="Q1861" i="3"/>
  <c r="Q1862" i="3"/>
  <c r="Q1863" i="3"/>
  <c r="Q1864" i="3"/>
  <c r="Q1865" i="3"/>
  <c r="Q1866" i="3"/>
  <c r="Q1867" i="3"/>
  <c r="Q1868" i="3"/>
  <c r="Q1869" i="3"/>
  <c r="Q1870" i="3"/>
  <c r="Q1871" i="3"/>
  <c r="Q1872" i="3"/>
  <c r="Q1873" i="3"/>
  <c r="Q1874" i="3"/>
  <c r="Q1875" i="3"/>
  <c r="Q1876" i="3"/>
  <c r="Q1877" i="3"/>
  <c r="Q1878" i="3"/>
  <c r="Q1879" i="3"/>
  <c r="Q1880" i="3"/>
  <c r="Q1881" i="3"/>
  <c r="Q1882" i="3"/>
  <c r="Q1883" i="3"/>
  <c r="Q1884" i="3"/>
  <c r="Q1885" i="3"/>
  <c r="Q1886" i="3"/>
  <c r="Q1887" i="3"/>
  <c r="Q1888" i="3"/>
  <c r="Q1889" i="3"/>
  <c r="Q1890" i="3"/>
  <c r="Q1891" i="3"/>
  <c r="Q1892" i="3"/>
  <c r="Q1893" i="3"/>
  <c r="Q1894" i="3"/>
  <c r="Q1895" i="3"/>
  <c r="Q1896" i="3"/>
  <c r="Q1897" i="3"/>
  <c r="Q1898" i="3"/>
  <c r="Q1899" i="3"/>
  <c r="Q1900" i="3"/>
  <c r="Q1901" i="3"/>
  <c r="Q1902" i="3"/>
  <c r="Q1903" i="3"/>
  <c r="Q1904" i="3"/>
  <c r="Q1905" i="3"/>
  <c r="Q1906" i="3"/>
  <c r="Q1907" i="3"/>
  <c r="Q1908" i="3"/>
  <c r="Q1909" i="3"/>
  <c r="Q1910" i="3"/>
  <c r="Q1911" i="3"/>
  <c r="Q1912" i="3"/>
  <c r="Q1913" i="3"/>
  <c r="Q1914" i="3"/>
  <c r="Q1915" i="3"/>
  <c r="Q1916" i="3"/>
  <c r="Q1917" i="3"/>
  <c r="Q1918" i="3"/>
  <c r="Q1919" i="3"/>
  <c r="Q1920" i="3"/>
  <c r="Q1921" i="3"/>
  <c r="Q1922" i="3"/>
  <c r="Q1923" i="3"/>
  <c r="Q1924" i="3"/>
  <c r="Q1925" i="3"/>
  <c r="Q1926" i="3"/>
  <c r="Q1927" i="3"/>
  <c r="Q1928" i="3"/>
  <c r="Q1929" i="3"/>
  <c r="Q1930" i="3"/>
  <c r="Q1931" i="3"/>
  <c r="Q1932" i="3"/>
  <c r="Q1933" i="3"/>
  <c r="Q1934" i="3"/>
  <c r="Q1935" i="3"/>
  <c r="Q1936" i="3"/>
  <c r="Q1937" i="3"/>
  <c r="Q1938" i="3"/>
  <c r="Q1939" i="3"/>
  <c r="Q1940" i="3"/>
  <c r="Q1941" i="3"/>
  <c r="Q1942" i="3"/>
  <c r="Q1943" i="3"/>
  <c r="Q1944" i="3"/>
  <c r="Q1945" i="3"/>
  <c r="Q1946" i="3"/>
  <c r="Q1947" i="3"/>
  <c r="Q1948" i="3"/>
  <c r="Q1949" i="3"/>
  <c r="Q1950" i="3"/>
  <c r="Q1951" i="3"/>
  <c r="Q1952" i="3"/>
  <c r="Q1953" i="3"/>
  <c r="Q1954" i="3"/>
  <c r="Q1955" i="3"/>
  <c r="Q1956" i="3"/>
  <c r="Q1957" i="3"/>
  <c r="Q1958" i="3"/>
  <c r="Q1959" i="3"/>
  <c r="Q1960" i="3"/>
  <c r="Q1961" i="3"/>
  <c r="Q1962" i="3"/>
  <c r="Q1963" i="3"/>
  <c r="Q1964" i="3"/>
  <c r="Q1965" i="3"/>
  <c r="Q1966" i="3"/>
  <c r="Q1967" i="3"/>
  <c r="Q1968" i="3"/>
  <c r="Q1969" i="3"/>
  <c r="Q1970" i="3"/>
  <c r="Q1971" i="3"/>
  <c r="Q1972" i="3"/>
  <c r="Q1973" i="3"/>
  <c r="Q1974" i="3"/>
  <c r="Q1975" i="3"/>
  <c r="Q1976" i="3"/>
  <c r="Q1977" i="3"/>
  <c r="Q1978" i="3"/>
  <c r="Q1979" i="3"/>
  <c r="Q1980" i="3"/>
  <c r="Q1981" i="3"/>
  <c r="Q1982" i="3"/>
  <c r="Q1983" i="3"/>
  <c r="Q1984" i="3"/>
  <c r="Q1985" i="3"/>
  <c r="Q1986" i="3"/>
  <c r="Q1987" i="3"/>
  <c r="Q1988" i="3"/>
  <c r="Q1989" i="3"/>
  <c r="Q1990" i="3"/>
  <c r="Q1991" i="3"/>
  <c r="Q1992" i="3"/>
  <c r="Q1993" i="3"/>
  <c r="Q1994" i="3"/>
  <c r="Q1995" i="3"/>
  <c r="Q1996" i="3"/>
  <c r="Q1997" i="3"/>
  <c r="Q1998" i="3"/>
  <c r="Q1999" i="3"/>
  <c r="Q2000" i="3"/>
  <c r="Q2001" i="3"/>
  <c r="Q2002" i="3"/>
  <c r="Q2003" i="3"/>
  <c r="Q2004" i="3"/>
  <c r="Q2005" i="3"/>
  <c r="Q2006" i="3"/>
  <c r="Q2007" i="3"/>
  <c r="Q2008" i="3"/>
  <c r="Q2009" i="3"/>
  <c r="Q2010" i="3"/>
  <c r="Q2011" i="3"/>
  <c r="Q2012" i="3"/>
  <c r="Q2013" i="3"/>
  <c r="Q2014" i="3"/>
  <c r="Q2015" i="3"/>
  <c r="Q2016" i="3"/>
  <c r="Q2017" i="3"/>
  <c r="Q2018" i="3"/>
  <c r="Q2019" i="3"/>
  <c r="Q2020" i="3"/>
  <c r="Q2021" i="3"/>
  <c r="Q2022" i="3"/>
  <c r="Q2023" i="3"/>
  <c r="Q2024" i="3"/>
  <c r="Q2025" i="3"/>
  <c r="Q2026" i="3"/>
  <c r="Q2027" i="3"/>
  <c r="Q2028" i="3"/>
  <c r="Q2029" i="3"/>
  <c r="Q2030" i="3"/>
  <c r="Q2031" i="3"/>
  <c r="Q2032" i="3"/>
  <c r="Q2033" i="3"/>
  <c r="Q2034" i="3"/>
  <c r="Q2035" i="3"/>
  <c r="Q2036" i="3"/>
  <c r="Q2037" i="3"/>
  <c r="Q2038" i="3"/>
  <c r="Q2039" i="3"/>
  <c r="Q2040" i="3"/>
  <c r="Q2041" i="3"/>
  <c r="Q2042" i="3"/>
  <c r="Q2043" i="3"/>
  <c r="Q2044" i="3"/>
  <c r="Q2045" i="3"/>
  <c r="Q2046" i="3"/>
  <c r="Q2047" i="3"/>
  <c r="Q2048" i="3"/>
  <c r="Q2049" i="3"/>
  <c r="Q2050" i="3"/>
  <c r="Q2051" i="3"/>
  <c r="Q2052" i="3"/>
  <c r="Q2053" i="3"/>
  <c r="Q2054" i="3"/>
  <c r="Q2055" i="3"/>
  <c r="Q2056" i="3"/>
  <c r="Q2057" i="3"/>
  <c r="Q2058" i="3"/>
  <c r="Q2059" i="3"/>
  <c r="Q2060" i="3"/>
  <c r="Q2061" i="3"/>
  <c r="Q2062" i="3"/>
  <c r="Q2063" i="3"/>
  <c r="Q2064" i="3"/>
  <c r="Q2065" i="3"/>
  <c r="Q2066" i="3"/>
  <c r="Q2067" i="3"/>
  <c r="Q2068" i="3"/>
  <c r="Q2069" i="3"/>
  <c r="Q2070" i="3"/>
  <c r="Q2071" i="3"/>
  <c r="Q2072" i="3"/>
  <c r="Q2073" i="3"/>
  <c r="Q2074" i="3"/>
  <c r="Q2075" i="3"/>
  <c r="Q2076" i="3"/>
  <c r="Q2077" i="3"/>
  <c r="Q2078" i="3"/>
  <c r="Q2079" i="3"/>
  <c r="Q2080" i="3"/>
  <c r="Q2081" i="3"/>
  <c r="Q2082" i="3"/>
  <c r="Q2083" i="3"/>
  <c r="Q2084" i="3"/>
  <c r="Q2085" i="3"/>
  <c r="Q2086" i="3"/>
  <c r="Q2087" i="3"/>
  <c r="Q2088" i="3"/>
  <c r="Q2089" i="3"/>
  <c r="Q2090" i="3"/>
  <c r="Q2091" i="3"/>
  <c r="Q2092" i="3"/>
  <c r="Q2093" i="3"/>
  <c r="Q2094" i="3"/>
  <c r="Q2095" i="3"/>
  <c r="Q2096" i="3"/>
  <c r="Q2097" i="3"/>
  <c r="Q2098" i="3"/>
  <c r="Q2099" i="3"/>
  <c r="Q2100" i="3"/>
  <c r="Q2101" i="3"/>
  <c r="Q2102" i="3"/>
  <c r="Q2103" i="3"/>
  <c r="Q2104" i="3"/>
  <c r="Q2105" i="3"/>
  <c r="Q2106" i="3"/>
  <c r="Q2107" i="3"/>
  <c r="Q2108" i="3"/>
  <c r="Q2109" i="3"/>
  <c r="Q2110" i="3"/>
  <c r="Q2111" i="3"/>
  <c r="Q2112" i="3"/>
  <c r="Q2113" i="3"/>
  <c r="Q2114" i="3"/>
  <c r="Q2115" i="3"/>
  <c r="Q2116" i="3"/>
  <c r="Q2117" i="3"/>
  <c r="Q2118" i="3"/>
  <c r="Q2119" i="3"/>
  <c r="Q2120" i="3"/>
  <c r="Q2121" i="3"/>
  <c r="Q2122" i="3"/>
  <c r="Q2123" i="3"/>
  <c r="Q2124" i="3"/>
  <c r="Q2125" i="3"/>
  <c r="Q2126" i="3"/>
  <c r="Q2127" i="3"/>
  <c r="Q2128" i="3"/>
  <c r="Q2129" i="3"/>
  <c r="Q2130" i="3"/>
  <c r="Q2131" i="3"/>
  <c r="Q2132" i="3"/>
  <c r="Q2133" i="3"/>
  <c r="Q2134" i="3"/>
  <c r="Q2135" i="3"/>
  <c r="Q2136" i="3"/>
  <c r="Q2137" i="3"/>
  <c r="Q2138" i="3"/>
  <c r="Q2139" i="3"/>
  <c r="Q2140" i="3"/>
  <c r="Q2141" i="3"/>
  <c r="Q2142" i="3"/>
  <c r="Q2143" i="3"/>
  <c r="Q2144" i="3"/>
  <c r="Q2145" i="3"/>
  <c r="Q2146" i="3"/>
  <c r="Q2147" i="3"/>
  <c r="Q2148" i="3"/>
  <c r="Q2149" i="3"/>
  <c r="Q2150" i="3"/>
  <c r="Q2151" i="3"/>
  <c r="Q2152" i="3"/>
  <c r="Q2153" i="3"/>
  <c r="Q2154" i="3"/>
  <c r="Q2155" i="3"/>
  <c r="Q2156" i="3"/>
  <c r="Q2157" i="3"/>
  <c r="Q2158" i="3"/>
  <c r="Q2159" i="3"/>
  <c r="Q2160" i="3"/>
  <c r="Q2161" i="3"/>
  <c r="Q2162" i="3"/>
  <c r="Q2163" i="3"/>
  <c r="Q2164" i="3"/>
  <c r="Q2165" i="3"/>
  <c r="Q2166" i="3"/>
  <c r="Q2167" i="3"/>
  <c r="Q2168" i="3"/>
  <c r="Q2169" i="3"/>
  <c r="Q2170" i="3"/>
  <c r="Q2171" i="3"/>
  <c r="Q2172" i="3"/>
  <c r="Q2173" i="3"/>
  <c r="Q2174" i="3"/>
  <c r="Q2175" i="3"/>
  <c r="Q2176" i="3"/>
  <c r="Q2177" i="3"/>
  <c r="Q2178" i="3"/>
  <c r="Q2179" i="3"/>
  <c r="Q2180" i="3"/>
  <c r="Q2181" i="3"/>
  <c r="Q2182" i="3"/>
  <c r="Q2183" i="3"/>
  <c r="Q2184" i="3"/>
  <c r="Q2185" i="3"/>
  <c r="Q2186" i="3"/>
  <c r="Q2187" i="3"/>
  <c r="Q2188" i="3"/>
  <c r="Q2189" i="3"/>
  <c r="Q2190" i="3"/>
  <c r="Q2191" i="3"/>
  <c r="Q2192" i="3"/>
  <c r="Q2193" i="3"/>
  <c r="Q2194" i="3"/>
  <c r="Q2195" i="3"/>
  <c r="Q2196" i="3"/>
  <c r="Q2197" i="3"/>
  <c r="Q2198" i="3"/>
  <c r="Q2199" i="3"/>
  <c r="Q2200" i="3"/>
  <c r="Q2201" i="3"/>
  <c r="Q2202" i="3"/>
  <c r="Q2203" i="3"/>
  <c r="Q2204" i="3"/>
  <c r="Q2205" i="3"/>
  <c r="Q2206" i="3"/>
  <c r="Q2207" i="3"/>
  <c r="Q2208" i="3"/>
  <c r="Q2209" i="3"/>
  <c r="Q2210" i="3"/>
  <c r="Q2211" i="3"/>
  <c r="Q2212" i="3"/>
  <c r="Q2213" i="3"/>
  <c r="Q2214" i="3"/>
  <c r="Q2215" i="3"/>
  <c r="Q2216" i="3"/>
  <c r="Q2217" i="3"/>
  <c r="Q2218" i="3"/>
  <c r="Q2219" i="3"/>
  <c r="Q2220" i="3"/>
  <c r="Q2221" i="3"/>
  <c r="Q2222" i="3"/>
  <c r="Q2223" i="3"/>
  <c r="Q2224" i="3"/>
  <c r="Q2225" i="3"/>
  <c r="Q2226" i="3"/>
  <c r="Q2227" i="3"/>
  <c r="Q2228" i="3"/>
  <c r="Q2229" i="3"/>
  <c r="Q2230" i="3"/>
  <c r="Q2231" i="3"/>
  <c r="Q2232" i="3"/>
  <c r="Q2233" i="3"/>
  <c r="Q2234" i="3"/>
  <c r="Q2235" i="3"/>
  <c r="Q2236" i="3"/>
  <c r="Q2237" i="3"/>
  <c r="Q2238" i="3"/>
  <c r="Q2239" i="3"/>
  <c r="Q2240" i="3"/>
  <c r="Q2241" i="3"/>
  <c r="Q2242" i="3"/>
  <c r="Q2243" i="3"/>
  <c r="Q2244" i="3"/>
  <c r="Q2245" i="3"/>
  <c r="Q2246" i="3"/>
  <c r="Q2247" i="3"/>
  <c r="Q2248" i="3"/>
  <c r="Q2249" i="3"/>
  <c r="Q2250" i="3"/>
  <c r="Q2251" i="3"/>
  <c r="Q2252" i="3"/>
  <c r="Q2253" i="3"/>
  <c r="Q2254" i="3"/>
  <c r="Q2255" i="3"/>
  <c r="Q2256" i="3"/>
  <c r="Q2257" i="3"/>
  <c r="Q2258" i="3"/>
  <c r="Q2259" i="3"/>
  <c r="Q2260" i="3"/>
  <c r="Q2261" i="3"/>
  <c r="Q2262" i="3"/>
  <c r="Q2263" i="3"/>
  <c r="Q2264" i="3"/>
  <c r="Q2265" i="3"/>
  <c r="Q2266" i="3"/>
  <c r="Q2267" i="3"/>
  <c r="Q2268" i="3"/>
  <c r="Q2269" i="3"/>
  <c r="Q2270" i="3"/>
  <c r="Q2271" i="3"/>
  <c r="Q2272" i="3"/>
  <c r="Q2273" i="3"/>
  <c r="Q2274" i="3"/>
  <c r="Q2275" i="3"/>
  <c r="Q2276" i="3"/>
  <c r="Q2277" i="3"/>
  <c r="Q2278" i="3"/>
  <c r="Q2279" i="3"/>
  <c r="Q2280" i="3"/>
  <c r="Q2281" i="3"/>
  <c r="Q2282" i="3"/>
  <c r="Q2283" i="3"/>
  <c r="Q2284" i="3"/>
  <c r="Q2285" i="3"/>
  <c r="Q2286" i="3"/>
  <c r="Q2287" i="3"/>
  <c r="Q2288" i="3"/>
  <c r="Q2289" i="3"/>
  <c r="Q2290" i="3"/>
  <c r="Q2291" i="3"/>
  <c r="Q2292" i="3"/>
  <c r="Q2293" i="3"/>
  <c r="Q2294" i="3"/>
  <c r="Q2295" i="3"/>
  <c r="Q2296" i="3"/>
  <c r="Q2297" i="3"/>
  <c r="Q2298" i="3"/>
  <c r="Q2299" i="3"/>
  <c r="Q2300" i="3"/>
  <c r="Q2301" i="3"/>
  <c r="Q2302" i="3"/>
  <c r="Q2303" i="3"/>
  <c r="Q2304" i="3"/>
  <c r="Q2305" i="3"/>
  <c r="Q2306" i="3"/>
  <c r="Q2307" i="3"/>
  <c r="Q2308" i="3"/>
  <c r="Q2309" i="3"/>
  <c r="Q2310" i="3"/>
  <c r="Q2311" i="3"/>
  <c r="Q2312" i="3"/>
  <c r="Q2313" i="3"/>
  <c r="Q2314" i="3"/>
  <c r="Q2315" i="3"/>
  <c r="Q2316" i="3"/>
  <c r="Q2317" i="3"/>
  <c r="Q2318" i="3"/>
  <c r="Q2319" i="3"/>
  <c r="Q2320" i="3"/>
  <c r="Q2321" i="3"/>
  <c r="Q2322" i="3"/>
  <c r="Q2323" i="3"/>
  <c r="Q2324" i="3"/>
  <c r="Q2325" i="3"/>
  <c r="Q2326" i="3"/>
  <c r="Q2327" i="3"/>
  <c r="Q2328" i="3"/>
  <c r="Q2329" i="3"/>
  <c r="Q2330" i="3"/>
  <c r="Q2331" i="3"/>
  <c r="Q2332" i="3"/>
  <c r="Q2333" i="3"/>
  <c r="Q2334" i="3"/>
  <c r="Q2335" i="3"/>
  <c r="Q2336" i="3"/>
  <c r="Q2337" i="3"/>
  <c r="Q2338" i="3"/>
  <c r="Q2339" i="3"/>
  <c r="Q2340" i="3"/>
  <c r="Q2341" i="3"/>
  <c r="Q2342" i="3"/>
  <c r="Q2343" i="3"/>
  <c r="Q2344" i="3"/>
  <c r="Q2345" i="3"/>
  <c r="Q2346" i="3"/>
  <c r="Q2347" i="3"/>
  <c r="Q2348" i="3"/>
  <c r="Q2349" i="3"/>
  <c r="Q2350" i="3"/>
  <c r="Q2351" i="3"/>
  <c r="Q2352" i="3"/>
  <c r="Q2353" i="3"/>
  <c r="Q2354" i="3"/>
  <c r="Q2355" i="3"/>
  <c r="Q2356" i="3"/>
  <c r="Q2357" i="3"/>
  <c r="Q2358" i="3"/>
  <c r="Q2359" i="3"/>
  <c r="Q2360" i="3"/>
  <c r="Q2361" i="3"/>
  <c r="Q2362" i="3"/>
  <c r="Q2363" i="3"/>
  <c r="Q2364" i="3"/>
  <c r="Q2365" i="3"/>
  <c r="Q2366" i="3"/>
  <c r="Q2367" i="3"/>
  <c r="Q2368" i="3"/>
  <c r="Q2369" i="3"/>
  <c r="Q2370" i="3"/>
  <c r="Q2371" i="3"/>
  <c r="Q2372" i="3"/>
  <c r="Q2373" i="3"/>
  <c r="Q2374" i="3"/>
  <c r="Q2375" i="3"/>
  <c r="Q2376" i="3"/>
  <c r="Q2377" i="3"/>
  <c r="Q2378" i="3"/>
  <c r="Q2379" i="3"/>
  <c r="Q2380" i="3"/>
  <c r="Q2381" i="3"/>
  <c r="Q2382" i="3"/>
  <c r="Q2383" i="3"/>
  <c r="Q2384" i="3"/>
  <c r="Q2385" i="3"/>
  <c r="Q2386" i="3"/>
  <c r="Q2387" i="3"/>
  <c r="Q2388" i="3"/>
  <c r="Q2389" i="3"/>
  <c r="Q2390" i="3"/>
  <c r="Q2391" i="3"/>
  <c r="Q2392" i="3"/>
  <c r="Q2393" i="3"/>
  <c r="Q2394" i="3"/>
  <c r="Q2395" i="3"/>
  <c r="Q2396" i="3"/>
  <c r="Q2397" i="3"/>
  <c r="Q2398" i="3"/>
  <c r="Q2399" i="3"/>
  <c r="Q2400" i="3"/>
  <c r="Q2401" i="3"/>
  <c r="Q2402" i="3"/>
  <c r="Q2403" i="3"/>
  <c r="Q2404" i="3"/>
  <c r="Q2405" i="3"/>
  <c r="Q2406" i="3"/>
  <c r="Q2407" i="3"/>
  <c r="Q2408" i="3"/>
  <c r="Q2409" i="3"/>
  <c r="Q2410" i="3"/>
  <c r="Q2411" i="3"/>
  <c r="Q2412" i="3"/>
  <c r="Q2413" i="3"/>
  <c r="Q2414" i="3"/>
  <c r="Q2415" i="3"/>
  <c r="Q2416" i="3"/>
  <c r="Q2417" i="3"/>
  <c r="Q2418" i="3"/>
  <c r="Q2419" i="3"/>
  <c r="Q2420" i="3"/>
  <c r="Q2421" i="3"/>
  <c r="Q2422" i="3"/>
  <c r="Q2423" i="3"/>
  <c r="Q2424" i="3"/>
  <c r="Q2425" i="3"/>
  <c r="Q2426" i="3"/>
  <c r="Q2427" i="3"/>
  <c r="Q2428" i="3"/>
  <c r="Q2429" i="3"/>
  <c r="Q2430" i="3"/>
  <c r="Q2431" i="3"/>
  <c r="Q2432" i="3"/>
  <c r="Q2433" i="3"/>
  <c r="Q2434" i="3"/>
  <c r="Q2435" i="3"/>
  <c r="Q2436" i="3"/>
  <c r="Q2437" i="3"/>
  <c r="Q2438" i="3"/>
  <c r="Q2439" i="3"/>
  <c r="Q2440" i="3"/>
  <c r="Q2441" i="3"/>
  <c r="Q2442" i="3"/>
  <c r="Q2443" i="3"/>
  <c r="Q2444" i="3"/>
  <c r="Q2445" i="3"/>
  <c r="Q2446" i="3"/>
  <c r="Q2447" i="3"/>
  <c r="Q2448" i="3"/>
  <c r="Q2449" i="3"/>
  <c r="Q2450" i="3"/>
  <c r="Q2451" i="3"/>
  <c r="Q2452" i="3"/>
  <c r="Q2453" i="3"/>
  <c r="Q2454" i="3"/>
  <c r="Q2455" i="3"/>
  <c r="Q2456" i="3"/>
  <c r="Q2457" i="3"/>
  <c r="Q2458" i="3"/>
  <c r="Q2459" i="3"/>
  <c r="Q2460" i="3"/>
  <c r="Q2461" i="3"/>
  <c r="Q2462" i="3"/>
  <c r="Q2463" i="3"/>
  <c r="Q2464" i="3"/>
  <c r="Q2465" i="3"/>
  <c r="Q2466" i="3"/>
  <c r="Q2467" i="3"/>
  <c r="Q2468" i="3"/>
  <c r="Q2469" i="3"/>
  <c r="Q2470" i="3"/>
  <c r="Q2471" i="3"/>
  <c r="Q2472" i="3"/>
  <c r="Q2473" i="3"/>
  <c r="Q2474" i="3"/>
  <c r="Q2475" i="3"/>
  <c r="Q2476" i="3"/>
  <c r="Q2477" i="3"/>
  <c r="Q2478" i="3"/>
  <c r="Q2479" i="3"/>
  <c r="Q2480" i="3"/>
  <c r="Q2481" i="3"/>
  <c r="Q2482" i="3"/>
  <c r="Q2483" i="3"/>
  <c r="Q2484" i="3"/>
  <c r="Q2485" i="3"/>
  <c r="Q2486" i="3"/>
  <c r="Q2487" i="3"/>
  <c r="Q2488" i="3"/>
  <c r="Q2489" i="3"/>
  <c r="Q2490" i="3"/>
  <c r="Q2491" i="3"/>
  <c r="Q2492" i="3"/>
  <c r="Q2493" i="3"/>
  <c r="Q2494" i="3"/>
  <c r="Q2495" i="3"/>
  <c r="Q2496" i="3"/>
  <c r="Q2497" i="3"/>
  <c r="Q2498" i="3"/>
  <c r="Q2499" i="3"/>
  <c r="Q2500" i="3"/>
  <c r="Q2501" i="3"/>
  <c r="Q2502" i="3"/>
  <c r="Q2503" i="3"/>
  <c r="Q2504" i="3"/>
  <c r="Q2505" i="3"/>
  <c r="Q2506" i="3"/>
  <c r="Q2507" i="3"/>
  <c r="Q2508" i="3"/>
  <c r="Q2509" i="3"/>
  <c r="Q2510" i="3"/>
  <c r="Q2511" i="3"/>
  <c r="Q2512" i="3"/>
  <c r="Q2513" i="3"/>
  <c r="Q2514" i="3"/>
  <c r="Q2515" i="3"/>
  <c r="Q2516" i="3"/>
  <c r="Q2517" i="3"/>
  <c r="Q2518" i="3"/>
  <c r="Q2519" i="3"/>
  <c r="Q2520" i="3"/>
  <c r="Q2521" i="3"/>
  <c r="Q2522" i="3"/>
  <c r="Q2523" i="3"/>
  <c r="Q2524" i="3"/>
  <c r="Q2525" i="3"/>
  <c r="Q2526" i="3"/>
  <c r="Q2527" i="3"/>
  <c r="Q2528" i="3"/>
  <c r="Q2529" i="3"/>
  <c r="Q2530" i="3"/>
  <c r="Q2531" i="3"/>
  <c r="Q2532" i="3"/>
  <c r="Q2533" i="3"/>
  <c r="Q2534" i="3"/>
  <c r="Q2535" i="3"/>
  <c r="Q2536" i="3"/>
  <c r="Q2537" i="3"/>
  <c r="Q2538" i="3"/>
  <c r="Q2539" i="3"/>
  <c r="Q2540" i="3"/>
  <c r="Q2541" i="3"/>
  <c r="Q2542" i="3"/>
  <c r="Q2543" i="3"/>
  <c r="Q2544" i="3"/>
  <c r="Q2545" i="3"/>
  <c r="Q2546" i="3"/>
  <c r="Q2547" i="3"/>
  <c r="Q2548" i="3"/>
  <c r="Q2549" i="3"/>
  <c r="Q2550" i="3"/>
  <c r="Q2551" i="3"/>
  <c r="Q2552" i="3"/>
  <c r="Q2553" i="3"/>
  <c r="Q2554" i="3"/>
  <c r="Q2555" i="3"/>
  <c r="Q2556" i="3"/>
  <c r="Q2557" i="3"/>
  <c r="Q2558" i="3"/>
  <c r="Q2559" i="3"/>
  <c r="Q2560" i="3"/>
  <c r="Q2561" i="3"/>
  <c r="Q2562" i="3"/>
  <c r="Q2563" i="3"/>
  <c r="Q2564" i="3"/>
  <c r="Q2565" i="3"/>
  <c r="Q2566" i="3"/>
  <c r="Q2567" i="3"/>
  <c r="Q2568" i="3"/>
  <c r="Q2569" i="3"/>
  <c r="Q2570" i="3"/>
  <c r="Q2571" i="3"/>
  <c r="Q2572" i="3"/>
  <c r="Q2573" i="3"/>
  <c r="Q2574" i="3"/>
  <c r="Q2575" i="3"/>
  <c r="Q2576" i="3"/>
  <c r="Q2577" i="3"/>
  <c r="Q2578" i="3"/>
  <c r="Q2579" i="3"/>
  <c r="Q2580" i="3"/>
  <c r="Q2581" i="3"/>
  <c r="Q2582" i="3"/>
  <c r="Q2583" i="3"/>
  <c r="Q2584" i="3"/>
  <c r="Q2585" i="3"/>
  <c r="Q2586" i="3"/>
  <c r="Q2587" i="3"/>
  <c r="Q2588" i="3"/>
  <c r="Q2589" i="3"/>
  <c r="Q2590" i="3"/>
  <c r="Q2591" i="3"/>
  <c r="Q2592" i="3"/>
  <c r="Q2593" i="3"/>
  <c r="Q2594" i="3"/>
  <c r="Q2595" i="3"/>
  <c r="Q2596" i="3"/>
  <c r="Q2597" i="3"/>
  <c r="Q2598" i="3"/>
  <c r="Q2599" i="3"/>
  <c r="Q2600" i="3"/>
  <c r="Q2601" i="3"/>
  <c r="Q2602" i="3"/>
  <c r="Q2603" i="3"/>
  <c r="Q2604" i="3"/>
  <c r="Q2605" i="3"/>
  <c r="Q2606" i="3"/>
  <c r="Q2607" i="3"/>
  <c r="Q2608" i="3"/>
  <c r="Q2609" i="3"/>
  <c r="Q2610" i="3"/>
  <c r="Q2611" i="3"/>
  <c r="Q2612" i="3"/>
  <c r="Q2613" i="3"/>
  <c r="Q2614" i="3"/>
  <c r="Q2615" i="3"/>
  <c r="Q2616" i="3"/>
  <c r="Q2617" i="3"/>
  <c r="Q2618" i="3"/>
  <c r="Q2619" i="3"/>
  <c r="Q2620" i="3"/>
  <c r="Q2621" i="3"/>
  <c r="Q2622" i="3"/>
  <c r="Q2623" i="3"/>
  <c r="Q2624" i="3"/>
  <c r="Q2625" i="3"/>
  <c r="Q2626" i="3"/>
  <c r="Q2627" i="3"/>
  <c r="Q2628" i="3"/>
  <c r="Q2629" i="3"/>
  <c r="Q2630" i="3"/>
  <c r="Q2631" i="3"/>
  <c r="Q2632" i="3"/>
  <c r="Q2633" i="3"/>
  <c r="Q2634" i="3"/>
  <c r="Q2635" i="3"/>
  <c r="Q2636" i="3"/>
  <c r="Q2637" i="3"/>
  <c r="Q2638" i="3"/>
  <c r="Q2639" i="3"/>
  <c r="Q2640" i="3"/>
  <c r="Q2641" i="3"/>
  <c r="Q2642" i="3"/>
  <c r="Q2643" i="3"/>
  <c r="Q2644" i="3"/>
  <c r="Q2645" i="3"/>
  <c r="Q2646" i="3"/>
  <c r="Q2647" i="3"/>
  <c r="Q2648" i="3"/>
  <c r="Q2649" i="3"/>
  <c r="Q2650" i="3"/>
  <c r="Q2651" i="3"/>
  <c r="Q2652" i="3"/>
  <c r="Q2653" i="3"/>
  <c r="Q2654" i="3"/>
  <c r="Q2655" i="3"/>
  <c r="Q2656" i="3"/>
  <c r="Q2657" i="3"/>
  <c r="Q2658" i="3"/>
  <c r="Q2659" i="3"/>
  <c r="Q2660" i="3"/>
  <c r="Q2661" i="3"/>
  <c r="Q2662" i="3"/>
  <c r="Q2663" i="3"/>
  <c r="Q2664" i="3"/>
  <c r="Q2665" i="3"/>
  <c r="Q2666" i="3"/>
  <c r="Q2667" i="3"/>
  <c r="Q2668" i="3"/>
  <c r="Q2669" i="3"/>
  <c r="Q2670" i="3"/>
  <c r="Q2671" i="3"/>
  <c r="Q2672" i="3"/>
  <c r="Q2673" i="3"/>
  <c r="Q2674" i="3"/>
  <c r="Q2675" i="3"/>
  <c r="Q2676" i="3"/>
  <c r="Q2677" i="3"/>
  <c r="Q2678" i="3"/>
  <c r="Q2679" i="3"/>
  <c r="Q2680" i="3"/>
  <c r="Q2681" i="3"/>
  <c r="Q2682" i="3"/>
  <c r="Q2683" i="3"/>
  <c r="Q2684" i="3"/>
  <c r="Q2685" i="3"/>
  <c r="Q2686" i="3"/>
  <c r="Q2687" i="3"/>
  <c r="Q2688" i="3"/>
  <c r="Q2689" i="3"/>
  <c r="Q2690" i="3"/>
  <c r="Q2691" i="3"/>
  <c r="Q2692" i="3"/>
  <c r="Q2693" i="3"/>
  <c r="Q2694" i="3"/>
  <c r="Q2695" i="3"/>
  <c r="Q2696" i="3"/>
  <c r="Q2697" i="3"/>
  <c r="Q2698" i="3"/>
  <c r="Q2699" i="3"/>
  <c r="Q2700" i="3"/>
  <c r="Q2701" i="3"/>
  <c r="Q2702" i="3"/>
  <c r="Q2703" i="3"/>
  <c r="Q2704" i="3"/>
  <c r="Q2705" i="3"/>
  <c r="Q2706" i="3"/>
  <c r="Q2707" i="3"/>
  <c r="Q2708" i="3"/>
  <c r="Q2709" i="3"/>
  <c r="Q2710" i="3"/>
  <c r="Q2711" i="3"/>
  <c r="Q2712" i="3"/>
  <c r="Q2713" i="3"/>
  <c r="Q2714" i="3"/>
  <c r="Q2715" i="3"/>
  <c r="Q2716" i="3"/>
  <c r="Q2717" i="3"/>
  <c r="Q2718" i="3"/>
  <c r="Q2719" i="3"/>
  <c r="Q2720" i="3"/>
  <c r="Q2721" i="3"/>
  <c r="Q2722" i="3"/>
  <c r="Q2723" i="3"/>
  <c r="Q2724" i="3"/>
  <c r="Q2725" i="3"/>
  <c r="Q2726" i="3"/>
  <c r="Q2727" i="3"/>
  <c r="Q2728" i="3"/>
  <c r="Q2729" i="3"/>
  <c r="Q2730" i="3"/>
  <c r="Q2731" i="3"/>
  <c r="Q2732" i="3"/>
  <c r="Q2733" i="3"/>
  <c r="Q2734" i="3"/>
  <c r="Q2735" i="3"/>
  <c r="Q2736" i="3"/>
  <c r="Q2737" i="3"/>
  <c r="Q2738" i="3"/>
  <c r="Q2739" i="3"/>
  <c r="Q2740" i="3"/>
  <c r="Q2741" i="3"/>
  <c r="Q2742" i="3"/>
  <c r="Q2743" i="3"/>
  <c r="Q2744" i="3"/>
  <c r="Q2745" i="3"/>
  <c r="Q2746" i="3"/>
  <c r="Q2747" i="3"/>
  <c r="Q2748" i="3"/>
  <c r="Q2749" i="3"/>
  <c r="Q2750" i="3"/>
  <c r="Q2751" i="3"/>
  <c r="Q2752" i="3"/>
  <c r="Q2753" i="3"/>
  <c r="Q2754" i="3"/>
  <c r="Q2755" i="3"/>
  <c r="Q2756" i="3"/>
  <c r="Q2757" i="3"/>
  <c r="Q2758" i="3"/>
  <c r="Q2759" i="3"/>
  <c r="Q2760" i="3"/>
  <c r="Q2761" i="3"/>
  <c r="Q2762" i="3"/>
  <c r="Q2763" i="3"/>
  <c r="Q2764" i="3"/>
  <c r="Q2765" i="3"/>
  <c r="Q2766" i="3"/>
  <c r="Q2767" i="3"/>
  <c r="Q2768" i="3"/>
  <c r="Q2769" i="3"/>
  <c r="Q2770" i="3"/>
  <c r="Q2771" i="3"/>
  <c r="Q2772" i="3"/>
  <c r="Q2773" i="3"/>
  <c r="Q2774" i="3"/>
  <c r="Q2775" i="3"/>
  <c r="Q2776" i="3"/>
  <c r="Q2777" i="3"/>
  <c r="Q2778" i="3"/>
  <c r="Q2779" i="3"/>
  <c r="Q2780" i="3"/>
  <c r="Q2781" i="3"/>
  <c r="Q2782" i="3"/>
  <c r="Q2783" i="3"/>
  <c r="Q2784" i="3"/>
  <c r="Q2785" i="3"/>
  <c r="Q2786" i="3"/>
  <c r="Q2787" i="3"/>
  <c r="Q2788" i="3"/>
  <c r="Q2789" i="3"/>
  <c r="Q2790" i="3"/>
  <c r="Q2791" i="3"/>
  <c r="Q2792" i="3"/>
  <c r="Q2793" i="3"/>
  <c r="Q2794" i="3"/>
  <c r="Q2795" i="3"/>
  <c r="Q2796" i="3"/>
  <c r="Q2797" i="3"/>
  <c r="Q2798" i="3"/>
  <c r="Q2799" i="3"/>
  <c r="Q2800" i="3"/>
  <c r="Q2801" i="3"/>
  <c r="Q2802" i="3"/>
  <c r="Q2803" i="3"/>
  <c r="Q2804" i="3"/>
  <c r="Q2805" i="3"/>
  <c r="Q2806" i="3"/>
  <c r="Q2807" i="3"/>
  <c r="Q2808" i="3"/>
  <c r="Q2809" i="3"/>
  <c r="Q2810" i="3"/>
  <c r="Q2811" i="3"/>
  <c r="Q2812" i="3"/>
  <c r="Q2813" i="3"/>
  <c r="Q2814" i="3"/>
  <c r="Q2815" i="3"/>
  <c r="Q2816" i="3"/>
  <c r="Q2817" i="3"/>
  <c r="Q2818" i="3"/>
  <c r="Q2819" i="3"/>
  <c r="Q2820" i="3"/>
  <c r="Q2821" i="3"/>
  <c r="Q2822" i="3"/>
  <c r="Q2823" i="3"/>
  <c r="Q2824" i="3"/>
  <c r="Q2825" i="3"/>
  <c r="Q2826" i="3"/>
  <c r="Q2827" i="3"/>
  <c r="Q2828" i="3"/>
  <c r="Q2829" i="3"/>
  <c r="Q2830" i="3"/>
  <c r="Q2831" i="3"/>
  <c r="Q2832" i="3"/>
  <c r="Q2833" i="3"/>
  <c r="Q2834" i="3"/>
  <c r="Q2835" i="3"/>
  <c r="Q2836" i="3"/>
  <c r="Q2837" i="3"/>
  <c r="Q2838" i="3"/>
  <c r="Q2839" i="3"/>
  <c r="Q2840" i="3"/>
  <c r="Q2841" i="3"/>
  <c r="Q2842" i="3"/>
  <c r="Q2843" i="3"/>
  <c r="Q2844" i="3"/>
  <c r="Q2845" i="3"/>
  <c r="Q2846" i="3"/>
  <c r="Q2847" i="3"/>
  <c r="Q2848" i="3"/>
  <c r="Q2849" i="3"/>
  <c r="Q2850" i="3"/>
  <c r="Q2851" i="3"/>
  <c r="Q2852" i="3"/>
  <c r="Q2853" i="3"/>
  <c r="Q2854" i="3"/>
  <c r="Q2855" i="3"/>
  <c r="Q2856" i="3"/>
  <c r="Q2857" i="3"/>
  <c r="Q2858" i="3"/>
  <c r="Q2859" i="3"/>
  <c r="Q2860" i="3"/>
  <c r="Q2861" i="3"/>
  <c r="Q2862" i="3"/>
  <c r="Q2863" i="3"/>
  <c r="Q2864" i="3"/>
  <c r="Q2865" i="3"/>
  <c r="Q2866" i="3"/>
  <c r="Q2867" i="3"/>
  <c r="Q2868" i="3"/>
  <c r="Q2869" i="3"/>
  <c r="Q2870" i="3"/>
  <c r="Q2871" i="3"/>
  <c r="Q2872" i="3"/>
  <c r="Q2873" i="3"/>
  <c r="Q2874" i="3"/>
  <c r="Q2875" i="3"/>
  <c r="Q2876" i="3"/>
  <c r="Q2877" i="3"/>
  <c r="Q2878" i="3"/>
  <c r="Q2879" i="3"/>
  <c r="Q2880" i="3"/>
  <c r="Q2881" i="3"/>
  <c r="Q2882" i="3"/>
  <c r="Q2883" i="3"/>
  <c r="Q2884" i="3"/>
  <c r="Q2885" i="3"/>
  <c r="Q2886" i="3"/>
  <c r="Q2887" i="3"/>
  <c r="Q2888" i="3"/>
  <c r="Q2889" i="3"/>
  <c r="Q2890" i="3"/>
  <c r="Q2891" i="3"/>
  <c r="Q2892" i="3"/>
  <c r="Q2893" i="3"/>
  <c r="Q2894" i="3"/>
  <c r="Q2895" i="3"/>
  <c r="Q2896" i="3"/>
  <c r="Q2897" i="3"/>
  <c r="Q2898" i="3"/>
  <c r="Q2899" i="3"/>
  <c r="Q2900" i="3"/>
  <c r="Q2901" i="3"/>
  <c r="Q2902" i="3"/>
  <c r="Q2903" i="3"/>
  <c r="Q2904" i="3"/>
  <c r="Q2905" i="3"/>
  <c r="Q2906" i="3"/>
  <c r="Q2907" i="3"/>
  <c r="Q2908" i="3"/>
  <c r="Q2909" i="3"/>
  <c r="Q2910" i="3"/>
  <c r="Q2911" i="3"/>
  <c r="Q2912" i="3"/>
  <c r="Q2913" i="3"/>
  <c r="Q2914" i="3"/>
  <c r="Q2915" i="3"/>
  <c r="Q2916" i="3"/>
  <c r="Q2917" i="3"/>
  <c r="Q2918" i="3"/>
  <c r="Q2919" i="3"/>
  <c r="Q2920" i="3"/>
  <c r="Q2921" i="3"/>
  <c r="Q2922" i="3"/>
  <c r="Q2923" i="3"/>
  <c r="Q2924" i="3"/>
  <c r="Q2925" i="3"/>
  <c r="Q2926" i="3"/>
  <c r="Q2927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1253" i="3"/>
  <c r="O1254" i="3"/>
  <c r="O1255" i="3"/>
  <c r="O1256" i="3"/>
  <c r="O1257" i="3"/>
  <c r="O1258" i="3"/>
  <c r="O1259" i="3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O1280" i="3"/>
  <c r="O1281" i="3"/>
  <c r="O1282" i="3"/>
  <c r="O1283" i="3"/>
  <c r="O1284" i="3"/>
  <c r="O1285" i="3"/>
  <c r="O1286" i="3"/>
  <c r="O1287" i="3"/>
  <c r="O1288" i="3"/>
  <c r="O1289" i="3"/>
  <c r="O1290" i="3"/>
  <c r="O1291" i="3"/>
  <c r="O1292" i="3"/>
  <c r="O1293" i="3"/>
  <c r="O1294" i="3"/>
  <c r="O1295" i="3"/>
  <c r="O1296" i="3"/>
  <c r="O1297" i="3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O1314" i="3"/>
  <c r="O1315" i="3"/>
  <c r="O1316" i="3"/>
  <c r="O1317" i="3"/>
  <c r="O1318" i="3"/>
  <c r="O1319" i="3"/>
  <c r="O1320" i="3"/>
  <c r="O1321" i="3"/>
  <c r="O1322" i="3"/>
  <c r="O1323" i="3"/>
  <c r="O1324" i="3"/>
  <c r="O1325" i="3"/>
  <c r="O1326" i="3"/>
  <c r="O1327" i="3"/>
  <c r="O1328" i="3"/>
  <c r="O1329" i="3"/>
  <c r="O1330" i="3"/>
  <c r="O1331" i="3"/>
  <c r="O1332" i="3"/>
  <c r="O1333" i="3"/>
  <c r="O1334" i="3"/>
  <c r="O1335" i="3"/>
  <c r="O1336" i="3"/>
  <c r="O1337" i="3"/>
  <c r="O1338" i="3"/>
  <c r="O1339" i="3"/>
  <c r="O1340" i="3"/>
  <c r="O1341" i="3"/>
  <c r="O1342" i="3"/>
  <c r="O1343" i="3"/>
  <c r="O1344" i="3"/>
  <c r="O1345" i="3"/>
  <c r="O1346" i="3"/>
  <c r="O1347" i="3"/>
  <c r="O1348" i="3"/>
  <c r="O1349" i="3"/>
  <c r="O1350" i="3"/>
  <c r="O1351" i="3"/>
  <c r="O1352" i="3"/>
  <c r="O1353" i="3"/>
  <c r="O1354" i="3"/>
  <c r="O1355" i="3"/>
  <c r="O1356" i="3"/>
  <c r="O1357" i="3"/>
  <c r="O1358" i="3"/>
  <c r="O1359" i="3"/>
  <c r="O1360" i="3"/>
  <c r="O1361" i="3"/>
  <c r="O1362" i="3"/>
  <c r="O1363" i="3"/>
  <c r="O1364" i="3"/>
  <c r="O1365" i="3"/>
  <c r="O1366" i="3"/>
  <c r="O1367" i="3"/>
  <c r="O1368" i="3"/>
  <c r="O1369" i="3"/>
  <c r="O1370" i="3"/>
  <c r="O1371" i="3"/>
  <c r="O1372" i="3"/>
  <c r="O1373" i="3"/>
  <c r="O1374" i="3"/>
  <c r="O1375" i="3"/>
  <c r="O1376" i="3"/>
  <c r="O1377" i="3"/>
  <c r="O1378" i="3"/>
  <c r="O1379" i="3"/>
  <c r="O1380" i="3"/>
  <c r="O1381" i="3"/>
  <c r="O1382" i="3"/>
  <c r="O1383" i="3"/>
  <c r="O1384" i="3"/>
  <c r="O1385" i="3"/>
  <c r="O1386" i="3"/>
  <c r="O1387" i="3"/>
  <c r="O1388" i="3"/>
  <c r="O1389" i="3"/>
  <c r="O1390" i="3"/>
  <c r="O1391" i="3"/>
  <c r="O1392" i="3"/>
  <c r="O1393" i="3"/>
  <c r="O1394" i="3"/>
  <c r="O1395" i="3"/>
  <c r="O1396" i="3"/>
  <c r="O1397" i="3"/>
  <c r="O1398" i="3"/>
  <c r="O1399" i="3"/>
  <c r="O1400" i="3"/>
  <c r="O1401" i="3"/>
  <c r="O1402" i="3"/>
  <c r="O1403" i="3"/>
  <c r="O1404" i="3"/>
  <c r="O1405" i="3"/>
  <c r="O1406" i="3"/>
  <c r="O1407" i="3"/>
  <c r="O1408" i="3"/>
  <c r="O1409" i="3"/>
  <c r="O1410" i="3"/>
  <c r="O1411" i="3"/>
  <c r="O1412" i="3"/>
  <c r="O1413" i="3"/>
  <c r="O1414" i="3"/>
  <c r="O1415" i="3"/>
  <c r="O1416" i="3"/>
  <c r="O1417" i="3"/>
  <c r="O1418" i="3"/>
  <c r="O1419" i="3"/>
  <c r="O1420" i="3"/>
  <c r="O1421" i="3"/>
  <c r="O1422" i="3"/>
  <c r="O1423" i="3"/>
  <c r="O1424" i="3"/>
  <c r="O1425" i="3"/>
  <c r="O1426" i="3"/>
  <c r="O1427" i="3"/>
  <c r="O1428" i="3"/>
  <c r="O1429" i="3"/>
  <c r="O1430" i="3"/>
  <c r="O1431" i="3"/>
  <c r="O1432" i="3"/>
  <c r="O1433" i="3"/>
  <c r="O1434" i="3"/>
  <c r="O1435" i="3"/>
  <c r="O1436" i="3"/>
  <c r="O1437" i="3"/>
  <c r="O1438" i="3"/>
  <c r="O1439" i="3"/>
  <c r="O1440" i="3"/>
  <c r="O1441" i="3"/>
  <c r="O1442" i="3"/>
  <c r="O1443" i="3"/>
  <c r="O1444" i="3"/>
  <c r="O1445" i="3"/>
  <c r="O1446" i="3"/>
  <c r="O1447" i="3"/>
  <c r="O1448" i="3"/>
  <c r="O1449" i="3"/>
  <c r="O1450" i="3"/>
  <c r="O1451" i="3"/>
  <c r="O1452" i="3"/>
  <c r="O1453" i="3"/>
  <c r="O1454" i="3"/>
  <c r="O1455" i="3"/>
  <c r="O1456" i="3"/>
  <c r="O1457" i="3"/>
  <c r="O1458" i="3"/>
  <c r="O1459" i="3"/>
  <c r="O1460" i="3"/>
  <c r="O1461" i="3"/>
  <c r="O1462" i="3"/>
  <c r="O1463" i="3"/>
  <c r="O1464" i="3"/>
  <c r="O1465" i="3"/>
  <c r="O1466" i="3"/>
  <c r="O1467" i="3"/>
  <c r="O1468" i="3"/>
  <c r="O1469" i="3"/>
  <c r="O1470" i="3"/>
  <c r="O1471" i="3"/>
  <c r="O1472" i="3"/>
  <c r="O1473" i="3"/>
  <c r="O1474" i="3"/>
  <c r="O1475" i="3"/>
  <c r="O1476" i="3"/>
  <c r="O1477" i="3"/>
  <c r="O1478" i="3"/>
  <c r="O1479" i="3"/>
  <c r="O1480" i="3"/>
  <c r="O1481" i="3"/>
  <c r="O1482" i="3"/>
  <c r="O1483" i="3"/>
  <c r="O1484" i="3"/>
  <c r="O1485" i="3"/>
  <c r="O1486" i="3"/>
  <c r="O1487" i="3"/>
  <c r="O1488" i="3"/>
  <c r="O1489" i="3"/>
  <c r="O1490" i="3"/>
  <c r="O1491" i="3"/>
  <c r="O1492" i="3"/>
  <c r="O1493" i="3"/>
  <c r="O1494" i="3"/>
  <c r="O1495" i="3"/>
  <c r="O1496" i="3"/>
  <c r="O1497" i="3"/>
  <c r="O1498" i="3"/>
  <c r="O1499" i="3"/>
  <c r="O1500" i="3"/>
  <c r="O1501" i="3"/>
  <c r="O1502" i="3"/>
  <c r="O1503" i="3"/>
  <c r="O1504" i="3"/>
  <c r="O1505" i="3"/>
  <c r="O1506" i="3"/>
  <c r="O1507" i="3"/>
  <c r="O1508" i="3"/>
  <c r="O1509" i="3"/>
  <c r="O1510" i="3"/>
  <c r="O1511" i="3"/>
  <c r="O1512" i="3"/>
  <c r="O1513" i="3"/>
  <c r="O1514" i="3"/>
  <c r="O1515" i="3"/>
  <c r="O1516" i="3"/>
  <c r="O1517" i="3"/>
  <c r="O1518" i="3"/>
  <c r="O1519" i="3"/>
  <c r="O1520" i="3"/>
  <c r="O1521" i="3"/>
  <c r="O1522" i="3"/>
  <c r="O1523" i="3"/>
  <c r="O1524" i="3"/>
  <c r="O1525" i="3"/>
  <c r="O1526" i="3"/>
  <c r="O1527" i="3"/>
  <c r="O1528" i="3"/>
  <c r="O1529" i="3"/>
  <c r="O1530" i="3"/>
  <c r="O1531" i="3"/>
  <c r="O1532" i="3"/>
  <c r="O1533" i="3"/>
  <c r="O1534" i="3"/>
  <c r="O1535" i="3"/>
  <c r="O1536" i="3"/>
  <c r="O1537" i="3"/>
  <c r="O1538" i="3"/>
  <c r="O1539" i="3"/>
  <c r="O1540" i="3"/>
  <c r="O1541" i="3"/>
  <c r="O1542" i="3"/>
  <c r="O1543" i="3"/>
  <c r="O1544" i="3"/>
  <c r="O1545" i="3"/>
  <c r="O1546" i="3"/>
  <c r="O1547" i="3"/>
  <c r="O1548" i="3"/>
  <c r="O1549" i="3"/>
  <c r="O1550" i="3"/>
  <c r="O1551" i="3"/>
  <c r="O1552" i="3"/>
  <c r="O1553" i="3"/>
  <c r="O1554" i="3"/>
  <c r="O1555" i="3"/>
  <c r="O1556" i="3"/>
  <c r="O1557" i="3"/>
  <c r="O1558" i="3"/>
  <c r="O1559" i="3"/>
  <c r="O1560" i="3"/>
  <c r="O1561" i="3"/>
  <c r="O1562" i="3"/>
  <c r="O1563" i="3"/>
  <c r="O1564" i="3"/>
  <c r="O1565" i="3"/>
  <c r="O1566" i="3"/>
  <c r="O1567" i="3"/>
  <c r="O1568" i="3"/>
  <c r="O1569" i="3"/>
  <c r="O1570" i="3"/>
  <c r="O1571" i="3"/>
  <c r="O1572" i="3"/>
  <c r="O1573" i="3"/>
  <c r="O1574" i="3"/>
  <c r="O1575" i="3"/>
  <c r="O1576" i="3"/>
  <c r="O1577" i="3"/>
  <c r="O1578" i="3"/>
  <c r="O1579" i="3"/>
  <c r="O1580" i="3"/>
  <c r="O1581" i="3"/>
  <c r="O1582" i="3"/>
  <c r="O1583" i="3"/>
  <c r="O1584" i="3"/>
  <c r="O1585" i="3"/>
  <c r="O1586" i="3"/>
  <c r="O1587" i="3"/>
  <c r="O1588" i="3"/>
  <c r="O1589" i="3"/>
  <c r="O1590" i="3"/>
  <c r="O1591" i="3"/>
  <c r="O1592" i="3"/>
  <c r="O1593" i="3"/>
  <c r="O1594" i="3"/>
  <c r="O1595" i="3"/>
  <c r="O1596" i="3"/>
  <c r="O1597" i="3"/>
  <c r="O1598" i="3"/>
  <c r="O1599" i="3"/>
  <c r="O1600" i="3"/>
  <c r="O1601" i="3"/>
  <c r="O1602" i="3"/>
  <c r="O1603" i="3"/>
  <c r="O1604" i="3"/>
  <c r="O1605" i="3"/>
  <c r="O1606" i="3"/>
  <c r="O1607" i="3"/>
  <c r="O1608" i="3"/>
  <c r="O1609" i="3"/>
  <c r="O1610" i="3"/>
  <c r="O1611" i="3"/>
  <c r="O1612" i="3"/>
  <c r="O1613" i="3"/>
  <c r="O1614" i="3"/>
  <c r="O1615" i="3"/>
  <c r="O1616" i="3"/>
  <c r="O1617" i="3"/>
  <c r="O1618" i="3"/>
  <c r="O1619" i="3"/>
  <c r="O1620" i="3"/>
  <c r="O1621" i="3"/>
  <c r="O1622" i="3"/>
  <c r="O1623" i="3"/>
  <c r="O1624" i="3"/>
  <c r="O1625" i="3"/>
  <c r="O1626" i="3"/>
  <c r="O1627" i="3"/>
  <c r="O1628" i="3"/>
  <c r="O1629" i="3"/>
  <c r="O1630" i="3"/>
  <c r="O1631" i="3"/>
  <c r="O1632" i="3"/>
  <c r="O1633" i="3"/>
  <c r="O1634" i="3"/>
  <c r="O1635" i="3"/>
  <c r="O1636" i="3"/>
  <c r="O1637" i="3"/>
  <c r="O1638" i="3"/>
  <c r="O1639" i="3"/>
  <c r="O1640" i="3"/>
  <c r="O1641" i="3"/>
  <c r="O1642" i="3"/>
  <c r="O1643" i="3"/>
  <c r="O1644" i="3"/>
  <c r="O1645" i="3"/>
  <c r="O1646" i="3"/>
  <c r="O1647" i="3"/>
  <c r="O1648" i="3"/>
  <c r="O1649" i="3"/>
  <c r="O1650" i="3"/>
  <c r="O1651" i="3"/>
  <c r="O1652" i="3"/>
  <c r="O1653" i="3"/>
  <c r="O1654" i="3"/>
  <c r="O1655" i="3"/>
  <c r="O1656" i="3"/>
  <c r="O1657" i="3"/>
  <c r="O1658" i="3"/>
  <c r="O1659" i="3"/>
  <c r="O1660" i="3"/>
  <c r="O1661" i="3"/>
  <c r="O1662" i="3"/>
  <c r="O1663" i="3"/>
  <c r="O1664" i="3"/>
  <c r="O1665" i="3"/>
  <c r="O1666" i="3"/>
  <c r="O1667" i="3"/>
  <c r="O1668" i="3"/>
  <c r="O1669" i="3"/>
  <c r="O1670" i="3"/>
  <c r="O1671" i="3"/>
  <c r="O1672" i="3"/>
  <c r="O1673" i="3"/>
  <c r="O1674" i="3"/>
  <c r="O1675" i="3"/>
  <c r="O1676" i="3"/>
  <c r="O1677" i="3"/>
  <c r="O1678" i="3"/>
  <c r="O1679" i="3"/>
  <c r="O1680" i="3"/>
  <c r="O1681" i="3"/>
  <c r="O1682" i="3"/>
  <c r="O1683" i="3"/>
  <c r="O1684" i="3"/>
  <c r="O1685" i="3"/>
  <c r="O1686" i="3"/>
  <c r="O1687" i="3"/>
  <c r="O1688" i="3"/>
  <c r="O1689" i="3"/>
  <c r="O1690" i="3"/>
  <c r="O1691" i="3"/>
  <c r="O1692" i="3"/>
  <c r="O1693" i="3"/>
  <c r="O1694" i="3"/>
  <c r="O1695" i="3"/>
  <c r="O1696" i="3"/>
  <c r="O1697" i="3"/>
  <c r="O1698" i="3"/>
  <c r="O1699" i="3"/>
  <c r="O1700" i="3"/>
  <c r="O1701" i="3"/>
  <c r="O1702" i="3"/>
  <c r="O1703" i="3"/>
  <c r="O1704" i="3"/>
  <c r="O1705" i="3"/>
  <c r="O1706" i="3"/>
  <c r="O1707" i="3"/>
  <c r="O1708" i="3"/>
  <c r="O1709" i="3"/>
  <c r="O1710" i="3"/>
  <c r="O1711" i="3"/>
  <c r="O1712" i="3"/>
  <c r="O1713" i="3"/>
  <c r="O1714" i="3"/>
  <c r="O1715" i="3"/>
  <c r="O1716" i="3"/>
  <c r="O1717" i="3"/>
  <c r="O1718" i="3"/>
  <c r="O1719" i="3"/>
  <c r="O1720" i="3"/>
  <c r="O1721" i="3"/>
  <c r="O1722" i="3"/>
  <c r="O1723" i="3"/>
  <c r="O1724" i="3"/>
  <c r="O1725" i="3"/>
  <c r="O1726" i="3"/>
  <c r="O1727" i="3"/>
  <c r="O1728" i="3"/>
  <c r="O1729" i="3"/>
  <c r="O1730" i="3"/>
  <c r="O1731" i="3"/>
  <c r="O1732" i="3"/>
  <c r="O1733" i="3"/>
  <c r="O1734" i="3"/>
  <c r="O1735" i="3"/>
  <c r="O1736" i="3"/>
  <c r="O1737" i="3"/>
  <c r="O1738" i="3"/>
  <c r="O1739" i="3"/>
  <c r="O1740" i="3"/>
  <c r="O1741" i="3"/>
  <c r="O1742" i="3"/>
  <c r="O1743" i="3"/>
  <c r="O1744" i="3"/>
  <c r="O1745" i="3"/>
  <c r="O1746" i="3"/>
  <c r="O1747" i="3"/>
  <c r="O1748" i="3"/>
  <c r="O1749" i="3"/>
  <c r="O1750" i="3"/>
  <c r="O1751" i="3"/>
  <c r="O1752" i="3"/>
  <c r="O1753" i="3"/>
  <c r="O1754" i="3"/>
  <c r="O1755" i="3"/>
  <c r="O1756" i="3"/>
  <c r="O1757" i="3"/>
  <c r="O1758" i="3"/>
  <c r="O1759" i="3"/>
  <c r="O1760" i="3"/>
  <c r="O1761" i="3"/>
  <c r="O1762" i="3"/>
  <c r="O1763" i="3"/>
  <c r="O1764" i="3"/>
  <c r="O1765" i="3"/>
  <c r="O1766" i="3"/>
  <c r="O1767" i="3"/>
  <c r="O1768" i="3"/>
  <c r="O1769" i="3"/>
  <c r="O1770" i="3"/>
  <c r="O1771" i="3"/>
  <c r="O1772" i="3"/>
  <c r="O1773" i="3"/>
  <c r="O1774" i="3"/>
  <c r="O1775" i="3"/>
  <c r="O1776" i="3"/>
  <c r="O1777" i="3"/>
  <c r="O1778" i="3"/>
  <c r="O1779" i="3"/>
  <c r="O1780" i="3"/>
  <c r="O1781" i="3"/>
  <c r="O1782" i="3"/>
  <c r="O1783" i="3"/>
  <c r="O1784" i="3"/>
  <c r="O1785" i="3"/>
  <c r="O1786" i="3"/>
  <c r="O1787" i="3"/>
  <c r="O1788" i="3"/>
  <c r="O1789" i="3"/>
  <c r="O1790" i="3"/>
  <c r="O1791" i="3"/>
  <c r="O1792" i="3"/>
  <c r="O1793" i="3"/>
  <c r="O1794" i="3"/>
  <c r="O1795" i="3"/>
  <c r="O1796" i="3"/>
  <c r="O1797" i="3"/>
  <c r="O1798" i="3"/>
  <c r="O1799" i="3"/>
  <c r="O1800" i="3"/>
  <c r="O1801" i="3"/>
  <c r="O1802" i="3"/>
  <c r="O1803" i="3"/>
  <c r="O1804" i="3"/>
  <c r="O1805" i="3"/>
  <c r="O1806" i="3"/>
  <c r="O1807" i="3"/>
  <c r="O1808" i="3"/>
  <c r="O1809" i="3"/>
  <c r="O1810" i="3"/>
  <c r="O1811" i="3"/>
  <c r="O1812" i="3"/>
  <c r="O1813" i="3"/>
  <c r="O1814" i="3"/>
  <c r="O1815" i="3"/>
  <c r="O1816" i="3"/>
  <c r="O1817" i="3"/>
  <c r="O1818" i="3"/>
  <c r="O1819" i="3"/>
  <c r="O1820" i="3"/>
  <c r="O1821" i="3"/>
  <c r="O1822" i="3"/>
  <c r="O1823" i="3"/>
  <c r="O1824" i="3"/>
  <c r="O1825" i="3"/>
  <c r="O1826" i="3"/>
  <c r="O1827" i="3"/>
  <c r="O1828" i="3"/>
  <c r="O1829" i="3"/>
  <c r="O1830" i="3"/>
  <c r="O1831" i="3"/>
  <c r="O1832" i="3"/>
  <c r="O1833" i="3"/>
  <c r="O1834" i="3"/>
  <c r="O1835" i="3"/>
  <c r="O1836" i="3"/>
  <c r="O1837" i="3"/>
  <c r="O1838" i="3"/>
  <c r="O1839" i="3"/>
  <c r="O1840" i="3"/>
  <c r="O1841" i="3"/>
  <c r="O1842" i="3"/>
  <c r="O1843" i="3"/>
  <c r="O1844" i="3"/>
  <c r="O1845" i="3"/>
  <c r="O1846" i="3"/>
  <c r="O1847" i="3"/>
  <c r="O1848" i="3"/>
  <c r="O1849" i="3"/>
  <c r="O1850" i="3"/>
  <c r="O1851" i="3"/>
  <c r="O1852" i="3"/>
  <c r="O1853" i="3"/>
  <c r="O1854" i="3"/>
  <c r="O1855" i="3"/>
  <c r="O1856" i="3"/>
  <c r="O1857" i="3"/>
  <c r="O1858" i="3"/>
  <c r="O1859" i="3"/>
  <c r="O1860" i="3"/>
  <c r="O1861" i="3"/>
  <c r="O1862" i="3"/>
  <c r="O1863" i="3"/>
  <c r="O1864" i="3"/>
  <c r="O1865" i="3"/>
  <c r="O1866" i="3"/>
  <c r="O1867" i="3"/>
  <c r="O1868" i="3"/>
  <c r="O1869" i="3"/>
  <c r="O1870" i="3"/>
  <c r="O1871" i="3"/>
  <c r="O1872" i="3"/>
  <c r="O1873" i="3"/>
  <c r="O1874" i="3"/>
  <c r="O1875" i="3"/>
  <c r="O1876" i="3"/>
  <c r="O1877" i="3"/>
  <c r="O1878" i="3"/>
  <c r="O1879" i="3"/>
  <c r="O1880" i="3"/>
  <c r="O1881" i="3"/>
  <c r="O1882" i="3"/>
  <c r="O1883" i="3"/>
  <c r="O1884" i="3"/>
  <c r="O1885" i="3"/>
  <c r="O1886" i="3"/>
  <c r="O1887" i="3"/>
  <c r="O1888" i="3"/>
  <c r="O1889" i="3"/>
  <c r="O1890" i="3"/>
  <c r="O1891" i="3"/>
  <c r="O1892" i="3"/>
  <c r="O1893" i="3"/>
  <c r="O1894" i="3"/>
  <c r="O1895" i="3"/>
  <c r="O1896" i="3"/>
  <c r="O1897" i="3"/>
  <c r="O1898" i="3"/>
  <c r="O1899" i="3"/>
  <c r="O1900" i="3"/>
  <c r="O1901" i="3"/>
  <c r="O1902" i="3"/>
  <c r="O1903" i="3"/>
  <c r="O1904" i="3"/>
  <c r="O1905" i="3"/>
  <c r="O1906" i="3"/>
  <c r="O1907" i="3"/>
  <c r="O1908" i="3"/>
  <c r="O1909" i="3"/>
  <c r="O1910" i="3"/>
  <c r="O1911" i="3"/>
  <c r="O1912" i="3"/>
  <c r="O1913" i="3"/>
  <c r="O1914" i="3"/>
  <c r="O1915" i="3"/>
  <c r="O1916" i="3"/>
  <c r="O1917" i="3"/>
  <c r="O1918" i="3"/>
  <c r="O1919" i="3"/>
  <c r="O1920" i="3"/>
  <c r="O1921" i="3"/>
  <c r="O1922" i="3"/>
  <c r="O1923" i="3"/>
  <c r="O1924" i="3"/>
  <c r="O1925" i="3"/>
  <c r="O1926" i="3"/>
  <c r="O1927" i="3"/>
  <c r="O1928" i="3"/>
  <c r="O1929" i="3"/>
  <c r="O1930" i="3"/>
  <c r="O1931" i="3"/>
  <c r="O1932" i="3"/>
  <c r="O1933" i="3"/>
  <c r="O1934" i="3"/>
  <c r="O1935" i="3"/>
  <c r="O1936" i="3"/>
  <c r="O1937" i="3"/>
  <c r="O1938" i="3"/>
  <c r="O1939" i="3"/>
  <c r="O1940" i="3"/>
  <c r="O1941" i="3"/>
  <c r="O1942" i="3"/>
  <c r="O1943" i="3"/>
  <c r="O1944" i="3"/>
  <c r="O1945" i="3"/>
  <c r="O1946" i="3"/>
  <c r="O1947" i="3"/>
  <c r="O1948" i="3"/>
  <c r="O1949" i="3"/>
  <c r="O1950" i="3"/>
  <c r="O1951" i="3"/>
  <c r="O1952" i="3"/>
  <c r="O1953" i="3"/>
  <c r="O1954" i="3"/>
  <c r="O1955" i="3"/>
  <c r="O1956" i="3"/>
  <c r="O1957" i="3"/>
  <c r="O1958" i="3"/>
  <c r="O1959" i="3"/>
  <c r="O1960" i="3"/>
  <c r="O1961" i="3"/>
  <c r="O1962" i="3"/>
  <c r="O1963" i="3"/>
  <c r="O1964" i="3"/>
  <c r="O1965" i="3"/>
  <c r="O1966" i="3"/>
  <c r="O1967" i="3"/>
  <c r="O1968" i="3"/>
  <c r="O1969" i="3"/>
  <c r="O1970" i="3"/>
  <c r="O1971" i="3"/>
  <c r="O1972" i="3"/>
  <c r="O1973" i="3"/>
  <c r="O1974" i="3"/>
  <c r="O1975" i="3"/>
  <c r="O1976" i="3"/>
  <c r="O1977" i="3"/>
  <c r="O1978" i="3"/>
  <c r="O1979" i="3"/>
  <c r="O1980" i="3"/>
  <c r="O1981" i="3"/>
  <c r="O1982" i="3"/>
  <c r="O1983" i="3"/>
  <c r="O1984" i="3"/>
  <c r="O1985" i="3"/>
  <c r="O1986" i="3"/>
  <c r="O1987" i="3"/>
  <c r="O1988" i="3"/>
  <c r="O1989" i="3"/>
  <c r="O1990" i="3"/>
  <c r="O1991" i="3"/>
  <c r="O1992" i="3"/>
  <c r="O1993" i="3"/>
  <c r="O1994" i="3"/>
  <c r="O1995" i="3"/>
  <c r="O1996" i="3"/>
  <c r="O1997" i="3"/>
  <c r="O1998" i="3"/>
  <c r="O1999" i="3"/>
  <c r="O2000" i="3"/>
  <c r="O2001" i="3"/>
  <c r="O2002" i="3"/>
  <c r="O2003" i="3"/>
  <c r="O2004" i="3"/>
  <c r="O2005" i="3"/>
  <c r="O2006" i="3"/>
  <c r="O2007" i="3"/>
  <c r="O2008" i="3"/>
  <c r="O2009" i="3"/>
  <c r="O2010" i="3"/>
  <c r="O2011" i="3"/>
  <c r="O2012" i="3"/>
  <c r="O2013" i="3"/>
  <c r="O2014" i="3"/>
  <c r="O2015" i="3"/>
  <c r="O2016" i="3"/>
  <c r="O2017" i="3"/>
  <c r="O2018" i="3"/>
  <c r="O2019" i="3"/>
  <c r="O2020" i="3"/>
  <c r="O2021" i="3"/>
  <c r="O2022" i="3"/>
  <c r="O2023" i="3"/>
  <c r="O2024" i="3"/>
  <c r="O2025" i="3"/>
  <c r="O2026" i="3"/>
  <c r="O2027" i="3"/>
  <c r="O2028" i="3"/>
  <c r="O2029" i="3"/>
  <c r="O2030" i="3"/>
  <c r="O2031" i="3"/>
  <c r="O2032" i="3"/>
  <c r="O2033" i="3"/>
  <c r="O2034" i="3"/>
  <c r="O2035" i="3"/>
  <c r="O2036" i="3"/>
  <c r="O2037" i="3"/>
  <c r="O2038" i="3"/>
  <c r="O2039" i="3"/>
  <c r="O2040" i="3"/>
  <c r="O2041" i="3"/>
  <c r="O2042" i="3"/>
  <c r="O2043" i="3"/>
  <c r="O2044" i="3"/>
  <c r="O2045" i="3"/>
  <c r="O2046" i="3"/>
  <c r="O2047" i="3"/>
  <c r="O2048" i="3"/>
  <c r="O2049" i="3"/>
  <c r="O2050" i="3"/>
  <c r="O2051" i="3"/>
  <c r="O2052" i="3"/>
  <c r="O2053" i="3"/>
  <c r="O2054" i="3"/>
  <c r="O2055" i="3"/>
  <c r="O2056" i="3"/>
  <c r="O2057" i="3"/>
  <c r="O2058" i="3"/>
  <c r="O2059" i="3"/>
  <c r="O2060" i="3"/>
  <c r="O2061" i="3"/>
  <c r="O2062" i="3"/>
  <c r="O2063" i="3"/>
  <c r="O2064" i="3"/>
  <c r="O2065" i="3"/>
  <c r="O2066" i="3"/>
  <c r="O2067" i="3"/>
  <c r="O2068" i="3"/>
  <c r="O2069" i="3"/>
  <c r="O2070" i="3"/>
  <c r="O2071" i="3"/>
  <c r="O2072" i="3"/>
  <c r="O2073" i="3"/>
  <c r="O2074" i="3"/>
  <c r="O2075" i="3"/>
  <c r="O2076" i="3"/>
  <c r="O2077" i="3"/>
  <c r="O2078" i="3"/>
  <c r="O2079" i="3"/>
  <c r="O2080" i="3"/>
  <c r="O2081" i="3"/>
  <c r="O2082" i="3"/>
  <c r="O2083" i="3"/>
  <c r="O2084" i="3"/>
  <c r="O2085" i="3"/>
  <c r="O2086" i="3"/>
  <c r="O2087" i="3"/>
  <c r="O2088" i="3"/>
  <c r="O2089" i="3"/>
  <c r="O2090" i="3"/>
  <c r="O2091" i="3"/>
  <c r="O2092" i="3"/>
  <c r="O2093" i="3"/>
  <c r="O2094" i="3"/>
  <c r="O2095" i="3"/>
  <c r="O2096" i="3"/>
  <c r="O2097" i="3"/>
  <c r="O2098" i="3"/>
  <c r="O2099" i="3"/>
  <c r="O2100" i="3"/>
  <c r="O2101" i="3"/>
  <c r="O2102" i="3"/>
  <c r="O2103" i="3"/>
  <c r="O2104" i="3"/>
  <c r="O2105" i="3"/>
  <c r="O2106" i="3"/>
  <c r="O2107" i="3"/>
  <c r="O2108" i="3"/>
  <c r="O2109" i="3"/>
  <c r="O2110" i="3"/>
  <c r="O2111" i="3"/>
  <c r="O2112" i="3"/>
  <c r="O2113" i="3"/>
  <c r="O2114" i="3"/>
  <c r="O2115" i="3"/>
  <c r="O2116" i="3"/>
  <c r="O2117" i="3"/>
  <c r="O2118" i="3"/>
  <c r="O2119" i="3"/>
  <c r="O2120" i="3"/>
  <c r="O2121" i="3"/>
  <c r="O2122" i="3"/>
  <c r="O2123" i="3"/>
  <c r="O2124" i="3"/>
  <c r="O2125" i="3"/>
  <c r="O2126" i="3"/>
  <c r="O2127" i="3"/>
  <c r="O2128" i="3"/>
  <c r="O2129" i="3"/>
  <c r="O2130" i="3"/>
  <c r="O2131" i="3"/>
  <c r="O2132" i="3"/>
  <c r="O2133" i="3"/>
  <c r="O2134" i="3"/>
  <c r="O2135" i="3"/>
  <c r="O2136" i="3"/>
  <c r="O2137" i="3"/>
  <c r="O2138" i="3"/>
  <c r="O2139" i="3"/>
  <c r="O2140" i="3"/>
  <c r="O2141" i="3"/>
  <c r="O2142" i="3"/>
  <c r="O2143" i="3"/>
  <c r="O2144" i="3"/>
  <c r="O2145" i="3"/>
  <c r="O2146" i="3"/>
  <c r="O2147" i="3"/>
  <c r="O2148" i="3"/>
  <c r="O2149" i="3"/>
  <c r="O2150" i="3"/>
  <c r="O2151" i="3"/>
  <c r="O2152" i="3"/>
  <c r="O2153" i="3"/>
  <c r="O2154" i="3"/>
  <c r="O2155" i="3"/>
  <c r="O2156" i="3"/>
  <c r="O2157" i="3"/>
  <c r="O2158" i="3"/>
  <c r="O2159" i="3"/>
  <c r="O2160" i="3"/>
  <c r="O2161" i="3"/>
  <c r="O2162" i="3"/>
  <c r="O2163" i="3"/>
  <c r="O2164" i="3"/>
  <c r="O2165" i="3"/>
  <c r="O2166" i="3"/>
  <c r="O2167" i="3"/>
  <c r="O2168" i="3"/>
  <c r="O2169" i="3"/>
  <c r="O2170" i="3"/>
  <c r="O2171" i="3"/>
  <c r="O2172" i="3"/>
  <c r="O2173" i="3"/>
  <c r="O2174" i="3"/>
  <c r="O2175" i="3"/>
  <c r="O2176" i="3"/>
  <c r="O2177" i="3"/>
  <c r="O2178" i="3"/>
  <c r="O2179" i="3"/>
  <c r="O2180" i="3"/>
  <c r="O2181" i="3"/>
  <c r="O2182" i="3"/>
  <c r="O2183" i="3"/>
  <c r="O2184" i="3"/>
  <c r="O2185" i="3"/>
  <c r="O2186" i="3"/>
  <c r="O2187" i="3"/>
  <c r="O2188" i="3"/>
  <c r="O2189" i="3"/>
  <c r="O2190" i="3"/>
  <c r="O2191" i="3"/>
  <c r="O2192" i="3"/>
  <c r="O2193" i="3"/>
  <c r="O2194" i="3"/>
  <c r="O2195" i="3"/>
  <c r="O2196" i="3"/>
  <c r="O2197" i="3"/>
  <c r="O2198" i="3"/>
  <c r="O2199" i="3"/>
  <c r="O2200" i="3"/>
  <c r="O2201" i="3"/>
  <c r="O2202" i="3"/>
  <c r="O2203" i="3"/>
  <c r="O2204" i="3"/>
  <c r="O2205" i="3"/>
  <c r="O2206" i="3"/>
  <c r="O2207" i="3"/>
  <c r="O2208" i="3"/>
  <c r="O2209" i="3"/>
  <c r="O2210" i="3"/>
  <c r="O2211" i="3"/>
  <c r="O2212" i="3"/>
  <c r="O2213" i="3"/>
  <c r="O2214" i="3"/>
  <c r="O2215" i="3"/>
  <c r="O2216" i="3"/>
  <c r="O2217" i="3"/>
  <c r="O2218" i="3"/>
  <c r="O2219" i="3"/>
  <c r="O2220" i="3"/>
  <c r="O2221" i="3"/>
  <c r="O2222" i="3"/>
  <c r="O2223" i="3"/>
  <c r="O2224" i="3"/>
  <c r="O2225" i="3"/>
  <c r="O2226" i="3"/>
  <c r="O2227" i="3"/>
  <c r="O2228" i="3"/>
  <c r="O2229" i="3"/>
  <c r="O2230" i="3"/>
  <c r="O2231" i="3"/>
  <c r="O2232" i="3"/>
  <c r="O2233" i="3"/>
  <c r="O2234" i="3"/>
  <c r="O2235" i="3"/>
  <c r="O2236" i="3"/>
  <c r="O2237" i="3"/>
  <c r="O2238" i="3"/>
  <c r="O2239" i="3"/>
  <c r="O2240" i="3"/>
  <c r="O2241" i="3"/>
  <c r="O2242" i="3"/>
  <c r="O2243" i="3"/>
  <c r="O2244" i="3"/>
  <c r="O2245" i="3"/>
  <c r="O2246" i="3"/>
  <c r="O2247" i="3"/>
  <c r="O2248" i="3"/>
  <c r="O2249" i="3"/>
  <c r="O2250" i="3"/>
  <c r="O2251" i="3"/>
  <c r="O2252" i="3"/>
  <c r="O2253" i="3"/>
  <c r="O2254" i="3"/>
  <c r="O2255" i="3"/>
  <c r="O2256" i="3"/>
  <c r="O2257" i="3"/>
  <c r="O2258" i="3"/>
  <c r="O2259" i="3"/>
  <c r="O2260" i="3"/>
  <c r="O2261" i="3"/>
  <c r="O2262" i="3"/>
  <c r="O2263" i="3"/>
  <c r="O2264" i="3"/>
  <c r="O2265" i="3"/>
  <c r="O2266" i="3"/>
  <c r="O2267" i="3"/>
  <c r="O2268" i="3"/>
  <c r="O2269" i="3"/>
  <c r="O2270" i="3"/>
  <c r="O2271" i="3"/>
  <c r="O2272" i="3"/>
  <c r="O2273" i="3"/>
  <c r="O2274" i="3"/>
  <c r="O2275" i="3"/>
  <c r="O2276" i="3"/>
  <c r="O2277" i="3"/>
  <c r="O2278" i="3"/>
  <c r="O2279" i="3"/>
  <c r="O2280" i="3"/>
  <c r="O2281" i="3"/>
  <c r="O2282" i="3"/>
  <c r="O2283" i="3"/>
  <c r="O2284" i="3"/>
  <c r="O2285" i="3"/>
  <c r="O2286" i="3"/>
  <c r="O2287" i="3"/>
  <c r="O2288" i="3"/>
  <c r="O2289" i="3"/>
  <c r="O2290" i="3"/>
  <c r="O2291" i="3"/>
  <c r="O2292" i="3"/>
  <c r="O2293" i="3"/>
  <c r="O2294" i="3"/>
  <c r="O2295" i="3"/>
  <c r="O2296" i="3"/>
  <c r="O2297" i="3"/>
  <c r="O2298" i="3"/>
  <c r="O2299" i="3"/>
  <c r="O2300" i="3"/>
  <c r="O2301" i="3"/>
  <c r="O2302" i="3"/>
  <c r="O2303" i="3"/>
  <c r="O2304" i="3"/>
  <c r="O2305" i="3"/>
  <c r="O2306" i="3"/>
  <c r="O2307" i="3"/>
  <c r="O2308" i="3"/>
  <c r="O2309" i="3"/>
  <c r="O2310" i="3"/>
  <c r="O2311" i="3"/>
  <c r="O2312" i="3"/>
  <c r="O2313" i="3"/>
  <c r="O2314" i="3"/>
  <c r="O2315" i="3"/>
  <c r="O2316" i="3"/>
  <c r="O2317" i="3"/>
  <c r="O2318" i="3"/>
  <c r="O2319" i="3"/>
  <c r="O2320" i="3"/>
  <c r="O2321" i="3"/>
  <c r="O2322" i="3"/>
  <c r="O2323" i="3"/>
  <c r="O2324" i="3"/>
  <c r="O2325" i="3"/>
  <c r="O2326" i="3"/>
  <c r="O2327" i="3"/>
  <c r="O2328" i="3"/>
  <c r="O2329" i="3"/>
  <c r="O2330" i="3"/>
  <c r="O2331" i="3"/>
  <c r="O2332" i="3"/>
  <c r="O2333" i="3"/>
  <c r="O2334" i="3"/>
  <c r="O2335" i="3"/>
  <c r="O2336" i="3"/>
  <c r="O2337" i="3"/>
  <c r="O2338" i="3"/>
  <c r="O2339" i="3"/>
  <c r="O2340" i="3"/>
  <c r="O2341" i="3"/>
  <c r="O2342" i="3"/>
  <c r="O2343" i="3"/>
  <c r="O2344" i="3"/>
  <c r="O2345" i="3"/>
  <c r="O2346" i="3"/>
  <c r="O2347" i="3"/>
  <c r="O2348" i="3"/>
  <c r="O2349" i="3"/>
  <c r="O2350" i="3"/>
  <c r="O2351" i="3"/>
  <c r="O2352" i="3"/>
  <c r="O2353" i="3"/>
  <c r="O2354" i="3"/>
  <c r="O2355" i="3"/>
  <c r="O2356" i="3"/>
  <c r="O2357" i="3"/>
  <c r="O2358" i="3"/>
  <c r="O2359" i="3"/>
  <c r="O2360" i="3"/>
  <c r="O2361" i="3"/>
  <c r="O2362" i="3"/>
  <c r="O2363" i="3"/>
  <c r="O2364" i="3"/>
  <c r="O2365" i="3"/>
  <c r="O2366" i="3"/>
  <c r="O2367" i="3"/>
  <c r="O2368" i="3"/>
  <c r="O2369" i="3"/>
  <c r="O2370" i="3"/>
  <c r="O2371" i="3"/>
  <c r="O2372" i="3"/>
  <c r="O2373" i="3"/>
  <c r="O2374" i="3"/>
  <c r="O2375" i="3"/>
  <c r="O2376" i="3"/>
  <c r="O2377" i="3"/>
  <c r="O2378" i="3"/>
  <c r="O2379" i="3"/>
  <c r="O2380" i="3"/>
  <c r="O2381" i="3"/>
  <c r="O2382" i="3"/>
  <c r="O2383" i="3"/>
  <c r="O2384" i="3"/>
  <c r="O2385" i="3"/>
  <c r="O2386" i="3"/>
  <c r="O2387" i="3"/>
  <c r="O2388" i="3"/>
  <c r="O2389" i="3"/>
  <c r="O2390" i="3"/>
  <c r="O2391" i="3"/>
  <c r="O2392" i="3"/>
  <c r="O2393" i="3"/>
  <c r="O2394" i="3"/>
  <c r="O2395" i="3"/>
  <c r="O2396" i="3"/>
  <c r="O2397" i="3"/>
  <c r="O2398" i="3"/>
  <c r="O2399" i="3"/>
  <c r="O2400" i="3"/>
  <c r="O2401" i="3"/>
  <c r="O2402" i="3"/>
  <c r="O2403" i="3"/>
  <c r="O2404" i="3"/>
  <c r="O2405" i="3"/>
  <c r="O2406" i="3"/>
  <c r="O2407" i="3"/>
  <c r="O2408" i="3"/>
  <c r="O2409" i="3"/>
  <c r="O2410" i="3"/>
  <c r="O2411" i="3"/>
  <c r="O2412" i="3"/>
  <c r="O2413" i="3"/>
  <c r="O2414" i="3"/>
  <c r="O2415" i="3"/>
  <c r="O2416" i="3"/>
  <c r="O2417" i="3"/>
  <c r="O2418" i="3"/>
  <c r="O2419" i="3"/>
  <c r="O2420" i="3"/>
  <c r="O2421" i="3"/>
  <c r="O2422" i="3"/>
  <c r="O2423" i="3"/>
  <c r="O2424" i="3"/>
  <c r="O2425" i="3"/>
  <c r="O2426" i="3"/>
  <c r="O2427" i="3"/>
  <c r="O2428" i="3"/>
  <c r="O2429" i="3"/>
  <c r="O2430" i="3"/>
  <c r="O2431" i="3"/>
  <c r="O2432" i="3"/>
  <c r="O2433" i="3"/>
  <c r="O2434" i="3"/>
  <c r="O2435" i="3"/>
  <c r="O2436" i="3"/>
  <c r="O2437" i="3"/>
  <c r="O2438" i="3"/>
  <c r="O2439" i="3"/>
  <c r="O2440" i="3"/>
  <c r="O2441" i="3"/>
  <c r="O2442" i="3"/>
  <c r="O2443" i="3"/>
  <c r="O2444" i="3"/>
  <c r="O2445" i="3"/>
  <c r="O2446" i="3"/>
  <c r="O2447" i="3"/>
  <c r="O2448" i="3"/>
  <c r="O2449" i="3"/>
  <c r="O2450" i="3"/>
  <c r="O2451" i="3"/>
  <c r="O2452" i="3"/>
  <c r="O2453" i="3"/>
  <c r="O2454" i="3"/>
  <c r="O2455" i="3"/>
  <c r="O2456" i="3"/>
  <c r="O2457" i="3"/>
  <c r="O2458" i="3"/>
  <c r="O2459" i="3"/>
  <c r="O2460" i="3"/>
  <c r="O2461" i="3"/>
  <c r="O2462" i="3"/>
  <c r="O2463" i="3"/>
  <c r="O2464" i="3"/>
  <c r="O2465" i="3"/>
  <c r="O2466" i="3"/>
  <c r="O2467" i="3"/>
  <c r="O2468" i="3"/>
  <c r="O2469" i="3"/>
  <c r="O2470" i="3"/>
  <c r="O2471" i="3"/>
  <c r="O2472" i="3"/>
  <c r="O2473" i="3"/>
  <c r="O2474" i="3"/>
  <c r="O2475" i="3"/>
  <c r="O2476" i="3"/>
  <c r="O2477" i="3"/>
  <c r="O2478" i="3"/>
  <c r="O2479" i="3"/>
  <c r="O2480" i="3"/>
  <c r="O2481" i="3"/>
  <c r="O2482" i="3"/>
  <c r="O2483" i="3"/>
  <c r="O2484" i="3"/>
  <c r="O2485" i="3"/>
  <c r="O2486" i="3"/>
  <c r="O2487" i="3"/>
  <c r="O2488" i="3"/>
  <c r="O2489" i="3"/>
  <c r="O2490" i="3"/>
  <c r="O2491" i="3"/>
  <c r="O2492" i="3"/>
  <c r="O2493" i="3"/>
  <c r="O2494" i="3"/>
  <c r="O2495" i="3"/>
  <c r="O2496" i="3"/>
  <c r="O2497" i="3"/>
  <c r="O2498" i="3"/>
  <c r="O2499" i="3"/>
  <c r="O2500" i="3"/>
  <c r="O2501" i="3"/>
  <c r="O2502" i="3"/>
  <c r="O2503" i="3"/>
  <c r="O2504" i="3"/>
  <c r="O2505" i="3"/>
  <c r="O2506" i="3"/>
  <c r="O2507" i="3"/>
  <c r="O2508" i="3"/>
  <c r="O2509" i="3"/>
  <c r="O2510" i="3"/>
  <c r="O2511" i="3"/>
  <c r="O2512" i="3"/>
  <c r="O2513" i="3"/>
  <c r="O2514" i="3"/>
  <c r="O2515" i="3"/>
  <c r="O2516" i="3"/>
  <c r="O2517" i="3"/>
  <c r="O2518" i="3"/>
  <c r="O2519" i="3"/>
  <c r="O2520" i="3"/>
  <c r="O2521" i="3"/>
  <c r="O2522" i="3"/>
  <c r="O2523" i="3"/>
  <c r="O2524" i="3"/>
  <c r="O2525" i="3"/>
  <c r="O2526" i="3"/>
  <c r="O2527" i="3"/>
  <c r="O2528" i="3"/>
  <c r="O2529" i="3"/>
  <c r="O2530" i="3"/>
  <c r="O2531" i="3"/>
  <c r="O2532" i="3"/>
  <c r="O2533" i="3"/>
  <c r="O2534" i="3"/>
  <c r="O2535" i="3"/>
  <c r="O2536" i="3"/>
  <c r="O2537" i="3"/>
  <c r="O2538" i="3"/>
  <c r="O2539" i="3"/>
  <c r="O2540" i="3"/>
  <c r="O2541" i="3"/>
  <c r="O2542" i="3"/>
  <c r="O2543" i="3"/>
  <c r="O2544" i="3"/>
  <c r="O2545" i="3"/>
  <c r="O2546" i="3"/>
  <c r="O2547" i="3"/>
  <c r="O2548" i="3"/>
  <c r="O2549" i="3"/>
  <c r="O2550" i="3"/>
  <c r="O2551" i="3"/>
  <c r="O2552" i="3"/>
  <c r="O2553" i="3"/>
  <c r="O2554" i="3"/>
  <c r="O2555" i="3"/>
  <c r="O2556" i="3"/>
  <c r="O2557" i="3"/>
  <c r="O2558" i="3"/>
  <c r="O2559" i="3"/>
  <c r="O2560" i="3"/>
  <c r="O2561" i="3"/>
  <c r="O2562" i="3"/>
  <c r="O2563" i="3"/>
  <c r="O2564" i="3"/>
  <c r="O2565" i="3"/>
  <c r="O2566" i="3"/>
  <c r="O2567" i="3"/>
  <c r="O2568" i="3"/>
  <c r="O2569" i="3"/>
  <c r="O2570" i="3"/>
  <c r="O2571" i="3"/>
  <c r="O2572" i="3"/>
  <c r="O2573" i="3"/>
  <c r="O2574" i="3"/>
  <c r="O2575" i="3"/>
  <c r="O2576" i="3"/>
  <c r="O2577" i="3"/>
  <c r="O2578" i="3"/>
  <c r="O2579" i="3"/>
  <c r="O2580" i="3"/>
  <c r="O2581" i="3"/>
  <c r="O2582" i="3"/>
  <c r="O2583" i="3"/>
  <c r="O2584" i="3"/>
  <c r="O2585" i="3"/>
  <c r="O2586" i="3"/>
  <c r="O2587" i="3"/>
  <c r="O2588" i="3"/>
  <c r="O2589" i="3"/>
  <c r="O2590" i="3"/>
  <c r="O2591" i="3"/>
  <c r="O2592" i="3"/>
  <c r="O2593" i="3"/>
  <c r="O2594" i="3"/>
  <c r="O2595" i="3"/>
  <c r="O2596" i="3"/>
  <c r="O2597" i="3"/>
  <c r="O2598" i="3"/>
  <c r="O2599" i="3"/>
  <c r="O2600" i="3"/>
  <c r="O2601" i="3"/>
  <c r="O2602" i="3"/>
  <c r="O2603" i="3"/>
  <c r="O2604" i="3"/>
  <c r="O2605" i="3"/>
  <c r="O2606" i="3"/>
  <c r="O2607" i="3"/>
  <c r="O2608" i="3"/>
  <c r="O2609" i="3"/>
  <c r="O2610" i="3"/>
  <c r="O2611" i="3"/>
  <c r="O2612" i="3"/>
  <c r="O2613" i="3"/>
  <c r="O2614" i="3"/>
  <c r="O2615" i="3"/>
  <c r="O2616" i="3"/>
  <c r="O2617" i="3"/>
  <c r="O2618" i="3"/>
  <c r="O2619" i="3"/>
  <c r="O2620" i="3"/>
  <c r="O2621" i="3"/>
  <c r="O2622" i="3"/>
  <c r="O2623" i="3"/>
  <c r="O2624" i="3"/>
  <c r="O2625" i="3"/>
  <c r="O2626" i="3"/>
  <c r="O2627" i="3"/>
  <c r="O2628" i="3"/>
  <c r="O2629" i="3"/>
  <c r="O2630" i="3"/>
  <c r="O2631" i="3"/>
  <c r="O2632" i="3"/>
  <c r="O2633" i="3"/>
  <c r="O2634" i="3"/>
  <c r="O2635" i="3"/>
  <c r="O2636" i="3"/>
  <c r="O2637" i="3"/>
  <c r="O2638" i="3"/>
  <c r="O2639" i="3"/>
  <c r="O2640" i="3"/>
  <c r="O2641" i="3"/>
  <c r="O2642" i="3"/>
  <c r="O2643" i="3"/>
  <c r="O2644" i="3"/>
  <c r="O2645" i="3"/>
  <c r="O2646" i="3"/>
  <c r="O2647" i="3"/>
  <c r="O2648" i="3"/>
  <c r="O2649" i="3"/>
  <c r="O2650" i="3"/>
  <c r="O2651" i="3"/>
  <c r="O2652" i="3"/>
  <c r="O2653" i="3"/>
  <c r="O2654" i="3"/>
  <c r="O2655" i="3"/>
  <c r="O2656" i="3"/>
  <c r="O2657" i="3"/>
  <c r="O2658" i="3"/>
  <c r="O2659" i="3"/>
  <c r="O2660" i="3"/>
  <c r="O2661" i="3"/>
  <c r="O2662" i="3"/>
  <c r="O2663" i="3"/>
  <c r="O2664" i="3"/>
  <c r="O2665" i="3"/>
  <c r="O2666" i="3"/>
  <c r="O2667" i="3"/>
  <c r="O2668" i="3"/>
  <c r="O2669" i="3"/>
  <c r="O2670" i="3"/>
  <c r="O2671" i="3"/>
  <c r="O2672" i="3"/>
  <c r="O2673" i="3"/>
  <c r="O2674" i="3"/>
  <c r="O2675" i="3"/>
  <c r="O2676" i="3"/>
  <c r="O2677" i="3"/>
  <c r="O2678" i="3"/>
  <c r="O2679" i="3"/>
  <c r="O2680" i="3"/>
  <c r="O2681" i="3"/>
  <c r="O2682" i="3"/>
  <c r="O2683" i="3"/>
  <c r="O2684" i="3"/>
  <c r="O2685" i="3"/>
  <c r="O2686" i="3"/>
  <c r="O2687" i="3"/>
  <c r="O2688" i="3"/>
  <c r="O2689" i="3"/>
  <c r="O2690" i="3"/>
  <c r="O2691" i="3"/>
  <c r="O2692" i="3"/>
  <c r="O2693" i="3"/>
  <c r="O2694" i="3"/>
  <c r="O2695" i="3"/>
  <c r="O2696" i="3"/>
  <c r="O2697" i="3"/>
  <c r="O2698" i="3"/>
  <c r="O2699" i="3"/>
  <c r="O2700" i="3"/>
  <c r="O2701" i="3"/>
  <c r="O2702" i="3"/>
  <c r="O2703" i="3"/>
  <c r="O2704" i="3"/>
  <c r="O2705" i="3"/>
  <c r="O2706" i="3"/>
  <c r="O2707" i="3"/>
  <c r="O2708" i="3"/>
  <c r="O2709" i="3"/>
  <c r="O2710" i="3"/>
  <c r="O2711" i="3"/>
  <c r="O2712" i="3"/>
  <c r="O2713" i="3"/>
  <c r="O2714" i="3"/>
  <c r="O2715" i="3"/>
  <c r="O2716" i="3"/>
  <c r="O2717" i="3"/>
  <c r="O2718" i="3"/>
  <c r="O2719" i="3"/>
  <c r="O2720" i="3"/>
  <c r="O2721" i="3"/>
  <c r="O2722" i="3"/>
  <c r="O2723" i="3"/>
  <c r="O2724" i="3"/>
  <c r="O2725" i="3"/>
  <c r="O2726" i="3"/>
  <c r="O2727" i="3"/>
  <c r="O2728" i="3"/>
  <c r="O2729" i="3"/>
  <c r="O2730" i="3"/>
  <c r="O2731" i="3"/>
  <c r="O2732" i="3"/>
  <c r="O2733" i="3"/>
  <c r="O2734" i="3"/>
  <c r="O2735" i="3"/>
  <c r="O2736" i="3"/>
  <c r="O2737" i="3"/>
  <c r="O2738" i="3"/>
  <c r="O2739" i="3"/>
  <c r="O2740" i="3"/>
  <c r="O2741" i="3"/>
  <c r="O2742" i="3"/>
  <c r="O2743" i="3"/>
  <c r="O2744" i="3"/>
  <c r="O2745" i="3"/>
  <c r="O2746" i="3"/>
  <c r="O2747" i="3"/>
  <c r="O2748" i="3"/>
  <c r="O2749" i="3"/>
  <c r="O2750" i="3"/>
  <c r="O2751" i="3"/>
  <c r="O2752" i="3"/>
  <c r="O2753" i="3"/>
  <c r="O2754" i="3"/>
  <c r="O2755" i="3"/>
  <c r="O2756" i="3"/>
  <c r="O2757" i="3"/>
  <c r="O2758" i="3"/>
  <c r="O2759" i="3"/>
  <c r="O2760" i="3"/>
  <c r="O2761" i="3"/>
  <c r="O2762" i="3"/>
  <c r="O2763" i="3"/>
  <c r="O2764" i="3"/>
  <c r="O2765" i="3"/>
  <c r="O2766" i="3"/>
  <c r="O2767" i="3"/>
  <c r="O2768" i="3"/>
  <c r="O2769" i="3"/>
  <c r="O2770" i="3"/>
  <c r="O2771" i="3"/>
  <c r="O2772" i="3"/>
  <c r="O2773" i="3"/>
  <c r="O2774" i="3"/>
  <c r="O2775" i="3"/>
  <c r="O2776" i="3"/>
  <c r="O2777" i="3"/>
  <c r="O2778" i="3"/>
  <c r="O2779" i="3"/>
  <c r="O2780" i="3"/>
  <c r="O2781" i="3"/>
  <c r="O2782" i="3"/>
  <c r="O2783" i="3"/>
  <c r="O2784" i="3"/>
  <c r="O2785" i="3"/>
  <c r="O2786" i="3"/>
  <c r="O2787" i="3"/>
  <c r="O2788" i="3"/>
  <c r="O2789" i="3"/>
  <c r="O2790" i="3"/>
  <c r="O2791" i="3"/>
  <c r="O2792" i="3"/>
  <c r="O2793" i="3"/>
  <c r="O2794" i="3"/>
  <c r="O2795" i="3"/>
  <c r="O2796" i="3"/>
  <c r="O2797" i="3"/>
  <c r="O2798" i="3"/>
  <c r="O2799" i="3"/>
  <c r="O2800" i="3"/>
  <c r="O2801" i="3"/>
  <c r="O2802" i="3"/>
  <c r="O2803" i="3"/>
  <c r="O2804" i="3"/>
  <c r="O2805" i="3"/>
  <c r="O2806" i="3"/>
  <c r="O2807" i="3"/>
  <c r="O2808" i="3"/>
  <c r="O2809" i="3"/>
  <c r="O2810" i="3"/>
  <c r="O2811" i="3"/>
  <c r="O2812" i="3"/>
  <c r="O2813" i="3"/>
  <c r="O2814" i="3"/>
  <c r="O2815" i="3"/>
  <c r="O2816" i="3"/>
  <c r="O2817" i="3"/>
  <c r="O2818" i="3"/>
  <c r="O2819" i="3"/>
  <c r="O2820" i="3"/>
  <c r="O2821" i="3"/>
  <c r="O2822" i="3"/>
  <c r="O2823" i="3"/>
  <c r="O2824" i="3"/>
  <c r="O2825" i="3"/>
  <c r="O2826" i="3"/>
  <c r="O2827" i="3"/>
  <c r="O2828" i="3"/>
  <c r="O2829" i="3"/>
  <c r="O2830" i="3"/>
  <c r="O2831" i="3"/>
  <c r="O2832" i="3"/>
  <c r="O2833" i="3"/>
  <c r="O2834" i="3"/>
  <c r="O2835" i="3"/>
  <c r="O2836" i="3"/>
  <c r="O2837" i="3"/>
  <c r="O2838" i="3"/>
  <c r="O2839" i="3"/>
  <c r="O2840" i="3"/>
  <c r="O2841" i="3"/>
  <c r="O2842" i="3"/>
  <c r="O2843" i="3"/>
  <c r="O2844" i="3"/>
  <c r="O2845" i="3"/>
  <c r="O2846" i="3"/>
  <c r="O2847" i="3"/>
  <c r="O2848" i="3"/>
  <c r="O2849" i="3"/>
  <c r="O2850" i="3"/>
  <c r="O2851" i="3"/>
  <c r="O2852" i="3"/>
  <c r="O2853" i="3"/>
  <c r="O2854" i="3"/>
  <c r="O2855" i="3"/>
  <c r="O2856" i="3"/>
  <c r="O2857" i="3"/>
  <c r="O2858" i="3"/>
  <c r="O2859" i="3"/>
  <c r="O2860" i="3"/>
  <c r="O2861" i="3"/>
  <c r="O2862" i="3"/>
  <c r="O2863" i="3"/>
  <c r="O2864" i="3"/>
  <c r="O2865" i="3"/>
  <c r="O2866" i="3"/>
  <c r="O2867" i="3"/>
  <c r="O2868" i="3"/>
  <c r="O2869" i="3"/>
  <c r="O2870" i="3"/>
  <c r="O2871" i="3"/>
  <c r="O2872" i="3"/>
  <c r="O2873" i="3"/>
  <c r="O2874" i="3"/>
  <c r="O2875" i="3"/>
  <c r="O2876" i="3"/>
  <c r="O2877" i="3"/>
  <c r="O2878" i="3"/>
  <c r="O2879" i="3"/>
  <c r="O2880" i="3"/>
  <c r="O2881" i="3"/>
  <c r="O2882" i="3"/>
  <c r="O2883" i="3"/>
  <c r="O2884" i="3"/>
  <c r="O2885" i="3"/>
  <c r="O2886" i="3"/>
  <c r="O2887" i="3"/>
  <c r="O2888" i="3"/>
  <c r="O2889" i="3"/>
  <c r="O2890" i="3"/>
  <c r="O2891" i="3"/>
  <c r="O2892" i="3"/>
  <c r="O2893" i="3"/>
  <c r="O2894" i="3"/>
  <c r="O2895" i="3"/>
  <c r="O2896" i="3"/>
  <c r="O2897" i="3"/>
  <c r="O2898" i="3"/>
  <c r="O2899" i="3"/>
  <c r="O2900" i="3"/>
  <c r="O2901" i="3"/>
  <c r="O2902" i="3"/>
  <c r="O2903" i="3"/>
  <c r="O2904" i="3"/>
  <c r="O2905" i="3"/>
  <c r="O2906" i="3"/>
  <c r="O2907" i="3"/>
  <c r="O2908" i="3"/>
  <c r="O2909" i="3"/>
  <c r="O2910" i="3"/>
  <c r="O2911" i="3"/>
  <c r="O2912" i="3"/>
  <c r="O2913" i="3"/>
  <c r="O2914" i="3"/>
  <c r="O2915" i="3"/>
  <c r="O2916" i="3"/>
  <c r="O2917" i="3"/>
  <c r="O2918" i="3"/>
  <c r="O2919" i="3"/>
  <c r="O2920" i="3"/>
  <c r="O2921" i="3"/>
  <c r="O2922" i="3"/>
  <c r="O2923" i="3"/>
  <c r="O2924" i="3"/>
  <c r="O2925" i="3"/>
  <c r="O2926" i="3"/>
  <c r="O292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1712" i="3"/>
  <c r="N1713" i="3"/>
  <c r="N1714" i="3"/>
  <c r="N1715" i="3"/>
  <c r="N1716" i="3"/>
  <c r="N1717" i="3"/>
  <c r="N1718" i="3"/>
  <c r="N1719" i="3"/>
  <c r="N1720" i="3"/>
  <c r="N1721" i="3"/>
  <c r="N1722" i="3"/>
  <c r="N1723" i="3"/>
  <c r="N1724" i="3"/>
  <c r="N1725" i="3"/>
  <c r="N1726" i="3"/>
  <c r="N1727" i="3"/>
  <c r="N1728" i="3"/>
  <c r="N1729" i="3"/>
  <c r="N1730" i="3"/>
  <c r="N1731" i="3"/>
  <c r="N1732" i="3"/>
  <c r="N1733" i="3"/>
  <c r="N1734" i="3"/>
  <c r="N1735" i="3"/>
  <c r="N1736" i="3"/>
  <c r="N1737" i="3"/>
  <c r="N1738" i="3"/>
  <c r="N1739" i="3"/>
  <c r="N1740" i="3"/>
  <c r="N1741" i="3"/>
  <c r="N1742" i="3"/>
  <c r="N1743" i="3"/>
  <c r="N1744" i="3"/>
  <c r="N1745" i="3"/>
  <c r="N1746" i="3"/>
  <c r="N1747" i="3"/>
  <c r="N1748" i="3"/>
  <c r="N1749" i="3"/>
  <c r="N1750" i="3"/>
  <c r="N1751" i="3"/>
  <c r="N1752" i="3"/>
  <c r="N1753" i="3"/>
  <c r="N1754" i="3"/>
  <c r="N1755" i="3"/>
  <c r="N1756" i="3"/>
  <c r="N1757" i="3"/>
  <c r="N1758" i="3"/>
  <c r="N1759" i="3"/>
  <c r="N1760" i="3"/>
  <c r="N1761" i="3"/>
  <c r="N1762" i="3"/>
  <c r="N1763" i="3"/>
  <c r="N1764" i="3"/>
  <c r="N1765" i="3"/>
  <c r="N1766" i="3"/>
  <c r="N1767" i="3"/>
  <c r="N1768" i="3"/>
  <c r="N1769" i="3"/>
  <c r="N1770" i="3"/>
  <c r="N1771" i="3"/>
  <c r="N1772" i="3"/>
  <c r="N1773" i="3"/>
  <c r="N1774" i="3"/>
  <c r="N1775" i="3"/>
  <c r="N1776" i="3"/>
  <c r="N1777" i="3"/>
  <c r="N1778" i="3"/>
  <c r="N1779" i="3"/>
  <c r="N1780" i="3"/>
  <c r="N1781" i="3"/>
  <c r="N1782" i="3"/>
  <c r="N1783" i="3"/>
  <c r="N1784" i="3"/>
  <c r="N1785" i="3"/>
  <c r="N1786" i="3"/>
  <c r="N1787" i="3"/>
  <c r="N1788" i="3"/>
  <c r="N1789" i="3"/>
  <c r="N1790" i="3"/>
  <c r="N1791" i="3"/>
  <c r="N1792" i="3"/>
  <c r="N1793" i="3"/>
  <c r="N1794" i="3"/>
  <c r="N1795" i="3"/>
  <c r="N1796" i="3"/>
  <c r="N1797" i="3"/>
  <c r="N1798" i="3"/>
  <c r="N1799" i="3"/>
  <c r="N1800" i="3"/>
  <c r="N1801" i="3"/>
  <c r="N1802" i="3"/>
  <c r="N1803" i="3"/>
  <c r="N1804" i="3"/>
  <c r="N1805" i="3"/>
  <c r="N1806" i="3"/>
  <c r="N1807" i="3"/>
  <c r="N1808" i="3"/>
  <c r="N1809" i="3"/>
  <c r="N1810" i="3"/>
  <c r="N1811" i="3"/>
  <c r="N1812" i="3"/>
  <c r="N1813" i="3"/>
  <c r="N1814" i="3"/>
  <c r="N1815" i="3"/>
  <c r="N1816" i="3"/>
  <c r="N1817" i="3"/>
  <c r="N1818" i="3"/>
  <c r="N1819" i="3"/>
  <c r="N1820" i="3"/>
  <c r="N1821" i="3"/>
  <c r="N1822" i="3"/>
  <c r="N1823" i="3"/>
  <c r="N1824" i="3"/>
  <c r="N1825" i="3"/>
  <c r="N1826" i="3"/>
  <c r="N1827" i="3"/>
  <c r="N1828" i="3"/>
  <c r="N1829" i="3"/>
  <c r="N1830" i="3"/>
  <c r="N1831" i="3"/>
  <c r="N1832" i="3"/>
  <c r="N1833" i="3"/>
  <c r="N1834" i="3"/>
  <c r="N1835" i="3"/>
  <c r="N1836" i="3"/>
  <c r="N1837" i="3"/>
  <c r="N1838" i="3"/>
  <c r="N1839" i="3"/>
  <c r="N1840" i="3"/>
  <c r="N1841" i="3"/>
  <c r="N1842" i="3"/>
  <c r="N1843" i="3"/>
  <c r="N1844" i="3"/>
  <c r="N1845" i="3"/>
  <c r="N1846" i="3"/>
  <c r="N1847" i="3"/>
  <c r="N1848" i="3"/>
  <c r="N1849" i="3"/>
  <c r="N1850" i="3"/>
  <c r="N1851" i="3"/>
  <c r="N1852" i="3"/>
  <c r="N1853" i="3"/>
  <c r="N1854" i="3"/>
  <c r="N1855" i="3"/>
  <c r="N1856" i="3"/>
  <c r="N1857" i="3"/>
  <c r="N1858" i="3"/>
  <c r="N1859" i="3"/>
  <c r="N1860" i="3"/>
  <c r="N1861" i="3"/>
  <c r="N1862" i="3"/>
  <c r="N1863" i="3"/>
  <c r="N1864" i="3"/>
  <c r="N1865" i="3"/>
  <c r="N1866" i="3"/>
  <c r="N1867" i="3"/>
  <c r="N1868" i="3"/>
  <c r="N1869" i="3"/>
  <c r="N1870" i="3"/>
  <c r="N1871" i="3"/>
  <c r="N1872" i="3"/>
  <c r="N1873" i="3"/>
  <c r="N1874" i="3"/>
  <c r="N1875" i="3"/>
  <c r="N1876" i="3"/>
  <c r="N1877" i="3"/>
  <c r="N1878" i="3"/>
  <c r="N1879" i="3"/>
  <c r="N1880" i="3"/>
  <c r="N1881" i="3"/>
  <c r="N1882" i="3"/>
  <c r="N1883" i="3"/>
  <c r="N1884" i="3"/>
  <c r="N1885" i="3"/>
  <c r="N1886" i="3"/>
  <c r="N1887" i="3"/>
  <c r="N1888" i="3"/>
  <c r="N1889" i="3"/>
  <c r="N1890" i="3"/>
  <c r="N1891" i="3"/>
  <c r="N1892" i="3"/>
  <c r="N1893" i="3"/>
  <c r="N1894" i="3"/>
  <c r="N1895" i="3"/>
  <c r="N1896" i="3"/>
  <c r="N1897" i="3"/>
  <c r="N1898" i="3"/>
  <c r="N1899" i="3"/>
  <c r="N1900" i="3"/>
  <c r="N1901" i="3"/>
  <c r="N1902" i="3"/>
  <c r="N1903" i="3"/>
  <c r="N1904" i="3"/>
  <c r="N1905" i="3"/>
  <c r="N1906" i="3"/>
  <c r="N1907" i="3"/>
  <c r="N1908" i="3"/>
  <c r="N1909" i="3"/>
  <c r="N1910" i="3"/>
  <c r="N1911" i="3"/>
  <c r="N1912" i="3"/>
  <c r="N1913" i="3"/>
  <c r="N1914" i="3"/>
  <c r="N1915" i="3"/>
  <c r="N1916" i="3"/>
  <c r="N1917" i="3"/>
  <c r="N1918" i="3"/>
  <c r="N1919" i="3"/>
  <c r="N1920" i="3"/>
  <c r="N1921" i="3"/>
  <c r="N1922" i="3"/>
  <c r="N1923" i="3"/>
  <c r="N1924" i="3"/>
  <c r="N1925" i="3"/>
  <c r="N1926" i="3"/>
  <c r="N1927" i="3"/>
  <c r="N1928" i="3"/>
  <c r="N1929" i="3"/>
  <c r="N1930" i="3"/>
  <c r="N1931" i="3"/>
  <c r="N1932" i="3"/>
  <c r="N1933" i="3"/>
  <c r="N1934" i="3"/>
  <c r="N1935" i="3"/>
  <c r="N1936" i="3"/>
  <c r="N1937" i="3"/>
  <c r="N1938" i="3"/>
  <c r="N1939" i="3"/>
  <c r="N1940" i="3"/>
  <c r="N1941" i="3"/>
  <c r="N1942" i="3"/>
  <c r="N1943" i="3"/>
  <c r="N1944" i="3"/>
  <c r="N1945" i="3"/>
  <c r="N1946" i="3"/>
  <c r="N1947" i="3"/>
  <c r="N1948" i="3"/>
  <c r="N1949" i="3"/>
  <c r="N1950" i="3"/>
  <c r="N1951" i="3"/>
  <c r="N1952" i="3"/>
  <c r="N1953" i="3"/>
  <c r="N1954" i="3"/>
  <c r="N1955" i="3"/>
  <c r="N1956" i="3"/>
  <c r="N1957" i="3"/>
  <c r="N1958" i="3"/>
  <c r="N1959" i="3"/>
  <c r="N1960" i="3"/>
  <c r="N1961" i="3"/>
  <c r="N1962" i="3"/>
  <c r="N1963" i="3"/>
  <c r="N1964" i="3"/>
  <c r="N1965" i="3"/>
  <c r="N1966" i="3"/>
  <c r="N1967" i="3"/>
  <c r="N1968" i="3"/>
  <c r="N1969" i="3"/>
  <c r="N1970" i="3"/>
  <c r="N1971" i="3"/>
  <c r="N1972" i="3"/>
  <c r="N1973" i="3"/>
  <c r="N1974" i="3"/>
  <c r="N1975" i="3"/>
  <c r="N1976" i="3"/>
  <c r="N1977" i="3"/>
  <c r="N1978" i="3"/>
  <c r="N1979" i="3"/>
  <c r="N1980" i="3"/>
  <c r="N1981" i="3"/>
  <c r="N1982" i="3"/>
  <c r="N1983" i="3"/>
  <c r="N1984" i="3"/>
  <c r="N1985" i="3"/>
  <c r="N1986" i="3"/>
  <c r="N1987" i="3"/>
  <c r="N1988" i="3"/>
  <c r="N1989" i="3"/>
  <c r="N1990" i="3"/>
  <c r="N1991" i="3"/>
  <c r="N1992" i="3"/>
  <c r="N1993" i="3"/>
  <c r="N1994" i="3"/>
  <c r="N1995" i="3"/>
  <c r="N1996" i="3"/>
  <c r="N1997" i="3"/>
  <c r="N1998" i="3"/>
  <c r="N1999" i="3"/>
  <c r="N2000" i="3"/>
  <c r="N2001" i="3"/>
  <c r="N2002" i="3"/>
  <c r="N2003" i="3"/>
  <c r="N2004" i="3"/>
  <c r="N2005" i="3"/>
  <c r="N2006" i="3"/>
  <c r="N2007" i="3"/>
  <c r="N2008" i="3"/>
  <c r="N2009" i="3"/>
  <c r="N2010" i="3"/>
  <c r="N2011" i="3"/>
  <c r="N2012" i="3"/>
  <c r="N2013" i="3"/>
  <c r="N2014" i="3"/>
  <c r="N2015" i="3"/>
  <c r="N2016" i="3"/>
  <c r="N2017" i="3"/>
  <c r="N2018" i="3"/>
  <c r="N2019" i="3"/>
  <c r="N2020" i="3"/>
  <c r="N2021" i="3"/>
  <c r="N2022" i="3"/>
  <c r="N2023" i="3"/>
  <c r="N2024" i="3"/>
  <c r="N2025" i="3"/>
  <c r="N2026" i="3"/>
  <c r="N2027" i="3"/>
  <c r="N2028" i="3"/>
  <c r="N2029" i="3"/>
  <c r="N2030" i="3"/>
  <c r="N2031" i="3"/>
  <c r="N2032" i="3"/>
  <c r="N2033" i="3"/>
  <c r="N2034" i="3"/>
  <c r="N2035" i="3"/>
  <c r="N2036" i="3"/>
  <c r="N2037" i="3"/>
  <c r="N2038" i="3"/>
  <c r="N2039" i="3"/>
  <c r="N2040" i="3"/>
  <c r="N2041" i="3"/>
  <c r="N2042" i="3"/>
  <c r="N2043" i="3"/>
  <c r="N2044" i="3"/>
  <c r="N2045" i="3"/>
  <c r="N2046" i="3"/>
  <c r="N2047" i="3"/>
  <c r="N2048" i="3"/>
  <c r="N2049" i="3"/>
  <c r="N2050" i="3"/>
  <c r="N2051" i="3"/>
  <c r="N2052" i="3"/>
  <c r="N2053" i="3"/>
  <c r="N2054" i="3"/>
  <c r="N2055" i="3"/>
  <c r="N2056" i="3"/>
  <c r="N2057" i="3"/>
  <c r="N2058" i="3"/>
  <c r="N2059" i="3"/>
  <c r="N2060" i="3"/>
  <c r="N2061" i="3"/>
  <c r="N2062" i="3"/>
  <c r="N2063" i="3"/>
  <c r="N2064" i="3"/>
  <c r="N2065" i="3"/>
  <c r="N2066" i="3"/>
  <c r="N2067" i="3"/>
  <c r="N2068" i="3"/>
  <c r="N2069" i="3"/>
  <c r="N2070" i="3"/>
  <c r="N2071" i="3"/>
  <c r="N2072" i="3"/>
  <c r="N2073" i="3"/>
  <c r="N2074" i="3"/>
  <c r="N2075" i="3"/>
  <c r="N2076" i="3"/>
  <c r="N2077" i="3"/>
  <c r="N2078" i="3"/>
  <c r="N2079" i="3"/>
  <c r="N2080" i="3"/>
  <c r="N2081" i="3"/>
  <c r="N2082" i="3"/>
  <c r="N2083" i="3"/>
  <c r="N2084" i="3"/>
  <c r="N2085" i="3"/>
  <c r="N2086" i="3"/>
  <c r="N2087" i="3"/>
  <c r="N2088" i="3"/>
  <c r="N2089" i="3"/>
  <c r="N2090" i="3"/>
  <c r="N2091" i="3"/>
  <c r="N2092" i="3"/>
  <c r="N2093" i="3"/>
  <c r="N2094" i="3"/>
  <c r="N2095" i="3"/>
  <c r="N2096" i="3"/>
  <c r="N2097" i="3"/>
  <c r="N2098" i="3"/>
  <c r="N2099" i="3"/>
  <c r="N2100" i="3"/>
  <c r="N2101" i="3"/>
  <c r="N2102" i="3"/>
  <c r="N2103" i="3"/>
  <c r="N2104" i="3"/>
  <c r="N2105" i="3"/>
  <c r="N2106" i="3"/>
  <c r="N2107" i="3"/>
  <c r="N2108" i="3"/>
  <c r="N2109" i="3"/>
  <c r="N2110" i="3"/>
  <c r="N2111" i="3"/>
  <c r="N2112" i="3"/>
  <c r="N2113" i="3"/>
  <c r="N2114" i="3"/>
  <c r="N2115" i="3"/>
  <c r="N2116" i="3"/>
  <c r="N2117" i="3"/>
  <c r="N2118" i="3"/>
  <c r="N2119" i="3"/>
  <c r="N2120" i="3"/>
  <c r="N2121" i="3"/>
  <c r="N2122" i="3"/>
  <c r="N2123" i="3"/>
  <c r="N2124" i="3"/>
  <c r="N2125" i="3"/>
  <c r="N2126" i="3"/>
  <c r="N2127" i="3"/>
  <c r="N2128" i="3"/>
  <c r="N2129" i="3"/>
  <c r="N2130" i="3"/>
  <c r="N2131" i="3"/>
  <c r="N2132" i="3"/>
  <c r="N2133" i="3"/>
  <c r="N2134" i="3"/>
  <c r="N2135" i="3"/>
  <c r="N2136" i="3"/>
  <c r="N2137" i="3"/>
  <c r="N2138" i="3"/>
  <c r="N2139" i="3"/>
  <c r="N2140" i="3"/>
  <c r="N2141" i="3"/>
  <c r="N2142" i="3"/>
  <c r="N2143" i="3"/>
  <c r="N2144" i="3"/>
  <c r="N2145" i="3"/>
  <c r="N2146" i="3"/>
  <c r="N2147" i="3"/>
  <c r="N2148" i="3"/>
  <c r="N2149" i="3"/>
  <c r="N2150" i="3"/>
  <c r="N2151" i="3"/>
  <c r="N2152" i="3"/>
  <c r="N2153" i="3"/>
  <c r="N2154" i="3"/>
  <c r="N2155" i="3"/>
  <c r="N2156" i="3"/>
  <c r="N2157" i="3"/>
  <c r="N2158" i="3"/>
  <c r="N2159" i="3"/>
  <c r="N2160" i="3"/>
  <c r="N2161" i="3"/>
  <c r="N2162" i="3"/>
  <c r="N2163" i="3"/>
  <c r="N2164" i="3"/>
  <c r="N2165" i="3"/>
  <c r="N2166" i="3"/>
  <c r="N2167" i="3"/>
  <c r="N2168" i="3"/>
  <c r="N2169" i="3"/>
  <c r="N2170" i="3"/>
  <c r="N2171" i="3"/>
  <c r="N2172" i="3"/>
  <c r="N2173" i="3"/>
  <c r="N2174" i="3"/>
  <c r="N2175" i="3"/>
  <c r="N2176" i="3"/>
  <c r="N2177" i="3"/>
  <c r="N2178" i="3"/>
  <c r="N2179" i="3"/>
  <c r="N2180" i="3"/>
  <c r="N2181" i="3"/>
  <c r="N2182" i="3"/>
  <c r="N2183" i="3"/>
  <c r="N2184" i="3"/>
  <c r="N2185" i="3"/>
  <c r="N2186" i="3"/>
  <c r="N2187" i="3"/>
  <c r="N2188" i="3"/>
  <c r="N2189" i="3"/>
  <c r="N2190" i="3"/>
  <c r="N2191" i="3"/>
  <c r="N2192" i="3"/>
  <c r="N2193" i="3"/>
  <c r="N2194" i="3"/>
  <c r="N2195" i="3"/>
  <c r="N2196" i="3"/>
  <c r="N2197" i="3"/>
  <c r="N2198" i="3"/>
  <c r="N2199" i="3"/>
  <c r="N2200" i="3"/>
  <c r="N2201" i="3"/>
  <c r="N2202" i="3"/>
  <c r="N2203" i="3"/>
  <c r="N2204" i="3"/>
  <c r="N2205" i="3"/>
  <c r="N2206" i="3"/>
  <c r="N2207" i="3"/>
  <c r="N2208" i="3"/>
  <c r="N2209" i="3"/>
  <c r="N2210" i="3"/>
  <c r="N2211" i="3"/>
  <c r="N2212" i="3"/>
  <c r="N2213" i="3"/>
  <c r="N2214" i="3"/>
  <c r="N2215" i="3"/>
  <c r="N2216" i="3"/>
  <c r="N2217" i="3"/>
  <c r="N2218" i="3"/>
  <c r="N2219" i="3"/>
  <c r="N2220" i="3"/>
  <c r="N2221" i="3"/>
  <c r="N2222" i="3"/>
  <c r="N2223" i="3"/>
  <c r="N2224" i="3"/>
  <c r="N2225" i="3"/>
  <c r="N2226" i="3"/>
  <c r="N2227" i="3"/>
  <c r="N2228" i="3"/>
  <c r="N2229" i="3"/>
  <c r="N2230" i="3"/>
  <c r="N2231" i="3"/>
  <c r="N2232" i="3"/>
  <c r="N2233" i="3"/>
  <c r="N2234" i="3"/>
  <c r="N2235" i="3"/>
  <c r="N2236" i="3"/>
  <c r="N2237" i="3"/>
  <c r="N2238" i="3"/>
  <c r="N2239" i="3"/>
  <c r="N2240" i="3"/>
  <c r="N2241" i="3"/>
  <c r="N2242" i="3"/>
  <c r="N2243" i="3"/>
  <c r="N2244" i="3"/>
  <c r="N2245" i="3"/>
  <c r="N2246" i="3"/>
  <c r="N2247" i="3"/>
  <c r="N2248" i="3"/>
  <c r="N2249" i="3"/>
  <c r="N2250" i="3"/>
  <c r="N2251" i="3"/>
  <c r="N2252" i="3"/>
  <c r="N2253" i="3"/>
  <c r="N2254" i="3"/>
  <c r="N2255" i="3"/>
  <c r="N2256" i="3"/>
  <c r="N2257" i="3"/>
  <c r="N2258" i="3"/>
  <c r="N2259" i="3"/>
  <c r="N2260" i="3"/>
  <c r="N2261" i="3"/>
  <c r="N2262" i="3"/>
  <c r="N2263" i="3"/>
  <c r="N2264" i="3"/>
  <c r="N2265" i="3"/>
  <c r="N2266" i="3"/>
  <c r="N2267" i="3"/>
  <c r="N2268" i="3"/>
  <c r="N2269" i="3"/>
  <c r="N2270" i="3"/>
  <c r="N2271" i="3"/>
  <c r="N2272" i="3"/>
  <c r="N2273" i="3"/>
  <c r="N2274" i="3"/>
  <c r="N2275" i="3"/>
  <c r="N2276" i="3"/>
  <c r="N2277" i="3"/>
  <c r="N2278" i="3"/>
  <c r="N2279" i="3"/>
  <c r="N2280" i="3"/>
  <c r="N2281" i="3"/>
  <c r="N2282" i="3"/>
  <c r="N2283" i="3"/>
  <c r="N2284" i="3"/>
  <c r="N2285" i="3"/>
  <c r="N2286" i="3"/>
  <c r="N2287" i="3"/>
  <c r="N2288" i="3"/>
  <c r="N2289" i="3"/>
  <c r="N2290" i="3"/>
  <c r="N2291" i="3"/>
  <c r="N2292" i="3"/>
  <c r="N2293" i="3"/>
  <c r="N2294" i="3"/>
  <c r="N2295" i="3"/>
  <c r="N2296" i="3"/>
  <c r="N2297" i="3"/>
  <c r="N2298" i="3"/>
  <c r="N2299" i="3"/>
  <c r="N2300" i="3"/>
  <c r="N2301" i="3"/>
  <c r="N2302" i="3"/>
  <c r="N2303" i="3"/>
  <c r="N2304" i="3"/>
  <c r="N2305" i="3"/>
  <c r="N2306" i="3"/>
  <c r="N2307" i="3"/>
  <c r="N2308" i="3"/>
  <c r="N2309" i="3"/>
  <c r="N2310" i="3"/>
  <c r="N2311" i="3"/>
  <c r="N2312" i="3"/>
  <c r="N2313" i="3"/>
  <c r="N2314" i="3"/>
  <c r="N2315" i="3"/>
  <c r="N2316" i="3"/>
  <c r="N2317" i="3"/>
  <c r="N2318" i="3"/>
  <c r="N2319" i="3"/>
  <c r="N2320" i="3"/>
  <c r="N2321" i="3"/>
  <c r="N2322" i="3"/>
  <c r="N2323" i="3"/>
  <c r="N2324" i="3"/>
  <c r="N2325" i="3"/>
  <c r="N2326" i="3"/>
  <c r="N2327" i="3"/>
  <c r="N2328" i="3"/>
  <c r="N2329" i="3"/>
  <c r="N2330" i="3"/>
  <c r="N2331" i="3"/>
  <c r="N2332" i="3"/>
  <c r="N2333" i="3"/>
  <c r="N2334" i="3"/>
  <c r="N2335" i="3"/>
  <c r="N2336" i="3"/>
  <c r="N2337" i="3"/>
  <c r="N2338" i="3"/>
  <c r="N2339" i="3"/>
  <c r="N2340" i="3"/>
  <c r="N2341" i="3"/>
  <c r="N2342" i="3"/>
  <c r="N2343" i="3"/>
  <c r="N2344" i="3"/>
  <c r="N2345" i="3"/>
  <c r="N2346" i="3"/>
  <c r="N2347" i="3"/>
  <c r="N2348" i="3"/>
  <c r="N2349" i="3"/>
  <c r="N2350" i="3"/>
  <c r="N2351" i="3"/>
  <c r="N2352" i="3"/>
  <c r="N2353" i="3"/>
  <c r="N2354" i="3"/>
  <c r="N2355" i="3"/>
  <c r="N2356" i="3"/>
  <c r="N2357" i="3"/>
  <c r="N2358" i="3"/>
  <c r="N2359" i="3"/>
  <c r="N2360" i="3"/>
  <c r="N2361" i="3"/>
  <c r="N2362" i="3"/>
  <c r="N2363" i="3"/>
  <c r="N2364" i="3"/>
  <c r="N2365" i="3"/>
  <c r="N2366" i="3"/>
  <c r="N2367" i="3"/>
  <c r="N2368" i="3"/>
  <c r="N2369" i="3"/>
  <c r="N2370" i="3"/>
  <c r="N2371" i="3"/>
  <c r="N2372" i="3"/>
  <c r="N2373" i="3"/>
  <c r="N2374" i="3"/>
  <c r="N2375" i="3"/>
  <c r="N2376" i="3"/>
  <c r="N2377" i="3"/>
  <c r="N2378" i="3"/>
  <c r="N2379" i="3"/>
  <c r="N2380" i="3"/>
  <c r="N2381" i="3"/>
  <c r="N2382" i="3"/>
  <c r="N2383" i="3"/>
  <c r="N2384" i="3"/>
  <c r="N2385" i="3"/>
  <c r="N2386" i="3"/>
  <c r="N2387" i="3"/>
  <c r="N2388" i="3"/>
  <c r="N2389" i="3"/>
  <c r="N2390" i="3"/>
  <c r="N2391" i="3"/>
  <c r="N2392" i="3"/>
  <c r="N2393" i="3"/>
  <c r="N2394" i="3"/>
  <c r="N2395" i="3"/>
  <c r="N2396" i="3"/>
  <c r="N2397" i="3"/>
  <c r="N2398" i="3"/>
  <c r="N2399" i="3"/>
  <c r="N2400" i="3"/>
  <c r="N2401" i="3"/>
  <c r="N2402" i="3"/>
  <c r="N2403" i="3"/>
  <c r="N2404" i="3"/>
  <c r="N2405" i="3"/>
  <c r="N2406" i="3"/>
  <c r="N2407" i="3"/>
  <c r="N2408" i="3"/>
  <c r="N2409" i="3"/>
  <c r="N2410" i="3"/>
  <c r="N2411" i="3"/>
  <c r="N2412" i="3"/>
  <c r="N2413" i="3"/>
  <c r="N2414" i="3"/>
  <c r="N2415" i="3"/>
  <c r="N2416" i="3"/>
  <c r="N2417" i="3"/>
  <c r="N2418" i="3"/>
  <c r="N2419" i="3"/>
  <c r="N2420" i="3"/>
  <c r="N2421" i="3"/>
  <c r="N2422" i="3"/>
  <c r="N2423" i="3"/>
  <c r="N2424" i="3"/>
  <c r="N2425" i="3"/>
  <c r="N2426" i="3"/>
  <c r="N2427" i="3"/>
  <c r="N2428" i="3"/>
  <c r="N2429" i="3"/>
  <c r="N2430" i="3"/>
  <c r="N2431" i="3"/>
  <c r="N2432" i="3"/>
  <c r="N2433" i="3"/>
  <c r="N2434" i="3"/>
  <c r="N2435" i="3"/>
  <c r="N2436" i="3"/>
  <c r="N2437" i="3"/>
  <c r="N2438" i="3"/>
  <c r="N2439" i="3"/>
  <c r="N2440" i="3"/>
  <c r="N2441" i="3"/>
  <c r="N2442" i="3"/>
  <c r="N2443" i="3"/>
  <c r="N2444" i="3"/>
  <c r="N2445" i="3"/>
  <c r="N2446" i="3"/>
  <c r="N2447" i="3"/>
  <c r="N2448" i="3"/>
  <c r="N2449" i="3"/>
  <c r="N2450" i="3"/>
  <c r="N2451" i="3"/>
  <c r="N2452" i="3"/>
  <c r="N2453" i="3"/>
  <c r="N2454" i="3"/>
  <c r="N2455" i="3"/>
  <c r="N2456" i="3"/>
  <c r="N2457" i="3"/>
  <c r="N2458" i="3"/>
  <c r="N2459" i="3"/>
  <c r="N2460" i="3"/>
  <c r="N2461" i="3"/>
  <c r="N2462" i="3"/>
  <c r="N2463" i="3"/>
  <c r="N2464" i="3"/>
  <c r="N2465" i="3"/>
  <c r="N2466" i="3"/>
  <c r="N2467" i="3"/>
  <c r="N2468" i="3"/>
  <c r="N2469" i="3"/>
  <c r="N2470" i="3"/>
  <c r="N2471" i="3"/>
  <c r="N2472" i="3"/>
  <c r="N2473" i="3"/>
  <c r="N2474" i="3"/>
  <c r="N2475" i="3"/>
  <c r="N2476" i="3"/>
  <c r="N2477" i="3"/>
  <c r="N2478" i="3"/>
  <c r="N2479" i="3"/>
  <c r="N2480" i="3"/>
  <c r="N2481" i="3"/>
  <c r="N2482" i="3"/>
  <c r="N2483" i="3"/>
  <c r="N2484" i="3"/>
  <c r="N2485" i="3"/>
  <c r="N2486" i="3"/>
  <c r="N2487" i="3"/>
  <c r="N2488" i="3"/>
  <c r="N2489" i="3"/>
  <c r="N2490" i="3"/>
  <c r="N2491" i="3"/>
  <c r="N2492" i="3"/>
  <c r="N2493" i="3"/>
  <c r="N2494" i="3"/>
  <c r="N2495" i="3"/>
  <c r="N2496" i="3"/>
  <c r="N2497" i="3"/>
  <c r="N2498" i="3"/>
  <c r="N2499" i="3"/>
  <c r="N2500" i="3"/>
  <c r="N2501" i="3"/>
  <c r="N2502" i="3"/>
  <c r="N2503" i="3"/>
  <c r="N2504" i="3"/>
  <c r="N2505" i="3"/>
  <c r="N2506" i="3"/>
  <c r="N2507" i="3"/>
  <c r="N2508" i="3"/>
  <c r="N2509" i="3"/>
  <c r="N2510" i="3"/>
  <c r="N2511" i="3"/>
  <c r="N2512" i="3"/>
  <c r="N2513" i="3"/>
  <c r="N2514" i="3"/>
  <c r="N2515" i="3"/>
  <c r="N2516" i="3"/>
  <c r="N2517" i="3"/>
  <c r="N2518" i="3"/>
  <c r="N2519" i="3"/>
  <c r="N2520" i="3"/>
  <c r="N2521" i="3"/>
  <c r="N2522" i="3"/>
  <c r="N2523" i="3"/>
  <c r="N2524" i="3"/>
  <c r="N2525" i="3"/>
  <c r="N2526" i="3"/>
  <c r="N2527" i="3"/>
  <c r="N2528" i="3"/>
  <c r="N2529" i="3"/>
  <c r="N2530" i="3"/>
  <c r="N2531" i="3"/>
  <c r="N2532" i="3"/>
  <c r="N2533" i="3"/>
  <c r="N2534" i="3"/>
  <c r="N2535" i="3"/>
  <c r="N2536" i="3"/>
  <c r="N2537" i="3"/>
  <c r="N2538" i="3"/>
  <c r="N2539" i="3"/>
  <c r="N2540" i="3"/>
  <c r="N2541" i="3"/>
  <c r="N2542" i="3"/>
  <c r="N2543" i="3"/>
  <c r="N2544" i="3"/>
  <c r="N2545" i="3"/>
  <c r="N2546" i="3"/>
  <c r="N2547" i="3"/>
  <c r="N2548" i="3"/>
  <c r="N2549" i="3"/>
  <c r="N2550" i="3"/>
  <c r="N2551" i="3"/>
  <c r="N2552" i="3"/>
  <c r="N2553" i="3"/>
  <c r="N2554" i="3"/>
  <c r="N2555" i="3"/>
  <c r="N2556" i="3"/>
  <c r="N2557" i="3"/>
  <c r="N2558" i="3"/>
  <c r="N2559" i="3"/>
  <c r="N2560" i="3"/>
  <c r="N2561" i="3"/>
  <c r="N2562" i="3"/>
  <c r="N2563" i="3"/>
  <c r="N2564" i="3"/>
  <c r="N2565" i="3"/>
  <c r="N2566" i="3"/>
  <c r="N2567" i="3"/>
  <c r="N2568" i="3"/>
  <c r="N2569" i="3"/>
  <c r="N2570" i="3"/>
  <c r="N2571" i="3"/>
  <c r="N2572" i="3"/>
  <c r="N2573" i="3"/>
  <c r="N2574" i="3"/>
  <c r="N2575" i="3"/>
  <c r="N2576" i="3"/>
  <c r="N2577" i="3"/>
  <c r="N2578" i="3"/>
  <c r="N2579" i="3"/>
  <c r="N2580" i="3"/>
  <c r="N2581" i="3"/>
  <c r="N2582" i="3"/>
  <c r="N2583" i="3"/>
  <c r="N2584" i="3"/>
  <c r="N2585" i="3"/>
  <c r="N2586" i="3"/>
  <c r="N2587" i="3"/>
  <c r="N2588" i="3"/>
  <c r="N2589" i="3"/>
  <c r="N2590" i="3"/>
  <c r="N2591" i="3"/>
  <c r="N2592" i="3"/>
  <c r="N2593" i="3"/>
  <c r="N2594" i="3"/>
  <c r="N2595" i="3"/>
  <c r="N2596" i="3"/>
  <c r="N2597" i="3"/>
  <c r="N2598" i="3"/>
  <c r="N2599" i="3"/>
  <c r="N2600" i="3"/>
  <c r="N2601" i="3"/>
  <c r="N2602" i="3"/>
  <c r="N2603" i="3"/>
  <c r="N2604" i="3"/>
  <c r="N2605" i="3"/>
  <c r="N2606" i="3"/>
  <c r="N2607" i="3"/>
  <c r="N2608" i="3"/>
  <c r="N2609" i="3"/>
  <c r="N2610" i="3"/>
  <c r="N2611" i="3"/>
  <c r="N2612" i="3"/>
  <c r="N2613" i="3"/>
  <c r="N2614" i="3"/>
  <c r="N2615" i="3"/>
  <c r="N2616" i="3"/>
  <c r="N2617" i="3"/>
  <c r="N2618" i="3"/>
  <c r="N2619" i="3"/>
  <c r="N2620" i="3"/>
  <c r="N2621" i="3"/>
  <c r="N2622" i="3"/>
  <c r="N2623" i="3"/>
  <c r="N2624" i="3"/>
  <c r="N2625" i="3"/>
  <c r="N2626" i="3"/>
  <c r="N2627" i="3"/>
  <c r="N2628" i="3"/>
  <c r="N2629" i="3"/>
  <c r="N2630" i="3"/>
  <c r="N2631" i="3"/>
  <c r="N2632" i="3"/>
  <c r="N2633" i="3"/>
  <c r="N2634" i="3"/>
  <c r="N2635" i="3"/>
  <c r="N2636" i="3"/>
  <c r="N2637" i="3"/>
  <c r="N2638" i="3"/>
  <c r="N2639" i="3"/>
  <c r="N2640" i="3"/>
  <c r="N2641" i="3"/>
  <c r="N2642" i="3"/>
  <c r="N2643" i="3"/>
  <c r="N2644" i="3"/>
  <c r="N2645" i="3"/>
  <c r="N2646" i="3"/>
  <c r="N2647" i="3"/>
  <c r="N2648" i="3"/>
  <c r="N2649" i="3"/>
  <c r="N2650" i="3"/>
  <c r="N2651" i="3"/>
  <c r="N2652" i="3"/>
  <c r="N2653" i="3"/>
  <c r="N2654" i="3"/>
  <c r="N2655" i="3"/>
  <c r="N2656" i="3"/>
  <c r="N2657" i="3"/>
  <c r="N2658" i="3"/>
  <c r="N2659" i="3"/>
  <c r="N2660" i="3"/>
  <c r="N2661" i="3"/>
  <c r="N2662" i="3"/>
  <c r="N2663" i="3"/>
  <c r="N2664" i="3"/>
  <c r="N2665" i="3"/>
  <c r="N2666" i="3"/>
  <c r="N2667" i="3"/>
  <c r="N2668" i="3"/>
  <c r="N2669" i="3"/>
  <c r="N2670" i="3"/>
  <c r="N2671" i="3"/>
  <c r="N2672" i="3"/>
  <c r="N2673" i="3"/>
  <c r="N2674" i="3"/>
  <c r="N2675" i="3"/>
  <c r="N2676" i="3"/>
  <c r="N2677" i="3"/>
  <c r="N2678" i="3"/>
  <c r="N2679" i="3"/>
  <c r="N2680" i="3"/>
  <c r="N2681" i="3"/>
  <c r="N2682" i="3"/>
  <c r="N2683" i="3"/>
  <c r="N2684" i="3"/>
  <c r="N2685" i="3"/>
  <c r="N2686" i="3"/>
  <c r="N2687" i="3"/>
  <c r="N2688" i="3"/>
  <c r="N2689" i="3"/>
  <c r="N2690" i="3"/>
  <c r="N2691" i="3"/>
  <c r="N2692" i="3"/>
  <c r="N2693" i="3"/>
  <c r="N2694" i="3"/>
  <c r="N2695" i="3"/>
  <c r="N2696" i="3"/>
  <c r="N2697" i="3"/>
  <c r="N2698" i="3"/>
  <c r="N2699" i="3"/>
  <c r="N2700" i="3"/>
  <c r="N2701" i="3"/>
  <c r="N2702" i="3"/>
  <c r="N2703" i="3"/>
  <c r="N2704" i="3"/>
  <c r="N2705" i="3"/>
  <c r="N2706" i="3"/>
  <c r="N2707" i="3"/>
  <c r="N2708" i="3"/>
  <c r="N2709" i="3"/>
  <c r="N2710" i="3"/>
  <c r="N2711" i="3"/>
  <c r="N2712" i="3"/>
  <c r="N2713" i="3"/>
  <c r="N2714" i="3"/>
  <c r="N2715" i="3"/>
  <c r="N2716" i="3"/>
  <c r="N2717" i="3"/>
  <c r="N2718" i="3"/>
  <c r="N2719" i="3"/>
  <c r="N2720" i="3"/>
  <c r="N2721" i="3"/>
  <c r="N2722" i="3"/>
  <c r="N2723" i="3"/>
  <c r="N2724" i="3"/>
  <c r="N2725" i="3"/>
  <c r="N2726" i="3"/>
  <c r="N2727" i="3"/>
  <c r="N2728" i="3"/>
  <c r="N2729" i="3"/>
  <c r="N2730" i="3"/>
  <c r="N2731" i="3"/>
  <c r="N2732" i="3"/>
  <c r="N2733" i="3"/>
  <c r="N2734" i="3"/>
  <c r="N2735" i="3"/>
  <c r="N2736" i="3"/>
  <c r="N2737" i="3"/>
  <c r="N2738" i="3"/>
  <c r="N2739" i="3"/>
  <c r="N2740" i="3"/>
  <c r="N2741" i="3"/>
  <c r="N2742" i="3"/>
  <c r="N2743" i="3"/>
  <c r="N2744" i="3"/>
  <c r="N2745" i="3"/>
  <c r="N2746" i="3"/>
  <c r="N2747" i="3"/>
  <c r="N2748" i="3"/>
  <c r="N2749" i="3"/>
  <c r="N2750" i="3"/>
  <c r="N2751" i="3"/>
  <c r="N2752" i="3"/>
  <c r="N2753" i="3"/>
  <c r="N2754" i="3"/>
  <c r="N2755" i="3"/>
  <c r="N2756" i="3"/>
  <c r="N2757" i="3"/>
  <c r="N2758" i="3"/>
  <c r="N2759" i="3"/>
  <c r="N2760" i="3"/>
  <c r="N2761" i="3"/>
  <c r="N2762" i="3"/>
  <c r="N2763" i="3"/>
  <c r="N2764" i="3"/>
  <c r="N2765" i="3"/>
  <c r="N2766" i="3"/>
  <c r="N2767" i="3"/>
  <c r="N2768" i="3"/>
  <c r="N2769" i="3"/>
  <c r="N2770" i="3"/>
  <c r="N2771" i="3"/>
  <c r="N2772" i="3"/>
  <c r="N2773" i="3"/>
  <c r="N2774" i="3"/>
  <c r="N2775" i="3"/>
  <c r="N2776" i="3"/>
  <c r="N2777" i="3"/>
  <c r="N2778" i="3"/>
  <c r="N2779" i="3"/>
  <c r="N2780" i="3"/>
  <c r="N2781" i="3"/>
  <c r="N2782" i="3"/>
  <c r="N2783" i="3"/>
  <c r="N2784" i="3"/>
  <c r="N2785" i="3"/>
  <c r="N2786" i="3"/>
  <c r="N2787" i="3"/>
  <c r="N2788" i="3"/>
  <c r="N2789" i="3"/>
  <c r="N2790" i="3"/>
  <c r="N2791" i="3"/>
  <c r="N2792" i="3"/>
  <c r="N2793" i="3"/>
  <c r="N2794" i="3"/>
  <c r="N2795" i="3"/>
  <c r="N2796" i="3"/>
  <c r="N2797" i="3"/>
  <c r="N2798" i="3"/>
  <c r="N2799" i="3"/>
  <c r="N2800" i="3"/>
  <c r="N2801" i="3"/>
  <c r="N2802" i="3"/>
  <c r="N2803" i="3"/>
  <c r="N2804" i="3"/>
  <c r="N2805" i="3"/>
  <c r="N2806" i="3"/>
  <c r="N2807" i="3"/>
  <c r="N2808" i="3"/>
  <c r="N2809" i="3"/>
  <c r="N2810" i="3"/>
  <c r="N2811" i="3"/>
  <c r="N2812" i="3"/>
  <c r="N2813" i="3"/>
  <c r="N2814" i="3"/>
  <c r="N2815" i="3"/>
  <c r="N2816" i="3"/>
  <c r="N2817" i="3"/>
  <c r="N2818" i="3"/>
  <c r="N2819" i="3"/>
  <c r="N2820" i="3"/>
  <c r="N2821" i="3"/>
  <c r="N2822" i="3"/>
  <c r="N2823" i="3"/>
  <c r="N2824" i="3"/>
  <c r="N2825" i="3"/>
  <c r="N2826" i="3"/>
  <c r="N2827" i="3"/>
  <c r="N2828" i="3"/>
  <c r="N2829" i="3"/>
  <c r="N2830" i="3"/>
  <c r="N2831" i="3"/>
  <c r="N2832" i="3"/>
  <c r="N2833" i="3"/>
  <c r="N2834" i="3"/>
  <c r="N2835" i="3"/>
  <c r="N2836" i="3"/>
  <c r="N2837" i="3"/>
  <c r="N2838" i="3"/>
  <c r="N2839" i="3"/>
  <c r="N2840" i="3"/>
  <c r="N2841" i="3"/>
  <c r="N2842" i="3"/>
  <c r="N2843" i="3"/>
  <c r="N2844" i="3"/>
  <c r="N2845" i="3"/>
  <c r="N2846" i="3"/>
  <c r="N2847" i="3"/>
  <c r="N2848" i="3"/>
  <c r="N2849" i="3"/>
  <c r="N2850" i="3"/>
  <c r="N2851" i="3"/>
  <c r="N2852" i="3"/>
  <c r="N2853" i="3"/>
  <c r="N2854" i="3"/>
  <c r="N2855" i="3"/>
  <c r="N2856" i="3"/>
  <c r="N2857" i="3"/>
  <c r="N2858" i="3"/>
  <c r="N2859" i="3"/>
  <c r="N2860" i="3"/>
  <c r="N2861" i="3"/>
  <c r="N2862" i="3"/>
  <c r="N2863" i="3"/>
  <c r="N2864" i="3"/>
  <c r="N2865" i="3"/>
  <c r="N2866" i="3"/>
  <c r="N2867" i="3"/>
  <c r="N2868" i="3"/>
  <c r="N2869" i="3"/>
  <c r="N2870" i="3"/>
  <c r="N2871" i="3"/>
  <c r="N2872" i="3"/>
  <c r="N2873" i="3"/>
  <c r="N2874" i="3"/>
  <c r="N2875" i="3"/>
  <c r="N2876" i="3"/>
  <c r="N2877" i="3"/>
  <c r="N2878" i="3"/>
  <c r="N2879" i="3"/>
  <c r="N2880" i="3"/>
  <c r="N2881" i="3"/>
  <c r="N2882" i="3"/>
  <c r="N2883" i="3"/>
  <c r="N2884" i="3"/>
  <c r="N2885" i="3"/>
  <c r="N2886" i="3"/>
  <c r="N2887" i="3"/>
  <c r="N2888" i="3"/>
  <c r="N2889" i="3"/>
  <c r="N2890" i="3"/>
  <c r="N2891" i="3"/>
  <c r="N2892" i="3"/>
  <c r="N2893" i="3"/>
  <c r="N2894" i="3"/>
  <c r="N2895" i="3"/>
  <c r="N2896" i="3"/>
  <c r="N2897" i="3"/>
  <c r="N2898" i="3"/>
  <c r="N2899" i="3"/>
  <c r="N2900" i="3"/>
  <c r="N2901" i="3"/>
  <c r="N2902" i="3"/>
  <c r="N2903" i="3"/>
  <c r="N2904" i="3"/>
  <c r="N2905" i="3"/>
  <c r="N2906" i="3"/>
  <c r="N2907" i="3"/>
  <c r="N2908" i="3"/>
  <c r="N2909" i="3"/>
  <c r="N2910" i="3"/>
  <c r="N2911" i="3"/>
  <c r="N2912" i="3"/>
  <c r="N2913" i="3"/>
  <c r="N2914" i="3"/>
  <c r="N2915" i="3"/>
  <c r="N2916" i="3"/>
  <c r="N2917" i="3"/>
  <c r="N2918" i="3"/>
  <c r="N2919" i="3"/>
  <c r="N2920" i="3"/>
  <c r="N2921" i="3"/>
  <c r="N2922" i="3"/>
  <c r="N2923" i="3"/>
  <c r="N2924" i="3"/>
  <c r="N2925" i="3"/>
  <c r="N2926" i="3"/>
  <c r="N2927" i="3"/>
  <c r="N2" i="3"/>
  <c r="O2" i="3"/>
  <c r="Q2" i="3"/>
  <c r="R2" i="3"/>
  <c r="L2821" i="3"/>
  <c r="P2821" i="3"/>
  <c r="L2693" i="3"/>
  <c r="P2693" i="3"/>
  <c r="L2341" i="3"/>
  <c r="P2341" i="3"/>
  <c r="L2605" i="3"/>
  <c r="P2605" i="3"/>
  <c r="L2541" i="3"/>
  <c r="P2541" i="3"/>
  <c r="L2797" i="3"/>
  <c r="P2797" i="3"/>
  <c r="L2629" i="3"/>
  <c r="P2629" i="3"/>
  <c r="L2925" i="3"/>
  <c r="P2925" i="3"/>
  <c r="L2757" i="3"/>
  <c r="P2757" i="3"/>
  <c r="L2477" i="3"/>
  <c r="P2477" i="3"/>
  <c r="L2764" i="3"/>
  <c r="P2764" i="3"/>
  <c r="L2709" i="3"/>
  <c r="P2709" i="3"/>
  <c r="L2645" i="3"/>
  <c r="P2645" i="3"/>
  <c r="L2517" i="3"/>
  <c r="P2517" i="3"/>
  <c r="L2277" i="3"/>
  <c r="P2277" i="3"/>
  <c r="L2877" i="3"/>
  <c r="P2877" i="3"/>
  <c r="L2813" i="3"/>
  <c r="P2813" i="3"/>
  <c r="L2749" i="3"/>
  <c r="P2749" i="3"/>
  <c r="L2557" i="3"/>
  <c r="P2557" i="3"/>
  <c r="L2924" i="3"/>
  <c r="P2924" i="3"/>
  <c r="L2668" i="3"/>
  <c r="P2668" i="3"/>
  <c r="L2713" i="3"/>
  <c r="P2713" i="3"/>
  <c r="L2733" i="3"/>
  <c r="P2733" i="3"/>
  <c r="L2669" i="3"/>
  <c r="P2669" i="3"/>
  <c r="L2565" i="3"/>
  <c r="P2565" i="3"/>
  <c r="L2501" i="3"/>
  <c r="P2501" i="3"/>
  <c r="L2309" i="3"/>
  <c r="P2309" i="3"/>
  <c r="L2732" i="3"/>
  <c r="P2732" i="3"/>
  <c r="L2861" i="3"/>
  <c r="P2861" i="3"/>
  <c r="L2901" i="3"/>
  <c r="P2901" i="3"/>
  <c r="L2837" i="3"/>
  <c r="P2837" i="3"/>
  <c r="L2773" i="3"/>
  <c r="P2773" i="3"/>
  <c r="L2685" i="3"/>
  <c r="P2685" i="3"/>
  <c r="L2621" i="3"/>
  <c r="P2621" i="3"/>
  <c r="L2581" i="3"/>
  <c r="P2581" i="3"/>
  <c r="L2493" i="3"/>
  <c r="P2493" i="3"/>
  <c r="L2700" i="3"/>
  <c r="P2700" i="3"/>
  <c r="L2841" i="3"/>
  <c r="P2841" i="3"/>
  <c r="L2917" i="3"/>
  <c r="P2917" i="3"/>
  <c r="L2853" i="3"/>
  <c r="P2853" i="3"/>
  <c r="L2789" i="3"/>
  <c r="P2789" i="3"/>
  <c r="L2725" i="3"/>
  <c r="P2725" i="3"/>
  <c r="L2661" i="3"/>
  <c r="P2661" i="3"/>
  <c r="L2597" i="3"/>
  <c r="P2597" i="3"/>
  <c r="L2533" i="3"/>
  <c r="P2533" i="3"/>
  <c r="L2469" i="3"/>
  <c r="P2469" i="3"/>
  <c r="L2892" i="3"/>
  <c r="P2892" i="3"/>
  <c r="L2636" i="3"/>
  <c r="P2636" i="3"/>
  <c r="P2885" i="3"/>
  <c r="L2885" i="3"/>
  <c r="P2909" i="3"/>
  <c r="L2909" i="3"/>
  <c r="L2893" i="3"/>
  <c r="P2893" i="3"/>
  <c r="P2869" i="3"/>
  <c r="L2869" i="3"/>
  <c r="P2845" i="3"/>
  <c r="L2845" i="3"/>
  <c r="L2829" i="3"/>
  <c r="P2829" i="3"/>
  <c r="P2805" i="3"/>
  <c r="L2805" i="3"/>
  <c r="P2781" i="3"/>
  <c r="L2781" i="3"/>
  <c r="L2765" i="3"/>
  <c r="P2765" i="3"/>
  <c r="P2741" i="3"/>
  <c r="L2741" i="3"/>
  <c r="P2717" i="3"/>
  <c r="L2717" i="3"/>
  <c r="L2701" i="3"/>
  <c r="P2701" i="3"/>
  <c r="L2677" i="3"/>
  <c r="P2677" i="3"/>
  <c r="P2653" i="3"/>
  <c r="L2653" i="3"/>
  <c r="L2637" i="3"/>
  <c r="P2637" i="3"/>
  <c r="P2613" i="3"/>
  <c r="L2613" i="3"/>
  <c r="P2589" i="3"/>
  <c r="L2589" i="3"/>
  <c r="L2573" i="3"/>
  <c r="P2573" i="3"/>
  <c r="P2549" i="3"/>
  <c r="L2549" i="3"/>
  <c r="P2525" i="3"/>
  <c r="L2525" i="3"/>
  <c r="L2509" i="3"/>
  <c r="P2509" i="3"/>
  <c r="L2485" i="3"/>
  <c r="P2485" i="3"/>
  <c r="L2437" i="3"/>
  <c r="P2437" i="3"/>
  <c r="P2405" i="3"/>
  <c r="L2405" i="3"/>
  <c r="P2373" i="3"/>
  <c r="L2373" i="3"/>
  <c r="L2860" i="3"/>
  <c r="P2860" i="3"/>
  <c r="L2828" i="3"/>
  <c r="P2828" i="3"/>
  <c r="P2796" i="3"/>
  <c r="L2796" i="3"/>
  <c r="L2604" i="3"/>
  <c r="P2604" i="3"/>
  <c r="P2572" i="3"/>
  <c r="L2572" i="3"/>
  <c r="P2905" i="3"/>
  <c r="L2905" i="3"/>
  <c r="P2777" i="3"/>
  <c r="L2777" i="3"/>
  <c r="L2873" i="3"/>
  <c r="P2873" i="3"/>
  <c r="L2809" i="3"/>
  <c r="P2809" i="3"/>
  <c r="L2745" i="3"/>
  <c r="P2745" i="3"/>
  <c r="L2681" i="3"/>
  <c r="P2681" i="3"/>
  <c r="L2617" i="3"/>
  <c r="P2617" i="3"/>
  <c r="L2553" i="3"/>
  <c r="P2553" i="3"/>
  <c r="L2489" i="3"/>
  <c r="P2489" i="3"/>
  <c r="L2425" i="3"/>
  <c r="P2425" i="3"/>
  <c r="L2361" i="3"/>
  <c r="P2361" i="3"/>
  <c r="L2297" i="3"/>
  <c r="P2297" i="3"/>
  <c r="L2910" i="3"/>
  <c r="P2910" i="3"/>
  <c r="L2807" i="3"/>
  <c r="P2807" i="3"/>
  <c r="L2704" i="3"/>
  <c r="P2704" i="3"/>
  <c r="L2602" i="3"/>
  <c r="P2602" i="3"/>
  <c r="L2510" i="3"/>
  <c r="P2510" i="3"/>
  <c r="L2424" i="3"/>
  <c r="P2424" i="3"/>
  <c r="L2339" i="3"/>
  <c r="P2339" i="3"/>
  <c r="L2254" i="3"/>
  <c r="P2254" i="3"/>
  <c r="L2188" i="3"/>
  <c r="P2188" i="3"/>
  <c r="L2124" i="3"/>
  <c r="P2124" i="3"/>
  <c r="L2060" i="3"/>
  <c r="P2060" i="3"/>
  <c r="L2870" i="3"/>
  <c r="P2870" i="3"/>
  <c r="L2767" i="3"/>
  <c r="P2767" i="3"/>
  <c r="L2664" i="3"/>
  <c r="P2664" i="3"/>
  <c r="L2562" i="3"/>
  <c r="P2562" i="3"/>
  <c r="L2476" i="3"/>
  <c r="P2476" i="3"/>
  <c r="L2866" i="3"/>
  <c r="P2866" i="3"/>
  <c r="L2763" i="3"/>
  <c r="P2763" i="3"/>
  <c r="L2662" i="3"/>
  <c r="P2662" i="3"/>
  <c r="L2559" i="3"/>
  <c r="P2559" i="3"/>
  <c r="L2474" i="3"/>
  <c r="P2474" i="3"/>
  <c r="L2388" i="3"/>
  <c r="P2388" i="3"/>
  <c r="L2303" i="3"/>
  <c r="P2303" i="3"/>
  <c r="L2225" i="3"/>
  <c r="P2225" i="3"/>
  <c r="L2161" i="3"/>
  <c r="P2161" i="3"/>
  <c r="L2097" i="3"/>
  <c r="P2097" i="3"/>
  <c r="L2033" i="3"/>
  <c r="P2033" i="3"/>
  <c r="L2816" i="3"/>
  <c r="P2816" i="3"/>
  <c r="L2655" i="3"/>
  <c r="P2655" i="3"/>
  <c r="L2502" i="3"/>
  <c r="P2502" i="3"/>
  <c r="L2376" i="3"/>
  <c r="P2376" i="3"/>
  <c r="L2263" i="3"/>
  <c r="P2263" i="3"/>
  <c r="L2174" i="3"/>
  <c r="P2174" i="3"/>
  <c r="L2088" i="3"/>
  <c r="P2088" i="3"/>
  <c r="L2008" i="3"/>
  <c r="P2008" i="3"/>
  <c r="L1944" i="3"/>
  <c r="P1944" i="3"/>
  <c r="L1880" i="3"/>
  <c r="P1880" i="3"/>
  <c r="L1816" i="3"/>
  <c r="P1816" i="3"/>
  <c r="L1752" i="3"/>
  <c r="P1752" i="3"/>
  <c r="L1688" i="3"/>
  <c r="P1688" i="3"/>
  <c r="L1624" i="3"/>
  <c r="P1624" i="3"/>
  <c r="L2795" i="3"/>
  <c r="P2795" i="3"/>
  <c r="L2631" i="3"/>
  <c r="P2631" i="3"/>
  <c r="L2482" i="3"/>
  <c r="P2482" i="3"/>
  <c r="L2362" i="3"/>
  <c r="P2362" i="3"/>
  <c r="L2247" i="3"/>
  <c r="P2247" i="3"/>
  <c r="L2162" i="3"/>
  <c r="P2162" i="3"/>
  <c r="L2077" i="3"/>
  <c r="P2077" i="3"/>
  <c r="L1999" i="3"/>
  <c r="P1999" i="3"/>
  <c r="L1935" i="3"/>
  <c r="P1935" i="3"/>
  <c r="L1871" i="3"/>
  <c r="P1871" i="3"/>
  <c r="L2890" i="3"/>
  <c r="P2890" i="3"/>
  <c r="L2727" i="3"/>
  <c r="P2727" i="3"/>
  <c r="L2566" i="3"/>
  <c r="P2566" i="3"/>
  <c r="L2428" i="3"/>
  <c r="P2428" i="3"/>
  <c r="L2315" i="3"/>
  <c r="P2315" i="3"/>
  <c r="L2213" i="3"/>
  <c r="P2213" i="3"/>
  <c r="L2127" i="3"/>
  <c r="P2127" i="3"/>
  <c r="L2042" i="3"/>
  <c r="P2042" i="3"/>
  <c r="L1973" i="3"/>
  <c r="P1973" i="3"/>
  <c r="L1909" i="3"/>
  <c r="P1909" i="3"/>
  <c r="L1845" i="3"/>
  <c r="P1845" i="3"/>
  <c r="L1781" i="3"/>
  <c r="P1781" i="3"/>
  <c r="L1717" i="3"/>
  <c r="P1717" i="3"/>
  <c r="L1653" i="3"/>
  <c r="P1653" i="3"/>
  <c r="L2886" i="3"/>
  <c r="P2886" i="3"/>
  <c r="L2619" i="3"/>
  <c r="P2619" i="3"/>
  <c r="L2398" i="3"/>
  <c r="P2398" i="3"/>
  <c r="L2224" i="3"/>
  <c r="P2224" i="3"/>
  <c r="L2090" i="3"/>
  <c r="P2090" i="3"/>
  <c r="L1970" i="3"/>
  <c r="P1970" i="3"/>
  <c r="L1867" i="3"/>
  <c r="P1867" i="3"/>
  <c r="L1774" i="3"/>
  <c r="P1774" i="3"/>
  <c r="L1549" i="3"/>
  <c r="P1549" i="3"/>
  <c r="L1437" i="3"/>
  <c r="P1437" i="3"/>
  <c r="L2682" i="3"/>
  <c r="P2682" i="3"/>
  <c r="L2308" i="3"/>
  <c r="P2308" i="3"/>
  <c r="L1994" i="3"/>
  <c r="P1994" i="3"/>
  <c r="L1815" i="3"/>
  <c r="P1815" i="3"/>
  <c r="L1623" i="3"/>
  <c r="P1623" i="3"/>
  <c r="L1508" i="3"/>
  <c r="P1508" i="3"/>
  <c r="P2461" i="3"/>
  <c r="L2461" i="3"/>
  <c r="L2445" i="3"/>
  <c r="P2445" i="3"/>
  <c r="P2421" i="3"/>
  <c r="L2421" i="3"/>
  <c r="P2397" i="3"/>
  <c r="L2397" i="3"/>
  <c r="L2381" i="3"/>
  <c r="P2381" i="3"/>
  <c r="L2357" i="3"/>
  <c r="P2357" i="3"/>
  <c r="P2333" i="3"/>
  <c r="L2333" i="3"/>
  <c r="L2317" i="3"/>
  <c r="P2317" i="3"/>
  <c r="L2293" i="3"/>
  <c r="P2293" i="3"/>
  <c r="P2269" i="3"/>
  <c r="L2269" i="3"/>
  <c r="L2253" i="3"/>
  <c r="P2253" i="3"/>
  <c r="P2908" i="3"/>
  <c r="L2908" i="3"/>
  <c r="P2884" i="3"/>
  <c r="L2884" i="3"/>
  <c r="L2868" i="3"/>
  <c r="P2868" i="3"/>
  <c r="L2844" i="3"/>
  <c r="P2844" i="3"/>
  <c r="P2820" i="3"/>
  <c r="L2820" i="3"/>
  <c r="L2804" i="3"/>
  <c r="P2804" i="3"/>
  <c r="L2780" i="3"/>
  <c r="P2780" i="3"/>
  <c r="P2756" i="3"/>
  <c r="L2756" i="3"/>
  <c r="L2740" i="3"/>
  <c r="P2740" i="3"/>
  <c r="L2716" i="3"/>
  <c r="P2716" i="3"/>
  <c r="P2692" i="3"/>
  <c r="L2692" i="3"/>
  <c r="L2676" i="3"/>
  <c r="P2676" i="3"/>
  <c r="P2652" i="3"/>
  <c r="L2652" i="3"/>
  <c r="P2628" i="3"/>
  <c r="L2628" i="3"/>
  <c r="L2612" i="3"/>
  <c r="P2612" i="3"/>
  <c r="L2588" i="3"/>
  <c r="P2588" i="3"/>
  <c r="P2564" i="3"/>
  <c r="L2564" i="3"/>
  <c r="L2913" i="3"/>
  <c r="P2913" i="3"/>
  <c r="P2889" i="3"/>
  <c r="L2889" i="3"/>
  <c r="P2865" i="3"/>
  <c r="L2865" i="3"/>
  <c r="L2849" i="3"/>
  <c r="P2849" i="3"/>
  <c r="P2825" i="3"/>
  <c r="L2825" i="3"/>
  <c r="P2801" i="3"/>
  <c r="L2801" i="3"/>
  <c r="L2785" i="3"/>
  <c r="P2785" i="3"/>
  <c r="P2761" i="3"/>
  <c r="L2761" i="3"/>
  <c r="P2737" i="3"/>
  <c r="L2737" i="3"/>
  <c r="L2721" i="3"/>
  <c r="P2721" i="3"/>
  <c r="P2697" i="3"/>
  <c r="L2697" i="3"/>
  <c r="L2657" i="3"/>
  <c r="P2657" i="3"/>
  <c r="L2593" i="3"/>
  <c r="P2593" i="3"/>
  <c r="L2529" i="3"/>
  <c r="P2529" i="3"/>
  <c r="L2465" i="3"/>
  <c r="P2465" i="3"/>
  <c r="L2401" i="3"/>
  <c r="P2401" i="3"/>
  <c r="L2337" i="3"/>
  <c r="P2337" i="3"/>
  <c r="L2273" i="3"/>
  <c r="P2273" i="3"/>
  <c r="L2871" i="3"/>
  <c r="P2871" i="3"/>
  <c r="L2768" i="3"/>
  <c r="P2768" i="3"/>
  <c r="L2666" i="3"/>
  <c r="P2666" i="3"/>
  <c r="L2563" i="3"/>
  <c r="P2563" i="3"/>
  <c r="L2478" i="3"/>
  <c r="P2478" i="3"/>
  <c r="L2392" i="3"/>
  <c r="P2392" i="3"/>
  <c r="L2307" i="3"/>
  <c r="P2307" i="3"/>
  <c r="L2228" i="3"/>
  <c r="P2228" i="3"/>
  <c r="L2164" i="3"/>
  <c r="P2164" i="3"/>
  <c r="L2100" i="3"/>
  <c r="P2100" i="3"/>
  <c r="L2036" i="3"/>
  <c r="P2036" i="3"/>
  <c r="L2831" i="3"/>
  <c r="P2831" i="3"/>
  <c r="L2728" i="3"/>
  <c r="P2728" i="3"/>
  <c r="L2626" i="3"/>
  <c r="P2626" i="3"/>
  <c r="L2530" i="3"/>
  <c r="P2530" i="3"/>
  <c r="L2444" i="3"/>
  <c r="P2444" i="3"/>
  <c r="L2827" i="3"/>
  <c r="P2827" i="3"/>
  <c r="L2726" i="3"/>
  <c r="P2726" i="3"/>
  <c r="L2623" i="3"/>
  <c r="P2623" i="3"/>
  <c r="L2527" i="3"/>
  <c r="P2527" i="3"/>
  <c r="L2442" i="3"/>
  <c r="P2442" i="3"/>
  <c r="L2356" i="3"/>
  <c r="P2356" i="3"/>
  <c r="L2271" i="3"/>
  <c r="P2271" i="3"/>
  <c r="L2201" i="3"/>
  <c r="P2201" i="3"/>
  <c r="L2137" i="3"/>
  <c r="P2137" i="3"/>
  <c r="L2073" i="3"/>
  <c r="P2073" i="3"/>
  <c r="L2919" i="3"/>
  <c r="P2919" i="3"/>
  <c r="L2758" i="3"/>
  <c r="P2758" i="3"/>
  <c r="L2592" i="3"/>
  <c r="P2592" i="3"/>
  <c r="L2450" i="3"/>
  <c r="P2450" i="3"/>
  <c r="L2334" i="3"/>
  <c r="P2334" i="3"/>
  <c r="L2227" i="3"/>
  <c r="P2227" i="3"/>
  <c r="L2142" i="3"/>
  <c r="P2142" i="3"/>
  <c r="L2056" i="3"/>
  <c r="P2056" i="3"/>
  <c r="L1984" i="3"/>
  <c r="P1984" i="3"/>
  <c r="L1920" i="3"/>
  <c r="P1920" i="3"/>
  <c r="L1856" i="3"/>
  <c r="P1856" i="3"/>
  <c r="L1792" i="3"/>
  <c r="P1792" i="3"/>
  <c r="L1728" i="3"/>
  <c r="P1728" i="3"/>
  <c r="L1664" i="3"/>
  <c r="P1664" i="3"/>
  <c r="L2898" i="3"/>
  <c r="P2898" i="3"/>
  <c r="L2734" i="3"/>
  <c r="P2734" i="3"/>
  <c r="L2568" i="3"/>
  <c r="P2568" i="3"/>
  <c r="L2432" i="3"/>
  <c r="P2432" i="3"/>
  <c r="L2319" i="3"/>
  <c r="P2319" i="3"/>
  <c r="L2215" i="3"/>
  <c r="P2215" i="3"/>
  <c r="L2130" i="3"/>
  <c r="P2130" i="3"/>
  <c r="L2045" i="3"/>
  <c r="P2045" i="3"/>
  <c r="L1975" i="3"/>
  <c r="P1975" i="3"/>
  <c r="L1911" i="3"/>
  <c r="P1911" i="3"/>
  <c r="L1847" i="3"/>
  <c r="P1847" i="3"/>
  <c r="L2830" i="3"/>
  <c r="P2830" i="3"/>
  <c r="L2667" i="3"/>
  <c r="P2667" i="3"/>
  <c r="L2512" i="3"/>
  <c r="P2512" i="3"/>
  <c r="L2386" i="3"/>
  <c r="P2386" i="3"/>
  <c r="L2272" i="3"/>
  <c r="P2272" i="3"/>
  <c r="L2181" i="3"/>
  <c r="P2181" i="3"/>
  <c r="L2095" i="3"/>
  <c r="P2095" i="3"/>
  <c r="L2013" i="3"/>
  <c r="P2013" i="3"/>
  <c r="L1949" i="3"/>
  <c r="P1949" i="3"/>
  <c r="L1885" i="3"/>
  <c r="P1885" i="3"/>
  <c r="L1821" i="3"/>
  <c r="P1821" i="3"/>
  <c r="L1757" i="3"/>
  <c r="P1757" i="3"/>
  <c r="L1693" i="3"/>
  <c r="P1693" i="3"/>
  <c r="L1629" i="3"/>
  <c r="P1629" i="3"/>
  <c r="L2784" i="3"/>
  <c r="P2784" i="3"/>
  <c r="L2526" i="3"/>
  <c r="P2526" i="3"/>
  <c r="L2331" i="3"/>
  <c r="P2331" i="3"/>
  <c r="L2175" i="3"/>
  <c r="P2175" i="3"/>
  <c r="L2038" i="3"/>
  <c r="P2038" i="3"/>
  <c r="L1931" i="3"/>
  <c r="P1931" i="3"/>
  <c r="L1828" i="3"/>
  <c r="P1828" i="3"/>
  <c r="L1742" i="3"/>
  <c r="P1742" i="3"/>
  <c r="L1461" i="3"/>
  <c r="P1461" i="3"/>
  <c r="L2374" i="3"/>
  <c r="P2374" i="3"/>
  <c r="L1852" i="3"/>
  <c r="P1852" i="3"/>
  <c r="L1532" i="3"/>
  <c r="P1532" i="3"/>
  <c r="L2633" i="3"/>
  <c r="P2633" i="3"/>
  <c r="L2569" i="3"/>
  <c r="P2569" i="3"/>
  <c r="L2505" i="3"/>
  <c r="P2505" i="3"/>
  <c r="L2441" i="3"/>
  <c r="P2441" i="3"/>
  <c r="L2377" i="3"/>
  <c r="P2377" i="3"/>
  <c r="L2313" i="3"/>
  <c r="P2313" i="3"/>
  <c r="L2249" i="3"/>
  <c r="P2249" i="3"/>
  <c r="L2832" i="3"/>
  <c r="P2832" i="3"/>
  <c r="L2730" i="3"/>
  <c r="P2730" i="3"/>
  <c r="L2627" i="3"/>
  <c r="P2627" i="3"/>
  <c r="L2531" i="3"/>
  <c r="P2531" i="3"/>
  <c r="L2446" i="3"/>
  <c r="P2446" i="3"/>
  <c r="L2360" i="3"/>
  <c r="P2360" i="3"/>
  <c r="L2275" i="3"/>
  <c r="P2275" i="3"/>
  <c r="L2204" i="3"/>
  <c r="P2204" i="3"/>
  <c r="L2140" i="3"/>
  <c r="P2140" i="3"/>
  <c r="L2076" i="3"/>
  <c r="P2076" i="3"/>
  <c r="L2895" i="3"/>
  <c r="P2895" i="3"/>
  <c r="L2792" i="3"/>
  <c r="P2792" i="3"/>
  <c r="L2690" i="3"/>
  <c r="P2690" i="3"/>
  <c r="L2587" i="3"/>
  <c r="P2587" i="3"/>
  <c r="L2498" i="3"/>
  <c r="P2498" i="3"/>
  <c r="L2891" i="3"/>
  <c r="P2891" i="3"/>
  <c r="L2790" i="3"/>
  <c r="P2790" i="3"/>
  <c r="L2687" i="3"/>
  <c r="P2687" i="3"/>
  <c r="L2584" i="3"/>
  <c r="P2584" i="3"/>
  <c r="L2495" i="3"/>
  <c r="P2495" i="3"/>
  <c r="L2410" i="3"/>
  <c r="P2410" i="3"/>
  <c r="L2324" i="3"/>
  <c r="P2324" i="3"/>
  <c r="L2241" i="3"/>
  <c r="P2241" i="3"/>
  <c r="L2177" i="3"/>
  <c r="P2177" i="3"/>
  <c r="L2113" i="3"/>
  <c r="P2113" i="3"/>
  <c r="L2049" i="3"/>
  <c r="P2049" i="3"/>
  <c r="L2859" i="3"/>
  <c r="P2859" i="3"/>
  <c r="L2695" i="3"/>
  <c r="P2695" i="3"/>
  <c r="L2535" i="3"/>
  <c r="P2535" i="3"/>
  <c r="L2406" i="3"/>
  <c r="P2406" i="3"/>
  <c r="L2291" i="3"/>
  <c r="P2291" i="3"/>
  <c r="L2195" i="3"/>
  <c r="P2195" i="3"/>
  <c r="L2110" i="3"/>
  <c r="P2110" i="3"/>
  <c r="L2026" i="3"/>
  <c r="P2026" i="3"/>
  <c r="L1960" i="3"/>
  <c r="P1960" i="3"/>
  <c r="L1896" i="3"/>
  <c r="P1896" i="3"/>
  <c r="L1832" i="3"/>
  <c r="P1832" i="3"/>
  <c r="L1768" i="3"/>
  <c r="P1768" i="3"/>
  <c r="L1704" i="3"/>
  <c r="P1704" i="3"/>
  <c r="L1640" i="3"/>
  <c r="P1640" i="3"/>
  <c r="L2835" i="3"/>
  <c r="P2835" i="3"/>
  <c r="L2671" i="3"/>
  <c r="P2671" i="3"/>
  <c r="L2515" i="3"/>
  <c r="P2515" i="3"/>
  <c r="L2390" i="3"/>
  <c r="P2390" i="3"/>
  <c r="L2276" i="3"/>
  <c r="P2276" i="3"/>
  <c r="L2183" i="3"/>
  <c r="P2183" i="3"/>
  <c r="L2098" i="3"/>
  <c r="P2098" i="3"/>
  <c r="L2015" i="3"/>
  <c r="P2015" i="3"/>
  <c r="L1951" i="3"/>
  <c r="P1951" i="3"/>
  <c r="L1887" i="3"/>
  <c r="P1887" i="3"/>
  <c r="L1823" i="3"/>
  <c r="P1823" i="3"/>
  <c r="L2770" i="3"/>
  <c r="P2770" i="3"/>
  <c r="L2606" i="3"/>
  <c r="P2606" i="3"/>
  <c r="L2460" i="3"/>
  <c r="P2460" i="3"/>
  <c r="L2343" i="3"/>
  <c r="P2343" i="3"/>
  <c r="L2234" i="3"/>
  <c r="P2234" i="3"/>
  <c r="L2149" i="3"/>
  <c r="P2149" i="3"/>
  <c r="L2063" i="3"/>
  <c r="P2063" i="3"/>
  <c r="L1989" i="3"/>
  <c r="P1989" i="3"/>
  <c r="L1925" i="3"/>
  <c r="P1925" i="3"/>
  <c r="L1861" i="3"/>
  <c r="P1861" i="3"/>
  <c r="L1797" i="3"/>
  <c r="P1797" i="3"/>
  <c r="L1733" i="3"/>
  <c r="P1733" i="3"/>
  <c r="L1669" i="3"/>
  <c r="P1669" i="3"/>
  <c r="L2927" i="3"/>
  <c r="P2927" i="3"/>
  <c r="L2683" i="3"/>
  <c r="P2683" i="3"/>
  <c r="L2447" i="3"/>
  <c r="P2447" i="3"/>
  <c r="L2266" i="3"/>
  <c r="P2266" i="3"/>
  <c r="L2123" i="3"/>
  <c r="P2123" i="3"/>
  <c r="L1995" i="3"/>
  <c r="P1995" i="3"/>
  <c r="L1892" i="3"/>
  <c r="P1892" i="3"/>
  <c r="L1795" i="3"/>
  <c r="P1795" i="3"/>
  <c r="L1635" i="3"/>
  <c r="P1635" i="3"/>
  <c r="L1485" i="3"/>
  <c r="P1485" i="3"/>
  <c r="L1373" i="3"/>
  <c r="P1373" i="3"/>
  <c r="L2440" i="3"/>
  <c r="P2440" i="3"/>
  <c r="L2155" i="3"/>
  <c r="P2155" i="3"/>
  <c r="L1891" i="3"/>
  <c r="P1891" i="3"/>
  <c r="L1730" i="3"/>
  <c r="P1730" i="3"/>
  <c r="L1556" i="3"/>
  <c r="P1556" i="3"/>
  <c r="L1444" i="3"/>
  <c r="P1444" i="3"/>
  <c r="L1364" i="3"/>
  <c r="P1364" i="3"/>
  <c r="L2673" i="3"/>
  <c r="P2673" i="3"/>
  <c r="L2609" i="3"/>
  <c r="P2609" i="3"/>
  <c r="L2545" i="3"/>
  <c r="P2545" i="3"/>
  <c r="L2481" i="3"/>
  <c r="P2481" i="3"/>
  <c r="L2417" i="3"/>
  <c r="P2417" i="3"/>
  <c r="L2353" i="3"/>
  <c r="P2353" i="3"/>
  <c r="L2289" i="3"/>
  <c r="P2289" i="3"/>
  <c r="L2896" i="3"/>
  <c r="P2896" i="3"/>
  <c r="L2794" i="3"/>
  <c r="P2794" i="3"/>
  <c r="L2691" i="3"/>
  <c r="P2691" i="3"/>
  <c r="L2590" i="3"/>
  <c r="P2590" i="3"/>
  <c r="L2499" i="3"/>
  <c r="P2499" i="3"/>
  <c r="L2414" i="3"/>
  <c r="P2414" i="3"/>
  <c r="L2328" i="3"/>
  <c r="P2328" i="3"/>
  <c r="L2244" i="3"/>
  <c r="P2244" i="3"/>
  <c r="L2180" i="3"/>
  <c r="P2180" i="3"/>
  <c r="L2116" i="3"/>
  <c r="P2116" i="3"/>
  <c r="L2052" i="3"/>
  <c r="P2052" i="3"/>
  <c r="L2856" i="3"/>
  <c r="P2856" i="3"/>
  <c r="L2754" i="3"/>
  <c r="P2754" i="3"/>
  <c r="L2651" i="3"/>
  <c r="P2651" i="3"/>
  <c r="L2551" i="3"/>
  <c r="P2551" i="3"/>
  <c r="L2466" i="3"/>
  <c r="P2466" i="3"/>
  <c r="L2854" i="3"/>
  <c r="P2854" i="3"/>
  <c r="L2751" i="3"/>
  <c r="P2751" i="3"/>
  <c r="L2648" i="3"/>
  <c r="P2648" i="3"/>
  <c r="L2548" i="3"/>
  <c r="P2548" i="3"/>
  <c r="L2463" i="3"/>
  <c r="P2463" i="3"/>
  <c r="L2378" i="3"/>
  <c r="P2378" i="3"/>
  <c r="L2292" i="3"/>
  <c r="P2292" i="3"/>
  <c r="L2217" i="3"/>
  <c r="P2217" i="3"/>
  <c r="L2153" i="3"/>
  <c r="P2153" i="3"/>
  <c r="L2089" i="3"/>
  <c r="P2089" i="3"/>
  <c r="L2025" i="3"/>
  <c r="P2025" i="3"/>
  <c r="L2798" i="3"/>
  <c r="P2798" i="3"/>
  <c r="L2632" i="3"/>
  <c r="P2632" i="3"/>
  <c r="L2483" i="3"/>
  <c r="P2483" i="3"/>
  <c r="L2363" i="3"/>
  <c r="P2363" i="3"/>
  <c r="L2248" i="3"/>
  <c r="P2248" i="3"/>
  <c r="L2163" i="3"/>
  <c r="P2163" i="3"/>
  <c r="L2078" i="3"/>
  <c r="P2078" i="3"/>
  <c r="L2000" i="3"/>
  <c r="P2000" i="3"/>
  <c r="L1936" i="3"/>
  <c r="P1936" i="3"/>
  <c r="L1872" i="3"/>
  <c r="P1872" i="3"/>
  <c r="L1808" i="3"/>
  <c r="P1808" i="3"/>
  <c r="L1744" i="3"/>
  <c r="P1744" i="3"/>
  <c r="L1680" i="3"/>
  <c r="P1680" i="3"/>
  <c r="L1616" i="3"/>
  <c r="P1616" i="3"/>
  <c r="L2774" i="3"/>
  <c r="P2774" i="3"/>
  <c r="L2608" i="3"/>
  <c r="P2608" i="3"/>
  <c r="L2464" i="3"/>
  <c r="P2464" i="3"/>
  <c r="L2347" i="3"/>
  <c r="P2347" i="3"/>
  <c r="L2237" i="3"/>
  <c r="P2237" i="3"/>
  <c r="L2151" i="3"/>
  <c r="P2151" i="3"/>
  <c r="L2066" i="3"/>
  <c r="P2066" i="3"/>
  <c r="L1991" i="3"/>
  <c r="P1991" i="3"/>
  <c r="L1927" i="3"/>
  <c r="P1927" i="3"/>
  <c r="L1863" i="3"/>
  <c r="P1863" i="3"/>
  <c r="L2872" i="3"/>
  <c r="P2872" i="3"/>
  <c r="L2707" i="3"/>
  <c r="P2707" i="3"/>
  <c r="L2546" i="3"/>
  <c r="P2546" i="3"/>
  <c r="L2415" i="3"/>
  <c r="P2415" i="3"/>
  <c r="L2300" i="3"/>
  <c r="P2300" i="3"/>
  <c r="L2202" i="3"/>
  <c r="P2202" i="3"/>
  <c r="L2117" i="3"/>
  <c r="P2117" i="3"/>
  <c r="L2031" i="3"/>
  <c r="P2031" i="3"/>
  <c r="L1965" i="3"/>
  <c r="P1965" i="3"/>
  <c r="L1901" i="3"/>
  <c r="P1901" i="3"/>
  <c r="L1837" i="3"/>
  <c r="P1837" i="3"/>
  <c r="L1773" i="3"/>
  <c r="P1773" i="3"/>
  <c r="L1709" i="3"/>
  <c r="P1709" i="3"/>
  <c r="L1645" i="3"/>
  <c r="P1645" i="3"/>
  <c r="L2848" i="3"/>
  <c r="P2848" i="3"/>
  <c r="L2586" i="3"/>
  <c r="P2586" i="3"/>
  <c r="L2379" i="3"/>
  <c r="P2379" i="3"/>
  <c r="L2208" i="3"/>
  <c r="P2208" i="3"/>
  <c r="L2071" i="3"/>
  <c r="P2071" i="3"/>
  <c r="L1956" i="3"/>
  <c r="P1956" i="3"/>
  <c r="L1854" i="3"/>
  <c r="P1854" i="3"/>
  <c r="L1763" i="3"/>
  <c r="P1763" i="3"/>
  <c r="L1667" i="3"/>
  <c r="P1667" i="3"/>
  <c r="L1397" i="3"/>
  <c r="P1397" i="3"/>
  <c r="L2207" i="3"/>
  <c r="P2207" i="3"/>
  <c r="L1762" i="3"/>
  <c r="P1762" i="3"/>
  <c r="L1468" i="3"/>
  <c r="P1468" i="3"/>
  <c r="L2649" i="3"/>
  <c r="P2649" i="3"/>
  <c r="L2585" i="3"/>
  <c r="P2585" i="3"/>
  <c r="L2521" i="3"/>
  <c r="P2521" i="3"/>
  <c r="L2457" i="3"/>
  <c r="P2457" i="3"/>
  <c r="L2393" i="3"/>
  <c r="P2393" i="3"/>
  <c r="L2329" i="3"/>
  <c r="P2329" i="3"/>
  <c r="L2265" i="3"/>
  <c r="P2265" i="3"/>
  <c r="L2858" i="3"/>
  <c r="P2858" i="3"/>
  <c r="L2755" i="3"/>
  <c r="P2755" i="3"/>
  <c r="L2654" i="3"/>
  <c r="P2654" i="3"/>
  <c r="L2552" i="3"/>
  <c r="P2552" i="3"/>
  <c r="L2467" i="3"/>
  <c r="P2467" i="3"/>
  <c r="L2382" i="3"/>
  <c r="P2382" i="3"/>
  <c r="L2296" i="3"/>
  <c r="P2296" i="3"/>
  <c r="L2220" i="3"/>
  <c r="P2220" i="3"/>
  <c r="L2156" i="3"/>
  <c r="P2156" i="3"/>
  <c r="L2092" i="3"/>
  <c r="P2092" i="3"/>
  <c r="L2920" i="3"/>
  <c r="P2920" i="3"/>
  <c r="L2818" i="3"/>
  <c r="P2818" i="3"/>
  <c r="L2715" i="3"/>
  <c r="P2715" i="3"/>
  <c r="L2614" i="3"/>
  <c r="P2614" i="3"/>
  <c r="L2519" i="3"/>
  <c r="P2519" i="3"/>
  <c r="L2918" i="3"/>
  <c r="P2918" i="3"/>
  <c r="L2815" i="3"/>
  <c r="P2815" i="3"/>
  <c r="L2712" i="3"/>
  <c r="P2712" i="3"/>
  <c r="L2610" i="3"/>
  <c r="P2610" i="3"/>
  <c r="L2516" i="3"/>
  <c r="P2516" i="3"/>
  <c r="L2431" i="3"/>
  <c r="P2431" i="3"/>
  <c r="L2346" i="3"/>
  <c r="P2346" i="3"/>
  <c r="L2260" i="3"/>
  <c r="P2260" i="3"/>
  <c r="L2193" i="3"/>
  <c r="P2193" i="3"/>
  <c r="L2129" i="3"/>
  <c r="P2129" i="3"/>
  <c r="L2065" i="3"/>
  <c r="P2065" i="3"/>
  <c r="L2899" i="3"/>
  <c r="P2899" i="3"/>
  <c r="L2735" i="3"/>
  <c r="P2735" i="3"/>
  <c r="L2570" i="3"/>
  <c r="P2570" i="3"/>
  <c r="L2434" i="3"/>
  <c r="P2434" i="3"/>
  <c r="L2320" i="3"/>
  <c r="P2320" i="3"/>
  <c r="L2216" i="3"/>
  <c r="P2216" i="3"/>
  <c r="L2131" i="3"/>
  <c r="P2131" i="3"/>
  <c r="L2046" i="3"/>
  <c r="P2046" i="3"/>
  <c r="L1976" i="3"/>
  <c r="P1976" i="3"/>
  <c r="L1912" i="3"/>
  <c r="P1912" i="3"/>
  <c r="L1848" i="3"/>
  <c r="P1848" i="3"/>
  <c r="L1784" i="3"/>
  <c r="P1784" i="3"/>
  <c r="L1720" i="3"/>
  <c r="P1720" i="3"/>
  <c r="L1656" i="3"/>
  <c r="P1656" i="3"/>
  <c r="L2875" i="3"/>
  <c r="P2875" i="3"/>
  <c r="L2711" i="3"/>
  <c r="P2711" i="3"/>
  <c r="L2550" i="3"/>
  <c r="P2550" i="3"/>
  <c r="L2418" i="3"/>
  <c r="P2418" i="3"/>
  <c r="L2304" i="3"/>
  <c r="P2304" i="3"/>
  <c r="L2205" i="3"/>
  <c r="P2205" i="3"/>
  <c r="L2119" i="3"/>
  <c r="P2119" i="3"/>
  <c r="L2034" i="3"/>
  <c r="P2034" i="3"/>
  <c r="L1967" i="3"/>
  <c r="P1967" i="3"/>
  <c r="L1903" i="3"/>
  <c r="P1903" i="3"/>
  <c r="L1839" i="3"/>
  <c r="P1839" i="3"/>
  <c r="L2810" i="3"/>
  <c r="P2810" i="3"/>
  <c r="L2646" i="3"/>
  <c r="P2646" i="3"/>
  <c r="L2494" i="3"/>
  <c r="P2494" i="3"/>
  <c r="L2372" i="3"/>
  <c r="P2372" i="3"/>
  <c r="L2258" i="3"/>
  <c r="P2258" i="3"/>
  <c r="L2170" i="3"/>
  <c r="P2170" i="3"/>
  <c r="L2085" i="3"/>
  <c r="P2085" i="3"/>
  <c r="L2005" i="3"/>
  <c r="P2005" i="3"/>
  <c r="L1941" i="3"/>
  <c r="P1941" i="3"/>
  <c r="L1877" i="3"/>
  <c r="P1877" i="3"/>
  <c r="L1813" i="3"/>
  <c r="P1813" i="3"/>
  <c r="L1749" i="3"/>
  <c r="P1749" i="3"/>
  <c r="L1685" i="3"/>
  <c r="P1685" i="3"/>
  <c r="L1621" i="3"/>
  <c r="P1621" i="3"/>
  <c r="L2750" i="3"/>
  <c r="P2750" i="3"/>
  <c r="L2503" i="3"/>
  <c r="P2503" i="3"/>
  <c r="L2310" i="3"/>
  <c r="P2310" i="3"/>
  <c r="L2157" i="3"/>
  <c r="P2157" i="3"/>
  <c r="L2021" i="3"/>
  <c r="P2021" i="3"/>
  <c r="L1918" i="3"/>
  <c r="P1918" i="3"/>
  <c r="L1817" i="3"/>
  <c r="P1817" i="3"/>
  <c r="L1731" i="3"/>
  <c r="P1731" i="3"/>
  <c r="L1699" i="3"/>
  <c r="P1699" i="3"/>
  <c r="L1565" i="3"/>
  <c r="P1565" i="3"/>
  <c r="L1421" i="3"/>
  <c r="P1421" i="3"/>
  <c r="L2746" i="3"/>
  <c r="P2746" i="3"/>
  <c r="L2259" i="3"/>
  <c r="P2259" i="3"/>
  <c r="L2020" i="3"/>
  <c r="P2020" i="3"/>
  <c r="L1794" i="3"/>
  <c r="P1794" i="3"/>
  <c r="L1644" i="3"/>
  <c r="P1644" i="3"/>
  <c r="L1492" i="3"/>
  <c r="P1492" i="3"/>
  <c r="L2453" i="3"/>
  <c r="P2453" i="3"/>
  <c r="P2429" i="3"/>
  <c r="L2429" i="3"/>
  <c r="L2413" i="3"/>
  <c r="P2413" i="3"/>
  <c r="L2389" i="3"/>
  <c r="P2389" i="3"/>
  <c r="P2365" i="3"/>
  <c r="L2365" i="3"/>
  <c r="L2349" i="3"/>
  <c r="P2349" i="3"/>
  <c r="L2325" i="3"/>
  <c r="P2325" i="3"/>
  <c r="P2301" i="3"/>
  <c r="L2301" i="3"/>
  <c r="L2285" i="3"/>
  <c r="P2285" i="3"/>
  <c r="P2261" i="3"/>
  <c r="L2261" i="3"/>
  <c r="P2916" i="3"/>
  <c r="L2916" i="3"/>
  <c r="L2900" i="3"/>
  <c r="P2900" i="3"/>
  <c r="L2876" i="3"/>
  <c r="P2876" i="3"/>
  <c r="P2852" i="3"/>
  <c r="L2852" i="3"/>
  <c r="L2836" i="3"/>
  <c r="P2836" i="3"/>
  <c r="L2812" i="3"/>
  <c r="P2812" i="3"/>
  <c r="P2788" i="3"/>
  <c r="L2788" i="3"/>
  <c r="L2772" i="3"/>
  <c r="P2772" i="3"/>
  <c r="L2748" i="3"/>
  <c r="P2748" i="3"/>
  <c r="P2724" i="3"/>
  <c r="L2724" i="3"/>
  <c r="L2708" i="3"/>
  <c r="P2708" i="3"/>
  <c r="P2684" i="3"/>
  <c r="L2684" i="3"/>
  <c r="P2660" i="3"/>
  <c r="L2660" i="3"/>
  <c r="L2644" i="3"/>
  <c r="P2644" i="3"/>
  <c r="L2620" i="3"/>
  <c r="P2620" i="3"/>
  <c r="P2596" i="3"/>
  <c r="L2596" i="3"/>
  <c r="L2580" i="3"/>
  <c r="P2580" i="3"/>
  <c r="L2921" i="3"/>
  <c r="P2921" i="3"/>
  <c r="P2897" i="3"/>
  <c r="L2897" i="3"/>
  <c r="L2881" i="3"/>
  <c r="P2881" i="3"/>
  <c r="L2857" i="3"/>
  <c r="P2857" i="3"/>
  <c r="P2833" i="3"/>
  <c r="L2833" i="3"/>
  <c r="L2817" i="3"/>
  <c r="P2817" i="3"/>
  <c r="L2793" i="3"/>
  <c r="P2793" i="3"/>
  <c r="P2769" i="3"/>
  <c r="L2769" i="3"/>
  <c r="L2753" i="3"/>
  <c r="P2753" i="3"/>
  <c r="L2729" i="3"/>
  <c r="P2729" i="3"/>
  <c r="P2705" i="3"/>
  <c r="L2705" i="3"/>
  <c r="L2689" i="3"/>
  <c r="P2689" i="3"/>
  <c r="P2665" i="3"/>
  <c r="L2665" i="3"/>
  <c r="P2641" i="3"/>
  <c r="L2641" i="3"/>
  <c r="L2625" i="3"/>
  <c r="P2625" i="3"/>
  <c r="P2601" i="3"/>
  <c r="L2601" i="3"/>
  <c r="P2577" i="3"/>
  <c r="L2577" i="3"/>
  <c r="L2561" i="3"/>
  <c r="P2561" i="3"/>
  <c r="P2537" i="3"/>
  <c r="L2537" i="3"/>
  <c r="P2513" i="3"/>
  <c r="L2513" i="3"/>
  <c r="L2497" i="3"/>
  <c r="P2497" i="3"/>
  <c r="P2473" i="3"/>
  <c r="L2473" i="3"/>
  <c r="P2449" i="3"/>
  <c r="L2449" i="3"/>
  <c r="L2433" i="3"/>
  <c r="P2433" i="3"/>
  <c r="P2409" i="3"/>
  <c r="L2409" i="3"/>
  <c r="P2385" i="3"/>
  <c r="L2385" i="3"/>
  <c r="L2369" i="3"/>
  <c r="P2369" i="3"/>
  <c r="P2345" i="3"/>
  <c r="L2345" i="3"/>
  <c r="P2321" i="3"/>
  <c r="L2321" i="3"/>
  <c r="L2305" i="3"/>
  <c r="P2305" i="3"/>
  <c r="P2281" i="3"/>
  <c r="L2281" i="3"/>
  <c r="P2257" i="3"/>
  <c r="L2257" i="3"/>
  <c r="L2922" i="3"/>
  <c r="P2922" i="3"/>
  <c r="P2883" i="3"/>
  <c r="L2883" i="3"/>
  <c r="P2846" i="3"/>
  <c r="L2846" i="3"/>
  <c r="L2819" i="3"/>
  <c r="P2819" i="3"/>
  <c r="P2782" i="3"/>
  <c r="L2782" i="3"/>
  <c r="P2743" i="3"/>
  <c r="L2743" i="3"/>
  <c r="L2718" i="3"/>
  <c r="P2718" i="3"/>
  <c r="P2679" i="3"/>
  <c r="L2679" i="3"/>
  <c r="P2640" i="3"/>
  <c r="L2640" i="3"/>
  <c r="L2615" i="3"/>
  <c r="P2615" i="3"/>
  <c r="P2576" i="3"/>
  <c r="L2576" i="3"/>
  <c r="P2542" i="3"/>
  <c r="L2542" i="3"/>
  <c r="L2520" i="3"/>
  <c r="P2520" i="3"/>
  <c r="P2488" i="3"/>
  <c r="L2488" i="3"/>
  <c r="P2456" i="3"/>
  <c r="L2456" i="3"/>
  <c r="L2435" i="3"/>
  <c r="P2435" i="3"/>
  <c r="P2403" i="3"/>
  <c r="L2403" i="3"/>
  <c r="P2371" i="3"/>
  <c r="L2371" i="3"/>
  <c r="L2350" i="3"/>
  <c r="P2350" i="3"/>
  <c r="P2318" i="3"/>
  <c r="L2318" i="3"/>
  <c r="P2286" i="3"/>
  <c r="L2286" i="3"/>
  <c r="L2264" i="3"/>
  <c r="P2264" i="3"/>
  <c r="P2236" i="3"/>
  <c r="L2236" i="3"/>
  <c r="P2212" i="3"/>
  <c r="L2212" i="3"/>
  <c r="L2196" i="3"/>
  <c r="P2196" i="3"/>
  <c r="P2172" i="3"/>
  <c r="L2172" i="3"/>
  <c r="P2148" i="3"/>
  <c r="L2148" i="3"/>
  <c r="L2132" i="3"/>
  <c r="P2132" i="3"/>
  <c r="P2108" i="3"/>
  <c r="L2108" i="3"/>
  <c r="P2084" i="3"/>
  <c r="L2084" i="3"/>
  <c r="L2068" i="3"/>
  <c r="P2068" i="3"/>
  <c r="P2044" i="3"/>
  <c r="L2044" i="3"/>
  <c r="P2907" i="3"/>
  <c r="L2907" i="3"/>
  <c r="L2882" i="3"/>
  <c r="P2882" i="3"/>
  <c r="P2843" i="3"/>
  <c r="L2843" i="3"/>
  <c r="P2806" i="3"/>
  <c r="L2806" i="3"/>
  <c r="L2779" i="3"/>
  <c r="P2779" i="3"/>
  <c r="P2742" i="3"/>
  <c r="L2742" i="3"/>
  <c r="P2703" i="3"/>
  <c r="L2703" i="3"/>
  <c r="L2678" i="3"/>
  <c r="P2678" i="3"/>
  <c r="P2639" i="3"/>
  <c r="L2639" i="3"/>
  <c r="P2600" i="3"/>
  <c r="L2600" i="3"/>
  <c r="L2575" i="3"/>
  <c r="P2575" i="3"/>
  <c r="P2540" i="3"/>
  <c r="L2540" i="3"/>
  <c r="P2508" i="3"/>
  <c r="L2508" i="3"/>
  <c r="L2487" i="3"/>
  <c r="P2487" i="3"/>
  <c r="P2455" i="3"/>
  <c r="L2455" i="3"/>
  <c r="P2904" i="3"/>
  <c r="L2904" i="3"/>
  <c r="L2879" i="3"/>
  <c r="P2879" i="3"/>
  <c r="P2840" i="3"/>
  <c r="L2840" i="3"/>
  <c r="P2802" i="3"/>
  <c r="L2802" i="3"/>
  <c r="L2776" i="3"/>
  <c r="P2776" i="3"/>
  <c r="P2738" i="3"/>
  <c r="L2738" i="3"/>
  <c r="P2699" i="3"/>
  <c r="L2699" i="3"/>
  <c r="L2674" i="3"/>
  <c r="P2674" i="3"/>
  <c r="P2635" i="3"/>
  <c r="L2635" i="3"/>
  <c r="P2598" i="3"/>
  <c r="L2598" i="3"/>
  <c r="L2571" i="3"/>
  <c r="P2571" i="3"/>
  <c r="P2538" i="3"/>
  <c r="L2538" i="3"/>
  <c r="P2506" i="3"/>
  <c r="L2506" i="3"/>
  <c r="L2484" i="3"/>
  <c r="P2484" i="3"/>
  <c r="P2452" i="3"/>
  <c r="L2452" i="3"/>
  <c r="P2420" i="3"/>
  <c r="L2420" i="3"/>
  <c r="L2399" i="3"/>
  <c r="P2399" i="3"/>
  <c r="P2367" i="3"/>
  <c r="L2367" i="3"/>
  <c r="P2335" i="3"/>
  <c r="L2335" i="3"/>
  <c r="L2314" i="3"/>
  <c r="P2314" i="3"/>
  <c r="P2282" i="3"/>
  <c r="L2282" i="3"/>
  <c r="P2250" i="3"/>
  <c r="L2250" i="3"/>
  <c r="L2233" i="3"/>
  <c r="P2233" i="3"/>
  <c r="P2209" i="3"/>
  <c r="L2209" i="3"/>
  <c r="P2185" i="3"/>
  <c r="L2185" i="3"/>
  <c r="L2169" i="3"/>
  <c r="P2169" i="3"/>
  <c r="P2145" i="3"/>
  <c r="L2145" i="3"/>
  <c r="P2121" i="3"/>
  <c r="L2121" i="3"/>
  <c r="L2105" i="3"/>
  <c r="P2105" i="3"/>
  <c r="P2081" i="3"/>
  <c r="L2081" i="3"/>
  <c r="P2057" i="3"/>
  <c r="L2057" i="3"/>
  <c r="L2041" i="3"/>
  <c r="P2041" i="3"/>
  <c r="P2017" i="3"/>
  <c r="L2017" i="3"/>
  <c r="P2878" i="3"/>
  <c r="L2878" i="3"/>
  <c r="L2838" i="3"/>
  <c r="P2838" i="3"/>
  <c r="P2775" i="3"/>
  <c r="L2775" i="3"/>
  <c r="P2714" i="3"/>
  <c r="L2714" i="3"/>
  <c r="L2672" i="3"/>
  <c r="P2672" i="3"/>
  <c r="P2611" i="3"/>
  <c r="L2611" i="3"/>
  <c r="P2554" i="3"/>
  <c r="L2554" i="3"/>
  <c r="L2518" i="3"/>
  <c r="P2518" i="3"/>
  <c r="P2468" i="3"/>
  <c r="L2468" i="3"/>
  <c r="P2419" i="3"/>
  <c r="L2419" i="3"/>
  <c r="L2391" i="3"/>
  <c r="P2391" i="3"/>
  <c r="P2348" i="3"/>
  <c r="L2348" i="3"/>
  <c r="P2306" i="3"/>
  <c r="L2306" i="3"/>
  <c r="L2278" i="3"/>
  <c r="P2278" i="3"/>
  <c r="P2238" i="3"/>
  <c r="L2238" i="3"/>
  <c r="P2206" i="3"/>
  <c r="L2206" i="3"/>
  <c r="L2184" i="3"/>
  <c r="P2184" i="3"/>
  <c r="P2152" i="3"/>
  <c r="L2152" i="3"/>
  <c r="P2120" i="3"/>
  <c r="L2120" i="3"/>
  <c r="L2099" i="3"/>
  <c r="P2099" i="3"/>
  <c r="P2067" i="3"/>
  <c r="L2067" i="3"/>
  <c r="P2035" i="3"/>
  <c r="L2035" i="3"/>
  <c r="L2016" i="3"/>
  <c r="P2016" i="3"/>
  <c r="P1992" i="3"/>
  <c r="L1992" i="3"/>
  <c r="P1968" i="3"/>
  <c r="L1968" i="3"/>
  <c r="L1952" i="3"/>
  <c r="P1952" i="3"/>
  <c r="P1928" i="3"/>
  <c r="L1928" i="3"/>
  <c r="P1904" i="3"/>
  <c r="L1904" i="3"/>
  <c r="L1888" i="3"/>
  <c r="P1888" i="3"/>
  <c r="P1864" i="3"/>
  <c r="L1864" i="3"/>
  <c r="P1840" i="3"/>
  <c r="L1840" i="3"/>
  <c r="L1824" i="3"/>
  <c r="P1824" i="3"/>
  <c r="P1800" i="3"/>
  <c r="L1800" i="3"/>
  <c r="P1776" i="3"/>
  <c r="L1776" i="3"/>
  <c r="L1760" i="3"/>
  <c r="P1760" i="3"/>
  <c r="P1736" i="3"/>
  <c r="L1736" i="3"/>
  <c r="P1712" i="3"/>
  <c r="L1712" i="3"/>
  <c r="L1696" i="3"/>
  <c r="P1696" i="3"/>
  <c r="P1672" i="3"/>
  <c r="L1672" i="3"/>
  <c r="P1648" i="3"/>
  <c r="L1648" i="3"/>
  <c r="L1632" i="3"/>
  <c r="P1632" i="3"/>
  <c r="P2915" i="3"/>
  <c r="L2915" i="3"/>
  <c r="P2855" i="3"/>
  <c r="L2855" i="3"/>
  <c r="L2814" i="3"/>
  <c r="P2814" i="3"/>
  <c r="P2752" i="3"/>
  <c r="L2752" i="3"/>
  <c r="P2694" i="3"/>
  <c r="L2694" i="3"/>
  <c r="L2650" i="3"/>
  <c r="P2650" i="3"/>
  <c r="P2591" i="3"/>
  <c r="L2591" i="3"/>
  <c r="P2534" i="3"/>
  <c r="L2534" i="3"/>
  <c r="L2500" i="3"/>
  <c r="P2500" i="3"/>
  <c r="P2448" i="3"/>
  <c r="L2448" i="3"/>
  <c r="P2404" i="3"/>
  <c r="L2404" i="3"/>
  <c r="L2375" i="3"/>
  <c r="P2375" i="3"/>
  <c r="P2332" i="3"/>
  <c r="L2332" i="3"/>
  <c r="P2290" i="3"/>
  <c r="L2290" i="3"/>
  <c r="L2262" i="3"/>
  <c r="P2262" i="3"/>
  <c r="P2226" i="3"/>
  <c r="L2226" i="3"/>
  <c r="P2194" i="3"/>
  <c r="L2194" i="3"/>
  <c r="L2173" i="3"/>
  <c r="P2173" i="3"/>
  <c r="P2141" i="3"/>
  <c r="L2141" i="3"/>
  <c r="P2109" i="3"/>
  <c r="L2109" i="3"/>
  <c r="P2087" i="3"/>
  <c r="L2087" i="3"/>
  <c r="P2055" i="3"/>
  <c r="L2055" i="3"/>
  <c r="P2024" i="3"/>
  <c r="L2024" i="3"/>
  <c r="L2007" i="3"/>
  <c r="P2007" i="3"/>
  <c r="P1983" i="3"/>
  <c r="L1983" i="3"/>
  <c r="P1959" i="3"/>
  <c r="L1959" i="3"/>
  <c r="L1943" i="3"/>
  <c r="P1943" i="3"/>
  <c r="P1919" i="3"/>
  <c r="L1919" i="3"/>
  <c r="P1895" i="3"/>
  <c r="L1895" i="3"/>
  <c r="L1879" i="3"/>
  <c r="P1879" i="3"/>
  <c r="P1855" i="3"/>
  <c r="L1855" i="3"/>
  <c r="L1831" i="3"/>
  <c r="P1831" i="3"/>
  <c r="L2912" i="3"/>
  <c r="P2912" i="3"/>
  <c r="P2850" i="3"/>
  <c r="L2850" i="3"/>
  <c r="P2787" i="3"/>
  <c r="L2787" i="3"/>
  <c r="L2747" i="3"/>
  <c r="P2747" i="3"/>
  <c r="P2686" i="3"/>
  <c r="L2686" i="3"/>
  <c r="P2624" i="3"/>
  <c r="L2624" i="3"/>
  <c r="L2583" i="3"/>
  <c r="P2583" i="3"/>
  <c r="P2528" i="3"/>
  <c r="L2528" i="3"/>
  <c r="P2479" i="3"/>
  <c r="L2479" i="3"/>
  <c r="L2443" i="3"/>
  <c r="P2443" i="3"/>
  <c r="P2400" i="3"/>
  <c r="L2400" i="3"/>
  <c r="P2358" i="3"/>
  <c r="L2358" i="3"/>
  <c r="L2330" i="3"/>
  <c r="P2330" i="3"/>
  <c r="P2287" i="3"/>
  <c r="L2287" i="3"/>
  <c r="P2245" i="3"/>
  <c r="L2245" i="3"/>
  <c r="L2223" i="3"/>
  <c r="P2223" i="3"/>
  <c r="P2191" i="3"/>
  <c r="L2191" i="3"/>
  <c r="P2159" i="3"/>
  <c r="L2159" i="3"/>
  <c r="L2138" i="3"/>
  <c r="P2138" i="3"/>
  <c r="P2106" i="3"/>
  <c r="L2106" i="3"/>
  <c r="P2074" i="3"/>
  <c r="L2074" i="3"/>
  <c r="L2053" i="3"/>
  <c r="P2053" i="3"/>
  <c r="P2022" i="3"/>
  <c r="L2022" i="3"/>
  <c r="P1997" i="3"/>
  <c r="L1997" i="3"/>
  <c r="L1981" i="3"/>
  <c r="P1981" i="3"/>
  <c r="P1957" i="3"/>
  <c r="L1957" i="3"/>
  <c r="P1933" i="3"/>
  <c r="L1933" i="3"/>
  <c r="L1917" i="3"/>
  <c r="P1917" i="3"/>
  <c r="P1893" i="3"/>
  <c r="L1893" i="3"/>
  <c r="P1869" i="3"/>
  <c r="L1869" i="3"/>
  <c r="L1853" i="3"/>
  <c r="P1853" i="3"/>
  <c r="P1829" i="3"/>
  <c r="L1829" i="3"/>
  <c r="P1805" i="3"/>
  <c r="L1805" i="3"/>
  <c r="L1789" i="3"/>
  <c r="P1789" i="3"/>
  <c r="P1765" i="3"/>
  <c r="L1765" i="3"/>
  <c r="P1741" i="3"/>
  <c r="L1741" i="3"/>
  <c r="L1725" i="3"/>
  <c r="P1725" i="3"/>
  <c r="P1701" i="3"/>
  <c r="L1701" i="3"/>
  <c r="P1677" i="3"/>
  <c r="L1677" i="3"/>
  <c r="L1661" i="3"/>
  <c r="P1661" i="3"/>
  <c r="P1637" i="3"/>
  <c r="L1637" i="3"/>
  <c r="P1613" i="3"/>
  <c r="L1613" i="3"/>
  <c r="L2914" i="3"/>
  <c r="P2914" i="3"/>
  <c r="P2822" i="3"/>
  <c r="L2822" i="3"/>
  <c r="P2720" i="3"/>
  <c r="L2720" i="3"/>
  <c r="L2656" i="3"/>
  <c r="P2656" i="3"/>
  <c r="P2556" i="3"/>
  <c r="L2556" i="3"/>
  <c r="P2472" i="3"/>
  <c r="L2472" i="3"/>
  <c r="L2423" i="3"/>
  <c r="P2423" i="3"/>
  <c r="P2354" i="3"/>
  <c r="L2354" i="3"/>
  <c r="P2284" i="3"/>
  <c r="L2284" i="3"/>
  <c r="L2242" i="3"/>
  <c r="P2242" i="3"/>
  <c r="P2190" i="3"/>
  <c r="L2190" i="3"/>
  <c r="P2139" i="3"/>
  <c r="L2139" i="3"/>
  <c r="L2104" i="3"/>
  <c r="P2104" i="3"/>
  <c r="P2054" i="3"/>
  <c r="L2054" i="3"/>
  <c r="P2009" i="3"/>
  <c r="L2009" i="3"/>
  <c r="L1982" i="3"/>
  <c r="P1982" i="3"/>
  <c r="P1945" i="3"/>
  <c r="L1945" i="3"/>
  <c r="P1906" i="3"/>
  <c r="L1906" i="3"/>
  <c r="L1881" i="3"/>
  <c r="P1881" i="3"/>
  <c r="P1842" i="3"/>
  <c r="L1842" i="3"/>
  <c r="P1806" i="3"/>
  <c r="L1806" i="3"/>
  <c r="L1785" i="3"/>
  <c r="P1785" i="3"/>
  <c r="P1753" i="3"/>
  <c r="L1753" i="3"/>
  <c r="P1721" i="3"/>
  <c r="L1721" i="3"/>
  <c r="P1614" i="3"/>
  <c r="L1614" i="3"/>
  <c r="L1589" i="3"/>
  <c r="P1589" i="3"/>
  <c r="P1525" i="3"/>
  <c r="L1525" i="3"/>
  <c r="P1501" i="3"/>
  <c r="L1501" i="3"/>
  <c r="P1357" i="3"/>
  <c r="L1357" i="3"/>
  <c r="L2847" i="3"/>
  <c r="P2847" i="3"/>
  <c r="P2582" i="3"/>
  <c r="L2582" i="3"/>
  <c r="P2496" i="3"/>
  <c r="L2496" i="3"/>
  <c r="P2122" i="3"/>
  <c r="L2122" i="3"/>
  <c r="L2070" i="3"/>
  <c r="P2070" i="3"/>
  <c r="P1955" i="3"/>
  <c r="L1955" i="3"/>
  <c r="P1916" i="3"/>
  <c r="L1916" i="3"/>
  <c r="P1708" i="3"/>
  <c r="L1708" i="3"/>
  <c r="L1676" i="3"/>
  <c r="P1676" i="3"/>
  <c r="P1596" i="3"/>
  <c r="L1596" i="3"/>
  <c r="P1572" i="3"/>
  <c r="L1572" i="3"/>
  <c r="P1428" i="3"/>
  <c r="L1428" i="3"/>
  <c r="L1689" i="3"/>
  <c r="P1689" i="3"/>
  <c r="L1657" i="3"/>
  <c r="P1657" i="3"/>
  <c r="L1605" i="3"/>
  <c r="P1605" i="3"/>
  <c r="L1581" i="3"/>
  <c r="P1581" i="3"/>
  <c r="L1541" i="3"/>
  <c r="P1541" i="3"/>
  <c r="L1517" i="3"/>
  <c r="P1517" i="3"/>
  <c r="L1477" i="3"/>
  <c r="P1477" i="3"/>
  <c r="L1453" i="3"/>
  <c r="P1453" i="3"/>
  <c r="L1413" i="3"/>
  <c r="P1413" i="3"/>
  <c r="L1389" i="3"/>
  <c r="P1389" i="3"/>
  <c r="L2911" i="3"/>
  <c r="P2911" i="3"/>
  <c r="L2811" i="3"/>
  <c r="P2811" i="3"/>
  <c r="L2647" i="3"/>
  <c r="P2647" i="3"/>
  <c r="L2555" i="3"/>
  <c r="P2555" i="3"/>
  <c r="L2422" i="3"/>
  <c r="P2422" i="3"/>
  <c r="L2352" i="3"/>
  <c r="P2352" i="3"/>
  <c r="L2240" i="3"/>
  <c r="P2240" i="3"/>
  <c r="L2189" i="3"/>
  <c r="P2189" i="3"/>
  <c r="L2103" i="3"/>
  <c r="P2103" i="3"/>
  <c r="L2051" i="3"/>
  <c r="P2051" i="3"/>
  <c r="L1980" i="3"/>
  <c r="P1980" i="3"/>
  <c r="L1942" i="3"/>
  <c r="P1942" i="3"/>
  <c r="L1878" i="3"/>
  <c r="P1878" i="3"/>
  <c r="L1841" i="3"/>
  <c r="P1841" i="3"/>
  <c r="L1783" i="3"/>
  <c r="P1783" i="3"/>
  <c r="L1751" i="3"/>
  <c r="P1751" i="3"/>
  <c r="L1698" i="3"/>
  <c r="P1698" i="3"/>
  <c r="L1666" i="3"/>
  <c r="P1666" i="3"/>
  <c r="L1612" i="3"/>
  <c r="P1612" i="3"/>
  <c r="L1588" i="3"/>
  <c r="P1588" i="3"/>
  <c r="L1548" i="3"/>
  <c r="P1548" i="3"/>
  <c r="L1524" i="3"/>
  <c r="P1524" i="3"/>
  <c r="L1484" i="3"/>
  <c r="P1484" i="3"/>
  <c r="L1460" i="3"/>
  <c r="P1460" i="3"/>
  <c r="L1396" i="3"/>
  <c r="P1396" i="3"/>
  <c r="L1332" i="3"/>
  <c r="P1332" i="3"/>
  <c r="L1268" i="3"/>
  <c r="P1268" i="3"/>
  <c r="L2903" i="3"/>
  <c r="P2903" i="3"/>
  <c r="L2642" i="3"/>
  <c r="P2642" i="3"/>
  <c r="L2412" i="3"/>
  <c r="P2412" i="3"/>
  <c r="L2235" i="3"/>
  <c r="P2235" i="3"/>
  <c r="L2101" i="3"/>
  <c r="P2101" i="3"/>
  <c r="L1978" i="3"/>
  <c r="P1978" i="3"/>
  <c r="L1875" i="3"/>
  <c r="P1875" i="3"/>
  <c r="L1780" i="3"/>
  <c r="P1780" i="3"/>
  <c r="L1695" i="3"/>
  <c r="P1695" i="3"/>
  <c r="L1610" i="3"/>
  <c r="P1610" i="3"/>
  <c r="L1546" i="3"/>
  <c r="P1546" i="3"/>
  <c r="L1482" i="3"/>
  <c r="P1482" i="3"/>
  <c r="L1418" i="3"/>
  <c r="P1418" i="3"/>
  <c r="L1354" i="3"/>
  <c r="P1354" i="3"/>
  <c r="L1290" i="3"/>
  <c r="P1290" i="3"/>
  <c r="L1226" i="3"/>
  <c r="P1226" i="3"/>
  <c r="L1162" i="3"/>
  <c r="P1162" i="3"/>
  <c r="L1098" i="3"/>
  <c r="P1098" i="3"/>
  <c r="L1034" i="3"/>
  <c r="P1034" i="3"/>
  <c r="L970" i="3"/>
  <c r="P970" i="3"/>
  <c r="L906" i="3"/>
  <c r="P906" i="3"/>
  <c r="L842" i="3"/>
  <c r="P842" i="3"/>
  <c r="L2599" i="3"/>
  <c r="P2599" i="3"/>
  <c r="L2274" i="3"/>
  <c r="P2274" i="3"/>
  <c r="L2688" i="3"/>
  <c r="P2688" i="3"/>
  <c r="L2338" i="3"/>
  <c r="P2338" i="3"/>
  <c r="L2231" i="3"/>
  <c r="P2231" i="3"/>
  <c r="L1583" i="3"/>
  <c r="P1583" i="3"/>
  <c r="L1205" i="3"/>
  <c r="P1205" i="3"/>
  <c r="L912" i="3"/>
  <c r="P912" i="3"/>
  <c r="L646" i="3"/>
  <c r="P646" i="3"/>
  <c r="L2630" i="3"/>
  <c r="P2630" i="3"/>
  <c r="L1710" i="3"/>
  <c r="P1710" i="3"/>
  <c r="L1678" i="3"/>
  <c r="P1678" i="3"/>
  <c r="P1646" i="3"/>
  <c r="L1646" i="3"/>
  <c r="L1625" i="3"/>
  <c r="P1625" i="3"/>
  <c r="L1597" i="3"/>
  <c r="P1597" i="3"/>
  <c r="P1573" i="3"/>
  <c r="L1573" i="3"/>
  <c r="L1557" i="3"/>
  <c r="P1557" i="3"/>
  <c r="L1533" i="3"/>
  <c r="P1533" i="3"/>
  <c r="P1509" i="3"/>
  <c r="L1509" i="3"/>
  <c r="L1493" i="3"/>
  <c r="P1493" i="3"/>
  <c r="P1469" i="3"/>
  <c r="L1469" i="3"/>
  <c r="P1445" i="3"/>
  <c r="L1445" i="3"/>
  <c r="L1429" i="3"/>
  <c r="P1429" i="3"/>
  <c r="L1405" i="3"/>
  <c r="P1405" i="3"/>
  <c r="P1381" i="3"/>
  <c r="L1381" i="3"/>
  <c r="L1365" i="3"/>
  <c r="P1365" i="3"/>
  <c r="L2880" i="3"/>
  <c r="P2880" i="3"/>
  <c r="P2783" i="3"/>
  <c r="L2783" i="3"/>
  <c r="L2719" i="3"/>
  <c r="P2719" i="3"/>
  <c r="L2618" i="3"/>
  <c r="P2618" i="3"/>
  <c r="P2524" i="3"/>
  <c r="L2524" i="3"/>
  <c r="L2471" i="3"/>
  <c r="P2471" i="3"/>
  <c r="P2396" i="3"/>
  <c r="L2396" i="3"/>
  <c r="P2327" i="3"/>
  <c r="L2327" i="3"/>
  <c r="L2283" i="3"/>
  <c r="P2283" i="3"/>
  <c r="L2222" i="3"/>
  <c r="P2222" i="3"/>
  <c r="P2171" i="3"/>
  <c r="L2171" i="3"/>
  <c r="L2136" i="3"/>
  <c r="P2136" i="3"/>
  <c r="L2086" i="3"/>
  <c r="P2086" i="3"/>
  <c r="P2037" i="3"/>
  <c r="L2037" i="3"/>
  <c r="L2006" i="3"/>
  <c r="P2006" i="3"/>
  <c r="L1969" i="3"/>
  <c r="P1969" i="3"/>
  <c r="P1930" i="3"/>
  <c r="L1930" i="3"/>
  <c r="L1905" i="3"/>
  <c r="P1905" i="3"/>
  <c r="P1866" i="3"/>
  <c r="L1866" i="3"/>
  <c r="P1827" i="3"/>
  <c r="L1827" i="3"/>
  <c r="L1804" i="3"/>
  <c r="P1804" i="3"/>
  <c r="L1772" i="3"/>
  <c r="P1772" i="3"/>
  <c r="P1740" i="3"/>
  <c r="L1740" i="3"/>
  <c r="L1719" i="3"/>
  <c r="P1719" i="3"/>
  <c r="L1687" i="3"/>
  <c r="P1687" i="3"/>
  <c r="P1655" i="3"/>
  <c r="L1655" i="3"/>
  <c r="L1634" i="3"/>
  <c r="P1634" i="3"/>
  <c r="L1604" i="3"/>
  <c r="P1604" i="3"/>
  <c r="P1580" i="3"/>
  <c r="L1580" i="3"/>
  <c r="L1564" i="3"/>
  <c r="P1564" i="3"/>
  <c r="P1540" i="3"/>
  <c r="L1540" i="3"/>
  <c r="P1516" i="3"/>
  <c r="L1516" i="3"/>
  <c r="L1500" i="3"/>
  <c r="P1500" i="3"/>
  <c r="L1476" i="3"/>
  <c r="P1476" i="3"/>
  <c r="P1452" i="3"/>
  <c r="L1452" i="3"/>
  <c r="L1436" i="3"/>
  <c r="P1436" i="3"/>
  <c r="P1412" i="3"/>
  <c r="L1412" i="3"/>
  <c r="P1388" i="3"/>
  <c r="L1388" i="3"/>
  <c r="L1372" i="3"/>
  <c r="P1372" i="3"/>
  <c r="P1348" i="3"/>
  <c r="L1348" i="3"/>
  <c r="L1308" i="3"/>
  <c r="P1308" i="3"/>
  <c r="P1284" i="3"/>
  <c r="L1284" i="3"/>
  <c r="L1244" i="3"/>
  <c r="P1244" i="3"/>
  <c r="P1220" i="3"/>
  <c r="L1220" i="3"/>
  <c r="L2803" i="3"/>
  <c r="P2803" i="3"/>
  <c r="P2706" i="3"/>
  <c r="L2706" i="3"/>
  <c r="L2544" i="3"/>
  <c r="P2544" i="3"/>
  <c r="L2344" i="3"/>
  <c r="P2344" i="3"/>
  <c r="L2186" i="3"/>
  <c r="P2186" i="3"/>
  <c r="L2048" i="3"/>
  <c r="P2048" i="3"/>
  <c r="L1939" i="3"/>
  <c r="P1939" i="3"/>
  <c r="L1836" i="3"/>
  <c r="P1836" i="3"/>
  <c r="L1748" i="3"/>
  <c r="P1748" i="3"/>
  <c r="L1663" i="3"/>
  <c r="P1663" i="3"/>
  <c r="L1586" i="3"/>
  <c r="P1586" i="3"/>
  <c r="L1522" i="3"/>
  <c r="P1522" i="3"/>
  <c r="L1458" i="3"/>
  <c r="P1458" i="3"/>
  <c r="L1394" i="3"/>
  <c r="P1394" i="3"/>
  <c r="L1330" i="3"/>
  <c r="P1330" i="3"/>
  <c r="L1266" i="3"/>
  <c r="P1266" i="3"/>
  <c r="L1202" i="3"/>
  <c r="P1202" i="3"/>
  <c r="L1138" i="3"/>
  <c r="P1138" i="3"/>
  <c r="L1074" i="3"/>
  <c r="P1074" i="3"/>
  <c r="L1010" i="3"/>
  <c r="P1010" i="3"/>
  <c r="L946" i="3"/>
  <c r="P946" i="3"/>
  <c r="L882" i="3"/>
  <c r="P882" i="3"/>
  <c r="L2863" i="3"/>
  <c r="P2863" i="3"/>
  <c r="L2459" i="3"/>
  <c r="P2459" i="3"/>
  <c r="L2187" i="3"/>
  <c r="P2187" i="3"/>
  <c r="L2536" i="3"/>
  <c r="P2536" i="3"/>
  <c r="L1954" i="3"/>
  <c r="P1954" i="3"/>
  <c r="L1626" i="3"/>
  <c r="P1626" i="3"/>
  <c r="L1441" i="3"/>
  <c r="P1441" i="3"/>
  <c r="L1235" i="3"/>
  <c r="P1235" i="3"/>
  <c r="L1104" i="3"/>
  <c r="P1104" i="3"/>
  <c r="L940" i="3"/>
  <c r="P940" i="3"/>
  <c r="L814" i="3"/>
  <c r="P814" i="3"/>
  <c r="L670" i="3"/>
  <c r="P670" i="3"/>
  <c r="L558" i="3"/>
  <c r="P558" i="3"/>
  <c r="L2786" i="3"/>
  <c r="P2786" i="3"/>
  <c r="L2199" i="3"/>
  <c r="P2199" i="3"/>
  <c r="L1491" i="3"/>
  <c r="P1491" i="3"/>
  <c r="L1213" i="3"/>
  <c r="P1213" i="3"/>
  <c r="L2462" i="3"/>
  <c r="P2462" i="3"/>
  <c r="L2279" i="3"/>
  <c r="P2279" i="3"/>
  <c r="L2134" i="3"/>
  <c r="P2134" i="3"/>
  <c r="L2003" i="3"/>
  <c r="P2003" i="3"/>
  <c r="L1900" i="3"/>
  <c r="P1900" i="3"/>
  <c r="L1802" i="3"/>
  <c r="P1802" i="3"/>
  <c r="L1716" i="3"/>
  <c r="P1716" i="3"/>
  <c r="L1631" i="3"/>
  <c r="P1631" i="3"/>
  <c r="L1562" i="3"/>
  <c r="P1562" i="3"/>
  <c r="L1498" i="3"/>
  <c r="P1498" i="3"/>
  <c r="L1434" i="3"/>
  <c r="P1434" i="3"/>
  <c r="L1370" i="3"/>
  <c r="P1370" i="3"/>
  <c r="L1306" i="3"/>
  <c r="P1306" i="3"/>
  <c r="L1242" i="3"/>
  <c r="P1242" i="3"/>
  <c r="L1178" i="3"/>
  <c r="P1178" i="3"/>
  <c r="L1114" i="3"/>
  <c r="P1114" i="3"/>
  <c r="L1050" i="3"/>
  <c r="P1050" i="3"/>
  <c r="L986" i="3"/>
  <c r="P986" i="3"/>
  <c r="L922" i="3"/>
  <c r="P922" i="3"/>
  <c r="L858" i="3"/>
  <c r="P858" i="3"/>
  <c r="L2702" i="3"/>
  <c r="P2702" i="3"/>
  <c r="L2351" i="3"/>
  <c r="P2351" i="3"/>
  <c r="L2791" i="3"/>
  <c r="P2791" i="3"/>
  <c r="L2408" i="3"/>
  <c r="P2408" i="3"/>
  <c r="L2014" i="3"/>
  <c r="P2014" i="3"/>
  <c r="L1480" i="3"/>
  <c r="P1480" i="3"/>
  <c r="L1132" i="3"/>
  <c r="P1132" i="3"/>
  <c r="L839" i="3"/>
  <c r="P839" i="3"/>
  <c r="L582" i="3"/>
  <c r="P582" i="3"/>
  <c r="L2295" i="3"/>
  <c r="P2295" i="3"/>
  <c r="L1543" i="3"/>
  <c r="P1543" i="3"/>
  <c r="L1324" i="3"/>
  <c r="P1324" i="3"/>
  <c r="L1260" i="3"/>
  <c r="P1260" i="3"/>
  <c r="L2867" i="3"/>
  <c r="P2867" i="3"/>
  <c r="L2607" i="3"/>
  <c r="P2607" i="3"/>
  <c r="L2394" i="3"/>
  <c r="P2394" i="3"/>
  <c r="L2219" i="3"/>
  <c r="P2219" i="3"/>
  <c r="L2082" i="3"/>
  <c r="P2082" i="3"/>
  <c r="L1964" i="3"/>
  <c r="P1964" i="3"/>
  <c r="L1862" i="3"/>
  <c r="P1862" i="3"/>
  <c r="L1770" i="3"/>
  <c r="P1770" i="3"/>
  <c r="L1684" i="3"/>
  <c r="P1684" i="3"/>
  <c r="L1602" i="3"/>
  <c r="P1602" i="3"/>
  <c r="L1538" i="3"/>
  <c r="P1538" i="3"/>
  <c r="L1474" i="3"/>
  <c r="P1474" i="3"/>
  <c r="L1410" i="3"/>
  <c r="P1410" i="3"/>
  <c r="L1346" i="3"/>
  <c r="P1346" i="3"/>
  <c r="L1282" i="3"/>
  <c r="P1282" i="3"/>
  <c r="L1218" i="3"/>
  <c r="P1218" i="3"/>
  <c r="L1154" i="3"/>
  <c r="P1154" i="3"/>
  <c r="P1090" i="3"/>
  <c r="L1090" i="3"/>
  <c r="L1026" i="3"/>
  <c r="P1026" i="3"/>
  <c r="L962" i="3"/>
  <c r="P962" i="3"/>
  <c r="L898" i="3"/>
  <c r="P898" i="3"/>
  <c r="L834" i="3"/>
  <c r="P834" i="3"/>
  <c r="L2547" i="3"/>
  <c r="P2547" i="3"/>
  <c r="L2243" i="3"/>
  <c r="P2243" i="3"/>
  <c r="L2634" i="3"/>
  <c r="P2634" i="3"/>
  <c r="L2298" i="3"/>
  <c r="P2298" i="3"/>
  <c r="L2094" i="3"/>
  <c r="P2094" i="3"/>
  <c r="L1796" i="3"/>
  <c r="P1796" i="3"/>
  <c r="L1519" i="3"/>
  <c r="P1519" i="3"/>
  <c r="L1342" i="3"/>
  <c r="P1342" i="3"/>
  <c r="L1159" i="3"/>
  <c r="P1159" i="3"/>
  <c r="L1031" i="3"/>
  <c r="P1031" i="3"/>
  <c r="L867" i="3"/>
  <c r="P867" i="3"/>
  <c r="L750" i="3"/>
  <c r="P750" i="3"/>
  <c r="L606" i="3"/>
  <c r="P606" i="3"/>
  <c r="L494" i="3"/>
  <c r="P494" i="3"/>
  <c r="L2407" i="3"/>
  <c r="P2407" i="3"/>
  <c r="L1993" i="3"/>
  <c r="P1993" i="3"/>
  <c r="L1593" i="3"/>
  <c r="P1593" i="3"/>
  <c r="P1300" i="3"/>
  <c r="L1300" i="3"/>
  <c r="L1236" i="3"/>
  <c r="P1236" i="3"/>
  <c r="L2771" i="3"/>
  <c r="P2771" i="3"/>
  <c r="L2522" i="3"/>
  <c r="P2522" i="3"/>
  <c r="L2323" i="3"/>
  <c r="P2323" i="3"/>
  <c r="L2167" i="3"/>
  <c r="P2167" i="3"/>
  <c r="L2030" i="3"/>
  <c r="P2030" i="3"/>
  <c r="L1926" i="3"/>
  <c r="P1926" i="3"/>
  <c r="L1825" i="3"/>
  <c r="P1825" i="3"/>
  <c r="L1738" i="3"/>
  <c r="P1738" i="3"/>
  <c r="L1652" i="3"/>
  <c r="P1652" i="3"/>
  <c r="L1578" i="3"/>
  <c r="P1578" i="3"/>
  <c r="L1514" i="3"/>
  <c r="P1514" i="3"/>
  <c r="L1450" i="3"/>
  <c r="P1450" i="3"/>
  <c r="L1386" i="3"/>
  <c r="P1386" i="3"/>
  <c r="L1322" i="3"/>
  <c r="P1322" i="3"/>
  <c r="L1258" i="3"/>
  <c r="P1258" i="3"/>
  <c r="L1194" i="3"/>
  <c r="P1194" i="3"/>
  <c r="L1130" i="3"/>
  <c r="P1130" i="3"/>
  <c r="L1066" i="3"/>
  <c r="P1066" i="3"/>
  <c r="L1002" i="3"/>
  <c r="P1002" i="3"/>
  <c r="L938" i="3"/>
  <c r="P938" i="3"/>
  <c r="L874" i="3"/>
  <c r="P874" i="3"/>
  <c r="L2808" i="3"/>
  <c r="P2808" i="3"/>
  <c r="L2426" i="3"/>
  <c r="P2426" i="3"/>
  <c r="L2894" i="3"/>
  <c r="P2894" i="3"/>
  <c r="L2490" i="3"/>
  <c r="P2490" i="3"/>
  <c r="L1851" i="3"/>
  <c r="P1851" i="3"/>
  <c r="L1377" i="3"/>
  <c r="P1377" i="3"/>
  <c r="L1059" i="3"/>
  <c r="P1059" i="3"/>
  <c r="L774" i="3"/>
  <c r="P774" i="3"/>
  <c r="L518" i="3"/>
  <c r="P518" i="3"/>
  <c r="L2062" i="3"/>
  <c r="P2062" i="3"/>
  <c r="P1420" i="3"/>
  <c r="L1420" i="3"/>
  <c r="L1404" i="3"/>
  <c r="P1404" i="3"/>
  <c r="L1380" i="3"/>
  <c r="P1380" i="3"/>
  <c r="P1356" i="3"/>
  <c r="L1356" i="3"/>
  <c r="L1340" i="3"/>
  <c r="P1340" i="3"/>
  <c r="P1316" i="3"/>
  <c r="L1316" i="3"/>
  <c r="P1292" i="3"/>
  <c r="L1292" i="3"/>
  <c r="L1276" i="3"/>
  <c r="P1276" i="3"/>
  <c r="P1252" i="3"/>
  <c r="L1252" i="3"/>
  <c r="P1228" i="3"/>
  <c r="L1228" i="3"/>
  <c r="L2906" i="3"/>
  <c r="P2906" i="3"/>
  <c r="P2839" i="3"/>
  <c r="L2839" i="3"/>
  <c r="P2739" i="3"/>
  <c r="L2739" i="3"/>
  <c r="L2675" i="3"/>
  <c r="P2675" i="3"/>
  <c r="P2578" i="3"/>
  <c r="L2578" i="3"/>
  <c r="P2491" i="3"/>
  <c r="L2491" i="3"/>
  <c r="L2438" i="3"/>
  <c r="P2438" i="3"/>
  <c r="P2368" i="3"/>
  <c r="L2368" i="3"/>
  <c r="P2299" i="3"/>
  <c r="L2299" i="3"/>
  <c r="L2255" i="3"/>
  <c r="P2255" i="3"/>
  <c r="P2200" i="3"/>
  <c r="L2200" i="3"/>
  <c r="P2150" i="3"/>
  <c r="L2150" i="3"/>
  <c r="L2115" i="3"/>
  <c r="P2115" i="3"/>
  <c r="P2064" i="3"/>
  <c r="L2064" i="3"/>
  <c r="P2018" i="3"/>
  <c r="L2018" i="3"/>
  <c r="L1990" i="3"/>
  <c r="P1990" i="3"/>
  <c r="P1953" i="3"/>
  <c r="L1953" i="3"/>
  <c r="P1914" i="3"/>
  <c r="L1914" i="3"/>
  <c r="L1889" i="3"/>
  <c r="P1889" i="3"/>
  <c r="P1850" i="3"/>
  <c r="L1850" i="3"/>
  <c r="P1812" i="3"/>
  <c r="L1812" i="3"/>
  <c r="L1791" i="3"/>
  <c r="P1791" i="3"/>
  <c r="P1759" i="3"/>
  <c r="L1759" i="3"/>
  <c r="P1727" i="3"/>
  <c r="L1727" i="3"/>
  <c r="L1706" i="3"/>
  <c r="P1706" i="3"/>
  <c r="P1674" i="3"/>
  <c r="L1674" i="3"/>
  <c r="P1642" i="3"/>
  <c r="L1642" i="3"/>
  <c r="L1620" i="3"/>
  <c r="P1620" i="3"/>
  <c r="P1594" i="3"/>
  <c r="L1594" i="3"/>
  <c r="P1570" i="3"/>
  <c r="L1570" i="3"/>
  <c r="L1554" i="3"/>
  <c r="P1554" i="3"/>
  <c r="P1530" i="3"/>
  <c r="L1530" i="3"/>
  <c r="P1506" i="3"/>
  <c r="L1506" i="3"/>
  <c r="L1490" i="3"/>
  <c r="P1490" i="3"/>
  <c r="P1466" i="3"/>
  <c r="L1466" i="3"/>
  <c r="P1442" i="3"/>
  <c r="L1442" i="3"/>
  <c r="L1426" i="3"/>
  <c r="P1426" i="3"/>
  <c r="P1402" i="3"/>
  <c r="L1402" i="3"/>
  <c r="P1378" i="3"/>
  <c r="L1378" i="3"/>
  <c r="L1362" i="3"/>
  <c r="P1362" i="3"/>
  <c r="P1338" i="3"/>
  <c r="L1338" i="3"/>
  <c r="P1314" i="3"/>
  <c r="L1314" i="3"/>
  <c r="P1298" i="3"/>
  <c r="L1298" i="3"/>
  <c r="P1274" i="3"/>
  <c r="L1274" i="3"/>
  <c r="P1250" i="3"/>
  <c r="L1250" i="3"/>
  <c r="L1234" i="3"/>
  <c r="P1234" i="3"/>
  <c r="P1210" i="3"/>
  <c r="L1210" i="3"/>
  <c r="P1186" i="3"/>
  <c r="L1186" i="3"/>
  <c r="L1170" i="3"/>
  <c r="P1170" i="3"/>
  <c r="P1146" i="3"/>
  <c r="L1146" i="3"/>
  <c r="P1122" i="3"/>
  <c r="L1122" i="3"/>
  <c r="L1106" i="3"/>
  <c r="P1106" i="3"/>
  <c r="P1082" i="3"/>
  <c r="L1082" i="3"/>
  <c r="P1058" i="3"/>
  <c r="L1058" i="3"/>
  <c r="L1042" i="3"/>
  <c r="P1042" i="3"/>
  <c r="P1018" i="3"/>
  <c r="L1018" i="3"/>
  <c r="P994" i="3"/>
  <c r="L994" i="3"/>
  <c r="L978" i="3"/>
  <c r="P978" i="3"/>
  <c r="L954" i="3"/>
  <c r="P954" i="3"/>
  <c r="L930" i="3"/>
  <c r="P930" i="3"/>
  <c r="L914" i="3"/>
  <c r="P914" i="3"/>
  <c r="L890" i="3"/>
  <c r="P890" i="3"/>
  <c r="L866" i="3"/>
  <c r="P866" i="3"/>
  <c r="L850" i="3"/>
  <c r="P850" i="3"/>
  <c r="P2926" i="3"/>
  <c r="L2926" i="3"/>
  <c r="P2760" i="3"/>
  <c r="L2760" i="3"/>
  <c r="L2658" i="3"/>
  <c r="P2658" i="3"/>
  <c r="P2507" i="3"/>
  <c r="L2507" i="3"/>
  <c r="P2384" i="3"/>
  <c r="L2384" i="3"/>
  <c r="L2312" i="3"/>
  <c r="P2312" i="3"/>
  <c r="P2214" i="3"/>
  <c r="L2214" i="3"/>
  <c r="P2842" i="3"/>
  <c r="L2842" i="3"/>
  <c r="L2736" i="3"/>
  <c r="P2736" i="3"/>
  <c r="P2579" i="3"/>
  <c r="L2579" i="3"/>
  <c r="P2451" i="3"/>
  <c r="L2451" i="3"/>
  <c r="L2370" i="3"/>
  <c r="P2370" i="3"/>
  <c r="P2147" i="3"/>
  <c r="L2147" i="3"/>
  <c r="L1913" i="3"/>
  <c r="P1913" i="3"/>
  <c r="P1761" i="3"/>
  <c r="L1761" i="3"/>
  <c r="P1711" i="3"/>
  <c r="L1711" i="3"/>
  <c r="L1659" i="3"/>
  <c r="P1659" i="3"/>
  <c r="P1544" i="3"/>
  <c r="L1544" i="3"/>
  <c r="L1416" i="3"/>
  <c r="P1416" i="3"/>
  <c r="P1320" i="3"/>
  <c r="L1320" i="3"/>
  <c r="P1288" i="3"/>
  <c r="L1288" i="3"/>
  <c r="L1256" i="3"/>
  <c r="P1256" i="3"/>
  <c r="P1177" i="3"/>
  <c r="L1177" i="3"/>
  <c r="L1086" i="3"/>
  <c r="P1086" i="3"/>
  <c r="P1013" i="3"/>
  <c r="L1013" i="3"/>
  <c r="P985" i="3"/>
  <c r="L985" i="3"/>
  <c r="L958" i="3"/>
  <c r="P958" i="3"/>
  <c r="P885" i="3"/>
  <c r="L885" i="3"/>
  <c r="L798" i="3"/>
  <c r="P798" i="3"/>
  <c r="P734" i="3"/>
  <c r="L734" i="3"/>
  <c r="P710" i="3"/>
  <c r="L710" i="3"/>
  <c r="L686" i="3"/>
  <c r="P686" i="3"/>
  <c r="P622" i="3"/>
  <c r="L622" i="3"/>
  <c r="L542" i="3"/>
  <c r="P542" i="3"/>
  <c r="P478" i="3"/>
  <c r="L478" i="3"/>
  <c r="P454" i="3"/>
  <c r="L454" i="3"/>
  <c r="L2888" i="3"/>
  <c r="P2888" i="3"/>
  <c r="P2486" i="3"/>
  <c r="L2486" i="3"/>
  <c r="L2146" i="3"/>
  <c r="P2146" i="3"/>
  <c r="P1950" i="3"/>
  <c r="L1950" i="3"/>
  <c r="P1890" i="3"/>
  <c r="L1890" i="3"/>
  <c r="L1176" i="3"/>
  <c r="P1176" i="3"/>
  <c r="L2203" i="3"/>
  <c r="P2203" i="3"/>
  <c r="L2069" i="3"/>
  <c r="P2069" i="3"/>
  <c r="L1996" i="3"/>
  <c r="P1996" i="3"/>
  <c r="L1894" i="3"/>
  <c r="P1894" i="3"/>
  <c r="P1833" i="3"/>
  <c r="L1833" i="3"/>
  <c r="L1745" i="3"/>
  <c r="P1745" i="3"/>
  <c r="L1692" i="3"/>
  <c r="P1692" i="3"/>
  <c r="L1608" i="3"/>
  <c r="P1608" i="3"/>
  <c r="L1569" i="3"/>
  <c r="P1569" i="3"/>
  <c r="L1505" i="3"/>
  <c r="P1505" i="3"/>
  <c r="L1467" i="3"/>
  <c r="P1467" i="3"/>
  <c r="L1403" i="3"/>
  <c r="P1403" i="3"/>
  <c r="P1366" i="3"/>
  <c r="L1366" i="3"/>
  <c r="L1310" i="3"/>
  <c r="P1310" i="3"/>
  <c r="L1278" i="3"/>
  <c r="P1278" i="3"/>
  <c r="L1224" i="3"/>
  <c r="P1224" i="3"/>
  <c r="L1196" i="3"/>
  <c r="P1196" i="3"/>
  <c r="P1150" i="3"/>
  <c r="L1150" i="3"/>
  <c r="L1123" i="3"/>
  <c r="P1123" i="3"/>
  <c r="L1077" i="3"/>
  <c r="P1077" i="3"/>
  <c r="P1049" i="3"/>
  <c r="L1049" i="3"/>
  <c r="L1004" i="3"/>
  <c r="P1004" i="3"/>
  <c r="L976" i="3"/>
  <c r="P976" i="3"/>
  <c r="L931" i="3"/>
  <c r="P931" i="3"/>
  <c r="P903" i="3"/>
  <c r="L903" i="3"/>
  <c r="L857" i="3"/>
  <c r="P857" i="3"/>
  <c r="L830" i="3"/>
  <c r="P830" i="3"/>
  <c r="L790" i="3"/>
  <c r="P790" i="3"/>
  <c r="P766" i="3"/>
  <c r="L766" i="3"/>
  <c r="L726" i="3"/>
  <c r="P726" i="3"/>
  <c r="L702" i="3"/>
  <c r="P702" i="3"/>
  <c r="L662" i="3"/>
  <c r="P662" i="3"/>
  <c r="L638" i="3"/>
  <c r="P638" i="3"/>
  <c r="L598" i="3"/>
  <c r="P598" i="3"/>
  <c r="L574" i="3"/>
  <c r="P574" i="3"/>
  <c r="L534" i="3"/>
  <c r="P534" i="3"/>
  <c r="P510" i="3"/>
  <c r="L510" i="3"/>
  <c r="L470" i="3"/>
  <c r="P470" i="3"/>
  <c r="L446" i="3"/>
  <c r="P446" i="3"/>
  <c r="L2731" i="3"/>
  <c r="P2731" i="3"/>
  <c r="L2574" i="3"/>
  <c r="P2574" i="3"/>
  <c r="L2366" i="3"/>
  <c r="P2366" i="3"/>
  <c r="L2256" i="3"/>
  <c r="P2256" i="3"/>
  <c r="L2118" i="3"/>
  <c r="P2118" i="3"/>
  <c r="P2039" i="3"/>
  <c r="L2039" i="3"/>
  <c r="L1932" i="3"/>
  <c r="P1932" i="3"/>
  <c r="L1870" i="3"/>
  <c r="P1870" i="3"/>
  <c r="L1440" i="3"/>
  <c r="P1440" i="3"/>
  <c r="P1390" i="3"/>
  <c r="L1390" i="3"/>
  <c r="L2267" i="3"/>
  <c r="P2267" i="3"/>
  <c r="P2178" i="3"/>
  <c r="L2178" i="3"/>
  <c r="L2125" i="3"/>
  <c r="P2125" i="3"/>
  <c r="L2040" i="3"/>
  <c r="P2040" i="3"/>
  <c r="P1974" i="3"/>
  <c r="L1974" i="3"/>
  <c r="L1934" i="3"/>
  <c r="P1934" i="3"/>
  <c r="L1873" i="3"/>
  <c r="P1873" i="3"/>
  <c r="P1811" i="3"/>
  <c r="L1811" i="3"/>
  <c r="L1778" i="3"/>
  <c r="P1778" i="3"/>
  <c r="L1726" i="3"/>
  <c r="P1726" i="3"/>
  <c r="P1675" i="3"/>
  <c r="L1675" i="3"/>
  <c r="L1641" i="3"/>
  <c r="P1641" i="3"/>
  <c r="L1595" i="3"/>
  <c r="P1595" i="3"/>
  <c r="P1558" i="3"/>
  <c r="L1558" i="3"/>
  <c r="L1531" i="3"/>
  <c r="P1531" i="3"/>
  <c r="L1494" i="3"/>
  <c r="P1494" i="3"/>
  <c r="P1455" i="3"/>
  <c r="L1455" i="3"/>
  <c r="L1430" i="3"/>
  <c r="P1430" i="3"/>
  <c r="L1391" i="3"/>
  <c r="P1391" i="3"/>
  <c r="P1352" i="3"/>
  <c r="L1352" i="3"/>
  <c r="L1331" i="3"/>
  <c r="P1331" i="3"/>
  <c r="L1299" i="3"/>
  <c r="P1299" i="3"/>
  <c r="P1267" i="3"/>
  <c r="L1267" i="3"/>
  <c r="L1246" i="3"/>
  <c r="P1246" i="3"/>
  <c r="L1214" i="3"/>
  <c r="P1214" i="3"/>
  <c r="P1187" i="3"/>
  <c r="L1187" i="3"/>
  <c r="L1168" i="3"/>
  <c r="P1168" i="3"/>
  <c r="L1141" i="3"/>
  <c r="P1141" i="3"/>
  <c r="P1113" i="3"/>
  <c r="L1113" i="3"/>
  <c r="L1095" i="3"/>
  <c r="P1095" i="3"/>
  <c r="L1068" i="3"/>
  <c r="P1068" i="3"/>
  <c r="P1040" i="3"/>
  <c r="L1040" i="3"/>
  <c r="P1022" i="3"/>
  <c r="L1022" i="3"/>
  <c r="L995" i="3"/>
  <c r="P995" i="3"/>
  <c r="P967" i="3"/>
  <c r="L967" i="3"/>
  <c r="L949" i="3"/>
  <c r="P949" i="3"/>
  <c r="L921" i="3"/>
  <c r="P921" i="3"/>
  <c r="P894" i="3"/>
  <c r="L894" i="3"/>
  <c r="L876" i="3"/>
  <c r="P876" i="3"/>
  <c r="L848" i="3"/>
  <c r="P848" i="3"/>
  <c r="P822" i="3"/>
  <c r="L822" i="3"/>
  <c r="L806" i="3"/>
  <c r="P806" i="3"/>
  <c r="L782" i="3"/>
  <c r="P782" i="3"/>
  <c r="P758" i="3"/>
  <c r="L758" i="3"/>
  <c r="L742" i="3"/>
  <c r="P742" i="3"/>
  <c r="L718" i="3"/>
  <c r="P718" i="3"/>
  <c r="P694" i="3"/>
  <c r="L694" i="3"/>
  <c r="L678" i="3"/>
  <c r="P678" i="3"/>
  <c r="L654" i="3"/>
  <c r="P654" i="3"/>
  <c r="P630" i="3"/>
  <c r="L630" i="3"/>
  <c r="L614" i="3"/>
  <c r="P614" i="3"/>
  <c r="L590" i="3"/>
  <c r="P590" i="3"/>
  <c r="P566" i="3"/>
  <c r="L566" i="3"/>
  <c r="L550" i="3"/>
  <c r="P550" i="3"/>
  <c r="L526" i="3"/>
  <c r="P526" i="3"/>
  <c r="P502" i="3"/>
  <c r="L502" i="3"/>
  <c r="L486" i="3"/>
  <c r="P486" i="3"/>
  <c r="L462" i="3"/>
  <c r="P462" i="3"/>
  <c r="P438" i="3"/>
  <c r="L438" i="3"/>
  <c r="L2834" i="3"/>
  <c r="P2834" i="3"/>
  <c r="L2680" i="3"/>
  <c r="P2680" i="3"/>
  <c r="P2532" i="3"/>
  <c r="L2532" i="3"/>
  <c r="L2439" i="3"/>
  <c r="P2439" i="3"/>
  <c r="L2336" i="3"/>
  <c r="P2336" i="3"/>
  <c r="P2230" i="3"/>
  <c r="L2230" i="3"/>
  <c r="L2176" i="3"/>
  <c r="P2176" i="3"/>
  <c r="L2093" i="3"/>
  <c r="P2093" i="3"/>
  <c r="P2012" i="3"/>
  <c r="L2012" i="3"/>
  <c r="L1972" i="3"/>
  <c r="P1972" i="3"/>
  <c r="L1910" i="3"/>
  <c r="P1910" i="3"/>
  <c r="L1793" i="3"/>
  <c r="P1793" i="3"/>
  <c r="L1724" i="3"/>
  <c r="P1724" i="3"/>
  <c r="P1658" i="3"/>
  <c r="L1658" i="3"/>
  <c r="L1341" i="3"/>
  <c r="P1341" i="3"/>
  <c r="L1297" i="3"/>
  <c r="P1297" i="3"/>
  <c r="P1255" i="3"/>
  <c r="L1255" i="3"/>
  <c r="P1103" i="3"/>
  <c r="L1103" i="3"/>
  <c r="L1030" i="3"/>
  <c r="P1030" i="3"/>
  <c r="P957" i="3"/>
  <c r="L957" i="3"/>
  <c r="L884" i="3"/>
  <c r="P884" i="3"/>
  <c r="P813" i="3"/>
  <c r="L813" i="3"/>
  <c r="L749" i="3"/>
  <c r="P749" i="3"/>
  <c r="P685" i="3"/>
  <c r="L685" i="3"/>
  <c r="L2887" i="3"/>
  <c r="P2887" i="3"/>
  <c r="P2480" i="3"/>
  <c r="L2480" i="3"/>
  <c r="L2663" i="3"/>
  <c r="P2663" i="3"/>
  <c r="P2322" i="3"/>
  <c r="L2322" i="3"/>
  <c r="L2083" i="3"/>
  <c r="P2083" i="3"/>
  <c r="P1907" i="3"/>
  <c r="L1907" i="3"/>
  <c r="L1755" i="3"/>
  <c r="P1755" i="3"/>
  <c r="P1618" i="3"/>
  <c r="L1618" i="3"/>
  <c r="L1513" i="3"/>
  <c r="P1513" i="3"/>
  <c r="P1411" i="3"/>
  <c r="L1411" i="3"/>
  <c r="L1317" i="3"/>
  <c r="P1317" i="3"/>
  <c r="P1231" i="3"/>
  <c r="L1231" i="3"/>
  <c r="L1156" i="3"/>
  <c r="P1156" i="3"/>
  <c r="P1083" i="3"/>
  <c r="L1083" i="3"/>
  <c r="L1009" i="3"/>
  <c r="P1009" i="3"/>
  <c r="P936" i="3"/>
  <c r="L936" i="3"/>
  <c r="L863" i="3"/>
  <c r="P863" i="3"/>
  <c r="P795" i="3"/>
  <c r="L795" i="3"/>
  <c r="P731" i="3"/>
  <c r="L731" i="3"/>
  <c r="P667" i="3"/>
  <c r="L667" i="3"/>
  <c r="P603" i="3"/>
  <c r="L603" i="3"/>
  <c r="P539" i="3"/>
  <c r="L539" i="3"/>
  <c r="L459" i="3"/>
  <c r="P459" i="3"/>
  <c r="P2050" i="3"/>
  <c r="L2050" i="3"/>
  <c r="L1579" i="3"/>
  <c r="P1579" i="3"/>
  <c r="P1270" i="3"/>
  <c r="L1270" i="3"/>
  <c r="L1027" i="3"/>
  <c r="P1027" i="3"/>
  <c r="P799" i="3"/>
  <c r="L799" i="3"/>
  <c r="L2302" i="3"/>
  <c r="P2302" i="3"/>
  <c r="P1702" i="3"/>
  <c r="L1702" i="3"/>
  <c r="L1353" i="3"/>
  <c r="P1353" i="3"/>
  <c r="P1099" i="3"/>
  <c r="L1099" i="3"/>
  <c r="P864" i="3"/>
  <c r="L864" i="3"/>
  <c r="P1971" i="3"/>
  <c r="L1971" i="3"/>
  <c r="L1535" i="3"/>
  <c r="P1535" i="3"/>
  <c r="P1230" i="3"/>
  <c r="L1230" i="3"/>
  <c r="L996" i="3"/>
  <c r="P996" i="3"/>
  <c r="P2458" i="3"/>
  <c r="L2458" i="3"/>
  <c r="L1750" i="3"/>
  <c r="P1750" i="3"/>
  <c r="P1387" i="3"/>
  <c r="L1387" i="3"/>
  <c r="L1125" i="3"/>
  <c r="P1125" i="3"/>
  <c r="P889" i="3"/>
  <c r="L889" i="3"/>
  <c r="L1830" i="3"/>
  <c r="P1830" i="3"/>
  <c r="P1777" i="3"/>
  <c r="L1777" i="3"/>
  <c r="L1743" i="3"/>
  <c r="P1743" i="3"/>
  <c r="L1691" i="3"/>
  <c r="P1691" i="3"/>
  <c r="P1639" i="3"/>
  <c r="L1639" i="3"/>
  <c r="L1607" i="3"/>
  <c r="P1607" i="3"/>
  <c r="P1568" i="3"/>
  <c r="L1568" i="3"/>
  <c r="P1529" i="3"/>
  <c r="L1529" i="3"/>
  <c r="L1504" i="3"/>
  <c r="P1504" i="3"/>
  <c r="P1465" i="3"/>
  <c r="L1465" i="3"/>
  <c r="P1427" i="3"/>
  <c r="L1427" i="3"/>
  <c r="L1401" i="3"/>
  <c r="P1401" i="3"/>
  <c r="L1363" i="3"/>
  <c r="P1363" i="3"/>
  <c r="P1329" i="3"/>
  <c r="L1329" i="3"/>
  <c r="L1309" i="3"/>
  <c r="P1309" i="3"/>
  <c r="L1277" i="3"/>
  <c r="P1277" i="3"/>
  <c r="P1245" i="3"/>
  <c r="L1245" i="3"/>
  <c r="L1223" i="3"/>
  <c r="P1223" i="3"/>
  <c r="P1195" i="3"/>
  <c r="L1195" i="3"/>
  <c r="L1149" i="3"/>
  <c r="P1149" i="3"/>
  <c r="L1121" i="3"/>
  <c r="P1121" i="3"/>
  <c r="P1076" i="3"/>
  <c r="L1076" i="3"/>
  <c r="L1048" i="3"/>
  <c r="P1048" i="3"/>
  <c r="L1003" i="3"/>
  <c r="P1003" i="3"/>
  <c r="L975" i="3"/>
  <c r="P975" i="3"/>
  <c r="L929" i="3"/>
  <c r="P929" i="3"/>
  <c r="L902" i="3"/>
  <c r="P902" i="3"/>
  <c r="L856" i="3"/>
  <c r="P856" i="3"/>
  <c r="L829" i="3"/>
  <c r="P829" i="3"/>
  <c r="L789" i="3"/>
  <c r="P789" i="3"/>
  <c r="P765" i="3"/>
  <c r="L765" i="3"/>
  <c r="L725" i="3"/>
  <c r="P725" i="3"/>
  <c r="L701" i="3"/>
  <c r="P701" i="3"/>
  <c r="L661" i="3"/>
  <c r="P661" i="3"/>
  <c r="P637" i="3"/>
  <c r="L637" i="3"/>
  <c r="L2723" i="3"/>
  <c r="P2723" i="3"/>
  <c r="L2567" i="3"/>
  <c r="P2567" i="3"/>
  <c r="L2364" i="3"/>
  <c r="P2364" i="3"/>
  <c r="L2766" i="3"/>
  <c r="P2766" i="3"/>
  <c r="L2514" i="3"/>
  <c r="P2514" i="3"/>
  <c r="L2395" i="3"/>
  <c r="P2395" i="3"/>
  <c r="L2221" i="3"/>
  <c r="P2221" i="3"/>
  <c r="L2143" i="3"/>
  <c r="P2143" i="3"/>
  <c r="L2010" i="3"/>
  <c r="P2010" i="3"/>
  <c r="L1947" i="3"/>
  <c r="P1947" i="3"/>
  <c r="L1844" i="3"/>
  <c r="P1844" i="3"/>
  <c r="L1788" i="3"/>
  <c r="P1788" i="3"/>
  <c r="L1703" i="3"/>
  <c r="P1703" i="3"/>
  <c r="L1651" i="3"/>
  <c r="P1651" i="3"/>
  <c r="L1577" i="3"/>
  <c r="P1577" i="3"/>
  <c r="L1539" i="3"/>
  <c r="P1539" i="3"/>
  <c r="L1475" i="3"/>
  <c r="P1475" i="3"/>
  <c r="L1438" i="3"/>
  <c r="P1438" i="3"/>
  <c r="L1374" i="3"/>
  <c r="P1374" i="3"/>
  <c r="L1337" i="3"/>
  <c r="P1337" i="3"/>
  <c r="L1285" i="3"/>
  <c r="P1285" i="3"/>
  <c r="L1253" i="3"/>
  <c r="P1253" i="3"/>
  <c r="L1201" i="3"/>
  <c r="P1201" i="3"/>
  <c r="L1174" i="3"/>
  <c r="P1174" i="3"/>
  <c r="L1128" i="3"/>
  <c r="P1128" i="3"/>
  <c r="L1101" i="3"/>
  <c r="P1101" i="3"/>
  <c r="L1055" i="3"/>
  <c r="P1055" i="3"/>
  <c r="L1028" i="3"/>
  <c r="P1028" i="3"/>
  <c r="L982" i="3"/>
  <c r="P982" i="3"/>
  <c r="P955" i="3"/>
  <c r="L955" i="3"/>
  <c r="L909" i="3"/>
  <c r="P909" i="3"/>
  <c r="L881" i="3"/>
  <c r="P881" i="3"/>
  <c r="L836" i="3"/>
  <c r="P836" i="3"/>
  <c r="L811" i="3"/>
  <c r="P811" i="3"/>
  <c r="L771" i="3"/>
  <c r="P771" i="3"/>
  <c r="L747" i="3"/>
  <c r="P747" i="3"/>
  <c r="L707" i="3"/>
  <c r="P707" i="3"/>
  <c r="L683" i="3"/>
  <c r="P683" i="3"/>
  <c r="L643" i="3"/>
  <c r="P643" i="3"/>
  <c r="L619" i="3"/>
  <c r="P619" i="3"/>
  <c r="L579" i="3"/>
  <c r="P579" i="3"/>
  <c r="L555" i="3"/>
  <c r="P555" i="3"/>
  <c r="L515" i="3"/>
  <c r="P515" i="3"/>
  <c r="L491" i="3"/>
  <c r="P491" i="3"/>
  <c r="L1167" i="3"/>
  <c r="P1167" i="3"/>
  <c r="L1140" i="3"/>
  <c r="P1140" i="3"/>
  <c r="L1094" i="3"/>
  <c r="P1094" i="3"/>
  <c r="L1067" i="3"/>
  <c r="P1067" i="3"/>
  <c r="L1021" i="3"/>
  <c r="P1021" i="3"/>
  <c r="L993" i="3"/>
  <c r="P993" i="3"/>
  <c r="L948" i="3"/>
  <c r="P948" i="3"/>
  <c r="L920" i="3"/>
  <c r="P920" i="3"/>
  <c r="L875" i="3"/>
  <c r="P875" i="3"/>
  <c r="L847" i="3"/>
  <c r="P847" i="3"/>
  <c r="L805" i="3"/>
  <c r="P805" i="3"/>
  <c r="L781" i="3"/>
  <c r="P781" i="3"/>
  <c r="L741" i="3"/>
  <c r="P741" i="3"/>
  <c r="L717" i="3"/>
  <c r="P717" i="3"/>
  <c r="L677" i="3"/>
  <c r="P677" i="3"/>
  <c r="L653" i="3"/>
  <c r="P653" i="3"/>
  <c r="L2826" i="3"/>
  <c r="P2826" i="3"/>
  <c r="L2670" i="3"/>
  <c r="P2670" i="3"/>
  <c r="L2436" i="3"/>
  <c r="P2436" i="3"/>
  <c r="L2874" i="3"/>
  <c r="P2874" i="3"/>
  <c r="L2616" i="3"/>
  <c r="P2616" i="3"/>
  <c r="L2475" i="3"/>
  <c r="P2475" i="3"/>
  <c r="L2288" i="3"/>
  <c r="P2288" i="3"/>
  <c r="L2197" i="3"/>
  <c r="P2197" i="3"/>
  <c r="L2059" i="3"/>
  <c r="P2059" i="3"/>
  <c r="L1987" i="3"/>
  <c r="P1987" i="3"/>
  <c r="L1884" i="3"/>
  <c r="P1884" i="3"/>
  <c r="L1822" i="3"/>
  <c r="P1822" i="3"/>
  <c r="L1737" i="3"/>
  <c r="P1737" i="3"/>
  <c r="L1686" i="3"/>
  <c r="P1686" i="3"/>
  <c r="L1603" i="3"/>
  <c r="P1603" i="3"/>
  <c r="L1566" i="3"/>
  <c r="P1566" i="3"/>
  <c r="L1502" i="3"/>
  <c r="P1502" i="3"/>
  <c r="L1463" i="3"/>
  <c r="P1463" i="3"/>
  <c r="L1399" i="3"/>
  <c r="P1399" i="3"/>
  <c r="L1360" i="3"/>
  <c r="P1360" i="3"/>
  <c r="L1305" i="3"/>
  <c r="P1305" i="3"/>
  <c r="L1273" i="3"/>
  <c r="P1273" i="3"/>
  <c r="L1221" i="3"/>
  <c r="P1221" i="3"/>
  <c r="L1192" i="3"/>
  <c r="P1192" i="3"/>
  <c r="L1147" i="3"/>
  <c r="P1147" i="3"/>
  <c r="L1119" i="3"/>
  <c r="P1119" i="3"/>
  <c r="L1073" i="3"/>
  <c r="P1073" i="3"/>
  <c r="L1046" i="3"/>
  <c r="P1046" i="3"/>
  <c r="L1000" i="3"/>
  <c r="P1000" i="3"/>
  <c r="L973" i="3"/>
  <c r="P973" i="3"/>
  <c r="L927" i="3"/>
  <c r="P927" i="3"/>
  <c r="L900" i="3"/>
  <c r="P900" i="3"/>
  <c r="L854" i="3"/>
  <c r="P854" i="3"/>
  <c r="P827" i="3"/>
  <c r="L827" i="3"/>
  <c r="L787" i="3"/>
  <c r="P787" i="3"/>
  <c r="P763" i="3"/>
  <c r="L763" i="3"/>
  <c r="L723" i="3"/>
  <c r="P723" i="3"/>
  <c r="P699" i="3"/>
  <c r="L699" i="3"/>
  <c r="L659" i="3"/>
  <c r="P659" i="3"/>
  <c r="P635" i="3"/>
  <c r="L635" i="3"/>
  <c r="L595" i="3"/>
  <c r="P595" i="3"/>
  <c r="P571" i="3"/>
  <c r="L571" i="3"/>
  <c r="L531" i="3"/>
  <c r="P531" i="3"/>
  <c r="L2638" i="3"/>
  <c r="P2638" i="3"/>
  <c r="L1787" i="3"/>
  <c r="P1787" i="3"/>
  <c r="L1417" i="3"/>
  <c r="P1417" i="3"/>
  <c r="L1144" i="3"/>
  <c r="P1144" i="3"/>
  <c r="L910" i="3"/>
  <c r="P910" i="3"/>
  <c r="L696" i="3"/>
  <c r="P696" i="3"/>
  <c r="L1940" i="3"/>
  <c r="P1940" i="3"/>
  <c r="L1515" i="3"/>
  <c r="P1515" i="3"/>
  <c r="L1216" i="3"/>
  <c r="P1216" i="3"/>
  <c r="L981" i="3"/>
  <c r="P981" i="3"/>
  <c r="L2380" i="3"/>
  <c r="P2380" i="3"/>
  <c r="L1729" i="3"/>
  <c r="P1729" i="3"/>
  <c r="L1369" i="3"/>
  <c r="P1369" i="3"/>
  <c r="L1111" i="3"/>
  <c r="P1111" i="3"/>
  <c r="L878" i="3"/>
  <c r="P878" i="3"/>
  <c r="L2001" i="3"/>
  <c r="P2001" i="3"/>
  <c r="L1551" i="3"/>
  <c r="P1551" i="3"/>
  <c r="L1247" i="3"/>
  <c r="P1247" i="3"/>
  <c r="L1007" i="3"/>
  <c r="P1007" i="3"/>
  <c r="L541" i="3"/>
  <c r="P541" i="3"/>
  <c r="P1849" i="3"/>
  <c r="L1849" i="3"/>
  <c r="L1810" i="3"/>
  <c r="P1810" i="3"/>
  <c r="L1758" i="3"/>
  <c r="P1758" i="3"/>
  <c r="P1707" i="3"/>
  <c r="L1707" i="3"/>
  <c r="L1673" i="3"/>
  <c r="P1673" i="3"/>
  <c r="L1622" i="3"/>
  <c r="P1622" i="3"/>
  <c r="P1582" i="3"/>
  <c r="L1582" i="3"/>
  <c r="L1555" i="3"/>
  <c r="P1555" i="3"/>
  <c r="L1518" i="3"/>
  <c r="P1518" i="3"/>
  <c r="P1479" i="3"/>
  <c r="L1479" i="3"/>
  <c r="L1454" i="3"/>
  <c r="P1454" i="3"/>
  <c r="L1415" i="3"/>
  <c r="P1415" i="3"/>
  <c r="P1376" i="3"/>
  <c r="L1376" i="3"/>
  <c r="L1351" i="3"/>
  <c r="P1351" i="3"/>
  <c r="L1319" i="3"/>
  <c r="P1319" i="3"/>
  <c r="P1287" i="3"/>
  <c r="L1287" i="3"/>
  <c r="L1265" i="3"/>
  <c r="P1265" i="3"/>
  <c r="L1233" i="3"/>
  <c r="P1233" i="3"/>
  <c r="P1204" i="3"/>
  <c r="L1204" i="3"/>
  <c r="L1185" i="3"/>
  <c r="P1185" i="3"/>
  <c r="L1158" i="3"/>
  <c r="P1158" i="3"/>
  <c r="P1131" i="3"/>
  <c r="L1131" i="3"/>
  <c r="L1112" i="3"/>
  <c r="P1112" i="3"/>
  <c r="L1085" i="3"/>
  <c r="P1085" i="3"/>
  <c r="P1057" i="3"/>
  <c r="L1057" i="3"/>
  <c r="L1039" i="3"/>
  <c r="P1039" i="3"/>
  <c r="L1012" i="3"/>
  <c r="P1012" i="3"/>
  <c r="P984" i="3"/>
  <c r="L984" i="3"/>
  <c r="L966" i="3"/>
  <c r="P966" i="3"/>
  <c r="L939" i="3"/>
  <c r="P939" i="3"/>
  <c r="P911" i="3"/>
  <c r="L911" i="3"/>
  <c r="L893" i="3"/>
  <c r="P893" i="3"/>
  <c r="L865" i="3"/>
  <c r="P865" i="3"/>
  <c r="P838" i="3"/>
  <c r="L838" i="3"/>
  <c r="L821" i="3"/>
  <c r="P821" i="3"/>
  <c r="L797" i="3"/>
  <c r="P797" i="3"/>
  <c r="P773" i="3"/>
  <c r="L773" i="3"/>
  <c r="L757" i="3"/>
  <c r="P757" i="3"/>
  <c r="P733" i="3"/>
  <c r="L733" i="3"/>
  <c r="P709" i="3"/>
  <c r="L709" i="3"/>
  <c r="L693" i="3"/>
  <c r="P693" i="3"/>
  <c r="L669" i="3"/>
  <c r="P669" i="3"/>
  <c r="P645" i="3"/>
  <c r="L645" i="3"/>
  <c r="L629" i="3"/>
  <c r="P629" i="3"/>
  <c r="L2778" i="3"/>
  <c r="P2778" i="3"/>
  <c r="P2622" i="3"/>
  <c r="L2622" i="3"/>
  <c r="L2523" i="3"/>
  <c r="P2523" i="3"/>
  <c r="L2402" i="3"/>
  <c r="P2402" i="3"/>
  <c r="P2824" i="3"/>
  <c r="L2824" i="3"/>
  <c r="L2722" i="3"/>
  <c r="P2722" i="3"/>
  <c r="L2560" i="3"/>
  <c r="P2560" i="3"/>
  <c r="P2430" i="3"/>
  <c r="L2430" i="3"/>
  <c r="L2359" i="3"/>
  <c r="P2359" i="3"/>
  <c r="L2251" i="3"/>
  <c r="P2251" i="3"/>
  <c r="P2166" i="3"/>
  <c r="L2166" i="3"/>
  <c r="L2112" i="3"/>
  <c r="P2112" i="3"/>
  <c r="L2029" i="3"/>
  <c r="P2029" i="3"/>
  <c r="P1966" i="3"/>
  <c r="L1966" i="3"/>
  <c r="L1924" i="3"/>
  <c r="P1924" i="3"/>
  <c r="L1865" i="3"/>
  <c r="P1865" i="3"/>
  <c r="P1807" i="3"/>
  <c r="L1807" i="3"/>
  <c r="L1771" i="3"/>
  <c r="P1771" i="3"/>
  <c r="L1722" i="3"/>
  <c r="P1722" i="3"/>
  <c r="P1670" i="3"/>
  <c r="L1670" i="3"/>
  <c r="L1636" i="3"/>
  <c r="P1636" i="3"/>
  <c r="L1591" i="3"/>
  <c r="P1591" i="3"/>
  <c r="P1552" i="3"/>
  <c r="L1552" i="3"/>
  <c r="L1527" i="3"/>
  <c r="P1527" i="3"/>
  <c r="L1488" i="3"/>
  <c r="P1488" i="3"/>
  <c r="P1449" i="3"/>
  <c r="L1449" i="3"/>
  <c r="L1424" i="3"/>
  <c r="P1424" i="3"/>
  <c r="L1385" i="3"/>
  <c r="P1385" i="3"/>
  <c r="P1349" i="3"/>
  <c r="L1349" i="3"/>
  <c r="L1327" i="3"/>
  <c r="P1327" i="3"/>
  <c r="L1295" i="3"/>
  <c r="P1295" i="3"/>
  <c r="P1263" i="3"/>
  <c r="L1263" i="3"/>
  <c r="L1241" i="3"/>
  <c r="P1241" i="3"/>
  <c r="L1211" i="3"/>
  <c r="P1211" i="3"/>
  <c r="P1183" i="3"/>
  <c r="L1183" i="3"/>
  <c r="L1165" i="3"/>
  <c r="P1165" i="3"/>
  <c r="L1137" i="3"/>
  <c r="P1137" i="3"/>
  <c r="P1110" i="3"/>
  <c r="L1110" i="3"/>
  <c r="L1092" i="3"/>
  <c r="P1092" i="3"/>
  <c r="L1064" i="3"/>
  <c r="P1064" i="3"/>
  <c r="P1037" i="3"/>
  <c r="L1037" i="3"/>
  <c r="L1019" i="3"/>
  <c r="P1019" i="3"/>
  <c r="L991" i="3"/>
  <c r="P991" i="3"/>
  <c r="P964" i="3"/>
  <c r="L964" i="3"/>
  <c r="L945" i="3"/>
  <c r="P945" i="3"/>
  <c r="L918" i="3"/>
  <c r="P918" i="3"/>
  <c r="P891" i="3"/>
  <c r="L891" i="3"/>
  <c r="L872" i="3"/>
  <c r="P872" i="3"/>
  <c r="L845" i="3"/>
  <c r="P845" i="3"/>
  <c r="P819" i="3"/>
  <c r="L819" i="3"/>
  <c r="L803" i="3"/>
  <c r="P803" i="3"/>
  <c r="L779" i="3"/>
  <c r="P779" i="3"/>
  <c r="P755" i="3"/>
  <c r="L755" i="3"/>
  <c r="L739" i="3"/>
  <c r="P739" i="3"/>
  <c r="L715" i="3"/>
  <c r="P715" i="3"/>
  <c r="P691" i="3"/>
  <c r="L691" i="3"/>
  <c r="L675" i="3"/>
  <c r="P675" i="3"/>
  <c r="L651" i="3"/>
  <c r="P651" i="3"/>
  <c r="P627" i="3"/>
  <c r="L627" i="3"/>
  <c r="L611" i="3"/>
  <c r="P611" i="3"/>
  <c r="L587" i="3"/>
  <c r="P587" i="3"/>
  <c r="P563" i="3"/>
  <c r="L563" i="3"/>
  <c r="L547" i="3"/>
  <c r="P547" i="3"/>
  <c r="L523" i="3"/>
  <c r="P523" i="3"/>
  <c r="L499" i="3"/>
  <c r="P499" i="3"/>
  <c r="L435" i="3"/>
  <c r="P435" i="3"/>
  <c r="L2311" i="3"/>
  <c r="P2311" i="3"/>
  <c r="L1946" i="3"/>
  <c r="P1946" i="3"/>
  <c r="L1705" i="3"/>
  <c r="P1705" i="3"/>
  <c r="L1520" i="3"/>
  <c r="P1520" i="3"/>
  <c r="L1355" i="3"/>
  <c r="P1355" i="3"/>
  <c r="L1217" i="3"/>
  <c r="P1217" i="3"/>
  <c r="L1100" i="3"/>
  <c r="P1100" i="3"/>
  <c r="L983" i="3"/>
  <c r="P983" i="3"/>
  <c r="L868" i="3"/>
  <c r="P868" i="3"/>
  <c r="L760" i="3"/>
  <c r="P760" i="3"/>
  <c r="L2902" i="3"/>
  <c r="P2902" i="3"/>
  <c r="L2133" i="3"/>
  <c r="P2133" i="3"/>
  <c r="L1843" i="3"/>
  <c r="P1843" i="3"/>
  <c r="L1619" i="3"/>
  <c r="P1619" i="3"/>
  <c r="L1456" i="3"/>
  <c r="P1456" i="3"/>
  <c r="L1302" i="3"/>
  <c r="P1302" i="3"/>
  <c r="L1172" i="3"/>
  <c r="P1172" i="3"/>
  <c r="L1054" i="3"/>
  <c r="P1054" i="3"/>
  <c r="L937" i="3"/>
  <c r="P937" i="3"/>
  <c r="L823" i="3"/>
  <c r="P823" i="3"/>
  <c r="L2168" i="3"/>
  <c r="P2168" i="3"/>
  <c r="L1874" i="3"/>
  <c r="P1874" i="3"/>
  <c r="L1647" i="3"/>
  <c r="P1647" i="3"/>
  <c r="L1472" i="3"/>
  <c r="P1472" i="3"/>
  <c r="L1315" i="3"/>
  <c r="P1315" i="3"/>
  <c r="L1184" i="3"/>
  <c r="P1184" i="3"/>
  <c r="L1069" i="3"/>
  <c r="P1069" i="3"/>
  <c r="L951" i="3"/>
  <c r="P951" i="3"/>
  <c r="L833" i="3"/>
  <c r="P833" i="3"/>
  <c r="L2218" i="3"/>
  <c r="P2218" i="3"/>
  <c r="L1899" i="3"/>
  <c r="P1899" i="3"/>
  <c r="L1668" i="3"/>
  <c r="P1668" i="3"/>
  <c r="L1489" i="3"/>
  <c r="P1489" i="3"/>
  <c r="L1333" i="3"/>
  <c r="P1333" i="3"/>
  <c r="L1198" i="3"/>
  <c r="P1198" i="3"/>
  <c r="L1080" i="3"/>
  <c r="P1080" i="3"/>
  <c r="L963" i="3"/>
  <c r="P963" i="3"/>
  <c r="L846" i="3"/>
  <c r="P846" i="3"/>
  <c r="L498" i="3"/>
  <c r="P498" i="3"/>
  <c r="P475" i="3"/>
  <c r="L475" i="3"/>
  <c r="L2923" i="3"/>
  <c r="P2923" i="3"/>
  <c r="L2135" i="3"/>
  <c r="P2135" i="3"/>
  <c r="L1846" i="3"/>
  <c r="P1846" i="3"/>
  <c r="L1627" i="3"/>
  <c r="P1627" i="3"/>
  <c r="L1457" i="3"/>
  <c r="P1457" i="3"/>
  <c r="L1303" i="3"/>
  <c r="P1303" i="3"/>
  <c r="L1173" i="3"/>
  <c r="P1173" i="3"/>
  <c r="L1056" i="3"/>
  <c r="P1056" i="3"/>
  <c r="L941" i="3"/>
  <c r="P941" i="3"/>
  <c r="L824" i="3"/>
  <c r="P824" i="3"/>
  <c r="L721" i="3"/>
  <c r="P721" i="3"/>
  <c r="L2492" i="3"/>
  <c r="P2492" i="3"/>
  <c r="L2004" i="3"/>
  <c r="P2004" i="3"/>
  <c r="L1756" i="3"/>
  <c r="P1756" i="3"/>
  <c r="L1559" i="3"/>
  <c r="P1559" i="3"/>
  <c r="L1393" i="3"/>
  <c r="P1393" i="3"/>
  <c r="L1249" i="3"/>
  <c r="P1249" i="3"/>
  <c r="L1127" i="3"/>
  <c r="P1127" i="3"/>
  <c r="L1011" i="3"/>
  <c r="P1011" i="3"/>
  <c r="L895" i="3"/>
  <c r="P895" i="3"/>
  <c r="L2595" i="3"/>
  <c r="P2595" i="3"/>
  <c r="L2043" i="3"/>
  <c r="P2043" i="3"/>
  <c r="L1782" i="3"/>
  <c r="P1782" i="3"/>
  <c r="P1575" i="3"/>
  <c r="L1575" i="3"/>
  <c r="L1409" i="3"/>
  <c r="P1409" i="3"/>
  <c r="L1264" i="3"/>
  <c r="P1264" i="3"/>
  <c r="L1142" i="3"/>
  <c r="P1142" i="3"/>
  <c r="L1024" i="3"/>
  <c r="P1024" i="3"/>
  <c r="L907" i="3"/>
  <c r="P907" i="3"/>
  <c r="L2710" i="3"/>
  <c r="P2710" i="3"/>
  <c r="L2079" i="3"/>
  <c r="P2079" i="3"/>
  <c r="L1803" i="3"/>
  <c r="P1803" i="3"/>
  <c r="L1592" i="3"/>
  <c r="P1592" i="3"/>
  <c r="L1431" i="3"/>
  <c r="P1431" i="3"/>
  <c r="L1280" i="3"/>
  <c r="P1280" i="3"/>
  <c r="L1153" i="3"/>
  <c r="P1153" i="3"/>
  <c r="L1036" i="3"/>
  <c r="P1036" i="3"/>
  <c r="L919" i="3"/>
  <c r="P919" i="3"/>
  <c r="P807" i="3"/>
  <c r="L807" i="3"/>
  <c r="L768" i="3"/>
  <c r="P768" i="3"/>
  <c r="L729" i="3"/>
  <c r="P729" i="3"/>
  <c r="L456" i="3"/>
  <c r="P456" i="3"/>
  <c r="L451" i="3"/>
  <c r="P451" i="3"/>
  <c r="P427" i="3"/>
  <c r="L427" i="3"/>
  <c r="L2504" i="3"/>
  <c r="P2504" i="3"/>
  <c r="P2239" i="3"/>
  <c r="L2239" i="3"/>
  <c r="L2011" i="3"/>
  <c r="P2011" i="3"/>
  <c r="P1915" i="3"/>
  <c r="L1915" i="3"/>
  <c r="L1764" i="3"/>
  <c r="P1764" i="3"/>
  <c r="P1681" i="3"/>
  <c r="L1681" i="3"/>
  <c r="L1560" i="3"/>
  <c r="P1560" i="3"/>
  <c r="P1497" i="3"/>
  <c r="L1497" i="3"/>
  <c r="L1395" i="3"/>
  <c r="P1395" i="3"/>
  <c r="P1336" i="3"/>
  <c r="L1336" i="3"/>
  <c r="L1251" i="3"/>
  <c r="P1251" i="3"/>
  <c r="P1203" i="3"/>
  <c r="L1203" i="3"/>
  <c r="L1129" i="3"/>
  <c r="P1129" i="3"/>
  <c r="P1087" i="3"/>
  <c r="L1087" i="3"/>
  <c r="L1014" i="3"/>
  <c r="P1014" i="3"/>
  <c r="P969" i="3"/>
  <c r="L969" i="3"/>
  <c r="L896" i="3"/>
  <c r="P896" i="3"/>
  <c r="P852" i="3"/>
  <c r="L852" i="3"/>
  <c r="L785" i="3"/>
  <c r="P785" i="3"/>
  <c r="P746" i="3"/>
  <c r="L746" i="3"/>
  <c r="L682" i="3"/>
  <c r="P682" i="3"/>
  <c r="P2759" i="3"/>
  <c r="L2759" i="3"/>
  <c r="L2232" i="3"/>
  <c r="P2232" i="3"/>
  <c r="P2091" i="3"/>
  <c r="L2091" i="3"/>
  <c r="L1908" i="3"/>
  <c r="P1908" i="3"/>
  <c r="P1814" i="3"/>
  <c r="L1814" i="3"/>
  <c r="L1679" i="3"/>
  <c r="P1679" i="3"/>
  <c r="P1599" i="3"/>
  <c r="L1599" i="3"/>
  <c r="L1496" i="3"/>
  <c r="P1496" i="3"/>
  <c r="P1433" i="3"/>
  <c r="L1433" i="3"/>
  <c r="L1335" i="3"/>
  <c r="P1335" i="3"/>
  <c r="P1283" i="3"/>
  <c r="L1283" i="3"/>
  <c r="L1200" i="3"/>
  <c r="P1200" i="3"/>
  <c r="P1157" i="3"/>
  <c r="L1157" i="3"/>
  <c r="L1084" i="3"/>
  <c r="P1084" i="3"/>
  <c r="P1041" i="3"/>
  <c r="L1041" i="3"/>
  <c r="L968" i="3"/>
  <c r="P968" i="3"/>
  <c r="P924" i="3"/>
  <c r="L924" i="3"/>
  <c r="P851" i="3"/>
  <c r="L851" i="3"/>
  <c r="P2864" i="3"/>
  <c r="L2864" i="3"/>
  <c r="L2294" i="3"/>
  <c r="P2294" i="3"/>
  <c r="P2128" i="3"/>
  <c r="L2128" i="3"/>
  <c r="L1938" i="3"/>
  <c r="P1938" i="3"/>
  <c r="P1838" i="3"/>
  <c r="L1838" i="3"/>
  <c r="L1700" i="3"/>
  <c r="P1700" i="3"/>
  <c r="P1617" i="3"/>
  <c r="L1617" i="3"/>
  <c r="L1512" i="3"/>
  <c r="P1512" i="3"/>
  <c r="P1451" i="3"/>
  <c r="L1451" i="3"/>
  <c r="L1350" i="3"/>
  <c r="P1350" i="3"/>
  <c r="P1301" i="3"/>
  <c r="L1301" i="3"/>
  <c r="L1215" i="3"/>
  <c r="P1215" i="3"/>
  <c r="P1171" i="3"/>
  <c r="L1171" i="3"/>
  <c r="L1097" i="3"/>
  <c r="P1097" i="3"/>
  <c r="P1053" i="3"/>
  <c r="L1053" i="3"/>
  <c r="L980" i="3"/>
  <c r="P980" i="3"/>
  <c r="P935" i="3"/>
  <c r="L935" i="3"/>
  <c r="L862" i="3"/>
  <c r="P862" i="3"/>
  <c r="P820" i="3"/>
  <c r="L820" i="3"/>
  <c r="L2355" i="3"/>
  <c r="P2355" i="3"/>
  <c r="P2165" i="3"/>
  <c r="L2165" i="3"/>
  <c r="L1963" i="3"/>
  <c r="P1963" i="3"/>
  <c r="P1868" i="3"/>
  <c r="L1868" i="3"/>
  <c r="L1723" i="3"/>
  <c r="P1723" i="3"/>
  <c r="P1643" i="3"/>
  <c r="L1643" i="3"/>
  <c r="L1534" i="3"/>
  <c r="P1534" i="3"/>
  <c r="P1471" i="3"/>
  <c r="L1471" i="3"/>
  <c r="L1368" i="3"/>
  <c r="P1368" i="3"/>
  <c r="P1313" i="3"/>
  <c r="L1313" i="3"/>
  <c r="L1229" i="3"/>
  <c r="P1229" i="3"/>
  <c r="P1182" i="3"/>
  <c r="L1182" i="3"/>
  <c r="L1109" i="3"/>
  <c r="P1109" i="3"/>
  <c r="P1065" i="3"/>
  <c r="L1065" i="3"/>
  <c r="L992" i="3"/>
  <c r="P992" i="3"/>
  <c r="P950" i="3"/>
  <c r="L950" i="3"/>
  <c r="L877" i="3"/>
  <c r="P877" i="3"/>
  <c r="P832" i="3"/>
  <c r="L832" i="3"/>
  <c r="P679" i="3"/>
  <c r="L679" i="3"/>
  <c r="L416" i="3"/>
  <c r="P416" i="3"/>
  <c r="P384" i="3"/>
  <c r="L384" i="3"/>
  <c r="P507" i="3"/>
  <c r="L507" i="3"/>
  <c r="P483" i="3"/>
  <c r="L483" i="3"/>
  <c r="L467" i="3"/>
  <c r="P467" i="3"/>
  <c r="L443" i="3"/>
  <c r="P443" i="3"/>
  <c r="P419" i="3"/>
  <c r="L419" i="3"/>
  <c r="L2762" i="3"/>
  <c r="P2762" i="3"/>
  <c r="P2387" i="3"/>
  <c r="L2387" i="3"/>
  <c r="P2182" i="3"/>
  <c r="L2182" i="3"/>
  <c r="L2096" i="3"/>
  <c r="P2096" i="3"/>
  <c r="P1979" i="3"/>
  <c r="L1979" i="3"/>
  <c r="P1882" i="3"/>
  <c r="L1882" i="3"/>
  <c r="L1818" i="3"/>
  <c r="P1818" i="3"/>
  <c r="P1734" i="3"/>
  <c r="L1734" i="3"/>
  <c r="P1650" i="3"/>
  <c r="L1650" i="3"/>
  <c r="L1600" i="3"/>
  <c r="P1600" i="3"/>
  <c r="P1537" i="3"/>
  <c r="L1537" i="3"/>
  <c r="P1478" i="3"/>
  <c r="L1478" i="3"/>
  <c r="L1435" i="3"/>
  <c r="P1435" i="3"/>
  <c r="P1375" i="3"/>
  <c r="L1375" i="3"/>
  <c r="P1321" i="3"/>
  <c r="L1321" i="3"/>
  <c r="L1286" i="3"/>
  <c r="P1286" i="3"/>
  <c r="P1237" i="3"/>
  <c r="L1237" i="3"/>
  <c r="P1189" i="3"/>
  <c r="L1189" i="3"/>
  <c r="L1160" i="3"/>
  <c r="P1160" i="3"/>
  <c r="P1116" i="3"/>
  <c r="L1116" i="3"/>
  <c r="P1071" i="3"/>
  <c r="L1071" i="3"/>
  <c r="L1043" i="3"/>
  <c r="P1043" i="3"/>
  <c r="P998" i="3"/>
  <c r="L998" i="3"/>
  <c r="P953" i="3"/>
  <c r="L953" i="3"/>
  <c r="L925" i="3"/>
  <c r="P925" i="3"/>
  <c r="P880" i="3"/>
  <c r="L880" i="3"/>
  <c r="P837" i="3"/>
  <c r="L837" i="3"/>
  <c r="L810" i="3"/>
  <c r="P810" i="3"/>
  <c r="P772" i="3"/>
  <c r="L772" i="3"/>
  <c r="P735" i="3"/>
  <c r="L735" i="3"/>
  <c r="L708" i="3"/>
  <c r="P708" i="3"/>
  <c r="P671" i="3"/>
  <c r="L671" i="3"/>
  <c r="P2603" i="3"/>
  <c r="L2603" i="3"/>
  <c r="L2383" i="3"/>
  <c r="P2383" i="3"/>
  <c r="P2179" i="3"/>
  <c r="L2179" i="3"/>
  <c r="P2047" i="3"/>
  <c r="L2047" i="3"/>
  <c r="L1977" i="3"/>
  <c r="P1977" i="3"/>
  <c r="P1876" i="3"/>
  <c r="L1876" i="3"/>
  <c r="P1786" i="3"/>
  <c r="L1786" i="3"/>
  <c r="L1732" i="3"/>
  <c r="P1732" i="3"/>
  <c r="P1649" i="3"/>
  <c r="L1649" i="3"/>
  <c r="P1576" i="3"/>
  <c r="L1576" i="3"/>
  <c r="L1536" i="3"/>
  <c r="P1536" i="3"/>
  <c r="P1473" i="3"/>
  <c r="L1473" i="3"/>
  <c r="P1414" i="3"/>
  <c r="L1414" i="3"/>
  <c r="L1371" i="3"/>
  <c r="P1371" i="3"/>
  <c r="P1318" i="3"/>
  <c r="L1318" i="3"/>
  <c r="P1269" i="3"/>
  <c r="L1269" i="3"/>
  <c r="L1232" i="3"/>
  <c r="P1232" i="3"/>
  <c r="P1188" i="3"/>
  <c r="L1188" i="3"/>
  <c r="P1143" i="3"/>
  <c r="L1143" i="3"/>
  <c r="L1115" i="3"/>
  <c r="P1115" i="3"/>
  <c r="P1070" i="3"/>
  <c r="L1070" i="3"/>
  <c r="P1025" i="3"/>
  <c r="L1025" i="3"/>
  <c r="L997" i="3"/>
  <c r="P997" i="3"/>
  <c r="P952" i="3"/>
  <c r="L952" i="3"/>
  <c r="P908" i="3"/>
  <c r="L908" i="3"/>
  <c r="L879" i="3"/>
  <c r="P879" i="3"/>
  <c r="P835" i="3"/>
  <c r="L835" i="3"/>
  <c r="P2744" i="3"/>
  <c r="L2744" i="3"/>
  <c r="L2470" i="3"/>
  <c r="P2470" i="3"/>
  <c r="P2229" i="3"/>
  <c r="L2229" i="3"/>
  <c r="P2080" i="3"/>
  <c r="L2080" i="3"/>
  <c r="L2002" i="3"/>
  <c r="P2002" i="3"/>
  <c r="P1902" i="3"/>
  <c r="L1902" i="3"/>
  <c r="P1809" i="3"/>
  <c r="L1809" i="3"/>
  <c r="L1754" i="3"/>
  <c r="P1754" i="3"/>
  <c r="P1671" i="3"/>
  <c r="L1671" i="3"/>
  <c r="P1598" i="3"/>
  <c r="L1598" i="3"/>
  <c r="L1553" i="3"/>
  <c r="P1553" i="3"/>
  <c r="P1495" i="3"/>
  <c r="L1495" i="3"/>
  <c r="P1432" i="3"/>
  <c r="L1432" i="3"/>
  <c r="L1392" i="3"/>
  <c r="P1392" i="3"/>
  <c r="P1334" i="3"/>
  <c r="L1334" i="3"/>
  <c r="P1281" i="3"/>
  <c r="L1281" i="3"/>
  <c r="L1248" i="3"/>
  <c r="P1248" i="3"/>
  <c r="P1199" i="3"/>
  <c r="L1199" i="3"/>
  <c r="P1155" i="3"/>
  <c r="L1155" i="3"/>
  <c r="L1126" i="3"/>
  <c r="P1126" i="3"/>
  <c r="P1081" i="3"/>
  <c r="L1081" i="3"/>
  <c r="P1038" i="3"/>
  <c r="L1038" i="3"/>
  <c r="L1008" i="3"/>
  <c r="P1008" i="3"/>
  <c r="P965" i="3"/>
  <c r="L965" i="3"/>
  <c r="P923" i="3"/>
  <c r="L923" i="3"/>
  <c r="L892" i="3"/>
  <c r="P892" i="3"/>
  <c r="P849" i="3"/>
  <c r="L849" i="3"/>
  <c r="P2862" i="3"/>
  <c r="L2862" i="3"/>
  <c r="L2594" i="3"/>
  <c r="P2594" i="3"/>
  <c r="P2280" i="3"/>
  <c r="L2280" i="3"/>
  <c r="P2126" i="3"/>
  <c r="L2126" i="3"/>
  <c r="L2032" i="3"/>
  <c r="P2032" i="3"/>
  <c r="P1937" i="3"/>
  <c r="L1937" i="3"/>
  <c r="P1835" i="3"/>
  <c r="L1835" i="3"/>
  <c r="L1779" i="3"/>
  <c r="P1779" i="3"/>
  <c r="P1697" i="3"/>
  <c r="L1697" i="3"/>
  <c r="P1615" i="3"/>
  <c r="L1615" i="3"/>
  <c r="L1574" i="3"/>
  <c r="P1574" i="3"/>
  <c r="L1511" i="3"/>
  <c r="P1511" i="3"/>
  <c r="P1448" i="3"/>
  <c r="L1448" i="3"/>
  <c r="L1408" i="3"/>
  <c r="P1408" i="3"/>
  <c r="P1347" i="3"/>
  <c r="L1347" i="3"/>
  <c r="P1296" i="3"/>
  <c r="L1296" i="3"/>
  <c r="L1262" i="3"/>
  <c r="P1262" i="3"/>
  <c r="P1212" i="3"/>
  <c r="L1212" i="3"/>
  <c r="P1169" i="3"/>
  <c r="L1169" i="3"/>
  <c r="L1139" i="3"/>
  <c r="P1139" i="3"/>
  <c r="P1096" i="3"/>
  <c r="L1096" i="3"/>
  <c r="P1052" i="3"/>
  <c r="L1052" i="3"/>
  <c r="L1023" i="3"/>
  <c r="P1023" i="3"/>
  <c r="L979" i="3"/>
  <c r="P979" i="3"/>
  <c r="P934" i="3"/>
  <c r="L934" i="3"/>
  <c r="L905" i="3"/>
  <c r="P905" i="3"/>
  <c r="P861" i="3"/>
  <c r="L861" i="3"/>
  <c r="L818" i="3"/>
  <c r="P818" i="3"/>
  <c r="P780" i="3"/>
  <c r="L780" i="3"/>
  <c r="P743" i="3"/>
  <c r="L743" i="3"/>
  <c r="P704" i="3"/>
  <c r="L704" i="3"/>
  <c r="P665" i="3"/>
  <c r="L665" i="3"/>
  <c r="P626" i="3"/>
  <c r="L626" i="3"/>
  <c r="P584" i="3"/>
  <c r="L584" i="3"/>
  <c r="L352" i="3"/>
  <c r="P352" i="3"/>
  <c r="P320" i="3"/>
  <c r="L320" i="3"/>
  <c r="P288" i="3"/>
  <c r="L288" i="3"/>
  <c r="L640" i="3"/>
  <c r="P640" i="3"/>
  <c r="P605" i="3"/>
  <c r="L605" i="3"/>
  <c r="P573" i="3"/>
  <c r="L573" i="3"/>
  <c r="L552" i="3"/>
  <c r="P552" i="3"/>
  <c r="P520" i="3"/>
  <c r="L520" i="3"/>
  <c r="P488" i="3"/>
  <c r="L488" i="3"/>
  <c r="P466" i="3"/>
  <c r="L466" i="3"/>
  <c r="L434" i="3"/>
  <c r="P434" i="3"/>
  <c r="P408" i="3"/>
  <c r="L408" i="3"/>
  <c r="L392" i="3"/>
  <c r="P392" i="3"/>
  <c r="P368" i="3"/>
  <c r="L368" i="3"/>
  <c r="P344" i="3"/>
  <c r="L344" i="3"/>
  <c r="L328" i="3"/>
  <c r="P328" i="3"/>
  <c r="L304" i="3"/>
  <c r="P304" i="3"/>
  <c r="P280" i="3"/>
  <c r="L280" i="3"/>
  <c r="L264" i="3"/>
  <c r="P264" i="3"/>
  <c r="P240" i="3"/>
  <c r="L240" i="3"/>
  <c r="P216" i="3"/>
  <c r="L216" i="3"/>
  <c r="L200" i="3"/>
  <c r="P200" i="3"/>
  <c r="P176" i="3"/>
  <c r="L176" i="3"/>
  <c r="P152" i="3"/>
  <c r="L152" i="3"/>
  <c r="L136" i="3"/>
  <c r="P136" i="3"/>
  <c r="P112" i="3"/>
  <c r="L112" i="3"/>
  <c r="P88" i="3"/>
  <c r="L88" i="3"/>
  <c r="L72" i="3"/>
  <c r="P72" i="3"/>
  <c r="P48" i="3"/>
  <c r="L48" i="3"/>
  <c r="P24" i="3"/>
  <c r="L24" i="3"/>
  <c r="L8" i="3"/>
  <c r="P8" i="3"/>
  <c r="P2342" i="3"/>
  <c r="L2342" i="3"/>
  <c r="P2698" i="3"/>
  <c r="L2698" i="3"/>
  <c r="L2211" i="3"/>
  <c r="P2211" i="3"/>
  <c r="P2075" i="3"/>
  <c r="L2075" i="3"/>
  <c r="P1962" i="3"/>
  <c r="L1962" i="3"/>
  <c r="L1898" i="3"/>
  <c r="P1898" i="3"/>
  <c r="P1801" i="3"/>
  <c r="L1801" i="3"/>
  <c r="P1718" i="3"/>
  <c r="L1718" i="3"/>
  <c r="L1665" i="3"/>
  <c r="P1665" i="3"/>
  <c r="P1590" i="3"/>
  <c r="L1590" i="3"/>
  <c r="P1528" i="3"/>
  <c r="L1528" i="3"/>
  <c r="L1487" i="3"/>
  <c r="P1487" i="3"/>
  <c r="P1425" i="3"/>
  <c r="L1425" i="3"/>
  <c r="P1367" i="3"/>
  <c r="L1367" i="3"/>
  <c r="L1328" i="3"/>
  <c r="P1328" i="3"/>
  <c r="P1279" i="3"/>
  <c r="L1279" i="3"/>
  <c r="P1227" i="3"/>
  <c r="L1227" i="3"/>
  <c r="L1197" i="3"/>
  <c r="P1197" i="3"/>
  <c r="P1152" i="3"/>
  <c r="L1152" i="3"/>
  <c r="L1108" i="3"/>
  <c r="P1108" i="3"/>
  <c r="L1079" i="3"/>
  <c r="P1079" i="3"/>
  <c r="P1035" i="3"/>
  <c r="L1035" i="3"/>
  <c r="P990" i="3"/>
  <c r="L990" i="3"/>
  <c r="L961" i="3"/>
  <c r="P961" i="3"/>
  <c r="L917" i="3"/>
  <c r="P917" i="3"/>
  <c r="P873" i="3"/>
  <c r="L873" i="3"/>
  <c r="L844" i="3"/>
  <c r="P844" i="3"/>
  <c r="P804" i="3"/>
  <c r="L804" i="3"/>
  <c r="P767" i="3"/>
  <c r="L767" i="3"/>
  <c r="L740" i="3"/>
  <c r="P740" i="3"/>
  <c r="P703" i="3"/>
  <c r="L703" i="3"/>
  <c r="P664" i="3"/>
  <c r="L664" i="3"/>
  <c r="L639" i="3"/>
  <c r="P639" i="3"/>
  <c r="P604" i="3"/>
  <c r="L604" i="3"/>
  <c r="P572" i="3"/>
  <c r="L572" i="3"/>
  <c r="P551" i="3"/>
  <c r="L551" i="3"/>
  <c r="L519" i="3"/>
  <c r="P519" i="3"/>
  <c r="P487" i="3"/>
  <c r="L487" i="3"/>
  <c r="P465" i="3"/>
  <c r="L465" i="3"/>
  <c r="L256" i="3"/>
  <c r="P256" i="3"/>
  <c r="L192" i="3"/>
  <c r="P192" i="3"/>
  <c r="L128" i="3"/>
  <c r="P128" i="3"/>
  <c r="L64" i="3"/>
  <c r="P64" i="3"/>
  <c r="L2558" i="3"/>
  <c r="P2558" i="3"/>
  <c r="L2160" i="3"/>
  <c r="P2160" i="3"/>
  <c r="L1860" i="3"/>
  <c r="P1860" i="3"/>
  <c r="L1638" i="3"/>
  <c r="P1638" i="3"/>
  <c r="L1470" i="3"/>
  <c r="P1470" i="3"/>
  <c r="L1312" i="3"/>
  <c r="P1312" i="3"/>
  <c r="L1181" i="3"/>
  <c r="P1181" i="3"/>
  <c r="L1063" i="3"/>
  <c r="P1063" i="3"/>
  <c r="L947" i="3"/>
  <c r="P947" i="3"/>
  <c r="L831" i="3"/>
  <c r="P831" i="3"/>
  <c r="L728" i="3"/>
  <c r="P728" i="3"/>
  <c r="L625" i="3"/>
  <c r="P625" i="3"/>
  <c r="L540" i="3"/>
  <c r="P540" i="3"/>
  <c r="L455" i="3"/>
  <c r="P455" i="3"/>
  <c r="L407" i="3"/>
  <c r="P407" i="3"/>
  <c r="L279" i="3"/>
  <c r="P279" i="3"/>
  <c r="L793" i="3"/>
  <c r="P793" i="3"/>
  <c r="P754" i="3"/>
  <c r="L754" i="3"/>
  <c r="P716" i="3"/>
  <c r="L716" i="3"/>
  <c r="P690" i="3"/>
  <c r="L690" i="3"/>
  <c r="L652" i="3"/>
  <c r="P652" i="3"/>
  <c r="P616" i="3"/>
  <c r="L616" i="3"/>
  <c r="P594" i="3"/>
  <c r="L594" i="3"/>
  <c r="P562" i="3"/>
  <c r="L562" i="3"/>
  <c r="L530" i="3"/>
  <c r="P530" i="3"/>
  <c r="P509" i="3"/>
  <c r="L509" i="3"/>
  <c r="P477" i="3"/>
  <c r="L477" i="3"/>
  <c r="P445" i="3"/>
  <c r="L445" i="3"/>
  <c r="L425" i="3"/>
  <c r="P425" i="3"/>
  <c r="L400" i="3"/>
  <c r="P400" i="3"/>
  <c r="P376" i="3"/>
  <c r="L376" i="3"/>
  <c r="L360" i="3"/>
  <c r="P360" i="3"/>
  <c r="L336" i="3"/>
  <c r="P336" i="3"/>
  <c r="P312" i="3"/>
  <c r="L312" i="3"/>
  <c r="P296" i="3"/>
  <c r="L296" i="3"/>
  <c r="L232" i="3"/>
  <c r="P232" i="3"/>
  <c r="L168" i="3"/>
  <c r="P168" i="3"/>
  <c r="L104" i="3"/>
  <c r="P104" i="3"/>
  <c r="L40" i="3"/>
  <c r="P40" i="3"/>
  <c r="L2326" i="3"/>
  <c r="P2326" i="3"/>
  <c r="L2028" i="3"/>
  <c r="P2028" i="3"/>
  <c r="L1775" i="3"/>
  <c r="P1775" i="3"/>
  <c r="L1571" i="3"/>
  <c r="P1571" i="3"/>
  <c r="L1407" i="3"/>
  <c r="P1407" i="3"/>
  <c r="L1261" i="3"/>
  <c r="P1261" i="3"/>
  <c r="L1136" i="3"/>
  <c r="P1136" i="3"/>
  <c r="L1020" i="3"/>
  <c r="P1020" i="3"/>
  <c r="L904" i="3"/>
  <c r="P904" i="3"/>
  <c r="L792" i="3"/>
  <c r="P792" i="3"/>
  <c r="P689" i="3"/>
  <c r="L689" i="3"/>
  <c r="L593" i="3"/>
  <c r="P593" i="3"/>
  <c r="L508" i="3"/>
  <c r="P508" i="3"/>
  <c r="L272" i="3"/>
  <c r="P272" i="3"/>
  <c r="P248" i="3"/>
  <c r="L248" i="3"/>
  <c r="P224" i="3"/>
  <c r="L224" i="3"/>
  <c r="L208" i="3"/>
  <c r="P208" i="3"/>
  <c r="P184" i="3"/>
  <c r="L184" i="3"/>
  <c r="P160" i="3"/>
  <c r="L160" i="3"/>
  <c r="L144" i="3"/>
  <c r="P144" i="3"/>
  <c r="P120" i="3"/>
  <c r="L120" i="3"/>
  <c r="P96" i="3"/>
  <c r="L96" i="3"/>
  <c r="L80" i="3"/>
  <c r="P80" i="3"/>
  <c r="P56" i="3"/>
  <c r="L56" i="3"/>
  <c r="P32" i="3"/>
  <c r="L32" i="3"/>
  <c r="L16" i="3"/>
  <c r="P16" i="3"/>
  <c r="P2454" i="3"/>
  <c r="L2454" i="3"/>
  <c r="P2851" i="3"/>
  <c r="L2851" i="3"/>
  <c r="L2270" i="3"/>
  <c r="P2270" i="3"/>
  <c r="P2114" i="3"/>
  <c r="L2114" i="3"/>
  <c r="P1998" i="3"/>
  <c r="L1998" i="3"/>
  <c r="L1929" i="3"/>
  <c r="P1929" i="3"/>
  <c r="P1834" i="3"/>
  <c r="L1834" i="3"/>
  <c r="P1747" i="3"/>
  <c r="L1747" i="3"/>
  <c r="L1694" i="3"/>
  <c r="P1694" i="3"/>
  <c r="P1611" i="3"/>
  <c r="L1611" i="3"/>
  <c r="P1550" i="3"/>
  <c r="L1550" i="3"/>
  <c r="L1510" i="3"/>
  <c r="P1510" i="3"/>
  <c r="P1447" i="3"/>
  <c r="L1447" i="3"/>
  <c r="P1384" i="3"/>
  <c r="L1384" i="3"/>
  <c r="L1345" i="3"/>
  <c r="P1345" i="3"/>
  <c r="P1294" i="3"/>
  <c r="L1294" i="3"/>
  <c r="P1243" i="3"/>
  <c r="L1243" i="3"/>
  <c r="L1209" i="3"/>
  <c r="P1209" i="3"/>
  <c r="P1166" i="3"/>
  <c r="L1166" i="3"/>
  <c r="P1124" i="3"/>
  <c r="L1124" i="3"/>
  <c r="P1093" i="3"/>
  <c r="L1093" i="3"/>
  <c r="P1051" i="3"/>
  <c r="L1051" i="3"/>
  <c r="L1006" i="3"/>
  <c r="P1006" i="3"/>
  <c r="L977" i="3"/>
  <c r="P977" i="3"/>
  <c r="P933" i="3"/>
  <c r="L933" i="3"/>
  <c r="P888" i="3"/>
  <c r="L888" i="3"/>
  <c r="L860" i="3"/>
  <c r="P860" i="3"/>
  <c r="L817" i="3"/>
  <c r="P817" i="3"/>
  <c r="P778" i="3"/>
  <c r="L778" i="3"/>
  <c r="L753" i="3"/>
  <c r="P753" i="3"/>
  <c r="P714" i="3"/>
  <c r="L714" i="3"/>
  <c r="P676" i="3"/>
  <c r="L676" i="3"/>
  <c r="L650" i="3"/>
  <c r="P650" i="3"/>
  <c r="P615" i="3"/>
  <c r="L615" i="3"/>
  <c r="P583" i="3"/>
  <c r="L583" i="3"/>
  <c r="L561" i="3"/>
  <c r="P561" i="3"/>
  <c r="P529" i="3"/>
  <c r="L529" i="3"/>
  <c r="P497" i="3"/>
  <c r="L497" i="3"/>
  <c r="L476" i="3"/>
  <c r="P476" i="3"/>
  <c r="P343" i="3"/>
  <c r="L343" i="3"/>
  <c r="P433" i="3"/>
  <c r="L433" i="3"/>
  <c r="L391" i="3"/>
  <c r="P391" i="3"/>
  <c r="P367" i="3"/>
  <c r="L367" i="3"/>
  <c r="P327" i="3"/>
  <c r="L327" i="3"/>
  <c r="P303" i="3"/>
  <c r="L303" i="3"/>
  <c r="L263" i="3"/>
  <c r="P263" i="3"/>
  <c r="L199" i="3"/>
  <c r="P199" i="3"/>
  <c r="L135" i="3"/>
  <c r="P135" i="3"/>
  <c r="L71" i="3"/>
  <c r="P71" i="3"/>
  <c r="P7" i="3"/>
  <c r="L7" i="3"/>
  <c r="L2158" i="3"/>
  <c r="P2158" i="3"/>
  <c r="L1859" i="3"/>
  <c r="P1859" i="3"/>
  <c r="L1633" i="3"/>
  <c r="P1633" i="3"/>
  <c r="P1464" i="3"/>
  <c r="L1464" i="3"/>
  <c r="L1311" i="3"/>
  <c r="P1311" i="3"/>
  <c r="P2198" i="3"/>
  <c r="L2198" i="3"/>
  <c r="L1886" i="3"/>
  <c r="P1886" i="3"/>
  <c r="P1660" i="3"/>
  <c r="L1660" i="3"/>
  <c r="L1483" i="3"/>
  <c r="P1483" i="3"/>
  <c r="L1325" i="3"/>
  <c r="P1325" i="3"/>
  <c r="L1191" i="3"/>
  <c r="P1191" i="3"/>
  <c r="P1075" i="3"/>
  <c r="L1075" i="3"/>
  <c r="L959" i="3"/>
  <c r="P959" i="3"/>
  <c r="P841" i="3"/>
  <c r="L841" i="3"/>
  <c r="L737" i="3"/>
  <c r="P737" i="3"/>
  <c r="P634" i="3"/>
  <c r="L634" i="3"/>
  <c r="L548" i="3"/>
  <c r="P548" i="3"/>
  <c r="L463" i="3"/>
  <c r="P463" i="3"/>
  <c r="L389" i="3"/>
  <c r="P389" i="3"/>
  <c r="P325" i="3"/>
  <c r="L325" i="3"/>
  <c r="L261" i="3"/>
  <c r="P261" i="3"/>
  <c r="L197" i="3"/>
  <c r="P197" i="3"/>
  <c r="L133" i="3"/>
  <c r="P133" i="3"/>
  <c r="P69" i="3"/>
  <c r="L69" i="3"/>
  <c r="L5" i="3"/>
  <c r="P5" i="3"/>
  <c r="L1240" i="3"/>
  <c r="P1240" i="3"/>
  <c r="L796" i="3"/>
  <c r="P796" i="3"/>
  <c r="P609" i="3"/>
  <c r="L609" i="3"/>
  <c r="L472" i="3"/>
  <c r="P472" i="3"/>
  <c r="L358" i="3"/>
  <c r="P358" i="3"/>
  <c r="L257" i="3"/>
  <c r="P257" i="3"/>
  <c r="L154" i="3"/>
  <c r="P154" i="3"/>
  <c r="P51" i="3"/>
  <c r="L51" i="3"/>
  <c r="L1339" i="3"/>
  <c r="P1339" i="3"/>
  <c r="L825" i="3"/>
  <c r="P825" i="3"/>
  <c r="P624" i="3"/>
  <c r="L624" i="3"/>
  <c r="L489" i="3"/>
  <c r="P489" i="3"/>
  <c r="P370" i="3"/>
  <c r="L370" i="3"/>
  <c r="P267" i="3"/>
  <c r="L267" i="3"/>
  <c r="L164" i="3"/>
  <c r="P164" i="3"/>
  <c r="L62" i="3"/>
  <c r="P62" i="3"/>
  <c r="L1654" i="3"/>
  <c r="P1654" i="3"/>
  <c r="L239" i="3"/>
  <c r="P239" i="3"/>
  <c r="L175" i="3"/>
  <c r="P175" i="3"/>
  <c r="L111" i="3"/>
  <c r="P111" i="3"/>
  <c r="L47" i="3"/>
  <c r="P47" i="3"/>
  <c r="L2543" i="3"/>
  <c r="P2543" i="3"/>
  <c r="L2027" i="3"/>
  <c r="P2027" i="3"/>
  <c r="L1769" i="3"/>
  <c r="P1769" i="3"/>
  <c r="L1567" i="3"/>
  <c r="P1567" i="3"/>
  <c r="L1406" i="3"/>
  <c r="P1406" i="3"/>
  <c r="L2800" i="3"/>
  <c r="P2800" i="3"/>
  <c r="L2061" i="3"/>
  <c r="P2061" i="3"/>
  <c r="L1798" i="3"/>
  <c r="P1798" i="3"/>
  <c r="L1585" i="3"/>
  <c r="P1585" i="3"/>
  <c r="L1422" i="3"/>
  <c r="P1422" i="3"/>
  <c r="L1272" i="3"/>
  <c r="P1272" i="3"/>
  <c r="L1148" i="3"/>
  <c r="P1148" i="3"/>
  <c r="L1032" i="3"/>
  <c r="P1032" i="3"/>
  <c r="P915" i="3"/>
  <c r="L915" i="3"/>
  <c r="L801" i="3"/>
  <c r="P801" i="3"/>
  <c r="L698" i="3"/>
  <c r="P698" i="3"/>
  <c r="L601" i="3"/>
  <c r="P601" i="3"/>
  <c r="L516" i="3"/>
  <c r="P516" i="3"/>
  <c r="L431" i="3"/>
  <c r="P431" i="3"/>
  <c r="L365" i="3"/>
  <c r="P365" i="3"/>
  <c r="L301" i="3"/>
  <c r="P301" i="3"/>
  <c r="L237" i="3"/>
  <c r="P237" i="3"/>
  <c r="L173" i="3"/>
  <c r="P173" i="3"/>
  <c r="L109" i="3"/>
  <c r="P109" i="3"/>
  <c r="L45" i="3"/>
  <c r="P45" i="3"/>
  <c r="L2316" i="3"/>
  <c r="P2316" i="3"/>
  <c r="L1062" i="3"/>
  <c r="P1062" i="3"/>
  <c r="L720" i="3"/>
  <c r="P720" i="3"/>
  <c r="L557" i="3"/>
  <c r="P557" i="3"/>
  <c r="L423" i="3"/>
  <c r="P423" i="3"/>
  <c r="L321" i="3"/>
  <c r="P321" i="3"/>
  <c r="P218" i="3"/>
  <c r="L218" i="3"/>
  <c r="P115" i="3"/>
  <c r="L115" i="3"/>
  <c r="P12" i="3"/>
  <c r="L12" i="3"/>
  <c r="L1117" i="3"/>
  <c r="P1117" i="3"/>
  <c r="L744" i="3"/>
  <c r="P744" i="3"/>
  <c r="L575" i="3"/>
  <c r="P575" i="3"/>
  <c r="L437" i="3"/>
  <c r="P437" i="3"/>
  <c r="L331" i="3"/>
  <c r="P331" i="3"/>
  <c r="P228" i="3"/>
  <c r="L228" i="3"/>
  <c r="L126" i="3"/>
  <c r="P126" i="3"/>
  <c r="L25" i="3"/>
  <c r="P25" i="3"/>
  <c r="L215" i="3"/>
  <c r="P215" i="3"/>
  <c r="L151" i="3"/>
  <c r="P151" i="3"/>
  <c r="L87" i="3"/>
  <c r="P87" i="3"/>
  <c r="L23" i="3"/>
  <c r="P23" i="3"/>
  <c r="L2268" i="3"/>
  <c r="P2268" i="3"/>
  <c r="L1923" i="3"/>
  <c r="P1923" i="3"/>
  <c r="L1690" i="3"/>
  <c r="P1690" i="3"/>
  <c r="L1507" i="3"/>
  <c r="P1507" i="3"/>
  <c r="L1344" i="3"/>
  <c r="P1344" i="3"/>
  <c r="L2416" i="3"/>
  <c r="P2416" i="3"/>
  <c r="L1958" i="3"/>
  <c r="P1958" i="3"/>
  <c r="L1714" i="3"/>
  <c r="P1714" i="3"/>
  <c r="L1523" i="3"/>
  <c r="P1523" i="3"/>
  <c r="L1359" i="3"/>
  <c r="P1359" i="3"/>
  <c r="L1222" i="3"/>
  <c r="P1222" i="3"/>
  <c r="L1105" i="3"/>
  <c r="P1105" i="3"/>
  <c r="L988" i="3"/>
  <c r="P988" i="3"/>
  <c r="L870" i="3"/>
  <c r="P870" i="3"/>
  <c r="L762" i="3"/>
  <c r="P762" i="3"/>
  <c r="L660" i="3"/>
  <c r="P660" i="3"/>
  <c r="L569" i="3"/>
  <c r="P569" i="3"/>
  <c r="L484" i="3"/>
  <c r="P484" i="3"/>
  <c r="L405" i="3"/>
  <c r="P405" i="3"/>
  <c r="L341" i="3"/>
  <c r="P341" i="3"/>
  <c r="L277" i="3"/>
  <c r="P277" i="3"/>
  <c r="L213" i="3"/>
  <c r="P213" i="3"/>
  <c r="L149" i="3"/>
  <c r="P149" i="3"/>
  <c r="L85" i="3"/>
  <c r="P85" i="3"/>
  <c r="L21" i="3"/>
  <c r="P21" i="3"/>
  <c r="L1521" i="3"/>
  <c r="P1521" i="3"/>
  <c r="L887" i="3"/>
  <c r="P887" i="3"/>
  <c r="P647" i="3"/>
  <c r="L647" i="3"/>
  <c r="L506" i="3"/>
  <c r="P506" i="3"/>
  <c r="L385" i="3"/>
  <c r="P385" i="3"/>
  <c r="L282" i="3"/>
  <c r="P282" i="3"/>
  <c r="P179" i="3"/>
  <c r="L179" i="3"/>
  <c r="P76" i="3"/>
  <c r="L76" i="3"/>
  <c r="L1682" i="3"/>
  <c r="P1682" i="3"/>
  <c r="L942" i="3"/>
  <c r="P942" i="3"/>
  <c r="L666" i="3"/>
  <c r="P666" i="3"/>
  <c r="L522" i="3"/>
  <c r="P522" i="3"/>
  <c r="L395" i="3"/>
  <c r="P395" i="3"/>
  <c r="L292" i="3"/>
  <c r="P292" i="3"/>
  <c r="L190" i="3"/>
  <c r="P190" i="3"/>
  <c r="L89" i="3"/>
  <c r="P89" i="3"/>
  <c r="L2192" i="3"/>
  <c r="P2192" i="3"/>
  <c r="L383" i="3"/>
  <c r="P383" i="3"/>
  <c r="L319" i="3"/>
  <c r="P319" i="3"/>
  <c r="L255" i="3"/>
  <c r="P255" i="3"/>
  <c r="L191" i="3"/>
  <c r="P191" i="3"/>
  <c r="L127" i="3"/>
  <c r="P127" i="3"/>
  <c r="L63" i="3"/>
  <c r="P63" i="3"/>
  <c r="L2823" i="3"/>
  <c r="P2823" i="3"/>
  <c r="L2111" i="3"/>
  <c r="P2111" i="3"/>
  <c r="L1826" i="3"/>
  <c r="P1826" i="3"/>
  <c r="L1609" i="3"/>
  <c r="P1609" i="3"/>
  <c r="L1446" i="3"/>
  <c r="P1446" i="3"/>
  <c r="L1293" i="3"/>
  <c r="P1293" i="3"/>
  <c r="L2154" i="3"/>
  <c r="P2154" i="3"/>
  <c r="L1858" i="3"/>
  <c r="P1858" i="3"/>
  <c r="L1630" i="3"/>
  <c r="P1630" i="3"/>
  <c r="L1462" i="3"/>
  <c r="P1462" i="3"/>
  <c r="L1307" i="3"/>
  <c r="P1307" i="3"/>
  <c r="L1179" i="3"/>
  <c r="P1179" i="3"/>
  <c r="L1061" i="3"/>
  <c r="P1061" i="3"/>
  <c r="L943" i="3"/>
  <c r="P943" i="3"/>
  <c r="L826" i="3"/>
  <c r="P826" i="3"/>
  <c r="L724" i="3"/>
  <c r="P724" i="3"/>
  <c r="L623" i="3"/>
  <c r="P623" i="3"/>
  <c r="L537" i="3"/>
  <c r="P537" i="3"/>
  <c r="L452" i="3"/>
  <c r="P452" i="3"/>
  <c r="P381" i="3"/>
  <c r="L381" i="3"/>
  <c r="L317" i="3"/>
  <c r="P317" i="3"/>
  <c r="L253" i="3"/>
  <c r="P253" i="3"/>
  <c r="L189" i="3"/>
  <c r="P189" i="3"/>
  <c r="L125" i="3"/>
  <c r="P125" i="3"/>
  <c r="L61" i="3"/>
  <c r="P61" i="3"/>
  <c r="L2643" i="3"/>
  <c r="P2643" i="3"/>
  <c r="P1180" i="3"/>
  <c r="L1180" i="3"/>
  <c r="L770" i="3"/>
  <c r="P770" i="3"/>
  <c r="L592" i="3"/>
  <c r="P592" i="3"/>
  <c r="L457" i="3"/>
  <c r="P457" i="3"/>
  <c r="L346" i="3"/>
  <c r="P346" i="3"/>
  <c r="P243" i="3"/>
  <c r="L243" i="3"/>
  <c r="P140" i="3"/>
  <c r="L140" i="3"/>
  <c r="L38" i="3"/>
  <c r="P38" i="3"/>
  <c r="L1238" i="3"/>
  <c r="P1238" i="3"/>
  <c r="L794" i="3"/>
  <c r="P794" i="3"/>
  <c r="L608" i="3"/>
  <c r="P608" i="3"/>
  <c r="L471" i="3"/>
  <c r="P471" i="3"/>
  <c r="L356" i="3"/>
  <c r="P356" i="3"/>
  <c r="L254" i="3"/>
  <c r="P254" i="3"/>
  <c r="L153" i="3"/>
  <c r="P153" i="3"/>
  <c r="P50" i="3"/>
  <c r="L50" i="3"/>
  <c r="L1323" i="3"/>
  <c r="P1323" i="3"/>
  <c r="L424" i="3"/>
  <c r="P424" i="3"/>
  <c r="L359" i="3"/>
  <c r="P359" i="3"/>
  <c r="P295" i="3"/>
  <c r="L295" i="3"/>
  <c r="L231" i="3"/>
  <c r="P231" i="3"/>
  <c r="L167" i="3"/>
  <c r="P167" i="3"/>
  <c r="L103" i="3"/>
  <c r="P103" i="3"/>
  <c r="L39" i="3"/>
  <c r="P39" i="3"/>
  <c r="L2427" i="3"/>
  <c r="P2427" i="3"/>
  <c r="L1988" i="3"/>
  <c r="P1988" i="3"/>
  <c r="L1746" i="3"/>
  <c r="P1746" i="3"/>
  <c r="L1547" i="3"/>
  <c r="P1547" i="3"/>
  <c r="L1383" i="3"/>
  <c r="P1383" i="3"/>
  <c r="L2659" i="3"/>
  <c r="P2659" i="3"/>
  <c r="P2023" i="3"/>
  <c r="L2023" i="3"/>
  <c r="L1767" i="3"/>
  <c r="P1767" i="3"/>
  <c r="L1563" i="3"/>
  <c r="P1563" i="3"/>
  <c r="L1400" i="3"/>
  <c r="P1400" i="3"/>
  <c r="L1257" i="3"/>
  <c r="P1257" i="3"/>
  <c r="L1134" i="3"/>
  <c r="P1134" i="3"/>
  <c r="L1016" i="3"/>
  <c r="P1016" i="3"/>
  <c r="L899" i="3"/>
  <c r="P899" i="3"/>
  <c r="L788" i="3"/>
  <c r="P788" i="3"/>
  <c r="L687" i="3"/>
  <c r="P687" i="3"/>
  <c r="L591" i="3"/>
  <c r="P591" i="3"/>
  <c r="L505" i="3"/>
  <c r="P505" i="3"/>
  <c r="L422" i="3"/>
  <c r="P422" i="3"/>
  <c r="L357" i="3"/>
  <c r="P357" i="3"/>
  <c r="P293" i="3"/>
  <c r="L293" i="3"/>
  <c r="L229" i="3"/>
  <c r="P229" i="3"/>
  <c r="L165" i="3"/>
  <c r="P165" i="3"/>
  <c r="L101" i="3"/>
  <c r="P101" i="3"/>
  <c r="L37" i="3"/>
  <c r="P37" i="3"/>
  <c r="L1948" i="3"/>
  <c r="P1948" i="3"/>
  <c r="L1005" i="3"/>
  <c r="P1005" i="3"/>
  <c r="L695" i="3"/>
  <c r="P695" i="3"/>
  <c r="L543" i="3"/>
  <c r="P543" i="3"/>
  <c r="L410" i="3"/>
  <c r="P410" i="3"/>
  <c r="L307" i="3"/>
  <c r="P307" i="3"/>
  <c r="P204" i="3"/>
  <c r="L204" i="3"/>
  <c r="L102" i="3"/>
  <c r="P102" i="3"/>
  <c r="L2246" i="3"/>
  <c r="P2246" i="3"/>
  <c r="L1060" i="3"/>
  <c r="P1060" i="3"/>
  <c r="L719" i="3"/>
  <c r="P719" i="3"/>
  <c r="L556" i="3"/>
  <c r="P556" i="3"/>
  <c r="L421" i="3"/>
  <c r="P421" i="3"/>
  <c r="L318" i="3"/>
  <c r="P318" i="3"/>
  <c r="L217" i="3"/>
  <c r="P217" i="3"/>
  <c r="P114" i="3"/>
  <c r="L114" i="3"/>
  <c r="P11" i="3"/>
  <c r="L11" i="3"/>
  <c r="P444" i="3"/>
  <c r="L444" i="3"/>
  <c r="P415" i="3"/>
  <c r="L415" i="3"/>
  <c r="L399" i="3"/>
  <c r="P399" i="3"/>
  <c r="P375" i="3"/>
  <c r="L375" i="3"/>
  <c r="P351" i="3"/>
  <c r="L351" i="3"/>
  <c r="L335" i="3"/>
  <c r="P335" i="3"/>
  <c r="P311" i="3"/>
  <c r="L311" i="3"/>
  <c r="P287" i="3"/>
  <c r="L287" i="3"/>
  <c r="L271" i="3"/>
  <c r="P271" i="3"/>
  <c r="P247" i="3"/>
  <c r="L247" i="3"/>
  <c r="P223" i="3"/>
  <c r="L223" i="3"/>
  <c r="L207" i="3"/>
  <c r="P207" i="3"/>
  <c r="P183" i="3"/>
  <c r="L183" i="3"/>
  <c r="P159" i="3"/>
  <c r="L159" i="3"/>
  <c r="L143" i="3"/>
  <c r="P143" i="3"/>
  <c r="P119" i="3"/>
  <c r="L119" i="3"/>
  <c r="P95" i="3"/>
  <c r="L95" i="3"/>
  <c r="L79" i="3"/>
  <c r="P79" i="3"/>
  <c r="P55" i="3"/>
  <c r="L55" i="3"/>
  <c r="P31" i="3"/>
  <c r="L31" i="3"/>
  <c r="L15" i="3"/>
  <c r="P15" i="3"/>
  <c r="P2696" i="3"/>
  <c r="L2696" i="3"/>
  <c r="P2340" i="3"/>
  <c r="L2340" i="3"/>
  <c r="L2210" i="3"/>
  <c r="P2210" i="3"/>
  <c r="P2072" i="3"/>
  <c r="L2072" i="3"/>
  <c r="P1961" i="3"/>
  <c r="L1961" i="3"/>
  <c r="L1897" i="3"/>
  <c r="P1897" i="3"/>
  <c r="P1799" i="3"/>
  <c r="L1799" i="3"/>
  <c r="P1715" i="3"/>
  <c r="L1715" i="3"/>
  <c r="L1662" i="3"/>
  <c r="P1662" i="3"/>
  <c r="P1587" i="3"/>
  <c r="L1587" i="3"/>
  <c r="P1526" i="3"/>
  <c r="L1526" i="3"/>
  <c r="L1486" i="3"/>
  <c r="P1486" i="3"/>
  <c r="P1423" i="3"/>
  <c r="L1423" i="3"/>
  <c r="P1361" i="3"/>
  <c r="L1361" i="3"/>
  <c r="L1326" i="3"/>
  <c r="P1326" i="3"/>
  <c r="P1275" i="3"/>
  <c r="L1275" i="3"/>
  <c r="P2539" i="3"/>
  <c r="L2539" i="3"/>
  <c r="L2252" i="3"/>
  <c r="P2252" i="3"/>
  <c r="P2107" i="3"/>
  <c r="L2107" i="3"/>
  <c r="P1986" i="3"/>
  <c r="L1986" i="3"/>
  <c r="L1922" i="3"/>
  <c r="P1922" i="3"/>
  <c r="P1820" i="3"/>
  <c r="L1820" i="3"/>
  <c r="P1739" i="3"/>
  <c r="L1739" i="3"/>
  <c r="L1683" i="3"/>
  <c r="P1683" i="3"/>
  <c r="P1606" i="3"/>
  <c r="L1606" i="3"/>
  <c r="P1545" i="3"/>
  <c r="L1545" i="3"/>
  <c r="L1503" i="3"/>
  <c r="P1503" i="3"/>
  <c r="P1443" i="3"/>
  <c r="L1443" i="3"/>
  <c r="P1382" i="3"/>
  <c r="L1382" i="3"/>
  <c r="L1343" i="3"/>
  <c r="P1343" i="3"/>
  <c r="P1291" i="3"/>
  <c r="L1291" i="3"/>
  <c r="P1239" i="3"/>
  <c r="L1239" i="3"/>
  <c r="L1207" i="3"/>
  <c r="P1207" i="3"/>
  <c r="P1163" i="3"/>
  <c r="L1163" i="3"/>
  <c r="P1118" i="3"/>
  <c r="L1118" i="3"/>
  <c r="L1089" i="3"/>
  <c r="P1089" i="3"/>
  <c r="P1045" i="3"/>
  <c r="L1045" i="3"/>
  <c r="P1001" i="3"/>
  <c r="L1001" i="3"/>
  <c r="L972" i="3"/>
  <c r="P972" i="3"/>
  <c r="P928" i="3"/>
  <c r="L928" i="3"/>
  <c r="P886" i="3"/>
  <c r="L886" i="3"/>
  <c r="L855" i="3"/>
  <c r="P855" i="3"/>
  <c r="P815" i="3"/>
  <c r="L815" i="3"/>
  <c r="P776" i="3"/>
  <c r="L776" i="3"/>
  <c r="L751" i="3"/>
  <c r="P751" i="3"/>
  <c r="P712" i="3"/>
  <c r="L712" i="3"/>
  <c r="P673" i="3"/>
  <c r="L673" i="3"/>
  <c r="L648" i="3"/>
  <c r="P648" i="3"/>
  <c r="P612" i="3"/>
  <c r="L612" i="3"/>
  <c r="P580" i="3"/>
  <c r="L580" i="3"/>
  <c r="L559" i="3"/>
  <c r="P559" i="3"/>
  <c r="P527" i="3"/>
  <c r="L527" i="3"/>
  <c r="P495" i="3"/>
  <c r="L495" i="3"/>
  <c r="L473" i="3"/>
  <c r="P473" i="3"/>
  <c r="P441" i="3"/>
  <c r="L441" i="3"/>
  <c r="P413" i="3"/>
  <c r="L413" i="3"/>
  <c r="L397" i="3"/>
  <c r="P397" i="3"/>
  <c r="P373" i="3"/>
  <c r="L373" i="3"/>
  <c r="L349" i="3"/>
  <c r="P349" i="3"/>
  <c r="L333" i="3"/>
  <c r="P333" i="3"/>
  <c r="P309" i="3"/>
  <c r="L309" i="3"/>
  <c r="L285" i="3"/>
  <c r="P285" i="3"/>
  <c r="L269" i="3"/>
  <c r="P269" i="3"/>
  <c r="P245" i="3"/>
  <c r="L245" i="3"/>
  <c r="P221" i="3"/>
  <c r="L221" i="3"/>
  <c r="L205" i="3"/>
  <c r="P205" i="3"/>
  <c r="P181" i="3"/>
  <c r="L181" i="3"/>
  <c r="P157" i="3"/>
  <c r="L157" i="3"/>
  <c r="L141" i="3"/>
  <c r="P141" i="3"/>
  <c r="P117" i="3"/>
  <c r="L117" i="3"/>
  <c r="P93" i="3"/>
  <c r="L93" i="3"/>
  <c r="L77" i="3"/>
  <c r="P77" i="3"/>
  <c r="P53" i="3"/>
  <c r="L53" i="3"/>
  <c r="P29" i="3"/>
  <c r="L29" i="3"/>
  <c r="L13" i="3"/>
  <c r="P13" i="3"/>
  <c r="P2411" i="3"/>
  <c r="L2411" i="3"/>
  <c r="P1713" i="3"/>
  <c r="L1713" i="3"/>
  <c r="L1358" i="3"/>
  <c r="P1358" i="3"/>
  <c r="P1120" i="3"/>
  <c r="L1120" i="3"/>
  <c r="P944" i="3"/>
  <c r="L944" i="3"/>
  <c r="L828" i="3"/>
  <c r="P828" i="3"/>
  <c r="P745" i="3"/>
  <c r="L745" i="3"/>
  <c r="P668" i="3"/>
  <c r="L668" i="3"/>
  <c r="L628" i="3"/>
  <c r="P628" i="3"/>
  <c r="P576" i="3"/>
  <c r="L576" i="3"/>
  <c r="P524" i="3"/>
  <c r="L524" i="3"/>
  <c r="L490" i="3"/>
  <c r="P490" i="3"/>
  <c r="P439" i="3"/>
  <c r="L439" i="3"/>
  <c r="P396" i="3"/>
  <c r="L396" i="3"/>
  <c r="L371" i="3"/>
  <c r="P371" i="3"/>
  <c r="P332" i="3"/>
  <c r="L332" i="3"/>
  <c r="P294" i="3"/>
  <c r="L294" i="3"/>
  <c r="P268" i="3"/>
  <c r="L268" i="3"/>
  <c r="P230" i="3"/>
  <c r="L230" i="3"/>
  <c r="P193" i="3"/>
  <c r="L193" i="3"/>
  <c r="L166" i="3"/>
  <c r="P166" i="3"/>
  <c r="P129" i="3"/>
  <c r="L129" i="3"/>
  <c r="L90" i="3"/>
  <c r="P90" i="3"/>
  <c r="L65" i="3"/>
  <c r="P65" i="3"/>
  <c r="L26" i="3"/>
  <c r="P26" i="3"/>
  <c r="P1921" i="3"/>
  <c r="L1921" i="3"/>
  <c r="L1499" i="3"/>
  <c r="P1499" i="3"/>
  <c r="P1175" i="3"/>
  <c r="L1175" i="3"/>
  <c r="P999" i="3"/>
  <c r="L999" i="3"/>
  <c r="L883" i="3"/>
  <c r="P883" i="3"/>
  <c r="P769" i="3"/>
  <c r="L769" i="3"/>
  <c r="P692" i="3"/>
  <c r="L692" i="3"/>
  <c r="L644" i="3"/>
  <c r="P644" i="3"/>
  <c r="P589" i="3"/>
  <c r="L589" i="3"/>
  <c r="P538" i="3"/>
  <c r="L538" i="3"/>
  <c r="L504" i="3"/>
  <c r="P504" i="3"/>
  <c r="P453" i="3"/>
  <c r="L453" i="3"/>
  <c r="P409" i="3"/>
  <c r="L409" i="3"/>
  <c r="L382" i="3"/>
  <c r="P382" i="3"/>
  <c r="P345" i="3"/>
  <c r="L345" i="3"/>
  <c r="L306" i="3"/>
  <c r="P306" i="3"/>
  <c r="P281" i="3"/>
  <c r="L281" i="3"/>
  <c r="L242" i="3"/>
  <c r="P242" i="3"/>
  <c r="L203" i="3"/>
  <c r="P203" i="3"/>
  <c r="P178" i="3"/>
  <c r="L178" i="3"/>
  <c r="L139" i="3"/>
  <c r="P139" i="3"/>
  <c r="L100" i="3"/>
  <c r="P100" i="3"/>
  <c r="P75" i="3"/>
  <c r="L75" i="3"/>
  <c r="L36" i="3"/>
  <c r="P36" i="3"/>
  <c r="P2799" i="3"/>
  <c r="L2799" i="3"/>
  <c r="L1883" i="3"/>
  <c r="P1883" i="3"/>
  <c r="L816" i="3"/>
  <c r="P816" i="3"/>
  <c r="P621" i="3"/>
  <c r="L621" i="3"/>
  <c r="P485" i="3"/>
  <c r="L485" i="3"/>
  <c r="L1107" i="3"/>
  <c r="P1107" i="3"/>
  <c r="L738" i="3"/>
  <c r="P738" i="3"/>
  <c r="L570" i="3"/>
  <c r="P570" i="3"/>
  <c r="L436" i="3"/>
  <c r="P436" i="3"/>
  <c r="L330" i="3"/>
  <c r="P330" i="3"/>
  <c r="P227" i="3"/>
  <c r="L227" i="3"/>
  <c r="P124" i="3"/>
  <c r="L124" i="3"/>
  <c r="L22" i="3"/>
  <c r="P22" i="3"/>
  <c r="L913" i="3"/>
  <c r="P913" i="3"/>
  <c r="L567" i="3"/>
  <c r="P567" i="3"/>
  <c r="L1289" i="3"/>
  <c r="P1289" i="3"/>
  <c r="L684" i="3"/>
  <c r="P684" i="3"/>
  <c r="L458" i="3"/>
  <c r="P458" i="3"/>
  <c r="L284" i="3"/>
  <c r="P284" i="3"/>
  <c r="L121" i="3"/>
  <c r="P121" i="3"/>
  <c r="L1542" i="3"/>
  <c r="P1542" i="3"/>
  <c r="L727" i="3"/>
  <c r="P727" i="3"/>
  <c r="L480" i="3"/>
  <c r="P480" i="3"/>
  <c r="L971" i="3"/>
  <c r="P971" i="3"/>
  <c r="L585" i="3"/>
  <c r="P585" i="3"/>
  <c r="L932" i="3"/>
  <c r="P932" i="3"/>
  <c r="L663" i="3"/>
  <c r="P663" i="3"/>
  <c r="L521" i="3"/>
  <c r="P521" i="3"/>
  <c r="L394" i="3"/>
  <c r="P394" i="3"/>
  <c r="P291" i="3"/>
  <c r="L291" i="3"/>
  <c r="P188" i="3"/>
  <c r="L188" i="3"/>
  <c r="L86" i="3"/>
  <c r="P86" i="3"/>
  <c r="L1584" i="3"/>
  <c r="P1584" i="3"/>
  <c r="L732" i="3"/>
  <c r="P732" i="3"/>
  <c r="L482" i="3"/>
  <c r="P482" i="3"/>
  <c r="L987" i="3"/>
  <c r="P987" i="3"/>
  <c r="L596" i="3"/>
  <c r="P596" i="3"/>
  <c r="L387" i="3"/>
  <c r="P387" i="3"/>
  <c r="L222" i="3"/>
  <c r="P222" i="3"/>
  <c r="P58" i="3"/>
  <c r="L58" i="3"/>
  <c r="L1078" i="3"/>
  <c r="P1078" i="3"/>
  <c r="L617" i="3"/>
  <c r="P617" i="3"/>
  <c r="L1790" i="3"/>
  <c r="P1790" i="3"/>
  <c r="L759" i="3"/>
  <c r="P759" i="3"/>
  <c r="L501" i="3"/>
  <c r="P501" i="3"/>
  <c r="L1225" i="3"/>
  <c r="P1225" i="3"/>
  <c r="L791" i="3"/>
  <c r="P791" i="3"/>
  <c r="L607" i="3"/>
  <c r="P607" i="3"/>
  <c r="L469" i="3"/>
  <c r="P469" i="3"/>
  <c r="L355" i="3"/>
  <c r="P355" i="3"/>
  <c r="P252" i="3"/>
  <c r="L252" i="3"/>
  <c r="L150" i="3"/>
  <c r="P150" i="3"/>
  <c r="L49" i="3"/>
  <c r="P49" i="3"/>
  <c r="L1091" i="3"/>
  <c r="P1091" i="3"/>
  <c r="L620" i="3"/>
  <c r="P620" i="3"/>
  <c r="L1857" i="3"/>
  <c r="P1857" i="3"/>
  <c r="L775" i="3"/>
  <c r="P775" i="3"/>
  <c r="L512" i="3"/>
  <c r="P512" i="3"/>
  <c r="L324" i="3"/>
  <c r="P324" i="3"/>
  <c r="L161" i="3"/>
  <c r="P161" i="3"/>
  <c r="L2511" i="3"/>
  <c r="P2511" i="3"/>
  <c r="L808" i="3"/>
  <c r="P808" i="3"/>
  <c r="L533" i="3"/>
  <c r="P533" i="3"/>
  <c r="L1151" i="3"/>
  <c r="P1151" i="3"/>
  <c r="L641" i="3"/>
  <c r="P641" i="3"/>
  <c r="L1047" i="3"/>
  <c r="P1047" i="3"/>
  <c r="L713" i="3"/>
  <c r="P713" i="3"/>
  <c r="L554" i="3"/>
  <c r="P554" i="3"/>
  <c r="L420" i="3"/>
  <c r="P420" i="3"/>
  <c r="L316" i="3"/>
  <c r="P316" i="3"/>
  <c r="L214" i="3"/>
  <c r="P214" i="3"/>
  <c r="L113" i="3"/>
  <c r="P113" i="3"/>
  <c r="P10" i="3"/>
  <c r="L10" i="3"/>
  <c r="L812" i="3"/>
  <c r="P812" i="3"/>
  <c r="L544" i="3"/>
  <c r="P544" i="3"/>
  <c r="L1190" i="3"/>
  <c r="P1190" i="3"/>
  <c r="L655" i="3"/>
  <c r="P655" i="3"/>
  <c r="L429" i="3"/>
  <c r="P429" i="3"/>
  <c r="L262" i="3"/>
  <c r="P262" i="3"/>
  <c r="P98" i="3"/>
  <c r="L98" i="3"/>
  <c r="L1271" i="3"/>
  <c r="P1271" i="3"/>
  <c r="L681" i="3"/>
  <c r="P681" i="3"/>
  <c r="L449" i="3"/>
  <c r="P449" i="3"/>
  <c r="L869" i="3"/>
  <c r="P869" i="3"/>
  <c r="L560" i="3"/>
  <c r="P560" i="3"/>
  <c r="L1481" i="3"/>
  <c r="P1481" i="3"/>
  <c r="P1164" i="3"/>
  <c r="L1164" i="3"/>
  <c r="P989" i="3"/>
  <c r="L989" i="3"/>
  <c r="L871" i="3"/>
  <c r="P871" i="3"/>
  <c r="P764" i="3"/>
  <c r="L764" i="3"/>
  <c r="P688" i="3"/>
  <c r="L688" i="3"/>
  <c r="L642" i="3"/>
  <c r="P642" i="3"/>
  <c r="P588" i="3"/>
  <c r="L588" i="3"/>
  <c r="P536" i="3"/>
  <c r="L536" i="3"/>
  <c r="L503" i="3"/>
  <c r="P503" i="3"/>
  <c r="L380" i="3"/>
  <c r="P380" i="3"/>
  <c r="L278" i="3"/>
  <c r="P278" i="3"/>
  <c r="L177" i="3"/>
  <c r="P177" i="3"/>
  <c r="P74" i="3"/>
  <c r="L74" i="3"/>
  <c r="L1304" i="3"/>
  <c r="P1304" i="3"/>
  <c r="L697" i="3"/>
  <c r="P697" i="3"/>
  <c r="L460" i="3"/>
  <c r="P460" i="3"/>
  <c r="L901" i="3"/>
  <c r="P901" i="3"/>
  <c r="L565" i="3"/>
  <c r="P565" i="3"/>
  <c r="L364" i="3"/>
  <c r="P364" i="3"/>
  <c r="L201" i="3"/>
  <c r="P201" i="3"/>
  <c r="L41" i="3"/>
  <c r="P41" i="3"/>
  <c r="L974" i="3"/>
  <c r="P974" i="3"/>
  <c r="L586" i="3"/>
  <c r="P586" i="3"/>
  <c r="L1459" i="3"/>
  <c r="P1459" i="3"/>
  <c r="P722" i="3"/>
  <c r="L722" i="3"/>
  <c r="L479" i="3"/>
  <c r="P479" i="3"/>
  <c r="L450" i="3"/>
  <c r="P450" i="3"/>
  <c r="P406" i="3"/>
  <c r="L406" i="3"/>
  <c r="P369" i="3"/>
  <c r="L369" i="3"/>
  <c r="L342" i="3"/>
  <c r="P342" i="3"/>
  <c r="L305" i="3"/>
  <c r="P305" i="3"/>
  <c r="L266" i="3"/>
  <c r="P266" i="3"/>
  <c r="L241" i="3"/>
  <c r="P241" i="3"/>
  <c r="L202" i="3"/>
  <c r="P202" i="3"/>
  <c r="L163" i="3"/>
  <c r="P163" i="3"/>
  <c r="P138" i="3"/>
  <c r="L138" i="3"/>
  <c r="L99" i="3"/>
  <c r="P99" i="3"/>
  <c r="L60" i="3"/>
  <c r="P60" i="3"/>
  <c r="P35" i="3"/>
  <c r="L35" i="3"/>
  <c r="P1985" i="3"/>
  <c r="L1985" i="3"/>
  <c r="P1193" i="3"/>
  <c r="L1193" i="3"/>
  <c r="L1015" i="3"/>
  <c r="P1015" i="3"/>
  <c r="P777" i="3"/>
  <c r="L777" i="3"/>
  <c r="P656" i="3"/>
  <c r="L656" i="3"/>
  <c r="L597" i="3"/>
  <c r="P597" i="3"/>
  <c r="P513" i="3"/>
  <c r="L513" i="3"/>
  <c r="P430" i="3"/>
  <c r="L430" i="3"/>
  <c r="L1561" i="3"/>
  <c r="P1561" i="3"/>
  <c r="P1088" i="3"/>
  <c r="L1088" i="3"/>
  <c r="P809" i="3"/>
  <c r="L809" i="3"/>
  <c r="L730" i="3"/>
  <c r="P730" i="3"/>
  <c r="P618" i="3"/>
  <c r="L618" i="3"/>
  <c r="P535" i="3"/>
  <c r="L535" i="3"/>
  <c r="L481" i="3"/>
  <c r="P481" i="3"/>
  <c r="P404" i="3"/>
  <c r="L404" i="3"/>
  <c r="L347" i="3"/>
  <c r="P347" i="3"/>
  <c r="L302" i="3"/>
  <c r="P302" i="3"/>
  <c r="L244" i="3"/>
  <c r="P244" i="3"/>
  <c r="P182" i="3"/>
  <c r="L182" i="3"/>
  <c r="L142" i="3"/>
  <c r="P142" i="3"/>
  <c r="P81" i="3"/>
  <c r="L81" i="3"/>
  <c r="L18" i="3"/>
  <c r="P18" i="3"/>
  <c r="L1819" i="3"/>
  <c r="P1819" i="3"/>
  <c r="P1161" i="3"/>
  <c r="L1161" i="3"/>
  <c r="P897" i="3"/>
  <c r="L897" i="3"/>
  <c r="L761" i="3"/>
  <c r="P761" i="3"/>
  <c r="P649" i="3"/>
  <c r="L649" i="3"/>
  <c r="P564" i="3"/>
  <c r="L564" i="3"/>
  <c r="L511" i="3"/>
  <c r="P511" i="3"/>
  <c r="P428" i="3"/>
  <c r="L428" i="3"/>
  <c r="P1259" i="3"/>
  <c r="L1259" i="3"/>
  <c r="L1072" i="3"/>
  <c r="P1072" i="3"/>
  <c r="P802" i="3"/>
  <c r="L802" i="3"/>
  <c r="P680" i="3"/>
  <c r="L680" i="3"/>
  <c r="L613" i="3"/>
  <c r="P613" i="3"/>
  <c r="P532" i="3"/>
  <c r="L532" i="3"/>
  <c r="L448" i="3"/>
  <c r="P448" i="3"/>
  <c r="P379" i="3"/>
  <c r="L379" i="3"/>
  <c r="P322" i="3"/>
  <c r="L322" i="3"/>
  <c r="P219" i="3"/>
  <c r="L219" i="3"/>
  <c r="L156" i="3"/>
  <c r="P156" i="3"/>
  <c r="L54" i="3"/>
  <c r="P54" i="3"/>
  <c r="P2144" i="3"/>
  <c r="L2144" i="3"/>
  <c r="L1044" i="3"/>
  <c r="P1044" i="3"/>
  <c r="P800" i="3"/>
  <c r="L800" i="3"/>
  <c r="P610" i="3"/>
  <c r="L610" i="3"/>
  <c r="P528" i="3"/>
  <c r="L528" i="3"/>
  <c r="L401" i="3"/>
  <c r="P401" i="3"/>
  <c r="L338" i="3"/>
  <c r="P338" i="3"/>
  <c r="P235" i="3"/>
  <c r="L235" i="3"/>
  <c r="L172" i="3"/>
  <c r="P172" i="3"/>
  <c r="L70" i="3"/>
  <c r="P70" i="3"/>
  <c r="P9" i="3"/>
  <c r="L9" i="3"/>
  <c r="L1133" i="3"/>
  <c r="P1133" i="3"/>
  <c r="P843" i="3"/>
  <c r="L843" i="3"/>
  <c r="L632" i="3"/>
  <c r="P632" i="3"/>
  <c r="P546" i="3"/>
  <c r="L546" i="3"/>
  <c r="L414" i="3"/>
  <c r="P414" i="3"/>
  <c r="P250" i="3"/>
  <c r="L250" i="3"/>
  <c r="P84" i="3"/>
  <c r="L84" i="3"/>
  <c r="L633" i="3"/>
  <c r="P633" i="3"/>
  <c r="P171" i="3"/>
  <c r="L171" i="3"/>
  <c r="L631" i="3"/>
  <c r="P631" i="3"/>
  <c r="L169" i="3"/>
  <c r="P169" i="3"/>
  <c r="L602" i="3"/>
  <c r="P602" i="3"/>
  <c r="P162" i="3"/>
  <c r="L162" i="3"/>
  <c r="L599" i="3"/>
  <c r="P599" i="3"/>
  <c r="L158" i="3"/>
  <c r="P158" i="3"/>
  <c r="L706" i="3"/>
  <c r="P706" i="3"/>
  <c r="P194" i="3"/>
  <c r="L194" i="3"/>
  <c r="L442" i="3"/>
  <c r="P442" i="3"/>
  <c r="L105" i="3"/>
  <c r="P105" i="3"/>
  <c r="P260" i="3"/>
  <c r="L260" i="3"/>
  <c r="L840" i="3"/>
  <c r="P840" i="3"/>
  <c r="P146" i="3"/>
  <c r="L146" i="3"/>
  <c r="L353" i="3"/>
  <c r="P353" i="3"/>
  <c r="P187" i="3"/>
  <c r="L187" i="3"/>
  <c r="P27" i="3"/>
  <c r="L27" i="3"/>
  <c r="L377" i="3"/>
  <c r="P377" i="3"/>
  <c r="L46" i="3"/>
  <c r="P46" i="3"/>
  <c r="L372" i="3"/>
  <c r="P372" i="3"/>
  <c r="P43" i="3"/>
  <c r="L43" i="3"/>
  <c r="L366" i="3"/>
  <c r="P366" i="3"/>
  <c r="P42" i="3"/>
  <c r="L42" i="3"/>
  <c r="L363" i="3"/>
  <c r="P363" i="3"/>
  <c r="P34" i="3"/>
  <c r="L34" i="3"/>
  <c r="L398" i="3"/>
  <c r="P398" i="3"/>
  <c r="P68" i="3"/>
  <c r="L68" i="3"/>
  <c r="L308" i="3"/>
  <c r="P308" i="3"/>
  <c r="L461" i="3"/>
  <c r="P461" i="3"/>
  <c r="L350" i="3"/>
  <c r="P350" i="3"/>
  <c r="L57" i="3"/>
  <c r="P57" i="3"/>
  <c r="L657" i="3"/>
  <c r="P657" i="3"/>
  <c r="L426" i="3"/>
  <c r="P426" i="3"/>
  <c r="P259" i="3"/>
  <c r="L259" i="3"/>
  <c r="L94" i="3"/>
  <c r="P94" i="3"/>
  <c r="L1254" i="3"/>
  <c r="P1254" i="3"/>
  <c r="L674" i="3"/>
  <c r="P674" i="3"/>
  <c r="L447" i="3"/>
  <c r="P447" i="3"/>
  <c r="P275" i="3"/>
  <c r="L275" i="3"/>
  <c r="L110" i="3"/>
  <c r="P110" i="3"/>
  <c r="L1398" i="3"/>
  <c r="P1398" i="3"/>
  <c r="L705" i="3"/>
  <c r="P705" i="3"/>
  <c r="L464" i="3"/>
  <c r="P464" i="3"/>
  <c r="L290" i="3"/>
  <c r="P290" i="3"/>
  <c r="P130" i="3"/>
  <c r="L130" i="3"/>
  <c r="L1135" i="3"/>
  <c r="P1135" i="3"/>
  <c r="P251" i="3"/>
  <c r="L251" i="3"/>
  <c r="L1102" i="3"/>
  <c r="P1102" i="3"/>
  <c r="L249" i="3"/>
  <c r="P249" i="3"/>
  <c r="L1033" i="3"/>
  <c r="P1033" i="3"/>
  <c r="L246" i="3"/>
  <c r="P246" i="3"/>
  <c r="L1017" i="3"/>
  <c r="P1017" i="3"/>
  <c r="L238" i="3"/>
  <c r="P238" i="3"/>
  <c r="L1219" i="3"/>
  <c r="P1219" i="3"/>
  <c r="P274" i="3"/>
  <c r="L274" i="3"/>
  <c r="L672" i="3"/>
  <c r="P672" i="3"/>
  <c r="L185" i="3"/>
  <c r="P185" i="3"/>
  <c r="L1206" i="3"/>
  <c r="P1206" i="3"/>
  <c r="P226" i="3"/>
  <c r="L226" i="3"/>
  <c r="L300" i="3"/>
  <c r="P300" i="3"/>
  <c r="L17" i="3"/>
  <c r="P17" i="3"/>
  <c r="L362" i="3"/>
  <c r="P362" i="3"/>
  <c r="P196" i="3"/>
  <c r="L196" i="3"/>
  <c r="L33" i="3"/>
  <c r="P33" i="3"/>
  <c r="L960" i="3"/>
  <c r="P960" i="3"/>
  <c r="L581" i="3"/>
  <c r="P581" i="3"/>
  <c r="L378" i="3"/>
  <c r="P378" i="3"/>
  <c r="P212" i="3"/>
  <c r="L212" i="3"/>
  <c r="P52" i="3"/>
  <c r="L52" i="3"/>
  <c r="L1029" i="3"/>
  <c r="P1029" i="3"/>
  <c r="L600" i="3"/>
  <c r="P600" i="3"/>
  <c r="L393" i="3"/>
  <c r="P393" i="3"/>
  <c r="L233" i="3"/>
  <c r="P233" i="3"/>
  <c r="P67" i="3"/>
  <c r="L67" i="3"/>
  <c r="L525" i="3"/>
  <c r="P525" i="3"/>
  <c r="P131" i="3"/>
  <c r="L131" i="3"/>
  <c r="L514" i="3"/>
  <c r="P514" i="3"/>
  <c r="P123" i="3"/>
  <c r="L123" i="3"/>
  <c r="L496" i="3"/>
  <c r="P496" i="3"/>
  <c r="P122" i="3"/>
  <c r="L122" i="3"/>
  <c r="L492" i="3"/>
  <c r="P492" i="3"/>
  <c r="L118" i="3"/>
  <c r="P118" i="3"/>
  <c r="L578" i="3"/>
  <c r="P578" i="3"/>
  <c r="P148" i="3"/>
  <c r="L148" i="3"/>
  <c r="L388" i="3"/>
  <c r="P388" i="3"/>
  <c r="P59" i="3"/>
  <c r="L59" i="3"/>
  <c r="L97" i="3"/>
  <c r="P97" i="3"/>
  <c r="L386" i="3"/>
  <c r="P386" i="3"/>
  <c r="L545" i="3"/>
  <c r="P545" i="3"/>
  <c r="P299" i="3"/>
  <c r="L299" i="3"/>
  <c r="L134" i="3"/>
  <c r="P134" i="3"/>
  <c r="L1766" i="3"/>
  <c r="P1766" i="3"/>
  <c r="L756" i="3"/>
  <c r="P756" i="3"/>
  <c r="L500" i="3"/>
  <c r="P500" i="3"/>
  <c r="P315" i="3"/>
  <c r="L315" i="3"/>
  <c r="P155" i="3"/>
  <c r="L155" i="3"/>
  <c r="L2058" i="3"/>
  <c r="P2058" i="3"/>
  <c r="L784" i="3"/>
  <c r="P784" i="3"/>
  <c r="L517" i="3"/>
  <c r="P517" i="3"/>
  <c r="L334" i="3"/>
  <c r="P334" i="3"/>
  <c r="P170" i="3"/>
  <c r="L170" i="3"/>
  <c r="P4" i="3"/>
  <c r="L4" i="3"/>
  <c r="L337" i="3"/>
  <c r="P337" i="3"/>
  <c r="L6" i="3"/>
  <c r="P6" i="3"/>
  <c r="L329" i="3"/>
  <c r="P329" i="3"/>
  <c r="P3" i="3"/>
  <c r="L3" i="3"/>
  <c r="L326" i="3"/>
  <c r="P326" i="3"/>
  <c r="L2" i="3"/>
  <c r="P2" i="3"/>
  <c r="L323" i="3"/>
  <c r="P323" i="3"/>
  <c r="L1419" i="3"/>
  <c r="P1419" i="3"/>
  <c r="L354" i="3"/>
  <c r="P354" i="3"/>
  <c r="P28" i="3"/>
  <c r="L28" i="3"/>
  <c r="L265" i="3"/>
  <c r="P265" i="3"/>
  <c r="L270" i="3"/>
  <c r="P270" i="3"/>
  <c r="L310" i="3"/>
  <c r="P310" i="3"/>
  <c r="L700" i="3"/>
  <c r="P700" i="3"/>
  <c r="P20" i="3"/>
  <c r="L20" i="3"/>
  <c r="P402" i="3"/>
  <c r="L402" i="3"/>
  <c r="P339" i="3"/>
  <c r="L339" i="3"/>
  <c r="L276" i="3"/>
  <c r="P276" i="3"/>
  <c r="P236" i="3"/>
  <c r="L236" i="3"/>
  <c r="P174" i="3"/>
  <c r="L174" i="3"/>
  <c r="L116" i="3"/>
  <c r="P116" i="3"/>
  <c r="L73" i="3"/>
  <c r="P73" i="3"/>
  <c r="P14" i="3"/>
  <c r="L14" i="3"/>
  <c r="P1439" i="3"/>
  <c r="L1439" i="3"/>
  <c r="L1145" i="3"/>
  <c r="P1145" i="3"/>
  <c r="P859" i="3"/>
  <c r="L859" i="3"/>
  <c r="P711" i="3"/>
  <c r="L711" i="3"/>
  <c r="L636" i="3"/>
  <c r="P636" i="3"/>
  <c r="P553" i="3"/>
  <c r="L553" i="3"/>
  <c r="P474" i="3"/>
  <c r="L474" i="3"/>
  <c r="L418" i="3"/>
  <c r="P418" i="3"/>
  <c r="P361" i="3"/>
  <c r="L361" i="3"/>
  <c r="P298" i="3"/>
  <c r="L298" i="3"/>
  <c r="P258" i="3"/>
  <c r="L258" i="3"/>
  <c r="L195" i="3"/>
  <c r="P195" i="3"/>
  <c r="L132" i="3"/>
  <c r="P132" i="3"/>
  <c r="P92" i="3"/>
  <c r="L92" i="3"/>
  <c r="P30" i="3"/>
  <c r="L30" i="3"/>
  <c r="P1628" i="3"/>
  <c r="L1628" i="3"/>
  <c r="L1208" i="3"/>
  <c r="P1208" i="3"/>
  <c r="P926" i="3"/>
  <c r="L926" i="3"/>
  <c r="P748" i="3"/>
  <c r="L748" i="3"/>
  <c r="P658" i="3"/>
  <c r="L658" i="3"/>
  <c r="P577" i="3"/>
  <c r="L577" i="3"/>
  <c r="P493" i="3"/>
  <c r="L493" i="3"/>
  <c r="L440" i="3"/>
  <c r="P440" i="3"/>
  <c r="P374" i="3"/>
  <c r="L374" i="3"/>
  <c r="L313" i="3"/>
  <c r="P313" i="3"/>
  <c r="L273" i="3"/>
  <c r="P273" i="3"/>
  <c r="L210" i="3"/>
  <c r="P210" i="3"/>
  <c r="L147" i="3"/>
  <c r="P147" i="3"/>
  <c r="P107" i="3"/>
  <c r="L107" i="3"/>
  <c r="L44" i="3"/>
  <c r="P44" i="3"/>
  <c r="P2102" i="3"/>
  <c r="L2102" i="3"/>
  <c r="P786" i="3"/>
  <c r="L786" i="3"/>
  <c r="P417" i="3"/>
  <c r="L417" i="3"/>
  <c r="P297" i="3"/>
  <c r="L297" i="3"/>
  <c r="P211" i="3"/>
  <c r="L211" i="3"/>
  <c r="L91" i="3"/>
  <c r="P91" i="3"/>
  <c r="P2019" i="3"/>
  <c r="L2019" i="3"/>
  <c r="L783" i="3"/>
  <c r="P783" i="3"/>
  <c r="P412" i="3"/>
  <c r="L412" i="3"/>
  <c r="P289" i="3"/>
  <c r="L289" i="3"/>
  <c r="L209" i="3"/>
  <c r="P209" i="3"/>
  <c r="L83" i="3"/>
  <c r="P83" i="3"/>
  <c r="P1735" i="3"/>
  <c r="L1735" i="3"/>
  <c r="L752" i="3"/>
  <c r="P752" i="3"/>
  <c r="P411" i="3"/>
  <c r="L411" i="3"/>
  <c r="P286" i="3"/>
  <c r="L286" i="3"/>
  <c r="L206" i="3"/>
  <c r="P206" i="3"/>
  <c r="L82" i="3"/>
  <c r="P82" i="3"/>
  <c r="P1601" i="3"/>
  <c r="L1601" i="3"/>
  <c r="L736" i="3"/>
  <c r="P736" i="3"/>
  <c r="P403" i="3"/>
  <c r="L403" i="3"/>
  <c r="L283" i="3"/>
  <c r="P283" i="3"/>
  <c r="L198" i="3"/>
  <c r="P198" i="3"/>
  <c r="P78" i="3"/>
  <c r="L78" i="3"/>
  <c r="P1379" i="3"/>
  <c r="L1379" i="3"/>
  <c r="L956" i="3"/>
  <c r="P956" i="3"/>
  <c r="P468" i="3"/>
  <c r="L468" i="3"/>
  <c r="P314" i="3"/>
  <c r="L314" i="3"/>
  <c r="P234" i="3"/>
  <c r="L234" i="3"/>
  <c r="L108" i="3"/>
  <c r="P108" i="3"/>
  <c r="L853" i="3"/>
  <c r="P853" i="3"/>
  <c r="L549" i="3"/>
  <c r="P549" i="3"/>
  <c r="P348" i="3"/>
  <c r="L348" i="3"/>
  <c r="P225" i="3"/>
  <c r="L225" i="3"/>
  <c r="L145" i="3"/>
  <c r="P145" i="3"/>
  <c r="L19" i="3"/>
  <c r="P19" i="3"/>
  <c r="L106" i="3"/>
  <c r="P106" i="3"/>
  <c r="L432" i="3"/>
  <c r="P432" i="3"/>
  <c r="P390" i="3"/>
  <c r="L390" i="3"/>
  <c r="P916" i="3"/>
  <c r="L916" i="3"/>
  <c r="P66" i="3"/>
  <c r="L66" i="3"/>
  <c r="L220" i="3"/>
  <c r="P220" i="3"/>
  <c r="P340" i="3"/>
  <c r="L340" i="3"/>
  <c r="L568" i="3"/>
  <c r="P568" i="3"/>
  <c r="P137" i="3"/>
  <c r="L137" i="3"/>
  <c r="L180" i="3"/>
  <c r="P180" i="3"/>
  <c r="P186" i="3"/>
  <c r="L186" i="3"/>
  <c r="K12" i="6" l="1"/>
  <c r="K11" i="6"/>
  <c r="B4" i="6"/>
  <c r="K4" i="6"/>
  <c r="B3" i="6"/>
  <c r="K3" i="6"/>
  <c r="G2" i="6"/>
  <c r="L18" i="6"/>
  <c r="G3" i="6"/>
  <c r="L17" i="6"/>
  <c r="K20" i="6"/>
  <c r="L10" i="6"/>
  <c r="K19" i="6"/>
  <c r="L9" i="6"/>
  <c r="B2" i="6"/>
  <c r="K18" i="6"/>
  <c r="K10" i="6"/>
  <c r="L2" i="6"/>
  <c r="L16" i="6"/>
  <c r="L8" i="6"/>
  <c r="H3" i="6"/>
  <c r="K17" i="6"/>
  <c r="K9" i="6"/>
  <c r="L23" i="6"/>
  <c r="L15" i="6"/>
  <c r="L7" i="6"/>
  <c r="C6" i="6"/>
  <c r="K16" i="6"/>
  <c r="K8" i="6"/>
  <c r="L22" i="6"/>
  <c r="L14" i="6"/>
  <c r="L6" i="6"/>
  <c r="C5" i="6"/>
  <c r="K23" i="6"/>
  <c r="K15" i="6"/>
  <c r="K7" i="6"/>
  <c r="L21" i="6"/>
  <c r="L13" i="6"/>
  <c r="L5" i="6"/>
  <c r="B6" i="6"/>
  <c r="C4" i="6"/>
  <c r="K22" i="6"/>
  <c r="K14" i="6"/>
  <c r="K6" i="6"/>
  <c r="L20" i="6"/>
  <c r="L12" i="6"/>
  <c r="L4" i="6"/>
  <c r="B5" i="6"/>
  <c r="C3" i="6"/>
  <c r="K21" i="6"/>
  <c r="K13" i="6"/>
  <c r="K5" i="6"/>
  <c r="L19" i="6"/>
  <c r="L11" i="6"/>
  <c r="L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<sst xmlns="http://schemas.openxmlformats.org/spreadsheetml/2006/main" count="22616" uniqueCount="1396">
  <si>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</si>
  <si>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</si>
  <si>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</si>
  <si>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</si>
  <si>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</si>
  <si>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</si>
  <si>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</si>
  <si>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</si>
  <si>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</si>
  <si>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</si>
  <si>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</si>
  <si>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</si>
  <si>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</si>
  <si>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</si>
  <si>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</si>
  <si>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</si>
  <si>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</si>
  <si>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</si>
  <si>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</si>
  <si>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</si>
  <si>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</si>
  <si>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</si>
  <si>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</si>
  <si>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</si>
  <si>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</si>
  <si>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</si>
  <si>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</si>
  <si>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</si>
  <si>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</si>
  <si>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</si>
  <si>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</si>
  <si>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</si>
  <si>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</si>
  <si>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</si>
  <si>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</si>
  <si>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</si>
  <si>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</si>
  <si>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</si>
  <si>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</si>
  <si>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</si>
  <si>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</si>
  <si>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</si>
  <si>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</si>
  <si>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</si>
  <si>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</si>
  <si>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</si>
  <si>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</si>
  <si>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</si>
  <si>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</si>
  <si>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</si>
  <si>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</si>
  <si>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</si>
  <si>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</si>
  <si>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</si>
  <si>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</si>
  <si>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</si>
  <si>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</si>
  <si>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</si>
  <si>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</si>
  <si>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</si>
  <si>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</si>
  <si>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</si>
  <si>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</si>
  <si>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</si>
  <si>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</si>
  <si>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</si>
  <si>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</si>
  <si>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</si>
  <si>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</si>
  <si>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</si>
  <si>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</si>
  <si>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</si>
  <si>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</si>
  <si>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</si>
  <si>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</si>
  <si>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</si>
  <si>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</si>
  <si>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</si>
  <si>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</si>
  <si>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</si>
  <si>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</si>
  <si>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</si>
  <si>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</si>
  <si>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</si>
  <si>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</si>
  <si>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</si>
  <si>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</si>
  <si>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</si>
  <si>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</si>
  <si>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</si>
  <si>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</si>
  <si>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</si>
  <si>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</si>
  <si>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</si>
  <si>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</si>
  <si>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</si>
  <si>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</si>
  <si>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</si>
  <si>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</si>
  <si>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</si>
  <si>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</si>
  <si>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</si>
  <si>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</si>
  <si>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</si>
  <si>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</si>
  <si>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</si>
  <si>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</si>
  <si>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</si>
  <si>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</si>
  <si>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</si>
  <si>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</si>
  <si>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</si>
  <si>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</si>
  <si>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</si>
  <si>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</si>
  <si>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</si>
  <si>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</si>
  <si>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</si>
  <si>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</si>
  <si>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</si>
  <si>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</si>
  <si>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</si>
  <si>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</si>
  <si>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</si>
  <si>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</si>
  <si>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</si>
  <si>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</si>
  <si>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</si>
  <si>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</si>
  <si>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</si>
  <si>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</si>
  <si>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</si>
  <si>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</si>
  <si>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</si>
  <si>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</si>
  <si>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</si>
  <si>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</si>
  <si>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</si>
  <si>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</si>
  <si>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</si>
  <si>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</si>
  <si>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</si>
  <si>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</si>
  <si>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</si>
  <si>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</si>
  <si>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</si>
  <si>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</si>
  <si>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</si>
  <si>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</si>
  <si>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</si>
  <si>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</si>
  <si>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</si>
  <si>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</si>
  <si>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</si>
  <si>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</si>
  <si>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</si>
  <si>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</si>
  <si>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</si>
  <si>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</si>
  <si>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</si>
  <si>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</si>
  <si>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</si>
  <si>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</si>
  <si>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</si>
  <si>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</si>
  <si>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</si>
  <si>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</si>
  <si>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</si>
  <si>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</si>
  <si>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</si>
  <si>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</si>
  <si>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</si>
  <si>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</si>
  <si>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</si>
  <si>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</si>
  <si>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</si>
  <si>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</si>
  <si>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</si>
  <si>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</si>
  <si>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</si>
  <si>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</si>
  <si>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</si>
  <si>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</si>
  <si>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</si>
  <si>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</si>
  <si>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</si>
  <si>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</si>
  <si>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</si>
  <si>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</si>
  <si>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</si>
  <si>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</si>
  <si>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</si>
  <si>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</si>
  <si>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</si>
  <si>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</si>
  <si>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</si>
  <si>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</si>
  <si>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</si>
  <si>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</si>
  <si>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</si>
  <si>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</si>
  <si>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</si>
  <si>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</si>
  <si>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</si>
  <si>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</si>
  <si>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</si>
  <si>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</si>
  <si>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</si>
  <si>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</si>
  <si>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</si>
  <si>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</si>
  <si>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</si>
  <si>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</si>
  <si>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</si>
  <si>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</si>
  <si>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</si>
  <si>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</si>
  <si>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</si>
  <si>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</si>
  <si>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</si>
  <si>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</si>
  <si>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</si>
  <si>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</si>
  <si>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</si>
  <si>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</si>
  <si>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</si>
  <si>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</si>
  <si>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</si>
  <si>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</si>
  <si>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</si>
  <si>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</si>
  <si>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</si>
  <si>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</si>
  <si>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</si>
  <si>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</si>
  <si>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</si>
  <si>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</si>
  <si>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</si>
  <si>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</si>
  <si>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</si>
  <si>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</si>
  <si>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</si>
  <si>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</si>
  <si>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</si>
  <si>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</si>
  <si>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</si>
  <si>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</si>
  <si>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</si>
  <si>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</si>
  <si>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</si>
  <si>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</si>
  <si>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</si>
  <si>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</si>
  <si>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</si>
  <si>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</si>
  <si>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</si>
  <si>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</si>
  <si>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</si>
  <si>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</si>
  <si>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</si>
  <si>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</si>
  <si>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</si>
  <si>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</si>
  <si>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</si>
  <si>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</si>
  <si>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</si>
  <si>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</si>
  <si>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</si>
  <si>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</si>
  <si>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</si>
  <si>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</si>
  <si>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</si>
  <si>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</si>
  <si>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</si>
  <si>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</si>
  <si>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</si>
  <si>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</si>
  <si>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</si>
  <si>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</si>
  <si>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</si>
  <si>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</si>
  <si>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</si>
  <si>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</si>
  <si>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</si>
  <si>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</si>
  <si>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</si>
  <si>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</si>
  <si>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</si>
  <si>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</si>
  <si>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</si>
  <si>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</si>
  <si>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</si>
  <si>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</si>
  <si>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</si>
  <si>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</si>
  <si>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</si>
  <si>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</si>
  <si>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</si>
  <si>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</si>
  <si>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</si>
  <si>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</si>
  <si>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</si>
  <si>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</si>
  <si>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</si>
  <si>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</si>
  <si>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</si>
  <si>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</si>
  <si>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</si>
  <si>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</si>
  <si>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</si>
  <si>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</si>
  <si>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</si>
  <si>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</si>
  <si>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</si>
  <si>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</si>
  <si>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</si>
  <si>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</si>
  <si>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</si>
  <si>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</si>
  <si>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</si>
  <si>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</si>
  <si>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</si>
  <si>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</si>
  <si>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</si>
  <si>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</si>
  <si>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</si>
  <si>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</si>
  <si>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</si>
  <si>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</si>
  <si>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</si>
  <si>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</si>
  <si>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</si>
  <si>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</si>
  <si>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</si>
  <si>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</si>
  <si>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</si>
  <si>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</si>
  <si>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</si>
  <si>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</si>
  <si>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</si>
  <si>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</si>
  <si>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</si>
  <si>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</si>
  <si>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</si>
  <si>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</si>
  <si>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</si>
  <si>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</si>
  <si>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</si>
  <si>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</si>
  <si>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</si>
  <si>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</si>
  <si>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</si>
  <si>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</si>
  <si>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</si>
  <si>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</si>
  <si>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</si>
  <si>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</si>
  <si>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</si>
  <si>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</si>
  <si>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</si>
  <si>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</si>
  <si>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</si>
  <si>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</si>
  <si>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</si>
  <si>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</si>
  <si>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</si>
  <si>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</si>
  <si>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</si>
  <si>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</si>
  <si>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</si>
  <si>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</si>
  <si>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</si>
  <si>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</si>
  <si>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</si>
  <si>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</si>
  <si>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</si>
  <si>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</si>
  <si>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</si>
  <si>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</si>
  <si>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</si>
  <si>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</si>
  <si>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</si>
  <si>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</si>
  <si>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</si>
  <si>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</si>
  <si>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</si>
  <si>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</si>
  <si>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</si>
  <si>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</si>
  <si>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</si>
  <si>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</si>
  <si>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</si>
  <si>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</si>
  <si>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</si>
  <si>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</si>
  <si>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</si>
  <si>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</si>
  <si>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</si>
  <si>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</si>
  <si>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</si>
  <si>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</si>
  <si>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</si>
  <si>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</si>
  <si>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</si>
  <si>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</si>
  <si>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</si>
  <si>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</si>
  <si>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</si>
  <si>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</si>
  <si>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</si>
  <si>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</si>
  <si>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</si>
  <si>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</si>
  <si>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</si>
  <si>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</si>
  <si>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</si>
  <si>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</si>
  <si>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</si>
  <si>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</si>
  <si>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</si>
  <si>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</si>
  <si>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</si>
  <si>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</si>
  <si>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</si>
  <si>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</si>
  <si>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</si>
  <si>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</si>
  <si>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</si>
  <si>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</si>
  <si>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</si>
  <si>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</si>
  <si>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</si>
  <si>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</si>
  <si>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</si>
  <si>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</si>
  <si>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</si>
  <si>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</si>
  <si>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</si>
  <si>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</si>
  <si>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</si>
  <si>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</si>
  <si>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</si>
  <si>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</si>
  <si>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</si>
  <si>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</si>
  <si>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</si>
  <si>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</si>
  <si>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</si>
  <si>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</si>
  <si>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</si>
  <si>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</si>
  <si>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</si>
  <si>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</si>
  <si>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</si>
  <si>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</si>
  <si>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</si>
  <si>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</si>
  <si>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</si>
  <si>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</si>
  <si>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</si>
  <si>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</si>
  <si>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</si>
  <si>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</si>
  <si>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</si>
  <si>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</si>
  <si>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</si>
  <si>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</si>
  <si>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</si>
  <si>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</si>
  <si>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</si>
  <si>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</si>
  <si>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</si>
  <si>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</si>
  <si>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</si>
  <si>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</si>
  <si>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</si>
  <si>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</si>
  <si>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</si>
  <si>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</si>
  <si>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</si>
  <si>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</si>
  <si>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</si>
  <si>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</si>
  <si>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</si>
  <si>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</si>
  <si>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</si>
  <si>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</si>
  <si>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</si>
  <si>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</si>
  <si>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</si>
  <si>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</si>
  <si>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</si>
  <si>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</si>
  <si>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</si>
  <si>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</si>
  <si>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</si>
  <si>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</si>
  <si>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</si>
  <si>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</si>
  <si>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</si>
  <si>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</si>
  <si>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</si>
  <si>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</si>
  <si>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</si>
  <si>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</si>
  <si>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</si>
  <si>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</si>
  <si>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</si>
  <si>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</si>
  <si>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</si>
  <si>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</si>
  <si>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</si>
  <si>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</si>
  <si>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</si>
  <si>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</si>
  <si>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</si>
  <si>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</si>
  <si>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</si>
  <si>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</si>
  <si>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</si>
  <si>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</si>
  <si>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</si>
  <si>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</si>
  <si>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</si>
  <si>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</si>
  <si>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</si>
  <si>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</si>
  <si>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</si>
  <si>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</si>
  <si>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</si>
  <si>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</si>
  <si>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</si>
  <si>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</si>
  <si>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</si>
  <si>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</si>
  <si>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</si>
  <si>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</si>
  <si>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</si>
  <si>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</si>
  <si>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</si>
  <si>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</si>
  <si>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</si>
  <si>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</si>
  <si>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</si>
  <si>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</si>
  <si>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</si>
  <si>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</si>
  <si>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</si>
  <si>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</si>
  <si>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</si>
  <si>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</si>
  <si>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</si>
  <si>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</si>
  <si>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</si>
  <si>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</si>
  <si>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</si>
  <si>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</si>
  <si>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</si>
  <si>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</si>
  <si>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</si>
  <si>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</si>
  <si>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</si>
  <si>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</si>
  <si>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</si>
  <si>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</si>
  <si>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</si>
  <si>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</si>
  <si>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</si>
  <si>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</si>
  <si>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</si>
  <si>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</si>
  <si>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</si>
  <si>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</si>
  <si>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</si>
  <si>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</si>
  <si>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</si>
  <si>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</si>
  <si>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</si>
  <si>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</si>
  <si>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</si>
  <si>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</si>
  <si>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</si>
  <si>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</si>
  <si>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</si>
  <si>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</si>
  <si>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</si>
  <si>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</si>
  <si>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</si>
  <si>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</si>
  <si>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</si>
  <si>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</si>
  <si>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</si>
  <si>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</si>
  <si>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</si>
  <si>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</si>
  <si>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</si>
  <si>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</si>
  <si>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</si>
  <si>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</si>
  <si>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</si>
  <si>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</si>
  <si>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</si>
  <si>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</si>
  <si>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</si>
  <si>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</si>
  <si>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</si>
  <si>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</si>
  <si>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</si>
  <si>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</si>
  <si>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</si>
  <si>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</si>
  <si>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</si>
  <si>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</si>
  <si>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</si>
  <si>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</si>
  <si>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</si>
  <si>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</si>
  <si>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</si>
  <si>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</si>
  <si>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</si>
  <si>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</si>
  <si>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</si>
  <si>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</si>
  <si>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</si>
  <si>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</si>
  <si>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</si>
  <si>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</si>
  <si>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</si>
  <si>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</si>
  <si>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</si>
  <si>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</si>
  <si>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</si>
  <si>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</si>
  <si>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</si>
  <si>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</si>
  <si>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</si>
  <si>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</si>
  <si>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</si>
  <si>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</si>
  <si>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</si>
  <si>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</si>
  <si>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</si>
  <si>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</si>
  <si>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</si>
  <si>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</si>
  <si>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</si>
  <si>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</si>
  <si>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</si>
  <si>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</si>
  <si>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</si>
  <si>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</si>
  <si>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</si>
  <si>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</si>
  <si>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</si>
  <si>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</si>
  <si>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</si>
  <si>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</si>
  <si>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</si>
  <si>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</si>
  <si>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</si>
  <si>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</si>
  <si>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</si>
  <si>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</si>
  <si>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</si>
  <si>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</si>
  <si>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</si>
  <si>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</si>
  <si>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</si>
  <si>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</si>
  <si>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</si>
  <si>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</si>
  <si>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</si>
  <si>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</si>
  <si>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</si>
  <si>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</si>
  <si>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</si>
  <si>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</si>
  <si>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</si>
  <si>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</si>
  <si>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</si>
  <si>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</si>
  <si>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</si>
  <si>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</si>
  <si>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</si>
  <si>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</si>
  <si>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</si>
  <si>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</si>
  <si>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</si>
  <si>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</si>
  <si>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</si>
  <si>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</si>
  <si>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</si>
  <si>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</si>
  <si>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</si>
  <si>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</si>
  <si>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</si>
  <si>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</si>
  <si>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</si>
  <si>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</si>
  <si>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</si>
  <si>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</si>
  <si>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</si>
  <si>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</si>
  <si>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</si>
  <si>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</si>
  <si>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</si>
  <si>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</si>
  <si>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</si>
  <si>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</si>
  <si>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</si>
  <si>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</si>
  <si>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</si>
  <si>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</si>
  <si>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</si>
  <si>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</si>
  <si>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</si>
  <si>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</si>
  <si>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</si>
  <si>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</si>
  <si>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</si>
  <si>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</si>
  <si>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</si>
  <si>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</si>
  <si>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</si>
  <si>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</si>
  <si>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</si>
  <si>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</si>
  <si>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</si>
  <si>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</si>
  <si>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</si>
  <si>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</si>
  <si>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</si>
  <si>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</si>
  <si>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</si>
  <si>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</si>
  <si>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</si>
  <si>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</si>
  <si>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</si>
  <si>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</si>
  <si>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</si>
  <si>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</si>
  <si>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</si>
  <si>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</si>
  <si>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</si>
  <si>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</si>
  <si>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</si>
  <si>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</si>
  <si>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</si>
  <si>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</si>
  <si>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</si>
  <si>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</si>
  <si>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</si>
  <si>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</si>
  <si>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</si>
  <si>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</si>
  <si>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</si>
  <si>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</si>
  <si>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</si>
  <si>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</si>
  <si>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</si>
  <si>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</si>
  <si>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</si>
  <si>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</si>
  <si>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</si>
  <si>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</si>
  <si>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</si>
  <si>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</si>
  <si>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</si>
  <si>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</si>
  <si>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</si>
  <si>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</si>
  <si>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</si>
  <si>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</si>
  <si>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</si>
  <si>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</si>
  <si>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</si>
  <si>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</si>
  <si>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</si>
  <si>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</si>
  <si>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</si>
  <si>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</si>
  <si>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</si>
  <si>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</si>
  <si>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</si>
  <si>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</si>
  <si>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</si>
  <si>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</si>
  <si>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</si>
  <si>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</si>
  <si>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</si>
  <si>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</si>
  <si>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</si>
  <si>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</si>
  <si>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</si>
  <si>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</si>
  <si>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</si>
  <si>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</si>
  <si>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</si>
  <si>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</si>
  <si>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</si>
  <si>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</si>
  <si>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</si>
  <si>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</si>
  <si>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</si>
  <si>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</si>
  <si>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</si>
  <si>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</si>
  <si>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</si>
  <si>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</si>
  <si>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</si>
  <si>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</si>
  <si>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</si>
  <si>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</si>
  <si>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</si>
  <si>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</si>
  <si>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</si>
  <si>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</si>
  <si>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</si>
  <si>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</si>
  <si>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</si>
  <si>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</si>
  <si>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</si>
  <si>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</si>
  <si>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</si>
  <si>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</si>
  <si>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</si>
  <si>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</si>
  <si>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</si>
  <si>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</si>
  <si>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</si>
  <si>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</si>
  <si>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</si>
  <si>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</si>
  <si>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</si>
  <si>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</si>
  <si>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</si>
  <si>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</si>
  <si>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</si>
  <si>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</si>
  <si>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</si>
  <si>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</si>
  <si>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</si>
  <si>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</si>
  <si>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</si>
  <si>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</si>
  <si>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</si>
  <si>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</si>
  <si>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</si>
  <si>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</si>
  <si>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</si>
  <si>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</si>
  <si>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</si>
  <si>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</si>
  <si>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</si>
  <si>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</si>
  <si>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</si>
  <si>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</si>
  <si>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</si>
  <si>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</si>
  <si>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</si>
  <si>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</si>
  <si>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</si>
  <si>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</si>
  <si>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</si>
  <si>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</si>
  <si>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</si>
  <si>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</si>
  <si>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</si>
  <si>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</si>
  <si>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</si>
  <si>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</si>
  <si>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</si>
  <si>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</si>
  <si>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</si>
  <si>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</si>
  <si>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</si>
  <si>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</si>
  <si>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</si>
  <si>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</si>
  <si>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</si>
  <si>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</si>
  <si>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</si>
  <si>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</si>
  <si>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</si>
  <si>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</si>
  <si>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</si>
  <si>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</si>
  <si>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</si>
  <si>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</si>
  <si>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</si>
  <si>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</si>
  <si>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</si>
  <si>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</si>
  <si>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</si>
  <si>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</si>
  <si>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</si>
  <si>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</si>
  <si>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</si>
  <si>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</si>
  <si>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</si>
  <si>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</si>
  <si>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</si>
  <si>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</si>
  <si>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</si>
  <si>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</si>
  <si>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</si>
  <si>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</si>
  <si>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</si>
  <si>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</si>
  <si>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</si>
  <si>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</si>
  <si>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</si>
  <si>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</si>
  <si>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</si>
  <si>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</si>
  <si>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</si>
  <si>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</si>
  <si>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</si>
  <si>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</si>
  <si>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</si>
  <si>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</si>
  <si>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</si>
  <si>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</si>
  <si>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</si>
  <si>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</si>
  <si>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</si>
  <si>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</si>
  <si>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</si>
  <si>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</si>
  <si>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</si>
  <si>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</si>
  <si>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</si>
  <si>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</si>
  <si>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</si>
  <si>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</si>
  <si>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</si>
  <si>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</si>
  <si>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</si>
  <si>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</si>
  <si>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</si>
  <si>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</si>
  <si>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</si>
  <si>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</si>
  <si>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</si>
  <si>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</si>
  <si>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</si>
  <si>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</si>
  <si>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</si>
  <si>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</si>
  <si>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</si>
  <si>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</si>
  <si>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</si>
  <si>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</si>
  <si>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</si>
  <si>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</si>
  <si>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</si>
  <si>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</si>
  <si>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</si>
  <si>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</si>
  <si>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</si>
  <si>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</si>
  <si>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</si>
  <si>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</si>
  <si>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</si>
  <si>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</si>
  <si>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</si>
  <si>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</si>
  <si>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</si>
  <si>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</si>
  <si>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</si>
  <si>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</si>
  <si>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</si>
  <si>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</si>
  <si>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</si>
  <si>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</si>
  <si>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</si>
  <si>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</si>
  <si>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</si>
  <si>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</si>
  <si>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</si>
  <si>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</si>
  <si>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</si>
  <si>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</si>
  <si>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</si>
  <si>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</si>
  <si>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</si>
  <si>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</si>
  <si>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</si>
  <si>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</si>
  <si>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</si>
  <si>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</si>
  <si>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</si>
  <si>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</si>
  <si>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</si>
  <si>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</si>
  <si>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</si>
  <si>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</si>
  <si>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</si>
  <si>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</si>
  <si>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</si>
  <si>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</si>
  <si>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</si>
  <si>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</si>
  <si>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</si>
  <si>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</si>
  <si>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</si>
  <si>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</si>
  <si>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</si>
  <si>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</si>
  <si>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</si>
  <si>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</si>
  <si>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</si>
  <si>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</si>
  <si>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</si>
  <si>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</si>
  <si>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</si>
  <si>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</si>
  <si>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</si>
  <si>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</si>
  <si>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</si>
  <si>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</si>
  <si>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</si>
  <si>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</si>
  <si>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</si>
  <si>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</si>
  <si>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</si>
  <si>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</si>
  <si>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</si>
  <si>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</si>
  <si>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</si>
  <si>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</si>
  <si>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</si>
  <si>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</si>
  <si>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</si>
  <si>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</si>
  <si>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</si>
  <si>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</si>
  <si>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</si>
  <si>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</si>
  <si>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</si>
  <si>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</si>
  <si>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</si>
  <si>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</si>
  <si>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</si>
  <si>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</si>
  <si>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</si>
  <si>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</si>
  <si>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</si>
  <si>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</si>
  <si>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</si>
  <si>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</si>
  <si>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</si>
  <si>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</si>
  <si>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</si>
  <si>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</si>
  <si>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</si>
  <si>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</si>
  <si>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</si>
  <si>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</si>
  <si>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</si>
  <si>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</si>
  <si>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</si>
  <si>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</si>
  <si>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</si>
  <si>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</si>
  <si>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</si>
  <si>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</si>
  <si>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</si>
  <si>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</si>
  <si>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</si>
  <si>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</si>
  <si>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</si>
  <si>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</si>
  <si>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</si>
  <si>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</si>
  <si>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</si>
  <si>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</si>
  <si>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</si>
  <si>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</si>
  <si>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</si>
  <si>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</si>
  <si>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</si>
  <si>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</si>
  <si>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</si>
  <si>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</si>
  <si>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</si>
  <si>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</si>
  <si>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</si>
  <si>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</si>
  <si>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</si>
  <si>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</si>
  <si>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</si>
  <si>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</si>
  <si>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</si>
  <si>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</si>
  <si>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</si>
  <si>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</si>
  <si>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</si>
  <si>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</si>
  <si>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</si>
  <si>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</si>
  <si>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</si>
  <si>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</si>
  <si>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</si>
  <si>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</si>
  <si>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</si>
  <si>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</si>
  <si>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</si>
  <si>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</si>
  <si>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</si>
  <si>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</si>
  <si>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</si>
  <si>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</si>
  <si>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</si>
  <si>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</si>
  <si>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</si>
  <si>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</si>
  <si>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</si>
  <si>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</si>
  <si>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</si>
  <si>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</si>
  <si>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</si>
  <si>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</si>
  <si>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</si>
  <si>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</si>
  <si>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</si>
  <si>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</si>
  <si>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</si>
  <si>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</si>
  <si>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</si>
  <si>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</si>
  <si>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</si>
  <si>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</si>
  <si>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</si>
  <si>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</si>
  <si>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</si>
  <si>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</si>
  <si>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</si>
  <si>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</si>
  <si>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</si>
  <si>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</si>
  <si>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</si>
  <si>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</si>
  <si>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</si>
  <si>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</si>
  <si>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</si>
  <si>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</si>
  <si>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</si>
  <si>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</si>
  <si>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</si>
  <si>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</si>
  <si>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</si>
  <si>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</si>
  <si>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</si>
  <si>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</si>
  <si>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</si>
  <si>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</si>
  <si>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</si>
  <si>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</si>
  <si>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</si>
  <si>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</si>
  <si>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</si>
  <si>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</si>
  <si>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</si>
  <si>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</si>
  <si>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</si>
  <si>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</si>
  <si>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</si>
  <si>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</si>
  <si>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</si>
  <si>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</si>
  <si>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</si>
  <si>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</si>
  <si>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</si>
  <si>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</si>
  <si>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</si>
  <si>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</si>
  <si>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</si>
  <si>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</si>
  <si>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</si>
  <si>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</si>
  <si>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</si>
  <si>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</si>
  <si>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</si>
  <si>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</si>
  <si>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</si>
  <si>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</si>
  <si>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</si>
  <si>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</si>
  <si>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</si>
  <si>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</si>
  <si>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</si>
  <si>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</si>
  <si>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</si>
  <si>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</si>
  <si>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</si>
  <si>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</si>
  <si>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</si>
  <si>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</si>
  <si>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</si>
  <si>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</si>
  <si>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</si>
  <si>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</si>
  <si>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</si>
  <si>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</si>
  <si>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</si>
  <si>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</si>
  <si>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</si>
  <si>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</si>
  <si>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</si>
  <si>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</si>
  <si>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</si>
  <si>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</si>
  <si>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</si>
  <si>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</si>
  <si>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</si>
  <si>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</si>
  <si>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</si>
  <si>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</si>
  <si>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</si>
  <si>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</si>
  <si>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</si>
  <si>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</si>
  <si>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</si>
  <si>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</si>
  <si>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</si>
  <si>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</si>
  <si>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</si>
  <si>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</si>
  <si>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</si>
  <si>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</si>
  <si>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</si>
  <si>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</si>
  <si>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</si>
  <si>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</si>
  <si>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</si>
  <si>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</si>
  <si>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</si>
  <si>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</si>
  <si>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</si>
  <si>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</si>
  <si>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</si>
  <si>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</si>
  <si>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</si>
  <si>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</si>
  <si>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</si>
  <si>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</si>
  <si>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</si>
  <si>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</si>
  <si>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</si>
  <si>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</si>
  <si>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</si>
  <si>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</si>
  <si>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</si>
  <si>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</si>
  <si>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</si>
  <si>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</si>
  <si>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</si>
  <si>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</si>
  <si>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</si>
  <si>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</si>
  <si>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</si>
  <si>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</si>
  <si>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</si>
  <si>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</si>
  <si>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</si>
  <si>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</si>
  <si>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</si>
  <si>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</si>
  <si>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</si>
  <si>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</si>
  <si>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</si>
  <si>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</si>
  <si>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</si>
  <si>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</si>
  <si>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</si>
  <si>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</si>
  <si>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</si>
  <si>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</si>
  <si>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</si>
  <si>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</si>
  <si>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</si>
  <si>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</si>
  <si>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</si>
  <si>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</si>
  <si>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</si>
  <si>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</si>
  <si>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</si>
  <si>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</si>
  <si>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</si>
  <si>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</si>
  <si>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</si>
  <si>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</si>
  <si>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</si>
  <si>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</si>
  <si>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</si>
  <si>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</si>
  <si>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</si>
  <si>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</si>
  <si>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</si>
  <si>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</si>
  <si>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</si>
  <si>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</si>
  <si>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</si>
  <si>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</si>
  <si>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</si>
  <si>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</si>
  <si>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</si>
  <si>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</si>
  <si>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</si>
  <si>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</si>
  <si>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</si>
  <si>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</si>
  <si>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</si>
  <si>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</si>
  <si>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</si>
  <si>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</si>
  <si>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</si>
  <si>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</si>
  <si>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</si>
  <si>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</si>
  <si>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</si>
  <si>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</si>
  <si>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</si>
  <si>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</si>
  <si>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</si>
  <si>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</si>
  <si>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</si>
  <si>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</si>
  <si>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</si>
  <si>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</si>
  <si>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</si>
  <si>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</si>
  <si>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</si>
  <si>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</si>
  <si>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</si>
  <si>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</si>
  <si>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</si>
  <si>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</si>
  <si>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</si>
  <si>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</si>
  <si>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</si>
  <si>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</si>
  <si>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</si>
  <si>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</si>
  <si>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</si>
  <si>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</si>
  <si>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</si>
  <si>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</si>
  <si>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</si>
  <si>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</si>
  <si>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</si>
  <si>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</si>
  <si>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</si>
  <si>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</si>
  <si>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</si>
  <si>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</si>
  <si>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</si>
  <si>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</si>
  <si>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</si>
  <si>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</si>
  <si>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</si>
  <si>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</si>
  <si>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</si>
  <si>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</si>
  <si>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</si>
  <si>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</si>
  <si>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</si>
  <si>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</si>
  <si>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</si>
  <si>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</si>
  <si>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</si>
  <si>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</si>
  <si>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</si>
  <si>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</si>
  <si>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</si>
  <si>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</si>
  <si>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</si>
  <si>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</si>
  <si>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</si>
  <si>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</si>
  <si>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</si>
  <si>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</si>
  <si>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</si>
  <si>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</si>
  <si>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</si>
  <si>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</si>
  <si>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</si>
  <si>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/>
  </si>
  <si>
    <t>TOTALE</t>
  </si>
  <si>
    <t>UNIONE</t>
  </si>
  <si>
    <t>non terminato</t>
  </si>
  <si>
    <t>ESTRAI</t>
  </si>
  <si>
    <t>Quantità</t>
  </si>
  <si>
    <t>Inserire ID</t>
  </si>
  <si>
    <t>QUANTITA'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</si>
</sst>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7" formatCode="_-* #,##0.00\ [$€-410]_-;\-* #,##0.00\ [$€-410]_-;_-* &quot;-&quot;??\ [$€-410]_-;_-@_-"/>
  </numFmts>
  <fonts count="7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0"/>
      <name val="Arial"/>
      <family val="2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49" fontId="2" fillId="0" borderId="0" xfId="0" applyNumberFormat="1" applyFont="1"/>
    <xf numFmtId="49" fontId="0" fillId="0" borderId="0" xfId="0" applyNumberFormat="1"/>
    <xf numFmtId="1" fontId="2" fillId="0" borderId="0" xfId="0" applyNumberFormat="1" applyFont="1"/>
    <xf numFmtId="167" fontId="3" fillId="0" borderId="0" xfId="0" applyNumberFormat="1" applyFont="1"/>
    <xf numFmtId="167" fontId="2" fillId="0" borderId="0" xfId="0" applyNumberFormat="1" applyFont="1"/>
    <xf numFmtId="49" fontId="2" fillId="4" borderId="9" xfId="0" applyNumberFormat="1" applyFont="1" applyFill="1" applyBorder="1"/>
    <xf numFmtId="1" fontId="2" fillId="4" borderId="9" xfId="0" applyNumberFormat="1" applyFont="1" applyFill="1" applyBorder="1"/>
    <xf numFmtId="167" fontId="3" fillId="4" borderId="9" xfId="0" applyNumberFormat="1" applyFont="1" applyFill="1" applyBorder="1"/>
    <xf numFmtId="167" fontId="2" fillId="4" borderId="9" xfId="0" applyNumberFormat="1" applyFont="1" applyFill="1" applyBorder="1"/>
    <xf numFmtId="49" fontId="2" fillId="0" borderId="9" xfId="0" applyNumberFormat="1" applyFont="1" applyBorder="1"/>
    <xf numFmtId="1" fontId="2" fillId="0" borderId="9" xfId="0" applyNumberFormat="1" applyFont="1" applyBorder="1"/>
    <xf numFmtId="167" fontId="3" fillId="0" borderId="9" xfId="0" applyNumberFormat="1" applyFont="1" applyBorder="1"/>
    <xf numFmtId="167" fontId="2" fillId="0" borderId="9" xfId="0" applyNumberFormat="1" applyFont="1" applyBorder="1"/>
    <xf numFmtId="0" fontId="5" fillId="3" borderId="10" xfId="0" applyFont="1" applyFill="1" applyBorder="1"/>
    <xf numFmtId="1" fontId="2" fillId="4" borderId="11" xfId="0" applyNumberFormat="1" applyFont="1" applyFill="1" applyBorder="1"/>
    <xf numFmtId="49" fontId="2" fillId="4" borderId="11" xfId="0" applyNumberFormat="1" applyFont="1" applyFill="1" applyBorder="1"/>
    <xf numFmtId="167" fontId="3" fillId="4" borderId="11" xfId="0" applyNumberFormat="1" applyFont="1" applyFill="1" applyBorder="1"/>
    <xf numFmtId="167" fontId="2" fillId="4" borderId="11" xfId="0" applyNumberFormat="1" applyFont="1" applyFill="1" applyBorder="1"/>
    <xf numFmtId="0" fontId="2" fillId="0" borderId="0" xfId="0" applyNumberFormat="1" applyFont="1"/>
    <xf numFmtId="0" fontId="0" fillId="0" borderId="0" xfId="0" applyAlignment="1">
      <alignment horizontal="center"/>
    </xf>
    <xf numFmtId="0" fontId="6" fillId="6" borderId="12" xfId="0" applyFont="1" applyFill="1" applyBorder="1"/>
    <xf numFmtId="0" fontId="0" fillId="5" borderId="12" xfId="0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0" fillId="0" borderId="12" xfId="0" applyBorder="1"/>
    <xf numFmtId="0" fontId="6" fillId="0" borderId="0" xfId="0" applyFont="1"/>
    <xf numFmtId="167" fontId="0" fillId="0" borderId="12" xfId="0" applyNumberFormat="1" applyBorder="1"/>
    <xf numFmtId="0" fontId="0" fillId="0" borderId="8" xfId="0" applyBorder="1"/>
    <xf numFmtId="167" fontId="0" fillId="0" borderId="8" xfId="0" applyNumberFormat="1" applyBorder="1"/>
  </cellXfs>
  <cellStyles count="1">
    <cellStyle name="Normale" xfId="0" builtinId="0"/>
  </cellStyles>
  <dxfs count="40">
    <dxf>
      <fill>
        <patternFill>
          <bgColor rgb="FFFF0000"/>
        </patternFill>
      </fill>
    </dxf>
    <dxf>
      <font>
        <color rgb="FF92D05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2D05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2D05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2D05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2D05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2D05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2D05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_-* #,##0.00\ [$€-410]_-;\-* #,##0.00\ [$€-410]_-;_-* &quot;-&quot;??\ [$€-410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_-* #,##0.00\ [$€-410]_-;\-* #,##0.00\ [$€-410]_-;_-* &quot;-&quot;??\ [$€-410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_-* #,##0.00\ [$€-410]_-;\-* #,##0.00\ [$€-410]_-;_-* &quot;-&quot;??\ [$€-410]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_-* #,##0.00\ [$€-410]_-;\-* #,##0.00\ [$€-410]_-;_-* &quot;-&quot;??\ [$€-410]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X</a:t>
            </a:r>
            <a:r>
              <a:rPr lang="it-IT" baseline="0"/>
              <a:t> PAESE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GRAFICI!$C$1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GRAFICI!$A$2:$A$6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GRAFICI!$C$2:$C$6</c:f>
              <c:numCache>
                <c:formatCode>_-* #,##0.00\ [$€-410]_-;\-* #,##0.00\ [$€-410]_-;_-* "-"??\ [$€-410]_-;_-@_-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54-438A-ADEA-2FCD3AF2B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61607584"/>
        <c:axId val="1071175840"/>
        <c:axId val="0"/>
      </c:bar3DChart>
      <c:catAx>
        <c:axId val="106160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1175840"/>
        <c:crosses val="autoZero"/>
        <c:auto val="1"/>
        <c:lblAlgn val="ctr"/>
        <c:lblOffset val="100"/>
        <c:noMultiLvlLbl val="0"/>
      </c:catAx>
      <c:valAx>
        <c:axId val="107117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6075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X NON TERMINATO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GRAFICI!$H$1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GRAFICI!$F$2:$F$3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GRAFICI!$H$2:$H$3</c:f>
              <c:numCache>
                <c:formatCode>_-* #,##0.00\ [$€-410]_-;\-* #,##0.00\ [$€-410]_-;_-* "-"??\ [$€-410]_-;_-@_-</c:formatCode>
                <c:ptCount val="2"/>
                <c:pt idx="0">
                  <c:v>36</c:v>
                </c:pt>
                <c:pt idx="1">
                  <c:v>885980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F-4202-B578-0FB465C41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72013952"/>
        <c:axId val="1171579568"/>
        <c:axId val="0"/>
      </c:bar3DChart>
      <c:catAx>
        <c:axId val="87201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579568"/>
        <c:auto val="1"/>
        <c:lblAlgn val="ctr"/>
        <c:lblOffset val="100"/>
        <c:noMultiLvlLbl val="0"/>
      </c:catAx>
      <c:valAx>
        <c:axId val="117157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2013952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X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GRAFICI!$L$1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GRAFICI!$J$2:$J$23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GRAFICI!$L$2:$L$23</c:f>
              <c:numCache>
                <c:formatCode>_-* #,##0.00\ [$€-410]_-;\-* #,##0.00\ [$€-410]_-;_-* "-"??\ [$€-410]_-;_-@_-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95-443E-9C89-6D5C08625D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68429408"/>
        <c:axId val="1171614784"/>
        <c:axId val="0"/>
      </c:bar3DChart>
      <c:catAx>
        <c:axId val="126842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614784"/>
        <c:crosses val="autoZero"/>
        <c:auto val="1"/>
        <c:lblAlgn val="ctr"/>
        <c:lblOffset val="100"/>
        <c:noMultiLvlLbl val="0"/>
      </c:catAx>
      <c:valAx>
        <c:axId val="117161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842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QUANTITA' X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GRAFICI!$B$1</c:f>
              <c:strCache>
                <c:ptCount val="1"/>
                <c:pt idx="0">
                  <c:v>QUANTITA'</c:v>
                </c:pt>
              </c:strCache>
            </c:strRef>
          </c:tx>
          <c:dPt>
            <c:idx val="0"/>
            <c:bubble3D val="0"/>
            <c:explosion val="22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EE8-494A-A18C-C388C6D98F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GRAFICI!$A$2:$A$6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GRAFICI!$B$2:$B$6</c:f>
              <c:numCache>
                <c:formatCode>General</c:formatCode>
                <c:ptCount val="5"/>
                <c:pt idx="0">
                  <c:v>29172</c:v>
                </c:pt>
                <c:pt idx="1">
                  <c:v>4710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8-494A-A18C-C388C6D98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QUANTITA' X MAGAZZINO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GRAFICI!$K$1</c:f>
              <c:strCache>
                <c:ptCount val="1"/>
                <c:pt idx="0">
                  <c:v>QUANTITA'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GRAFICI!$J$2:$J$23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GRAFICI!$K$2:$K$23</c:f>
              <c:numCache>
                <c:formatCode>General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3-4849-8845-8D28A05DC3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73815712"/>
        <c:axId val="921255808"/>
        <c:axId val="0"/>
      </c:bar3DChart>
      <c:catAx>
        <c:axId val="87381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21255808"/>
        <c:auto val="1"/>
        <c:lblAlgn val="ctr"/>
        <c:lblOffset val="100"/>
        <c:noMultiLvlLbl val="0"/>
      </c:catAx>
      <c:valAx>
        <c:axId val="92125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3815712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42929</xdr:colOff>
      <xdr:row>36</xdr:row>
      <xdr:rowOff>141667</xdr:rowOff>
    </xdr:from>
    <xdr:to>
      <xdr:col>6</xdr:col>
      <xdr:colOff>236113</xdr:colOff>
      <xdr:row>69</xdr:row>
      <xdr:rowOff>32198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E9E22F6-8BBA-CF36-D3D3-C684F0C41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579550</xdr:colOff>
      <xdr:row>37</xdr:row>
      <xdr:rowOff>32198</xdr:rowOff>
    </xdr:from>
    <xdr:to>
      <xdr:col>11</xdr:col>
      <xdr:colOff>751268</xdr:colOff>
      <xdr:row>69</xdr:row>
      <xdr:rowOff>75127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5EF926C-B554-5644-F4E3-7A816F8B9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73</xdr:row>
      <xdr:rowOff>160986</xdr:rowOff>
    </xdr:from>
    <xdr:to>
      <xdr:col>11</xdr:col>
      <xdr:colOff>815662</xdr:colOff>
      <xdr:row>109</xdr:row>
      <xdr:rowOff>150252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0A1EE16-BDB4-26B9-2F01-E612B014D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831761</xdr:colOff>
      <xdr:row>0</xdr:row>
      <xdr:rowOff>0</xdr:rowOff>
    </xdr:from>
    <xdr:to>
      <xdr:col>22</xdr:col>
      <xdr:colOff>440028</xdr:colOff>
      <xdr:row>25</xdr:row>
      <xdr:rowOff>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D06F10C-26E3-3FDA-91A5-7363214D6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134154</xdr:colOff>
      <xdr:row>36</xdr:row>
      <xdr:rowOff>28978</xdr:rowOff>
    </xdr:from>
    <xdr:to>
      <xdr:col>25</xdr:col>
      <xdr:colOff>64394</xdr:colOff>
      <xdr:row>65</xdr:row>
      <xdr:rowOff>21466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250B11BB-B9AB-3258-05B3-B81DEE2C11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BD288-B0E5-4815-A1A2-E83F4541098C}" name="Tabella1" displayName="Tabella1" ref="A1:J2927" totalsRowShown="0" headerRowDxfId="25" dataDxfId="24">
  <autoFilter ref="A1:J2927" xr:uid="{252BD288-B0E5-4815-A1A2-E83F4541098C}"/>
  <tableColumns count="10">
    <tableColumn id="1" xr3:uid="{004F1721-D590-4810-B98A-4645A7D8D2C7}" name="ID" dataDxfId="23"/>
    <tableColumn id="2" xr3:uid="{CD1B2813-736D-4D77-A19B-C8C722DAF5FF}" name="COD PRODOTTO" dataDxfId="22"/>
    <tableColumn id="3" xr3:uid="{D4F424A7-844F-476D-9C5C-9F58E91EB954}" name="PAESE" dataDxfId="21"/>
    <tableColumn id="4" xr3:uid="{01478815-35F5-4EED-BFF4-355804611261}" name="MAGAZZINO" dataDxfId="20"/>
    <tableColumn id="5" xr3:uid="{2DFDD5FF-C134-4ADD-BAF5-96E0AD6D7C75}" name="TERMINATO" dataDxfId="19"/>
    <tableColumn id="6" xr3:uid="{6556AB66-4F02-4A72-B7F3-81C56A8EE104}" name="QUANT" dataDxfId="18"/>
    <tableColumn id="7" xr3:uid="{EF476887-EB0F-4CCF-985A-630EEBA039C9}" name="PREZZO UNITARIO" dataDxfId="17"/>
    <tableColumn id="8" xr3:uid="{B9C6EF63-5EE5-4DB8-853D-4F449842698A}" name="TOTALE" dataDxfId="16">
      <calculatedColumnFormula>IF(G2*F2=0,"",G2*F2)</calculatedColumnFormula>
    </tableColumn>
    <tableColumn id="9" xr3:uid="{31C297A7-6B35-43F7-B667-3D729C0008E7}" name="UNIONE" dataDxfId="15">
      <calculatedColumnFormula>_xlfn.CONCAT(C2,"-",D2,"-",G2)</calculatedColumnFormula>
    </tableColumn>
    <tableColumn id="10" xr3:uid="{EA64DC08-C8F7-4276-872C-65CE358DB4CC}" name="ESTRAI" dataDxfId="14">
      <calculatedColumnFormula>MID(Tabella1[[#This Row],[COD PRODOTTO]],3,3)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57313B-5922-4EFB-ADFF-1A165D70E3C8}" name="Tabella2" displayName="Tabella2" ref="A1:I212" totalsRowShown="0" headerRowDxfId="26" dataDxfId="27" headerRowBorderDxfId="38" tableBorderDxfId="39" totalsRowBorderDxfId="37">
  <autoFilter ref="A1:I212" xr:uid="{A057313B-5922-4EFB-ADFF-1A165D70E3C8}"/>
  <tableColumns count="9">
    <tableColumn id="1" xr3:uid="{46AC5080-CC14-4685-AFD6-3A41FBA76A5C}" name="ID" dataDxfId="36"/>
    <tableColumn id="2" xr3:uid="{76AE8C45-970E-4F8C-A06E-3846DB514138}" name="COD PRODOTTO" dataDxfId="35"/>
    <tableColumn id="3" xr3:uid="{072AC983-761F-40B6-A712-A8550099BD87}" name="PAESE" dataDxfId="34"/>
    <tableColumn id="4" xr3:uid="{24762CAA-3C60-49F6-B784-B1EB11C4B83E}" name="MAGAZZINO" dataDxfId="33"/>
    <tableColumn id="5" xr3:uid="{D47C29CF-0D75-425F-9E14-92D0BA681A82}" name="TERMINATO" dataDxfId="32"/>
    <tableColumn id="6" xr3:uid="{DFB3E8AC-241C-4967-8595-D72015E028C9}" name="QUANT" dataDxfId="31"/>
    <tableColumn id="7" xr3:uid="{FED1F291-E18D-43FA-ADFB-EB3C89947B20}" name="PREZZO UNITARIO" dataDxfId="30"/>
    <tableColumn id="8" xr3:uid="{112A59AE-E465-4C0A-B98D-1C7185F33419}" name="TOTALE" dataDxfId="29">
      <calculatedColumnFormula>IF(G2*F2=0,"",G2*F2)</calculatedColumnFormula>
    </tableColumn>
    <tableColumn id="9" xr3:uid="{172EB91E-9B2D-4F20-A051-C1B7E8ECADC2}" name="UNIONE" dataDxfId="28">
      <calculatedColumnFormula>_xlfn.CONCAT(C2,"-",D2,"-",G2)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7"/>
  <sheetViews>
    <sheetView topLeftCell="A2907" workbookViewId="0">
      <selection activeCell="C2" sqref="C2:C2937"/>
    </sheetView>
  </sheetViews>
  <sheetFormatPr defaultColWidth="14.44140625" defaultRowHeight="15" customHeight="1" x14ac:dyDescent="0.3"/>
  <cols>
    <col min="1" max="1" width="7.33203125" customWidth="1"/>
    <col min="2" max="2" width="19" customWidth="1"/>
    <col min="3" max="3" width="16.6640625" customWidth="1"/>
    <col min="4" max="4" width="23.88671875" customWidth="1"/>
    <col min="5" max="5" width="14.6640625" customWidth="1"/>
    <col min="6" max="6" width="9.88671875" customWidth="1"/>
    <col min="7" max="7" width="20.88671875" customWidth="1"/>
    <col min="8" max="12" width="9.109375" customWidth="1"/>
    <col min="13" max="13" width="26.109375" customWidth="1"/>
  </cols>
  <sheetData>
    <row r="1" spans="1:7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</v>
      </c>
      <c r="G2" s="3">
        <v>18</v>
      </c>
    </row>
    <row r="3" spans="1:7" ht="12.75" customHeight="1" x14ac:dyDescent="0.3">
      <c r="A3" s="2">
        <v>30000</v>
      </c>
      <c r="G3" s="3"/>
    </row>
    <row r="4" spans="1:7" ht="12.75" customHeight="1" x14ac:dyDescent="0.3">
      <c r="A4" s="2">
        <v>2</v>
      </c>
      <c r="B4" s="2" t="s">
        <v>7</v>
      </c>
      <c r="C4" s="2" t="s">
        <v>8</v>
      </c>
      <c r="D4" s="2" t="s">
        <v>9</v>
      </c>
      <c r="F4" s="2">
        <v>20</v>
      </c>
      <c r="G4" s="3">
        <v>30</v>
      </c>
    </row>
    <row r="5" spans="1:7" ht="12.75" customHeight="1" x14ac:dyDescent="0.3">
      <c r="A5" s="2">
        <v>3</v>
      </c>
      <c r="B5" s="2" t="s">
        <v>11</v>
      </c>
      <c r="C5" s="2" t="s">
        <v>12</v>
      </c>
      <c r="D5" s="2" t="s">
        <v>13</v>
      </c>
      <c r="E5" s="2" t="s">
        <v>10</v>
      </c>
      <c r="F5" s="2">
        <v>0</v>
      </c>
      <c r="G5" s="3">
        <v>27</v>
      </c>
    </row>
    <row r="6" spans="1:7" ht="12.75" customHeight="1" x14ac:dyDescent="0.3">
      <c r="A6" s="2">
        <v>4</v>
      </c>
      <c r="B6" s="2" t="s">
        <v>11</v>
      </c>
      <c r="C6" s="2" t="s">
        <v>14</v>
      </c>
      <c r="D6" s="2" t="s">
        <v>13</v>
      </c>
      <c r="F6" s="2">
        <v>0</v>
      </c>
      <c r="G6" s="3">
        <v>33</v>
      </c>
    </row>
    <row r="7" spans="1:7" ht="12.75" customHeight="1" x14ac:dyDescent="0.3">
      <c r="A7" s="2">
        <v>5</v>
      </c>
      <c r="B7" s="2" t="s">
        <v>11</v>
      </c>
      <c r="C7" s="2" t="s">
        <v>14</v>
      </c>
      <c r="D7" s="2" t="s">
        <v>13</v>
      </c>
      <c r="F7" s="2">
        <v>10</v>
      </c>
      <c r="G7" s="3">
        <v>38</v>
      </c>
    </row>
    <row r="8" spans="1:7" ht="12.75" customHeight="1" x14ac:dyDescent="0.3">
      <c r="A8" s="2">
        <v>6</v>
      </c>
      <c r="B8" s="2" t="s">
        <v>15</v>
      </c>
      <c r="C8" s="2" t="s">
        <v>14</v>
      </c>
      <c r="D8" s="2" t="s">
        <v>16</v>
      </c>
      <c r="E8" s="2" t="s">
        <v>10</v>
      </c>
      <c r="F8" s="2">
        <v>0</v>
      </c>
      <c r="G8" s="3">
        <v>23</v>
      </c>
    </row>
    <row r="9" spans="1:7" ht="12.75" customHeight="1" x14ac:dyDescent="0.3">
      <c r="A9" s="2">
        <v>7</v>
      </c>
      <c r="B9" s="2" t="s">
        <v>15</v>
      </c>
      <c r="C9" s="2" t="s">
        <v>14</v>
      </c>
      <c r="D9" s="2" t="s">
        <v>16</v>
      </c>
      <c r="F9" s="2">
        <v>10</v>
      </c>
      <c r="G9" s="3">
        <v>30</v>
      </c>
    </row>
    <row r="10" spans="1:7" ht="12.75" customHeight="1" x14ac:dyDescent="0.3">
      <c r="A10" s="2">
        <v>8</v>
      </c>
      <c r="B10" s="2" t="s">
        <v>17</v>
      </c>
      <c r="C10" s="2" t="s">
        <v>14</v>
      </c>
      <c r="D10" s="2" t="s">
        <v>13</v>
      </c>
      <c r="F10" s="2">
        <v>30</v>
      </c>
      <c r="G10" s="3">
        <v>22</v>
      </c>
    </row>
    <row r="11" spans="1:7" ht="12.75" customHeight="1" x14ac:dyDescent="0.3">
      <c r="A11" s="2">
        <v>9</v>
      </c>
      <c r="B11" s="2" t="s">
        <v>18</v>
      </c>
      <c r="C11" s="2" t="s">
        <v>19</v>
      </c>
      <c r="D11" s="2" t="s">
        <v>13</v>
      </c>
      <c r="F11" s="2">
        <v>20</v>
      </c>
      <c r="G11" s="3">
        <v>32</v>
      </c>
    </row>
    <row r="12" spans="1:7" ht="12.75" customHeight="1" x14ac:dyDescent="0.3">
      <c r="A12" s="2">
        <v>10</v>
      </c>
      <c r="B12" s="2" t="s">
        <v>18</v>
      </c>
      <c r="C12" s="2" t="s">
        <v>14</v>
      </c>
      <c r="D12" s="2" t="s">
        <v>13</v>
      </c>
      <c r="F12" s="2">
        <v>20</v>
      </c>
      <c r="G12" s="3">
        <v>37</v>
      </c>
    </row>
    <row r="13" spans="1:7" ht="12.75" customHeight="1" x14ac:dyDescent="0.3">
      <c r="A13" s="2">
        <v>11</v>
      </c>
      <c r="B13" s="2" t="s">
        <v>18</v>
      </c>
      <c r="C13" s="2" t="s">
        <v>14</v>
      </c>
      <c r="D13" s="2" t="s">
        <v>13</v>
      </c>
      <c r="E13" s="2" t="s">
        <v>10</v>
      </c>
      <c r="F13" s="2">
        <v>0</v>
      </c>
      <c r="G13" s="3">
        <v>10</v>
      </c>
    </row>
    <row r="14" spans="1:7" ht="12.75" customHeight="1" x14ac:dyDescent="0.3">
      <c r="A14" s="2">
        <v>12</v>
      </c>
      <c r="B14" s="2" t="s">
        <v>20</v>
      </c>
      <c r="C14" s="2" t="s">
        <v>14</v>
      </c>
      <c r="D14" s="2" t="s">
        <v>13</v>
      </c>
      <c r="F14" s="2">
        <v>30</v>
      </c>
      <c r="G14" s="3">
        <v>11</v>
      </c>
    </row>
    <row r="15" spans="1:7" ht="12.75" customHeight="1" x14ac:dyDescent="0.3">
      <c r="A15" s="2">
        <v>13</v>
      </c>
      <c r="B15" s="2" t="s">
        <v>21</v>
      </c>
      <c r="C15" s="2" t="s">
        <v>22</v>
      </c>
      <c r="D15" s="2" t="s">
        <v>23</v>
      </c>
      <c r="E15" s="2" t="s">
        <v>10</v>
      </c>
      <c r="F15" s="2">
        <v>0</v>
      </c>
      <c r="G15" s="3">
        <v>37</v>
      </c>
    </row>
    <row r="16" spans="1:7" ht="12.75" customHeight="1" x14ac:dyDescent="0.3">
      <c r="A16" s="2">
        <v>14</v>
      </c>
      <c r="B16" s="2" t="s">
        <v>21</v>
      </c>
      <c r="C16" s="2" t="s">
        <v>14</v>
      </c>
      <c r="D16" s="2" t="s">
        <v>23</v>
      </c>
      <c r="F16" s="2">
        <v>30</v>
      </c>
      <c r="G16" s="3">
        <v>17</v>
      </c>
    </row>
    <row r="17" spans="1:12" ht="12.75" customHeight="1" x14ac:dyDescent="0.3">
      <c r="A17" s="2">
        <v>15</v>
      </c>
      <c r="B17" s="2" t="s">
        <v>21</v>
      </c>
      <c r="C17" s="2" t="s">
        <v>14</v>
      </c>
      <c r="D17" s="2" t="s">
        <v>23</v>
      </c>
      <c r="F17" s="2">
        <v>20</v>
      </c>
      <c r="G17" s="3">
        <v>18</v>
      </c>
    </row>
    <row r="18" spans="1:12" ht="12.75" customHeight="1" x14ac:dyDescent="0.3">
      <c r="A18" s="2">
        <v>16</v>
      </c>
      <c r="B18" s="2" t="s">
        <v>24</v>
      </c>
      <c r="C18" s="2" t="s">
        <v>14</v>
      </c>
      <c r="D18" s="2" t="s">
        <v>23</v>
      </c>
      <c r="F18" s="2">
        <v>20</v>
      </c>
      <c r="G18" s="3">
        <v>35</v>
      </c>
    </row>
    <row r="19" spans="1:12" ht="12.75" customHeight="1" x14ac:dyDescent="0.3">
      <c r="A19" s="2">
        <v>17</v>
      </c>
      <c r="B19" s="2" t="s">
        <v>24</v>
      </c>
      <c r="C19" s="2" t="s">
        <v>14</v>
      </c>
      <c r="D19" s="2" t="s">
        <v>23</v>
      </c>
      <c r="F19" s="2">
        <v>30</v>
      </c>
      <c r="G19" s="3">
        <v>17</v>
      </c>
    </row>
    <row r="20" spans="1:12" ht="12.75" customHeight="1" x14ac:dyDescent="0.3">
      <c r="A20" s="2">
        <v>18</v>
      </c>
      <c r="B20" s="2" t="s">
        <v>24</v>
      </c>
      <c r="C20" s="2" t="s">
        <v>14</v>
      </c>
      <c r="D20" s="2" t="s">
        <v>23</v>
      </c>
      <c r="E20" s="2" t="s">
        <v>10</v>
      </c>
      <c r="F20" s="2">
        <v>0</v>
      </c>
      <c r="G20" s="3">
        <v>30</v>
      </c>
    </row>
    <row r="21" spans="1:12" ht="12.75" customHeight="1" x14ac:dyDescent="0.3">
      <c r="A21" s="2">
        <v>19</v>
      </c>
      <c r="B21" s="2" t="s">
        <v>24</v>
      </c>
      <c r="C21" s="2" t="s">
        <v>14</v>
      </c>
      <c r="D21" s="2" t="s">
        <v>23</v>
      </c>
      <c r="F21" s="2">
        <v>10</v>
      </c>
      <c r="G21" s="3">
        <v>30</v>
      </c>
    </row>
    <row r="22" spans="1:12" ht="12.75" customHeight="1" x14ac:dyDescent="0.3">
      <c r="A22" s="2">
        <v>20</v>
      </c>
      <c r="B22" s="2" t="s">
        <v>25</v>
      </c>
      <c r="C22" s="2" t="s">
        <v>14</v>
      </c>
      <c r="D22" s="2" t="s">
        <v>13</v>
      </c>
      <c r="F22" s="2">
        <v>20</v>
      </c>
      <c r="G22" s="3">
        <v>38</v>
      </c>
    </row>
    <row r="23" spans="1:12" ht="12.75" customHeight="1" x14ac:dyDescent="0.3">
      <c r="A23" s="2">
        <v>21</v>
      </c>
      <c r="B23" s="2" t="s">
        <v>25</v>
      </c>
      <c r="C23" s="2" t="s">
        <v>14</v>
      </c>
      <c r="D23" s="2" t="s">
        <v>13</v>
      </c>
      <c r="E23" s="2" t="s">
        <v>10</v>
      </c>
      <c r="F23" s="2">
        <v>0</v>
      </c>
      <c r="G23" s="3">
        <v>34</v>
      </c>
    </row>
    <row r="24" spans="1:12" ht="12.75" customHeight="1" x14ac:dyDescent="0.3">
      <c r="A24" s="2">
        <v>22</v>
      </c>
      <c r="B24" s="2" t="s">
        <v>25</v>
      </c>
      <c r="C24" s="2" t="s">
        <v>14</v>
      </c>
      <c r="D24" s="2" t="s">
        <v>13</v>
      </c>
      <c r="F24" s="2">
        <v>20</v>
      </c>
      <c r="G24" s="3">
        <v>23</v>
      </c>
    </row>
    <row r="25" spans="1:12" ht="12.75" customHeight="1" x14ac:dyDescent="0.3">
      <c r="A25" s="2">
        <v>23</v>
      </c>
      <c r="B25" s="2" t="s">
        <v>26</v>
      </c>
      <c r="C25" s="2" t="s">
        <v>14</v>
      </c>
      <c r="D25" s="2" t="s">
        <v>23</v>
      </c>
      <c r="F25" s="2">
        <v>10</v>
      </c>
      <c r="G25" s="3">
        <v>19</v>
      </c>
    </row>
    <row r="26" spans="1:12" ht="12.75" customHeight="1" x14ac:dyDescent="0.3">
      <c r="A26" s="2">
        <v>24</v>
      </c>
      <c r="B26" s="2" t="s">
        <v>26</v>
      </c>
      <c r="C26" s="2" t="s">
        <v>14</v>
      </c>
      <c r="D26" s="2" t="s">
        <v>23</v>
      </c>
      <c r="E26" s="2" t="s">
        <v>10</v>
      </c>
      <c r="F26" s="2">
        <v>0</v>
      </c>
      <c r="G26" s="3">
        <v>25</v>
      </c>
    </row>
    <row r="27" spans="1:12" ht="12.75" customHeight="1" x14ac:dyDescent="0.3">
      <c r="A27" s="2">
        <v>25</v>
      </c>
      <c r="B27" s="2" t="s">
        <v>26</v>
      </c>
      <c r="C27" s="2" t="s">
        <v>14</v>
      </c>
      <c r="D27" s="2" t="s">
        <v>23</v>
      </c>
      <c r="F27" s="2">
        <v>10</v>
      </c>
      <c r="G27" s="3">
        <v>26</v>
      </c>
      <c r="H27" s="4"/>
      <c r="I27" s="4"/>
      <c r="J27" s="4"/>
      <c r="K27" s="4"/>
      <c r="L27" s="4"/>
    </row>
    <row r="28" spans="1:12" ht="12.75" customHeight="1" x14ac:dyDescent="0.3">
      <c r="A28" s="2">
        <v>26</v>
      </c>
      <c r="B28" s="2" t="s">
        <v>27</v>
      </c>
      <c r="C28" s="2" t="s">
        <v>14</v>
      </c>
      <c r="D28" s="2" t="s">
        <v>13</v>
      </c>
      <c r="F28" s="2">
        <v>30</v>
      </c>
      <c r="G28" s="3">
        <v>16</v>
      </c>
      <c r="H28" s="4"/>
      <c r="I28" s="4"/>
      <c r="J28" s="4"/>
      <c r="K28" s="4"/>
      <c r="L28" s="4"/>
    </row>
    <row r="29" spans="1:12" ht="12.75" customHeight="1" x14ac:dyDescent="0.3">
      <c r="A29" s="2">
        <v>27</v>
      </c>
      <c r="B29" s="2" t="s">
        <v>27</v>
      </c>
      <c r="C29" s="2" t="s">
        <v>14</v>
      </c>
      <c r="D29" s="2" t="s">
        <v>13</v>
      </c>
      <c r="E29" s="2" t="s">
        <v>10</v>
      </c>
      <c r="F29" s="2">
        <v>0</v>
      </c>
      <c r="G29" s="3">
        <v>37</v>
      </c>
      <c r="H29" s="4"/>
      <c r="I29" s="4"/>
      <c r="J29" s="4"/>
      <c r="K29" s="4"/>
      <c r="L29" s="4"/>
    </row>
    <row r="30" spans="1:12" ht="12.75" customHeight="1" x14ac:dyDescent="0.3">
      <c r="A30" s="2">
        <v>28</v>
      </c>
      <c r="B30" s="2" t="s">
        <v>27</v>
      </c>
      <c r="C30" s="2" t="s">
        <v>14</v>
      </c>
      <c r="D30" s="2" t="s">
        <v>13</v>
      </c>
      <c r="F30" s="2">
        <v>20</v>
      </c>
      <c r="G30" s="3">
        <v>20</v>
      </c>
      <c r="H30" s="4"/>
      <c r="I30" s="4"/>
      <c r="J30" s="4"/>
      <c r="K30" s="4"/>
      <c r="L30" s="4"/>
    </row>
    <row r="31" spans="1:12" ht="12.75" customHeight="1" x14ac:dyDescent="0.3">
      <c r="A31" s="2">
        <v>31</v>
      </c>
      <c r="B31" s="2" t="s">
        <v>28</v>
      </c>
      <c r="C31" s="2" t="s">
        <v>14</v>
      </c>
      <c r="D31" s="2" t="s">
        <v>23</v>
      </c>
      <c r="E31" s="2" t="s">
        <v>10</v>
      </c>
      <c r="F31" s="2">
        <v>0</v>
      </c>
      <c r="G31" s="3">
        <v>15</v>
      </c>
      <c r="H31" s="4"/>
      <c r="I31" s="4"/>
      <c r="J31" s="4"/>
      <c r="K31" s="4"/>
      <c r="L31" s="4"/>
    </row>
    <row r="32" spans="1:12" ht="12.75" customHeight="1" x14ac:dyDescent="0.3">
      <c r="A32" s="2">
        <v>32</v>
      </c>
      <c r="B32" s="2" t="s">
        <v>28</v>
      </c>
      <c r="C32" s="2" t="s">
        <v>14</v>
      </c>
      <c r="D32" s="2" t="s">
        <v>23</v>
      </c>
      <c r="F32" s="2">
        <v>30</v>
      </c>
      <c r="G32" s="3">
        <v>27</v>
      </c>
      <c r="H32" s="4"/>
      <c r="I32" s="4"/>
      <c r="J32" s="4"/>
      <c r="K32" s="4"/>
      <c r="L32" s="4"/>
    </row>
    <row r="33" spans="1:12" ht="12.75" customHeight="1" x14ac:dyDescent="0.3">
      <c r="A33" s="2">
        <v>33</v>
      </c>
      <c r="B33" s="2" t="s">
        <v>28</v>
      </c>
      <c r="C33" s="2" t="s">
        <v>14</v>
      </c>
      <c r="D33" s="2" t="s">
        <v>23</v>
      </c>
      <c r="F33" s="2">
        <v>20</v>
      </c>
      <c r="G33" s="3">
        <v>13</v>
      </c>
      <c r="H33" s="4"/>
      <c r="I33" s="4"/>
      <c r="J33" s="4"/>
      <c r="K33" s="4"/>
      <c r="L33" s="4"/>
    </row>
    <row r="34" spans="1:12" ht="12.75" customHeight="1" x14ac:dyDescent="0.3">
      <c r="A34" s="2">
        <v>34</v>
      </c>
      <c r="B34" s="2" t="s">
        <v>28</v>
      </c>
      <c r="C34" s="2" t="s">
        <v>14</v>
      </c>
      <c r="D34" s="2" t="s">
        <v>23</v>
      </c>
      <c r="F34" s="2">
        <v>10</v>
      </c>
      <c r="G34" s="3">
        <v>24</v>
      </c>
      <c r="H34" s="4"/>
      <c r="I34" s="4"/>
      <c r="J34" s="4"/>
      <c r="K34" s="4"/>
      <c r="L34" s="4"/>
    </row>
    <row r="35" spans="1:12" ht="12.75" customHeight="1" x14ac:dyDescent="0.3">
      <c r="A35" s="2">
        <v>35</v>
      </c>
      <c r="B35" s="2" t="s">
        <v>29</v>
      </c>
      <c r="C35" s="2" t="s">
        <v>30</v>
      </c>
      <c r="D35" s="2" t="s">
        <v>31</v>
      </c>
      <c r="E35" s="2" t="s">
        <v>10</v>
      </c>
      <c r="F35" s="2">
        <v>0</v>
      </c>
      <c r="G35" s="3">
        <v>32</v>
      </c>
      <c r="H35" s="4"/>
      <c r="I35" s="4"/>
      <c r="J35" s="4"/>
      <c r="K35" s="4"/>
      <c r="L35" s="4"/>
    </row>
    <row r="36" spans="1:12" ht="12.75" customHeight="1" x14ac:dyDescent="0.3">
      <c r="A36" s="2">
        <v>36</v>
      </c>
      <c r="B36" s="2" t="s">
        <v>32</v>
      </c>
      <c r="C36" s="2" t="s">
        <v>14</v>
      </c>
      <c r="D36" s="2" t="s">
        <v>13</v>
      </c>
      <c r="F36" s="2">
        <v>30</v>
      </c>
      <c r="G36" s="3">
        <v>15</v>
      </c>
      <c r="H36" s="4"/>
      <c r="I36" s="4"/>
      <c r="J36" s="4"/>
      <c r="K36" s="4"/>
      <c r="L36" s="4"/>
    </row>
    <row r="37" spans="1:12" ht="12.75" customHeight="1" x14ac:dyDescent="0.3">
      <c r="A37" s="2">
        <v>37</v>
      </c>
      <c r="B37" s="2" t="s">
        <v>32</v>
      </c>
      <c r="C37" s="2" t="s">
        <v>14</v>
      </c>
      <c r="D37" s="2" t="s">
        <v>13</v>
      </c>
      <c r="F37" s="2">
        <v>30</v>
      </c>
      <c r="G37" s="3">
        <v>25</v>
      </c>
      <c r="H37" s="4"/>
      <c r="I37" s="4"/>
      <c r="J37" s="4"/>
      <c r="K37" s="4"/>
      <c r="L37" s="4"/>
    </row>
    <row r="38" spans="1:12" ht="12.75" customHeight="1" x14ac:dyDescent="0.3">
      <c r="A38" s="2">
        <v>38</v>
      </c>
      <c r="B38" s="2" t="s">
        <v>32</v>
      </c>
      <c r="C38" s="2" t="s">
        <v>14</v>
      </c>
      <c r="D38" s="2" t="s">
        <v>13</v>
      </c>
      <c r="E38" s="2" t="s">
        <v>10</v>
      </c>
      <c r="F38" s="2">
        <v>0</v>
      </c>
      <c r="G38" s="3">
        <v>10</v>
      </c>
      <c r="H38" s="4"/>
      <c r="I38" s="4"/>
      <c r="J38" s="4"/>
      <c r="K38" s="4"/>
      <c r="L38" s="4"/>
    </row>
    <row r="39" spans="1:12" ht="12.75" customHeight="1" x14ac:dyDescent="0.3">
      <c r="A39" s="2">
        <v>39</v>
      </c>
      <c r="B39" s="2" t="s">
        <v>32</v>
      </c>
      <c r="C39" s="2" t="s">
        <v>14</v>
      </c>
      <c r="D39" s="2" t="s">
        <v>13</v>
      </c>
      <c r="F39" s="2">
        <v>20</v>
      </c>
      <c r="G39" s="3">
        <v>32</v>
      </c>
      <c r="H39" s="4"/>
      <c r="I39" s="4"/>
      <c r="J39" s="4"/>
      <c r="K39" s="4"/>
      <c r="L39" s="4"/>
    </row>
    <row r="40" spans="1:12" ht="12.75" customHeight="1" x14ac:dyDescent="0.3">
      <c r="A40" s="2">
        <v>40</v>
      </c>
      <c r="B40" s="2" t="s">
        <v>33</v>
      </c>
      <c r="C40" s="2" t="s">
        <v>14</v>
      </c>
      <c r="D40" s="2" t="s">
        <v>13</v>
      </c>
      <c r="F40" s="2">
        <v>30</v>
      </c>
      <c r="G40" s="3">
        <v>10</v>
      </c>
      <c r="H40" s="4"/>
      <c r="I40" s="4"/>
      <c r="J40" s="4"/>
      <c r="K40" s="4"/>
      <c r="L40" s="4"/>
    </row>
    <row r="41" spans="1:12" ht="12.75" customHeight="1" x14ac:dyDescent="0.3">
      <c r="A41" s="2">
        <v>41</v>
      </c>
      <c r="B41" s="2" t="s">
        <v>33</v>
      </c>
      <c r="C41" s="2" t="s">
        <v>14</v>
      </c>
      <c r="D41" s="2" t="s">
        <v>13</v>
      </c>
      <c r="F41" s="2">
        <v>30</v>
      </c>
      <c r="G41" s="3">
        <v>25</v>
      </c>
      <c r="H41" s="4"/>
      <c r="I41" s="4"/>
      <c r="J41" s="4"/>
      <c r="K41" s="4"/>
      <c r="L41" s="4"/>
    </row>
    <row r="42" spans="1:12" ht="12.75" customHeight="1" x14ac:dyDescent="0.3">
      <c r="A42" s="2">
        <v>42</v>
      </c>
      <c r="B42" s="2" t="s">
        <v>33</v>
      </c>
      <c r="C42" s="2" t="s">
        <v>14</v>
      </c>
      <c r="D42" s="2" t="s">
        <v>13</v>
      </c>
      <c r="E42" s="2" t="s">
        <v>10</v>
      </c>
      <c r="F42" s="2">
        <v>0</v>
      </c>
      <c r="G42" s="3">
        <v>10</v>
      </c>
      <c r="H42" s="4"/>
      <c r="I42" s="4"/>
      <c r="J42" s="4"/>
      <c r="K42" s="4"/>
      <c r="L42" s="4"/>
    </row>
    <row r="43" spans="1:12" ht="12.75" customHeight="1" x14ac:dyDescent="0.3">
      <c r="A43" s="2">
        <v>43</v>
      </c>
      <c r="B43" s="2" t="s">
        <v>34</v>
      </c>
      <c r="C43" s="2" t="s">
        <v>14</v>
      </c>
      <c r="D43" s="2" t="s">
        <v>23</v>
      </c>
      <c r="F43" s="2">
        <v>20</v>
      </c>
      <c r="G43" s="3">
        <v>15</v>
      </c>
      <c r="H43" s="4"/>
      <c r="I43" s="4"/>
      <c r="J43" s="4"/>
      <c r="K43" s="4"/>
      <c r="L43" s="4"/>
    </row>
    <row r="44" spans="1:12" ht="12.75" customHeight="1" x14ac:dyDescent="0.3">
      <c r="A44" s="2">
        <v>44</v>
      </c>
      <c r="B44" s="2" t="s">
        <v>34</v>
      </c>
      <c r="C44" s="2" t="s">
        <v>14</v>
      </c>
      <c r="D44" s="2" t="s">
        <v>23</v>
      </c>
      <c r="F44" s="2">
        <v>10</v>
      </c>
      <c r="G44" s="3">
        <v>34</v>
      </c>
      <c r="H44" s="4"/>
      <c r="I44" s="4"/>
      <c r="J44" s="4"/>
      <c r="K44" s="4"/>
      <c r="L44" s="4"/>
    </row>
    <row r="45" spans="1:12" ht="12.75" customHeight="1" x14ac:dyDescent="0.3">
      <c r="A45" s="2">
        <v>45</v>
      </c>
      <c r="B45" s="2" t="s">
        <v>34</v>
      </c>
      <c r="C45" s="2" t="s">
        <v>14</v>
      </c>
      <c r="D45" s="2" t="s">
        <v>23</v>
      </c>
      <c r="E45" s="2" t="s">
        <v>10</v>
      </c>
      <c r="F45" s="2">
        <v>0</v>
      </c>
      <c r="G45" s="3">
        <v>35</v>
      </c>
      <c r="H45" s="4"/>
      <c r="I45" s="4"/>
      <c r="J45" s="4"/>
      <c r="K45" s="4"/>
      <c r="L45" s="4"/>
    </row>
    <row r="46" spans="1:12" ht="12.75" customHeight="1" x14ac:dyDescent="0.3">
      <c r="A46" s="2">
        <v>46</v>
      </c>
      <c r="B46" s="2" t="s">
        <v>34</v>
      </c>
      <c r="C46" s="2" t="s">
        <v>14</v>
      </c>
      <c r="D46" s="2" t="s">
        <v>23</v>
      </c>
      <c r="F46" s="2">
        <v>10</v>
      </c>
      <c r="G46" s="3">
        <v>16</v>
      </c>
      <c r="H46" s="4"/>
      <c r="I46" s="4"/>
      <c r="J46" s="4"/>
      <c r="K46" s="4"/>
      <c r="L46" s="4"/>
    </row>
    <row r="47" spans="1:12" ht="12.75" customHeight="1" x14ac:dyDescent="0.3">
      <c r="A47" s="2">
        <v>48</v>
      </c>
      <c r="B47" s="2" t="s">
        <v>35</v>
      </c>
      <c r="C47" s="2" t="s">
        <v>8</v>
      </c>
      <c r="D47" s="2" t="s">
        <v>36</v>
      </c>
      <c r="F47" s="2">
        <v>20</v>
      </c>
      <c r="G47" s="3">
        <v>34</v>
      </c>
      <c r="H47" s="4"/>
      <c r="I47" s="4"/>
      <c r="J47" s="4"/>
      <c r="K47" s="4"/>
      <c r="L47" s="4"/>
    </row>
    <row r="48" spans="1:12" ht="12.75" customHeight="1" x14ac:dyDescent="0.3">
      <c r="A48" s="2">
        <v>49</v>
      </c>
      <c r="B48" s="2" t="s">
        <v>35</v>
      </c>
      <c r="C48" s="2" t="s">
        <v>8</v>
      </c>
      <c r="D48" s="2" t="s">
        <v>36</v>
      </c>
      <c r="F48" s="2">
        <v>10</v>
      </c>
      <c r="G48" s="3">
        <v>17</v>
      </c>
      <c r="H48" s="4"/>
      <c r="I48" s="4"/>
      <c r="J48" s="4"/>
      <c r="K48" s="4"/>
      <c r="L48" s="4"/>
    </row>
    <row r="49" spans="1:12" ht="12.75" customHeight="1" x14ac:dyDescent="0.3">
      <c r="A49" s="2">
        <v>50</v>
      </c>
      <c r="B49" s="2" t="s">
        <v>35</v>
      </c>
      <c r="C49" s="2" t="s">
        <v>8</v>
      </c>
      <c r="D49" s="2" t="s">
        <v>36</v>
      </c>
      <c r="F49" s="2">
        <v>30</v>
      </c>
      <c r="G49" s="3">
        <v>24</v>
      </c>
      <c r="H49" s="4"/>
      <c r="I49" s="4"/>
      <c r="J49" s="4"/>
      <c r="K49" s="4"/>
      <c r="L49" s="4"/>
    </row>
    <row r="50" spans="1:12" ht="12.75" customHeight="1" x14ac:dyDescent="0.3">
      <c r="A50" s="2">
        <v>51</v>
      </c>
      <c r="B50" s="2" t="s">
        <v>35</v>
      </c>
      <c r="C50" s="2" t="s">
        <v>8</v>
      </c>
      <c r="D50" s="2" t="s">
        <v>36</v>
      </c>
      <c r="E50" s="2" t="s">
        <v>10</v>
      </c>
      <c r="F50" s="2">
        <v>0</v>
      </c>
      <c r="G50" s="3">
        <v>29</v>
      </c>
      <c r="H50" s="4"/>
      <c r="I50" s="4"/>
      <c r="J50" s="4"/>
      <c r="K50" s="4"/>
      <c r="L50" s="4"/>
    </row>
    <row r="51" spans="1:12" ht="12.75" customHeight="1" x14ac:dyDescent="0.3">
      <c r="A51" s="2">
        <v>52</v>
      </c>
      <c r="B51" s="2" t="s">
        <v>37</v>
      </c>
      <c r="C51" s="2" t="s">
        <v>30</v>
      </c>
      <c r="D51" s="2" t="s">
        <v>16</v>
      </c>
      <c r="E51" s="2" t="s">
        <v>10</v>
      </c>
      <c r="F51" s="2">
        <v>0</v>
      </c>
      <c r="G51" s="3">
        <v>13</v>
      </c>
      <c r="H51" s="4"/>
      <c r="I51" s="4"/>
      <c r="J51" s="4"/>
      <c r="K51" s="4"/>
      <c r="L51" s="4"/>
    </row>
    <row r="52" spans="1:12" ht="12.75" customHeight="1" x14ac:dyDescent="0.3">
      <c r="A52" s="2">
        <v>53</v>
      </c>
      <c r="B52" s="2" t="s">
        <v>38</v>
      </c>
      <c r="C52" s="2" t="s">
        <v>30</v>
      </c>
      <c r="D52" s="2" t="s">
        <v>16</v>
      </c>
      <c r="F52" s="2">
        <v>20</v>
      </c>
      <c r="G52" s="3">
        <v>34</v>
      </c>
      <c r="H52" s="4"/>
      <c r="I52" s="4"/>
      <c r="J52" s="4"/>
      <c r="K52" s="4"/>
      <c r="L52" s="4"/>
    </row>
    <row r="53" spans="1:12" ht="12.75" customHeight="1" x14ac:dyDescent="0.3">
      <c r="A53" s="2">
        <v>54</v>
      </c>
      <c r="B53" s="2" t="s">
        <v>38</v>
      </c>
      <c r="C53" s="2" t="s">
        <v>30</v>
      </c>
      <c r="D53" s="2" t="s">
        <v>16</v>
      </c>
      <c r="E53" s="2" t="s">
        <v>10</v>
      </c>
      <c r="F53" s="2">
        <v>0</v>
      </c>
      <c r="G53" s="3">
        <v>33</v>
      </c>
      <c r="H53" s="4"/>
      <c r="I53" s="4"/>
      <c r="J53" s="4"/>
      <c r="K53" s="4"/>
      <c r="L53" s="4"/>
    </row>
    <row r="54" spans="1:12" ht="12.75" customHeight="1" x14ac:dyDescent="0.3">
      <c r="A54" s="2">
        <v>55</v>
      </c>
      <c r="B54" s="2" t="s">
        <v>39</v>
      </c>
      <c r="C54" s="2" t="s">
        <v>14</v>
      </c>
      <c r="D54" s="2" t="s">
        <v>13</v>
      </c>
      <c r="F54" s="2">
        <v>10</v>
      </c>
      <c r="G54" s="3">
        <v>24</v>
      </c>
      <c r="H54" s="4"/>
      <c r="I54" s="4"/>
      <c r="J54" s="4"/>
      <c r="K54" s="4"/>
      <c r="L54" s="4"/>
    </row>
    <row r="55" spans="1:12" ht="12.75" customHeight="1" x14ac:dyDescent="0.3">
      <c r="A55" s="2">
        <v>56</v>
      </c>
      <c r="B55" s="2" t="s">
        <v>39</v>
      </c>
      <c r="C55" s="2" t="s">
        <v>14</v>
      </c>
      <c r="D55" s="2" t="s">
        <v>13</v>
      </c>
      <c r="F55" s="2">
        <v>30</v>
      </c>
      <c r="G55" s="3">
        <v>10</v>
      </c>
      <c r="H55" s="4"/>
      <c r="I55" s="4"/>
      <c r="J55" s="4"/>
      <c r="K55" s="4"/>
      <c r="L55" s="4"/>
    </row>
    <row r="56" spans="1:12" ht="12.75" customHeight="1" x14ac:dyDescent="0.3">
      <c r="A56" s="2">
        <v>57</v>
      </c>
      <c r="B56" s="2" t="s">
        <v>39</v>
      </c>
      <c r="C56" s="2" t="s">
        <v>14</v>
      </c>
      <c r="D56" s="2" t="s">
        <v>13</v>
      </c>
      <c r="F56" s="2">
        <v>30</v>
      </c>
      <c r="G56" s="3">
        <v>29</v>
      </c>
      <c r="H56" s="4"/>
      <c r="I56" s="4"/>
      <c r="J56" s="4"/>
      <c r="K56" s="4"/>
      <c r="L56" s="4"/>
    </row>
    <row r="57" spans="1:12" ht="12.75" customHeight="1" x14ac:dyDescent="0.3">
      <c r="A57" s="2">
        <v>58</v>
      </c>
      <c r="B57" s="2" t="s">
        <v>39</v>
      </c>
      <c r="C57" s="2" t="s">
        <v>14</v>
      </c>
      <c r="D57" s="2" t="s">
        <v>13</v>
      </c>
      <c r="E57" s="2" t="s">
        <v>10</v>
      </c>
      <c r="F57" s="2">
        <v>0</v>
      </c>
      <c r="G57" s="3">
        <v>23</v>
      </c>
      <c r="H57" s="4"/>
      <c r="I57" s="4"/>
      <c r="J57" s="4"/>
      <c r="K57" s="4"/>
      <c r="L57" s="4"/>
    </row>
    <row r="58" spans="1:12" ht="12.75" customHeight="1" x14ac:dyDescent="0.3">
      <c r="A58" s="2">
        <v>59</v>
      </c>
      <c r="B58" s="2" t="s">
        <v>40</v>
      </c>
      <c r="C58" s="2" t="s">
        <v>30</v>
      </c>
      <c r="D58" s="2" t="s">
        <v>31</v>
      </c>
      <c r="F58" s="2">
        <v>20</v>
      </c>
      <c r="G58" s="3">
        <v>40</v>
      </c>
      <c r="H58" s="4"/>
      <c r="I58" s="4"/>
      <c r="J58" s="4"/>
      <c r="K58" s="4"/>
      <c r="L58" s="4"/>
    </row>
    <row r="59" spans="1:12" ht="12.75" customHeight="1" x14ac:dyDescent="0.3">
      <c r="A59" s="2">
        <v>60</v>
      </c>
      <c r="B59" s="2" t="s">
        <v>40</v>
      </c>
      <c r="C59" s="2" t="s">
        <v>30</v>
      </c>
      <c r="D59" s="2" t="s">
        <v>31</v>
      </c>
      <c r="E59" s="2" t="s">
        <v>10</v>
      </c>
      <c r="F59" s="2">
        <v>0</v>
      </c>
      <c r="G59" s="3">
        <v>26</v>
      </c>
      <c r="H59" s="4"/>
      <c r="I59" s="4"/>
      <c r="J59" s="4"/>
      <c r="K59" s="4"/>
      <c r="L59" s="4"/>
    </row>
    <row r="60" spans="1:12" ht="12.75" customHeight="1" x14ac:dyDescent="0.3">
      <c r="A60" s="2">
        <v>61</v>
      </c>
      <c r="B60" s="2" t="s">
        <v>41</v>
      </c>
      <c r="C60" s="2" t="s">
        <v>8</v>
      </c>
      <c r="D60" s="2" t="s">
        <v>36</v>
      </c>
      <c r="F60" s="2">
        <v>10</v>
      </c>
      <c r="G60" s="3">
        <v>39</v>
      </c>
      <c r="H60" s="4"/>
      <c r="I60" s="4"/>
      <c r="J60" s="4"/>
      <c r="K60" s="4"/>
      <c r="L60" s="4"/>
    </row>
    <row r="61" spans="1:12" ht="12.75" customHeight="1" x14ac:dyDescent="0.3">
      <c r="A61" s="2">
        <v>62</v>
      </c>
      <c r="B61" s="2" t="s">
        <v>41</v>
      </c>
      <c r="C61" s="2" t="s">
        <v>8</v>
      </c>
      <c r="D61" s="2" t="s">
        <v>36</v>
      </c>
      <c r="F61" s="2">
        <v>20</v>
      </c>
      <c r="G61" s="3">
        <v>35</v>
      </c>
      <c r="H61" s="4"/>
      <c r="I61" s="4"/>
      <c r="J61" s="4"/>
      <c r="K61" s="4"/>
      <c r="L61" s="4"/>
    </row>
    <row r="62" spans="1:12" ht="12.75" customHeight="1" x14ac:dyDescent="0.3">
      <c r="A62" s="2">
        <v>63</v>
      </c>
      <c r="B62" s="2" t="s">
        <v>41</v>
      </c>
      <c r="C62" s="2" t="s">
        <v>8</v>
      </c>
      <c r="D62" s="2" t="s">
        <v>36</v>
      </c>
      <c r="E62" s="2" t="s">
        <v>10</v>
      </c>
      <c r="F62" s="2">
        <v>0</v>
      </c>
      <c r="G62" s="3">
        <v>10</v>
      </c>
      <c r="H62" s="4"/>
      <c r="I62" s="4"/>
      <c r="J62" s="4"/>
      <c r="K62" s="4"/>
      <c r="L62" s="4"/>
    </row>
    <row r="63" spans="1:12" ht="12.75" customHeight="1" x14ac:dyDescent="0.3">
      <c r="A63" s="2">
        <v>64</v>
      </c>
      <c r="B63" s="2" t="s">
        <v>42</v>
      </c>
      <c r="C63" s="2" t="s">
        <v>8</v>
      </c>
      <c r="D63" s="2" t="s">
        <v>9</v>
      </c>
      <c r="E63" s="2" t="s">
        <v>10</v>
      </c>
      <c r="F63" s="2">
        <v>0</v>
      </c>
      <c r="G63" s="3">
        <v>22</v>
      </c>
      <c r="H63" s="4"/>
      <c r="I63" s="4"/>
      <c r="J63" s="4"/>
      <c r="K63" s="4"/>
      <c r="L63" s="4"/>
    </row>
    <row r="64" spans="1:12" ht="12.75" customHeight="1" x14ac:dyDescent="0.3">
      <c r="A64" s="2">
        <v>65</v>
      </c>
      <c r="B64" s="2" t="s">
        <v>42</v>
      </c>
      <c r="C64" s="2" t="s">
        <v>8</v>
      </c>
      <c r="D64" s="2" t="s">
        <v>9</v>
      </c>
      <c r="F64" s="2">
        <v>10</v>
      </c>
      <c r="G64" s="3">
        <v>18</v>
      </c>
      <c r="H64" s="4"/>
      <c r="I64" s="4"/>
      <c r="J64" s="4"/>
      <c r="K64" s="4"/>
      <c r="L64" s="4"/>
    </row>
    <row r="65" spans="1:12" ht="12.75" customHeight="1" x14ac:dyDescent="0.3">
      <c r="A65" s="2">
        <v>66</v>
      </c>
      <c r="B65" s="2" t="s">
        <v>43</v>
      </c>
      <c r="C65" s="2" t="s">
        <v>14</v>
      </c>
      <c r="D65" s="2" t="s">
        <v>23</v>
      </c>
      <c r="F65" s="2">
        <v>20</v>
      </c>
      <c r="G65" s="3">
        <v>14</v>
      </c>
      <c r="H65" s="4"/>
      <c r="I65" s="4"/>
      <c r="J65" s="4"/>
      <c r="K65" s="4"/>
      <c r="L65" s="4"/>
    </row>
    <row r="66" spans="1:12" ht="12.75" customHeight="1" x14ac:dyDescent="0.3">
      <c r="A66" s="2">
        <v>67</v>
      </c>
      <c r="B66" s="2" t="s">
        <v>44</v>
      </c>
      <c r="C66" s="2" t="s">
        <v>14</v>
      </c>
      <c r="D66" s="2" t="s">
        <v>13</v>
      </c>
      <c r="F66" s="2">
        <v>10</v>
      </c>
      <c r="G66" s="3">
        <v>14</v>
      </c>
      <c r="H66" s="4"/>
      <c r="I66" s="4"/>
      <c r="J66" s="4"/>
      <c r="K66" s="4"/>
      <c r="L66" s="4"/>
    </row>
    <row r="67" spans="1:12" ht="12.75" customHeight="1" x14ac:dyDescent="0.3">
      <c r="A67" s="2">
        <v>68</v>
      </c>
      <c r="B67" s="2" t="s">
        <v>44</v>
      </c>
      <c r="C67" s="2" t="s">
        <v>14</v>
      </c>
      <c r="D67" s="2" t="s">
        <v>13</v>
      </c>
      <c r="F67" s="2">
        <v>30</v>
      </c>
      <c r="G67" s="3">
        <v>17</v>
      </c>
      <c r="H67" s="4"/>
      <c r="I67" s="4"/>
      <c r="J67" s="4"/>
      <c r="K67" s="4"/>
      <c r="L67" s="4"/>
    </row>
    <row r="68" spans="1:12" ht="12.75" customHeight="1" x14ac:dyDescent="0.3">
      <c r="A68" s="2">
        <v>69</v>
      </c>
      <c r="B68" s="2" t="s">
        <v>44</v>
      </c>
      <c r="C68" s="2" t="s">
        <v>19</v>
      </c>
      <c r="D68" s="2" t="s">
        <v>13</v>
      </c>
      <c r="E68" s="2" t="s">
        <v>10</v>
      </c>
      <c r="F68" s="2">
        <v>0</v>
      </c>
      <c r="G68" s="3">
        <v>27</v>
      </c>
      <c r="H68" s="4"/>
      <c r="I68" s="4"/>
      <c r="J68" s="4"/>
      <c r="K68" s="4"/>
      <c r="L68" s="4"/>
    </row>
    <row r="69" spans="1:12" ht="12.75" customHeight="1" x14ac:dyDescent="0.3">
      <c r="A69" s="2">
        <v>70</v>
      </c>
      <c r="B69" s="2" t="s">
        <v>45</v>
      </c>
      <c r="C69" s="2" t="s">
        <v>14</v>
      </c>
      <c r="D69" s="2" t="s">
        <v>23</v>
      </c>
      <c r="F69" s="2">
        <v>20</v>
      </c>
      <c r="G69" s="3">
        <v>35</v>
      </c>
      <c r="H69" s="4"/>
      <c r="I69" s="4"/>
      <c r="J69" s="4"/>
      <c r="K69" s="4"/>
      <c r="L69" s="4"/>
    </row>
    <row r="70" spans="1:12" ht="12.75" customHeight="1" x14ac:dyDescent="0.3">
      <c r="A70" s="2">
        <v>71</v>
      </c>
      <c r="B70" s="2" t="s">
        <v>46</v>
      </c>
      <c r="C70" s="2" t="s">
        <v>8</v>
      </c>
      <c r="D70" s="2" t="s">
        <v>47</v>
      </c>
      <c r="F70" s="2">
        <v>30</v>
      </c>
      <c r="G70" s="3">
        <v>38</v>
      </c>
      <c r="H70" s="4"/>
      <c r="I70" s="4"/>
      <c r="J70" s="4"/>
      <c r="K70" s="4"/>
      <c r="L70" s="4"/>
    </row>
    <row r="71" spans="1:12" ht="12.75" customHeight="1" x14ac:dyDescent="0.3">
      <c r="A71" s="2">
        <v>72</v>
      </c>
      <c r="B71" s="2" t="s">
        <v>46</v>
      </c>
      <c r="C71" s="2" t="s">
        <v>8</v>
      </c>
      <c r="D71" s="2" t="s">
        <v>47</v>
      </c>
      <c r="F71" s="2">
        <v>30</v>
      </c>
      <c r="G71" s="3">
        <v>38</v>
      </c>
      <c r="H71" s="4"/>
      <c r="I71" s="4"/>
      <c r="J71" s="4"/>
      <c r="K71" s="4"/>
      <c r="L71" s="4"/>
    </row>
    <row r="72" spans="1:12" ht="12.75" customHeight="1" x14ac:dyDescent="0.3">
      <c r="A72" s="2">
        <v>73</v>
      </c>
      <c r="B72" s="2" t="s">
        <v>46</v>
      </c>
      <c r="C72" s="2" t="s">
        <v>8</v>
      </c>
      <c r="D72" s="2" t="s">
        <v>47</v>
      </c>
      <c r="E72" s="2" t="s">
        <v>10</v>
      </c>
      <c r="F72" s="2">
        <v>0</v>
      </c>
      <c r="G72" s="3">
        <v>20</v>
      </c>
      <c r="H72" s="4"/>
      <c r="I72" s="4"/>
      <c r="J72" s="4"/>
      <c r="K72" s="4"/>
      <c r="L72" s="4"/>
    </row>
    <row r="73" spans="1:12" ht="12.75" customHeight="1" x14ac:dyDescent="0.3">
      <c r="A73" s="2">
        <v>74</v>
      </c>
      <c r="B73" s="2" t="s">
        <v>48</v>
      </c>
      <c r="C73" s="2" t="s">
        <v>8</v>
      </c>
      <c r="D73" s="2" t="s">
        <v>49</v>
      </c>
      <c r="E73" s="2" t="s">
        <v>10</v>
      </c>
      <c r="F73" s="2">
        <v>0</v>
      </c>
      <c r="G73" s="3">
        <v>33</v>
      </c>
      <c r="H73" s="4"/>
      <c r="I73" s="4"/>
      <c r="J73" s="4"/>
      <c r="K73" s="4"/>
      <c r="L73" s="4"/>
    </row>
    <row r="74" spans="1:12" ht="12.75" customHeight="1" x14ac:dyDescent="0.3">
      <c r="A74" s="2">
        <v>75</v>
      </c>
      <c r="B74" s="2" t="s">
        <v>48</v>
      </c>
      <c r="C74" s="2" t="s">
        <v>8</v>
      </c>
      <c r="D74" s="2" t="s">
        <v>49</v>
      </c>
      <c r="F74" s="2">
        <v>10</v>
      </c>
      <c r="G74" s="3">
        <v>29</v>
      </c>
      <c r="H74" s="4"/>
      <c r="I74" s="4"/>
      <c r="J74" s="4"/>
      <c r="K74" s="4"/>
      <c r="L74" s="4"/>
    </row>
    <row r="75" spans="1:12" ht="12.75" customHeight="1" x14ac:dyDescent="0.3">
      <c r="A75" s="2">
        <v>76</v>
      </c>
      <c r="B75" s="2" t="s">
        <v>48</v>
      </c>
      <c r="C75" s="2" t="s">
        <v>8</v>
      </c>
      <c r="D75" s="2" t="s">
        <v>49</v>
      </c>
      <c r="F75" s="2">
        <v>30</v>
      </c>
      <c r="G75" s="3">
        <v>35</v>
      </c>
      <c r="H75" s="4"/>
      <c r="I75" s="4"/>
      <c r="J75" s="4"/>
      <c r="K75" s="4"/>
      <c r="L75" s="4"/>
    </row>
    <row r="76" spans="1:12" ht="12.75" customHeight="1" x14ac:dyDescent="0.3">
      <c r="A76" s="2">
        <v>77</v>
      </c>
      <c r="B76" s="2" t="s">
        <v>50</v>
      </c>
      <c r="C76" s="2" t="s">
        <v>8</v>
      </c>
      <c r="D76" s="2" t="s">
        <v>9</v>
      </c>
      <c r="E76" s="2" t="s">
        <v>10</v>
      </c>
      <c r="F76" s="2">
        <v>0</v>
      </c>
      <c r="G76" s="3">
        <v>30</v>
      </c>
      <c r="H76" s="4"/>
      <c r="I76" s="4"/>
      <c r="J76" s="4"/>
      <c r="K76" s="4"/>
      <c r="L76" s="4"/>
    </row>
    <row r="77" spans="1:12" ht="12.75" customHeight="1" x14ac:dyDescent="0.3">
      <c r="A77" s="2">
        <v>78</v>
      </c>
      <c r="B77" s="2" t="s">
        <v>50</v>
      </c>
      <c r="C77" s="2" t="s">
        <v>8</v>
      </c>
      <c r="D77" s="2" t="s">
        <v>9</v>
      </c>
      <c r="F77" s="2">
        <v>30</v>
      </c>
      <c r="G77" s="3">
        <v>16</v>
      </c>
      <c r="H77" s="4"/>
      <c r="I77" s="4"/>
      <c r="J77" s="4"/>
      <c r="K77" s="4"/>
      <c r="L77" s="4"/>
    </row>
    <row r="78" spans="1:12" ht="12.75" customHeight="1" x14ac:dyDescent="0.3">
      <c r="A78" s="2">
        <v>79</v>
      </c>
      <c r="B78" s="2" t="s">
        <v>51</v>
      </c>
      <c r="C78" s="2" t="s">
        <v>8</v>
      </c>
      <c r="D78" s="2" t="s">
        <v>9</v>
      </c>
      <c r="E78" s="2" t="s">
        <v>10</v>
      </c>
      <c r="F78" s="2">
        <v>0</v>
      </c>
      <c r="G78" s="3">
        <v>18</v>
      </c>
      <c r="H78" s="4"/>
      <c r="I78" s="4"/>
      <c r="J78" s="4"/>
      <c r="K78" s="4"/>
      <c r="L78" s="4"/>
    </row>
    <row r="79" spans="1:12" ht="12.75" customHeight="1" x14ac:dyDescent="0.3">
      <c r="A79" s="2">
        <v>80</v>
      </c>
      <c r="B79" s="2" t="s">
        <v>51</v>
      </c>
      <c r="C79" s="2" t="s">
        <v>8</v>
      </c>
      <c r="D79" s="2" t="s">
        <v>9</v>
      </c>
      <c r="F79" s="2">
        <v>20</v>
      </c>
      <c r="G79" s="3">
        <v>24</v>
      </c>
      <c r="H79" s="4"/>
      <c r="I79" s="4"/>
      <c r="J79" s="4"/>
      <c r="K79" s="4"/>
      <c r="L79" s="4"/>
    </row>
    <row r="80" spans="1:12" ht="12.75" customHeight="1" x14ac:dyDescent="0.3">
      <c r="A80" s="2">
        <v>81</v>
      </c>
      <c r="B80" s="2" t="s">
        <v>51</v>
      </c>
      <c r="C80" s="2" t="s">
        <v>8</v>
      </c>
      <c r="D80" s="2" t="s">
        <v>9</v>
      </c>
      <c r="F80" s="2">
        <v>10</v>
      </c>
      <c r="G80" s="3">
        <v>34</v>
      </c>
      <c r="H80" s="4"/>
      <c r="I80" s="4"/>
      <c r="J80" s="4"/>
      <c r="K80" s="4"/>
      <c r="L80" s="4"/>
    </row>
    <row r="81" spans="1:12" ht="12.75" customHeight="1" x14ac:dyDescent="0.3">
      <c r="A81" s="2">
        <v>82</v>
      </c>
      <c r="B81" s="2" t="s">
        <v>52</v>
      </c>
      <c r="C81" s="2" t="s">
        <v>8</v>
      </c>
      <c r="D81" s="2" t="s">
        <v>9</v>
      </c>
      <c r="F81" s="2">
        <v>20</v>
      </c>
      <c r="G81" s="3">
        <v>28</v>
      </c>
      <c r="H81" s="4"/>
      <c r="I81" s="4"/>
      <c r="J81" s="4"/>
      <c r="K81" s="4"/>
      <c r="L81" s="4"/>
    </row>
    <row r="82" spans="1:12" ht="12.75" customHeight="1" x14ac:dyDescent="0.3">
      <c r="A82" s="2">
        <v>83</v>
      </c>
      <c r="B82" s="2" t="s">
        <v>52</v>
      </c>
      <c r="C82" s="2" t="s">
        <v>8</v>
      </c>
      <c r="D82" s="2" t="s">
        <v>9</v>
      </c>
      <c r="E82" s="2" t="s">
        <v>10</v>
      </c>
      <c r="F82" s="2">
        <v>0</v>
      </c>
      <c r="G82" s="3">
        <v>27</v>
      </c>
      <c r="H82" s="4"/>
      <c r="I82" s="4"/>
      <c r="J82" s="4"/>
      <c r="K82" s="4"/>
      <c r="L82" s="4"/>
    </row>
    <row r="83" spans="1:12" ht="12.75" customHeight="1" x14ac:dyDescent="0.3">
      <c r="A83" s="2">
        <v>84</v>
      </c>
      <c r="B83" s="2" t="s">
        <v>53</v>
      </c>
      <c r="C83" s="2" t="s">
        <v>8</v>
      </c>
      <c r="D83" s="2" t="s">
        <v>54</v>
      </c>
      <c r="E83" s="2" t="s">
        <v>10</v>
      </c>
      <c r="F83" s="2">
        <v>0</v>
      </c>
      <c r="G83" s="3">
        <v>14</v>
      </c>
      <c r="H83" s="4"/>
      <c r="I83" s="4"/>
      <c r="J83" s="4"/>
      <c r="K83" s="4"/>
      <c r="L83" s="4"/>
    </row>
    <row r="84" spans="1:12" ht="12.75" customHeight="1" x14ac:dyDescent="0.3">
      <c r="A84" s="2">
        <v>85</v>
      </c>
      <c r="B84" s="2" t="s">
        <v>53</v>
      </c>
      <c r="C84" s="2" t="s">
        <v>8</v>
      </c>
      <c r="D84" s="2" t="s">
        <v>54</v>
      </c>
      <c r="F84" s="2">
        <v>10</v>
      </c>
      <c r="G84" s="3">
        <v>10</v>
      </c>
      <c r="H84" s="4"/>
      <c r="I84" s="4"/>
      <c r="J84" s="4"/>
      <c r="K84" s="4"/>
      <c r="L84" s="4"/>
    </row>
    <row r="85" spans="1:12" ht="12.75" customHeight="1" x14ac:dyDescent="0.3">
      <c r="A85" s="2">
        <v>86</v>
      </c>
      <c r="B85" s="2" t="s">
        <v>53</v>
      </c>
      <c r="C85" s="2" t="s">
        <v>8</v>
      </c>
      <c r="D85" s="2" t="s">
        <v>54</v>
      </c>
      <c r="F85" s="2">
        <v>30</v>
      </c>
      <c r="G85" s="3">
        <v>20</v>
      </c>
      <c r="H85" s="4"/>
      <c r="I85" s="4"/>
      <c r="J85" s="4"/>
      <c r="K85" s="4"/>
      <c r="L85" s="4"/>
    </row>
    <row r="86" spans="1:12" ht="12.75" customHeight="1" x14ac:dyDescent="0.3">
      <c r="A86" s="2">
        <v>87</v>
      </c>
      <c r="B86" s="2" t="s">
        <v>55</v>
      </c>
      <c r="C86" s="2" t="s">
        <v>14</v>
      </c>
      <c r="D86" s="2" t="s">
        <v>23</v>
      </c>
      <c r="F86" s="2">
        <v>20</v>
      </c>
      <c r="G86" s="3">
        <v>25</v>
      </c>
      <c r="H86" s="4"/>
      <c r="I86" s="4"/>
      <c r="J86" s="4"/>
      <c r="K86" s="4"/>
      <c r="L86" s="4"/>
    </row>
    <row r="87" spans="1:12" ht="12.75" customHeight="1" x14ac:dyDescent="0.3">
      <c r="A87" s="2">
        <v>88</v>
      </c>
      <c r="B87" s="2" t="s">
        <v>55</v>
      </c>
      <c r="C87" s="2" t="s">
        <v>14</v>
      </c>
      <c r="D87" s="2" t="s">
        <v>23</v>
      </c>
      <c r="E87" s="2" t="s">
        <v>10</v>
      </c>
      <c r="F87" s="2">
        <v>0</v>
      </c>
      <c r="G87" s="3">
        <v>39</v>
      </c>
      <c r="H87" s="4"/>
      <c r="I87" s="4"/>
      <c r="J87" s="4"/>
      <c r="K87" s="4"/>
      <c r="L87" s="4"/>
    </row>
    <row r="88" spans="1:12" ht="12.75" customHeight="1" x14ac:dyDescent="0.3">
      <c r="A88" s="2">
        <v>89</v>
      </c>
      <c r="B88" s="2" t="s">
        <v>55</v>
      </c>
      <c r="C88" s="2" t="s">
        <v>14</v>
      </c>
      <c r="D88" s="2" t="s">
        <v>23</v>
      </c>
      <c r="F88" s="2">
        <v>30</v>
      </c>
      <c r="G88" s="3">
        <v>37</v>
      </c>
      <c r="H88" s="4"/>
      <c r="I88" s="4"/>
      <c r="J88" s="4"/>
      <c r="K88" s="4"/>
      <c r="L88" s="4"/>
    </row>
    <row r="89" spans="1:12" ht="12.75" customHeight="1" x14ac:dyDescent="0.3">
      <c r="A89" s="2">
        <v>90</v>
      </c>
      <c r="B89" s="2" t="s">
        <v>55</v>
      </c>
      <c r="C89" s="2" t="s">
        <v>14</v>
      </c>
      <c r="D89" s="2" t="s">
        <v>23</v>
      </c>
      <c r="F89" s="2">
        <v>30</v>
      </c>
      <c r="G89" s="3">
        <v>16</v>
      </c>
      <c r="H89" s="4"/>
      <c r="I89" s="4"/>
      <c r="J89" s="4"/>
      <c r="K89" s="4"/>
      <c r="L89" s="4"/>
    </row>
    <row r="90" spans="1:12" ht="12.75" customHeight="1" x14ac:dyDescent="0.3">
      <c r="A90" s="2">
        <v>91</v>
      </c>
      <c r="B90" s="2" t="s">
        <v>56</v>
      </c>
      <c r="C90" s="2" t="s">
        <v>14</v>
      </c>
      <c r="D90" s="2" t="s">
        <v>13</v>
      </c>
      <c r="F90" s="2">
        <v>20</v>
      </c>
      <c r="G90" s="3">
        <v>28</v>
      </c>
      <c r="H90" s="4"/>
      <c r="I90" s="4"/>
      <c r="J90" s="4"/>
      <c r="K90" s="4"/>
      <c r="L90" s="4"/>
    </row>
    <row r="91" spans="1:12" ht="12.75" customHeight="1" x14ac:dyDescent="0.3">
      <c r="A91" s="2">
        <v>92</v>
      </c>
      <c r="B91" s="2" t="s">
        <v>57</v>
      </c>
      <c r="C91" s="2" t="s">
        <v>30</v>
      </c>
      <c r="D91" s="2" t="s">
        <v>16</v>
      </c>
      <c r="E91" s="2" t="s">
        <v>10</v>
      </c>
      <c r="F91" s="2">
        <v>0</v>
      </c>
      <c r="G91" s="3">
        <v>28</v>
      </c>
      <c r="H91" s="4"/>
      <c r="I91" s="4"/>
      <c r="J91" s="4"/>
      <c r="K91" s="4"/>
      <c r="L91" s="4"/>
    </row>
    <row r="92" spans="1:12" ht="12.75" customHeight="1" x14ac:dyDescent="0.3">
      <c r="A92" s="2">
        <v>93</v>
      </c>
      <c r="B92" s="2" t="s">
        <v>58</v>
      </c>
      <c r="C92" s="2" t="s">
        <v>8</v>
      </c>
      <c r="D92" s="2" t="s">
        <v>9</v>
      </c>
      <c r="E92" s="2" t="s">
        <v>10</v>
      </c>
      <c r="F92" s="2">
        <v>0</v>
      </c>
      <c r="G92" s="3">
        <v>10</v>
      </c>
      <c r="H92" s="4"/>
      <c r="I92" s="4"/>
      <c r="J92" s="4"/>
      <c r="K92" s="4"/>
      <c r="L92" s="4"/>
    </row>
    <row r="93" spans="1:12" ht="12.75" customHeight="1" x14ac:dyDescent="0.3">
      <c r="A93" s="2">
        <v>94</v>
      </c>
      <c r="B93" s="2" t="s">
        <v>58</v>
      </c>
      <c r="C93" s="2" t="s">
        <v>8</v>
      </c>
      <c r="D93" s="2" t="s">
        <v>9</v>
      </c>
      <c r="F93" s="2">
        <v>30</v>
      </c>
      <c r="G93" s="3">
        <v>37</v>
      </c>
      <c r="H93" s="4"/>
      <c r="I93" s="4"/>
      <c r="J93" s="4"/>
      <c r="K93" s="4"/>
      <c r="L93" s="4"/>
    </row>
    <row r="94" spans="1:12" ht="12.75" customHeight="1" x14ac:dyDescent="0.3">
      <c r="A94" s="2">
        <v>95</v>
      </c>
      <c r="B94" s="2" t="s">
        <v>58</v>
      </c>
      <c r="C94" s="2" t="s">
        <v>8</v>
      </c>
      <c r="D94" s="2" t="s">
        <v>9</v>
      </c>
      <c r="F94" s="2">
        <v>30</v>
      </c>
      <c r="G94" s="3">
        <v>16</v>
      </c>
      <c r="H94" s="4"/>
      <c r="I94" s="4"/>
      <c r="J94" s="4"/>
      <c r="K94" s="4"/>
      <c r="L94" s="4"/>
    </row>
    <row r="95" spans="1:12" ht="12.75" customHeight="1" x14ac:dyDescent="0.3">
      <c r="A95" s="2">
        <v>96</v>
      </c>
      <c r="B95" s="2" t="s">
        <v>59</v>
      </c>
      <c r="C95" s="2" t="s">
        <v>8</v>
      </c>
      <c r="D95" s="2" t="s">
        <v>54</v>
      </c>
      <c r="F95" s="2">
        <v>30</v>
      </c>
      <c r="G95" s="3">
        <v>27</v>
      </c>
      <c r="H95" s="4"/>
      <c r="I95" s="4"/>
      <c r="J95" s="4"/>
      <c r="K95" s="4"/>
      <c r="L95" s="4"/>
    </row>
    <row r="96" spans="1:12" ht="12.75" customHeight="1" x14ac:dyDescent="0.3">
      <c r="A96" s="2">
        <v>97</v>
      </c>
      <c r="B96" s="2" t="s">
        <v>60</v>
      </c>
      <c r="C96" s="2" t="s">
        <v>8</v>
      </c>
      <c r="D96" s="2" t="s">
        <v>54</v>
      </c>
      <c r="E96" s="2" t="s">
        <v>10</v>
      </c>
      <c r="F96" s="2">
        <v>0</v>
      </c>
      <c r="G96" s="3">
        <v>34</v>
      </c>
      <c r="H96" s="4"/>
      <c r="I96" s="4"/>
      <c r="J96" s="4"/>
      <c r="K96" s="4"/>
      <c r="L96" s="4"/>
    </row>
    <row r="97" spans="1:12" ht="12.75" customHeight="1" x14ac:dyDescent="0.3">
      <c r="A97" s="2">
        <v>98</v>
      </c>
      <c r="B97" s="2" t="s">
        <v>61</v>
      </c>
      <c r="C97" s="2" t="s">
        <v>8</v>
      </c>
      <c r="D97" s="2" t="s">
        <v>9</v>
      </c>
      <c r="F97" s="2">
        <v>10</v>
      </c>
      <c r="G97" s="3">
        <v>25</v>
      </c>
      <c r="H97" s="4"/>
      <c r="I97" s="4"/>
      <c r="J97" s="4"/>
      <c r="K97" s="4"/>
      <c r="L97" s="4"/>
    </row>
    <row r="98" spans="1:12" ht="12.75" customHeight="1" x14ac:dyDescent="0.3">
      <c r="A98" s="2">
        <v>99</v>
      </c>
      <c r="B98" s="2" t="s">
        <v>61</v>
      </c>
      <c r="C98" s="2" t="s">
        <v>8</v>
      </c>
      <c r="D98" s="2" t="s">
        <v>9</v>
      </c>
      <c r="F98" s="2">
        <v>20</v>
      </c>
      <c r="G98" s="3">
        <v>27</v>
      </c>
      <c r="H98" s="4"/>
      <c r="I98" s="4"/>
      <c r="J98" s="4"/>
      <c r="K98" s="4"/>
      <c r="L98" s="4"/>
    </row>
    <row r="99" spans="1:12" ht="12.75" customHeight="1" x14ac:dyDescent="0.3">
      <c r="A99" s="2">
        <v>100</v>
      </c>
      <c r="B99" s="2" t="s">
        <v>61</v>
      </c>
      <c r="C99" s="2" t="s">
        <v>8</v>
      </c>
      <c r="D99" s="2" t="s">
        <v>9</v>
      </c>
      <c r="F99" s="2">
        <v>20</v>
      </c>
      <c r="G99" s="3">
        <v>31</v>
      </c>
      <c r="H99" s="4"/>
      <c r="I99" s="4"/>
      <c r="J99" s="4"/>
      <c r="K99" s="4"/>
      <c r="L99" s="4"/>
    </row>
    <row r="100" spans="1:12" ht="12.75" customHeight="1" x14ac:dyDescent="0.3">
      <c r="A100" s="2">
        <v>101</v>
      </c>
      <c r="B100" s="2" t="s">
        <v>61</v>
      </c>
      <c r="C100" s="2" t="s">
        <v>8</v>
      </c>
      <c r="D100" s="2" t="s">
        <v>9</v>
      </c>
      <c r="E100" s="2" t="s">
        <v>10</v>
      </c>
      <c r="F100" s="2">
        <v>0</v>
      </c>
      <c r="G100" s="3">
        <v>17</v>
      </c>
      <c r="H100" s="4"/>
      <c r="I100" s="4"/>
      <c r="J100" s="4"/>
      <c r="K100" s="4"/>
      <c r="L100" s="4"/>
    </row>
    <row r="101" spans="1:12" ht="12.75" customHeight="1" x14ac:dyDescent="0.3">
      <c r="A101" s="2">
        <v>102</v>
      </c>
      <c r="B101" s="2" t="s">
        <v>62</v>
      </c>
      <c r="C101" s="2" t="s">
        <v>8</v>
      </c>
      <c r="D101" s="2" t="s">
        <v>47</v>
      </c>
      <c r="F101" s="2">
        <v>10</v>
      </c>
      <c r="G101" s="3">
        <v>10</v>
      </c>
      <c r="H101" s="4"/>
      <c r="I101" s="4"/>
      <c r="J101" s="4"/>
      <c r="K101" s="4"/>
      <c r="L101" s="4"/>
    </row>
    <row r="102" spans="1:12" ht="12.75" customHeight="1" x14ac:dyDescent="0.3">
      <c r="A102" s="2">
        <v>103</v>
      </c>
      <c r="B102" s="2" t="s">
        <v>62</v>
      </c>
      <c r="C102" s="2" t="s">
        <v>8</v>
      </c>
      <c r="D102" s="2" t="s">
        <v>47</v>
      </c>
      <c r="E102" s="2" t="s">
        <v>10</v>
      </c>
      <c r="F102" s="2">
        <v>0</v>
      </c>
      <c r="G102" s="3">
        <v>29</v>
      </c>
      <c r="H102" s="4"/>
      <c r="I102" s="4"/>
      <c r="J102" s="4"/>
      <c r="K102" s="4"/>
      <c r="L102" s="4"/>
    </row>
    <row r="103" spans="1:12" ht="12.75" customHeight="1" x14ac:dyDescent="0.3">
      <c r="A103" s="2">
        <v>104</v>
      </c>
      <c r="B103" s="2" t="s">
        <v>63</v>
      </c>
      <c r="C103" s="2" t="s">
        <v>8</v>
      </c>
      <c r="D103" s="2" t="s">
        <v>9</v>
      </c>
      <c r="E103" s="2" t="s">
        <v>10</v>
      </c>
      <c r="F103" s="2">
        <v>0</v>
      </c>
      <c r="G103" s="3">
        <v>31</v>
      </c>
      <c r="H103" s="4"/>
      <c r="I103" s="4"/>
      <c r="J103" s="4"/>
      <c r="K103" s="4"/>
      <c r="L103" s="4"/>
    </row>
    <row r="104" spans="1:12" ht="12.75" customHeight="1" x14ac:dyDescent="0.3">
      <c r="A104" s="2">
        <v>105</v>
      </c>
      <c r="B104" s="2" t="s">
        <v>64</v>
      </c>
      <c r="C104" s="2" t="s">
        <v>8</v>
      </c>
      <c r="D104" s="2" t="s">
        <v>65</v>
      </c>
      <c r="F104" s="2">
        <v>20</v>
      </c>
      <c r="G104" s="3">
        <v>33</v>
      </c>
      <c r="H104" s="4"/>
      <c r="I104" s="4"/>
      <c r="J104" s="4"/>
      <c r="K104" s="4"/>
      <c r="L104" s="4"/>
    </row>
    <row r="105" spans="1:12" ht="12.75" customHeight="1" x14ac:dyDescent="0.3">
      <c r="A105" s="2">
        <v>106</v>
      </c>
      <c r="B105" s="2" t="s">
        <v>64</v>
      </c>
      <c r="C105" s="2" t="s">
        <v>8</v>
      </c>
      <c r="D105" s="2" t="s">
        <v>65</v>
      </c>
      <c r="F105" s="2">
        <v>10</v>
      </c>
      <c r="G105" s="3">
        <v>21</v>
      </c>
      <c r="H105" s="4"/>
      <c r="I105" s="4"/>
      <c r="J105" s="4"/>
      <c r="K105" s="4"/>
      <c r="L105" s="4"/>
    </row>
    <row r="106" spans="1:12" ht="12.75" customHeight="1" x14ac:dyDescent="0.3">
      <c r="A106" s="2">
        <v>107</v>
      </c>
      <c r="B106" s="2" t="s">
        <v>64</v>
      </c>
      <c r="C106" s="2" t="s">
        <v>8</v>
      </c>
      <c r="D106" s="2" t="s">
        <v>65</v>
      </c>
      <c r="E106" s="2" t="s">
        <v>10</v>
      </c>
      <c r="F106" s="2">
        <v>0</v>
      </c>
      <c r="G106" s="3">
        <v>32</v>
      </c>
      <c r="H106" s="4"/>
      <c r="I106" s="4"/>
      <c r="J106" s="4"/>
      <c r="K106" s="4"/>
      <c r="L106" s="4"/>
    </row>
    <row r="107" spans="1:12" ht="12.75" customHeight="1" x14ac:dyDescent="0.3">
      <c r="A107" s="2">
        <v>108</v>
      </c>
      <c r="B107" s="2" t="s">
        <v>66</v>
      </c>
      <c r="C107" s="2" t="s">
        <v>14</v>
      </c>
      <c r="D107" s="2" t="s">
        <v>23</v>
      </c>
      <c r="F107" s="2">
        <v>20</v>
      </c>
      <c r="G107" s="3">
        <v>23</v>
      </c>
      <c r="H107" s="4"/>
      <c r="I107" s="4"/>
      <c r="J107" s="4"/>
      <c r="K107" s="4"/>
      <c r="L107" s="4"/>
    </row>
    <row r="108" spans="1:12" ht="12.75" customHeight="1" x14ac:dyDescent="0.3">
      <c r="A108" s="2">
        <v>109</v>
      </c>
      <c r="B108" s="2" t="s">
        <v>66</v>
      </c>
      <c r="C108" s="2" t="s">
        <v>14</v>
      </c>
      <c r="D108" s="2" t="s">
        <v>23</v>
      </c>
      <c r="F108" s="2">
        <v>10</v>
      </c>
      <c r="G108" s="3">
        <v>18</v>
      </c>
      <c r="H108" s="4"/>
      <c r="I108" s="4"/>
      <c r="J108" s="4"/>
      <c r="K108" s="4"/>
      <c r="L108" s="4"/>
    </row>
    <row r="109" spans="1:12" ht="12.75" customHeight="1" x14ac:dyDescent="0.3">
      <c r="A109" s="2">
        <v>110</v>
      </c>
      <c r="B109" s="2" t="s">
        <v>66</v>
      </c>
      <c r="C109" s="2" t="s">
        <v>14</v>
      </c>
      <c r="D109" s="2" t="s">
        <v>23</v>
      </c>
      <c r="E109" s="2" t="s">
        <v>10</v>
      </c>
      <c r="F109" s="2">
        <v>0</v>
      </c>
      <c r="G109" s="3">
        <v>37</v>
      </c>
      <c r="H109" s="4"/>
      <c r="I109" s="4"/>
      <c r="J109" s="4"/>
      <c r="K109" s="4"/>
      <c r="L109" s="4"/>
    </row>
    <row r="110" spans="1:12" ht="12.75" customHeight="1" x14ac:dyDescent="0.3">
      <c r="A110" s="2">
        <v>111</v>
      </c>
      <c r="B110" s="2" t="s">
        <v>67</v>
      </c>
      <c r="C110" s="2" t="s">
        <v>8</v>
      </c>
      <c r="D110" s="2" t="s">
        <v>36</v>
      </c>
      <c r="E110" s="2" t="s">
        <v>10</v>
      </c>
      <c r="F110" s="2">
        <v>0</v>
      </c>
      <c r="G110" s="3">
        <v>27</v>
      </c>
      <c r="H110" s="4"/>
      <c r="I110" s="4"/>
      <c r="J110" s="4"/>
      <c r="K110" s="4"/>
      <c r="L110" s="4"/>
    </row>
    <row r="111" spans="1:12" ht="12.75" customHeight="1" x14ac:dyDescent="0.3">
      <c r="A111" s="2">
        <v>112</v>
      </c>
      <c r="B111" s="2" t="s">
        <v>67</v>
      </c>
      <c r="C111" s="2" t="s">
        <v>8</v>
      </c>
      <c r="D111" s="2" t="s">
        <v>36</v>
      </c>
      <c r="F111" s="2">
        <v>20</v>
      </c>
      <c r="G111" s="3">
        <v>21</v>
      </c>
      <c r="H111" s="4"/>
      <c r="I111" s="4"/>
      <c r="J111" s="4"/>
      <c r="K111" s="4"/>
      <c r="L111" s="4"/>
    </row>
    <row r="112" spans="1:12" ht="12.75" customHeight="1" x14ac:dyDescent="0.3">
      <c r="A112" s="2">
        <v>113</v>
      </c>
      <c r="B112" s="2" t="s">
        <v>68</v>
      </c>
      <c r="C112" s="2" t="s">
        <v>8</v>
      </c>
      <c r="D112" s="2" t="s">
        <v>9</v>
      </c>
      <c r="E112" s="2" t="s">
        <v>10</v>
      </c>
      <c r="F112" s="2">
        <v>0</v>
      </c>
      <c r="G112" s="3">
        <v>24</v>
      </c>
      <c r="H112" s="4"/>
      <c r="I112" s="4"/>
      <c r="J112" s="4"/>
      <c r="K112" s="4"/>
      <c r="L112" s="4"/>
    </row>
    <row r="113" spans="1:12" ht="12.75" customHeight="1" x14ac:dyDescent="0.3">
      <c r="A113" s="2">
        <v>114</v>
      </c>
      <c r="B113" s="2" t="s">
        <v>68</v>
      </c>
      <c r="C113" s="2" t="s">
        <v>8</v>
      </c>
      <c r="D113" s="2" t="s">
        <v>9</v>
      </c>
      <c r="F113" s="2">
        <v>20</v>
      </c>
      <c r="G113" s="3">
        <v>13</v>
      </c>
      <c r="H113" s="4"/>
      <c r="I113" s="4"/>
      <c r="J113" s="4"/>
      <c r="K113" s="4"/>
      <c r="L113" s="4"/>
    </row>
    <row r="114" spans="1:12" ht="12.75" customHeight="1" x14ac:dyDescent="0.3">
      <c r="A114" s="2">
        <v>115</v>
      </c>
      <c r="B114" s="2" t="s">
        <v>68</v>
      </c>
      <c r="C114" s="2" t="s">
        <v>8</v>
      </c>
      <c r="D114" s="2" t="s">
        <v>9</v>
      </c>
      <c r="F114" s="2">
        <v>10</v>
      </c>
      <c r="G114" s="3">
        <v>39</v>
      </c>
      <c r="H114" s="4"/>
      <c r="I114" s="4"/>
      <c r="J114" s="4"/>
      <c r="K114" s="4"/>
      <c r="L114" s="4"/>
    </row>
    <row r="115" spans="1:12" ht="12.75" customHeight="1" x14ac:dyDescent="0.3">
      <c r="A115" s="2">
        <v>116</v>
      </c>
      <c r="B115" s="2" t="s">
        <v>69</v>
      </c>
      <c r="C115" s="2" t="s">
        <v>8</v>
      </c>
      <c r="D115" s="2" t="s">
        <v>47</v>
      </c>
      <c r="F115" s="2">
        <v>10</v>
      </c>
      <c r="G115" s="3">
        <v>25</v>
      </c>
      <c r="H115" s="4"/>
      <c r="I115" s="4"/>
      <c r="J115" s="4"/>
      <c r="K115" s="4"/>
      <c r="L115" s="4"/>
    </row>
    <row r="116" spans="1:12" ht="12.75" customHeight="1" x14ac:dyDescent="0.3">
      <c r="A116" s="2">
        <v>117</v>
      </c>
      <c r="B116" s="2" t="s">
        <v>69</v>
      </c>
      <c r="C116" s="2" t="s">
        <v>8</v>
      </c>
      <c r="D116" s="2" t="s">
        <v>47</v>
      </c>
      <c r="E116" s="2" t="s">
        <v>10</v>
      </c>
      <c r="F116" s="2">
        <v>0</v>
      </c>
      <c r="G116" s="3">
        <v>21</v>
      </c>
      <c r="H116" s="4"/>
      <c r="I116" s="4"/>
      <c r="J116" s="4"/>
      <c r="K116" s="4"/>
      <c r="L116" s="4"/>
    </row>
    <row r="117" spans="1:12" ht="12.75" customHeight="1" x14ac:dyDescent="0.3">
      <c r="A117" s="2">
        <v>118</v>
      </c>
      <c r="B117" s="2" t="s">
        <v>69</v>
      </c>
      <c r="C117" s="2" t="s">
        <v>8</v>
      </c>
      <c r="D117" s="2" t="s">
        <v>47</v>
      </c>
      <c r="F117" s="2">
        <v>20</v>
      </c>
      <c r="G117" s="3">
        <v>34</v>
      </c>
      <c r="H117" s="4"/>
      <c r="I117" s="4"/>
      <c r="J117" s="4"/>
      <c r="K117" s="4"/>
      <c r="L117" s="4"/>
    </row>
    <row r="118" spans="1:12" ht="12.75" customHeight="1" x14ac:dyDescent="0.3">
      <c r="A118" s="2">
        <v>119</v>
      </c>
      <c r="B118" s="2" t="s">
        <v>69</v>
      </c>
      <c r="C118" s="2" t="s">
        <v>8</v>
      </c>
      <c r="D118" s="2" t="s">
        <v>47</v>
      </c>
      <c r="F118" s="2">
        <v>20</v>
      </c>
      <c r="G118" s="3">
        <v>11</v>
      </c>
      <c r="H118" s="4"/>
      <c r="I118" s="4"/>
      <c r="J118" s="4"/>
      <c r="K118" s="4"/>
      <c r="L118" s="4"/>
    </row>
    <row r="119" spans="1:12" ht="12.75" customHeight="1" x14ac:dyDescent="0.3">
      <c r="A119" s="2">
        <v>120</v>
      </c>
      <c r="B119" s="2" t="s">
        <v>70</v>
      </c>
      <c r="C119" s="2" t="s">
        <v>8</v>
      </c>
      <c r="D119" s="2" t="s">
        <v>9</v>
      </c>
      <c r="E119" s="2" t="s">
        <v>10</v>
      </c>
      <c r="F119" s="2">
        <v>0</v>
      </c>
      <c r="G119" s="3">
        <v>25</v>
      </c>
      <c r="H119" s="4"/>
      <c r="I119" s="4"/>
      <c r="J119" s="4"/>
      <c r="K119" s="4"/>
      <c r="L119" s="4"/>
    </row>
    <row r="120" spans="1:12" ht="12.75" customHeight="1" x14ac:dyDescent="0.3">
      <c r="A120" s="2">
        <v>121</v>
      </c>
      <c r="B120" s="2" t="s">
        <v>70</v>
      </c>
      <c r="C120" s="2" t="s">
        <v>8</v>
      </c>
      <c r="D120" s="2" t="s">
        <v>9</v>
      </c>
      <c r="F120" s="2">
        <v>20</v>
      </c>
      <c r="G120" s="3">
        <v>35</v>
      </c>
      <c r="H120" s="4"/>
      <c r="I120" s="4"/>
      <c r="J120" s="4"/>
      <c r="K120" s="4"/>
      <c r="L120" s="4"/>
    </row>
    <row r="121" spans="1:12" ht="12.75" customHeight="1" x14ac:dyDescent="0.3">
      <c r="A121" s="2">
        <v>122</v>
      </c>
      <c r="B121" s="2" t="s">
        <v>71</v>
      </c>
      <c r="C121" s="2" t="s">
        <v>8</v>
      </c>
      <c r="D121" s="2" t="s">
        <v>9</v>
      </c>
      <c r="E121" s="2" t="s">
        <v>10</v>
      </c>
      <c r="F121" s="2">
        <v>0</v>
      </c>
      <c r="G121" s="3">
        <v>24</v>
      </c>
      <c r="H121" s="4"/>
      <c r="I121" s="4"/>
      <c r="J121" s="4"/>
      <c r="K121" s="4"/>
      <c r="L121" s="4"/>
    </row>
    <row r="122" spans="1:12" ht="12.75" customHeight="1" x14ac:dyDescent="0.3">
      <c r="A122" s="2">
        <v>123</v>
      </c>
      <c r="B122" s="2" t="s">
        <v>72</v>
      </c>
      <c r="C122" s="2" t="s">
        <v>8</v>
      </c>
      <c r="D122" s="2" t="s">
        <v>54</v>
      </c>
      <c r="F122" s="2">
        <v>10</v>
      </c>
      <c r="G122" s="3">
        <v>35</v>
      </c>
      <c r="H122" s="4"/>
      <c r="I122" s="4"/>
      <c r="J122" s="4"/>
      <c r="K122" s="4"/>
      <c r="L122" s="4"/>
    </row>
    <row r="123" spans="1:12" ht="12.75" customHeight="1" x14ac:dyDescent="0.3">
      <c r="A123" s="2">
        <v>124</v>
      </c>
      <c r="B123" s="2" t="s">
        <v>72</v>
      </c>
      <c r="C123" s="2" t="s">
        <v>8</v>
      </c>
      <c r="D123" s="2" t="s">
        <v>54</v>
      </c>
      <c r="E123" s="2" t="s">
        <v>10</v>
      </c>
      <c r="F123" s="2">
        <v>0</v>
      </c>
      <c r="G123" s="3">
        <v>37</v>
      </c>
      <c r="H123" s="4"/>
      <c r="I123" s="4"/>
      <c r="J123" s="4"/>
      <c r="K123" s="4"/>
      <c r="L123" s="4"/>
    </row>
    <row r="124" spans="1:12" ht="12.75" customHeight="1" x14ac:dyDescent="0.3">
      <c r="A124" s="2">
        <v>125</v>
      </c>
      <c r="B124" s="2" t="s">
        <v>73</v>
      </c>
      <c r="C124" s="2" t="s">
        <v>8</v>
      </c>
      <c r="D124" s="2" t="s">
        <v>47</v>
      </c>
      <c r="E124" s="2" t="s">
        <v>10</v>
      </c>
      <c r="F124" s="2">
        <v>0</v>
      </c>
      <c r="G124" s="3">
        <v>28</v>
      </c>
      <c r="H124" s="4"/>
      <c r="I124" s="4"/>
      <c r="J124" s="4"/>
      <c r="K124" s="4"/>
      <c r="L124" s="4"/>
    </row>
    <row r="125" spans="1:12" ht="12.75" customHeight="1" x14ac:dyDescent="0.3">
      <c r="A125" s="2">
        <v>126</v>
      </c>
      <c r="B125" s="2" t="s">
        <v>74</v>
      </c>
      <c r="C125" s="2" t="s">
        <v>8</v>
      </c>
      <c r="D125" s="2" t="s">
        <v>75</v>
      </c>
      <c r="E125" s="2" t="s">
        <v>10</v>
      </c>
      <c r="F125" s="2">
        <v>0</v>
      </c>
      <c r="G125" s="3">
        <v>22</v>
      </c>
      <c r="H125" s="4"/>
      <c r="I125" s="4"/>
      <c r="J125" s="4"/>
      <c r="K125" s="4"/>
      <c r="L125" s="4"/>
    </row>
    <row r="126" spans="1:12" ht="12.75" customHeight="1" x14ac:dyDescent="0.3">
      <c r="A126" s="2">
        <v>127</v>
      </c>
      <c r="B126" s="2" t="s">
        <v>76</v>
      </c>
      <c r="C126" s="2" t="s">
        <v>8</v>
      </c>
      <c r="D126" s="2" t="s">
        <v>9</v>
      </c>
      <c r="E126" s="2" t="s">
        <v>10</v>
      </c>
      <c r="F126" s="2">
        <v>0</v>
      </c>
      <c r="G126" s="3">
        <v>28</v>
      </c>
      <c r="H126" s="4"/>
      <c r="I126" s="4"/>
      <c r="J126" s="4"/>
      <c r="K126" s="4"/>
      <c r="L126" s="4"/>
    </row>
    <row r="127" spans="1:12" ht="12.75" customHeight="1" x14ac:dyDescent="0.3">
      <c r="A127" s="2">
        <v>128</v>
      </c>
      <c r="B127" s="2" t="s">
        <v>77</v>
      </c>
      <c r="C127" s="2" t="s">
        <v>8</v>
      </c>
      <c r="D127" s="2" t="s">
        <v>9</v>
      </c>
      <c r="F127" s="2">
        <v>20</v>
      </c>
      <c r="G127" s="3">
        <v>29</v>
      </c>
      <c r="H127" s="4"/>
      <c r="I127" s="4"/>
      <c r="J127" s="4"/>
      <c r="K127" s="4"/>
      <c r="L127" s="4"/>
    </row>
    <row r="128" spans="1:12" ht="12.75" customHeight="1" x14ac:dyDescent="0.3">
      <c r="A128" s="2">
        <v>129</v>
      </c>
      <c r="B128" s="2" t="s">
        <v>77</v>
      </c>
      <c r="C128" s="2" t="s">
        <v>8</v>
      </c>
      <c r="D128" s="2" t="s">
        <v>9</v>
      </c>
      <c r="E128" s="2" t="s">
        <v>10</v>
      </c>
      <c r="F128" s="2">
        <v>0</v>
      </c>
      <c r="G128" s="3">
        <v>30</v>
      </c>
      <c r="H128" s="4"/>
      <c r="I128" s="4"/>
      <c r="J128" s="4"/>
      <c r="K128" s="4"/>
      <c r="L128" s="4"/>
    </row>
    <row r="129" spans="1:12" ht="12.75" customHeight="1" x14ac:dyDescent="0.3">
      <c r="A129" s="2">
        <v>130</v>
      </c>
      <c r="B129" s="2" t="s">
        <v>78</v>
      </c>
      <c r="C129" s="2" t="s">
        <v>8</v>
      </c>
      <c r="D129" s="2" t="s">
        <v>54</v>
      </c>
      <c r="F129" s="2">
        <v>10</v>
      </c>
      <c r="G129" s="3">
        <v>22</v>
      </c>
      <c r="H129" s="4"/>
      <c r="I129" s="4"/>
      <c r="J129" s="4"/>
      <c r="K129" s="4"/>
      <c r="L129" s="4"/>
    </row>
    <row r="130" spans="1:12" ht="12.75" customHeight="1" x14ac:dyDescent="0.3">
      <c r="A130" s="2">
        <v>131</v>
      </c>
      <c r="B130" s="2" t="s">
        <v>78</v>
      </c>
      <c r="C130" s="2" t="s">
        <v>8</v>
      </c>
      <c r="D130" s="2" t="s">
        <v>54</v>
      </c>
      <c r="E130" s="2" t="s">
        <v>10</v>
      </c>
      <c r="F130" s="2">
        <v>0</v>
      </c>
      <c r="G130" s="3">
        <v>26</v>
      </c>
      <c r="H130" s="4"/>
      <c r="I130" s="4"/>
      <c r="J130" s="4"/>
      <c r="K130" s="4"/>
      <c r="L130" s="4"/>
    </row>
    <row r="131" spans="1:12" ht="12.75" customHeight="1" x14ac:dyDescent="0.3">
      <c r="A131" s="2">
        <v>132</v>
      </c>
      <c r="B131" s="2" t="s">
        <v>79</v>
      </c>
      <c r="C131" s="2" t="s">
        <v>8</v>
      </c>
      <c r="D131" s="2" t="s">
        <v>75</v>
      </c>
      <c r="E131" s="2" t="s">
        <v>10</v>
      </c>
      <c r="F131" s="2">
        <v>0</v>
      </c>
      <c r="G131" s="3">
        <v>31</v>
      </c>
      <c r="H131" s="4"/>
      <c r="I131" s="4"/>
      <c r="J131" s="4"/>
      <c r="K131" s="4"/>
      <c r="L131" s="4"/>
    </row>
    <row r="132" spans="1:12" ht="12.75" customHeight="1" x14ac:dyDescent="0.3">
      <c r="A132" s="2">
        <v>133</v>
      </c>
      <c r="B132" s="2" t="s">
        <v>80</v>
      </c>
      <c r="C132" s="2" t="s">
        <v>8</v>
      </c>
      <c r="D132" s="2" t="s">
        <v>75</v>
      </c>
      <c r="E132" s="2" t="s">
        <v>10</v>
      </c>
      <c r="F132" s="2">
        <v>0</v>
      </c>
      <c r="G132" s="3">
        <v>39</v>
      </c>
      <c r="H132" s="4"/>
      <c r="I132" s="4"/>
      <c r="J132" s="4"/>
      <c r="K132" s="4"/>
      <c r="L132" s="4"/>
    </row>
    <row r="133" spans="1:12" ht="12.75" customHeight="1" x14ac:dyDescent="0.3">
      <c r="A133" s="2">
        <v>134</v>
      </c>
      <c r="B133" s="2" t="s">
        <v>81</v>
      </c>
      <c r="C133" s="2" t="s">
        <v>8</v>
      </c>
      <c r="D133" s="2" t="s">
        <v>9</v>
      </c>
      <c r="E133" s="2" t="s">
        <v>10</v>
      </c>
      <c r="F133" s="2">
        <v>0</v>
      </c>
      <c r="G133" s="3">
        <v>20</v>
      </c>
      <c r="H133" s="4"/>
      <c r="I133" s="4"/>
      <c r="J133" s="4"/>
      <c r="K133" s="4"/>
      <c r="L133" s="4"/>
    </row>
    <row r="134" spans="1:12" ht="12.75" customHeight="1" x14ac:dyDescent="0.3">
      <c r="A134" s="2">
        <v>135</v>
      </c>
      <c r="B134" s="2" t="s">
        <v>82</v>
      </c>
      <c r="C134" s="2" t="s">
        <v>83</v>
      </c>
      <c r="D134" s="2" t="s">
        <v>84</v>
      </c>
      <c r="F134" s="2">
        <v>10</v>
      </c>
      <c r="G134" s="3">
        <v>30</v>
      </c>
      <c r="H134" s="4"/>
      <c r="I134" s="4"/>
      <c r="J134" s="4"/>
      <c r="K134" s="4"/>
      <c r="L134" s="4"/>
    </row>
    <row r="135" spans="1:12" ht="12.75" customHeight="1" x14ac:dyDescent="0.3">
      <c r="A135" s="2">
        <v>136</v>
      </c>
      <c r="B135" s="2" t="s">
        <v>82</v>
      </c>
      <c r="C135" s="2" t="s">
        <v>83</v>
      </c>
      <c r="D135" s="2" t="s">
        <v>84</v>
      </c>
      <c r="E135" s="2" t="s">
        <v>10</v>
      </c>
      <c r="F135" s="2">
        <v>0</v>
      </c>
      <c r="G135" s="3">
        <v>11</v>
      </c>
      <c r="H135" s="4"/>
      <c r="I135" s="4"/>
      <c r="J135" s="4"/>
      <c r="K135" s="4"/>
      <c r="L135" s="4"/>
    </row>
    <row r="136" spans="1:12" ht="12.75" customHeight="1" x14ac:dyDescent="0.3">
      <c r="A136" s="2">
        <v>137</v>
      </c>
      <c r="B136" s="2" t="s">
        <v>82</v>
      </c>
      <c r="C136" s="2" t="s">
        <v>83</v>
      </c>
      <c r="D136" s="2" t="s">
        <v>84</v>
      </c>
      <c r="F136" s="2">
        <v>20</v>
      </c>
      <c r="G136" s="3">
        <v>30</v>
      </c>
      <c r="H136" s="4"/>
      <c r="I136" s="4"/>
      <c r="J136" s="4"/>
      <c r="K136" s="4"/>
      <c r="L136" s="4"/>
    </row>
    <row r="137" spans="1:12" ht="12.75" customHeight="1" x14ac:dyDescent="0.3">
      <c r="A137" s="2">
        <v>138</v>
      </c>
      <c r="B137" s="2" t="s">
        <v>85</v>
      </c>
      <c r="C137" s="2" t="s">
        <v>14</v>
      </c>
      <c r="D137" s="2" t="s">
        <v>13</v>
      </c>
      <c r="F137" s="2">
        <v>10</v>
      </c>
      <c r="G137" s="3">
        <v>24</v>
      </c>
      <c r="H137" s="4"/>
      <c r="I137" s="4"/>
      <c r="J137" s="4"/>
      <c r="K137" s="4"/>
      <c r="L137" s="4"/>
    </row>
    <row r="138" spans="1:12" ht="12.75" customHeight="1" x14ac:dyDescent="0.3">
      <c r="A138" s="2">
        <v>139</v>
      </c>
      <c r="B138" s="2" t="s">
        <v>85</v>
      </c>
      <c r="C138" s="2" t="s">
        <v>14</v>
      </c>
      <c r="D138" s="2" t="s">
        <v>13</v>
      </c>
      <c r="F138" s="2">
        <v>20</v>
      </c>
      <c r="G138" s="3">
        <v>23</v>
      </c>
      <c r="H138" s="4"/>
      <c r="I138" s="4"/>
      <c r="J138" s="4"/>
      <c r="K138" s="4"/>
      <c r="L138" s="4"/>
    </row>
    <row r="139" spans="1:12" ht="12.75" customHeight="1" x14ac:dyDescent="0.3">
      <c r="A139" s="2">
        <v>140</v>
      </c>
      <c r="B139" s="2" t="s">
        <v>85</v>
      </c>
      <c r="C139" s="2" t="s">
        <v>14</v>
      </c>
      <c r="D139" s="2" t="s">
        <v>13</v>
      </c>
      <c r="E139" s="2" t="s">
        <v>10</v>
      </c>
      <c r="F139" s="2">
        <v>0</v>
      </c>
      <c r="G139" s="3">
        <v>20</v>
      </c>
      <c r="H139" s="4"/>
      <c r="I139" s="4"/>
      <c r="J139" s="4"/>
      <c r="K139" s="4"/>
      <c r="L139" s="4"/>
    </row>
    <row r="140" spans="1:12" ht="12.75" customHeight="1" x14ac:dyDescent="0.3">
      <c r="A140" s="2">
        <v>141</v>
      </c>
      <c r="B140" s="2" t="s">
        <v>86</v>
      </c>
      <c r="C140" s="2" t="s">
        <v>8</v>
      </c>
      <c r="D140" s="2" t="s">
        <v>36</v>
      </c>
      <c r="E140" s="2" t="s">
        <v>10</v>
      </c>
      <c r="F140" s="2">
        <v>0</v>
      </c>
      <c r="G140" s="3">
        <v>17</v>
      </c>
      <c r="H140" s="4"/>
      <c r="I140" s="4"/>
      <c r="J140" s="4"/>
      <c r="K140" s="4"/>
      <c r="L140" s="4"/>
    </row>
    <row r="141" spans="1:12" ht="12.75" customHeight="1" x14ac:dyDescent="0.3">
      <c r="A141" s="2">
        <v>142</v>
      </c>
      <c r="B141" s="2" t="s">
        <v>87</v>
      </c>
      <c r="C141" s="2" t="s">
        <v>8</v>
      </c>
      <c r="D141" s="2" t="s">
        <v>54</v>
      </c>
      <c r="F141" s="2">
        <v>10</v>
      </c>
      <c r="G141" s="3">
        <v>22</v>
      </c>
      <c r="H141" s="4"/>
      <c r="I141" s="4"/>
      <c r="J141" s="4"/>
      <c r="K141" s="4"/>
      <c r="L141" s="4"/>
    </row>
    <row r="142" spans="1:12" ht="12.75" customHeight="1" x14ac:dyDescent="0.3">
      <c r="A142" s="2">
        <v>143</v>
      </c>
      <c r="B142" s="2" t="s">
        <v>87</v>
      </c>
      <c r="C142" s="2" t="s">
        <v>8</v>
      </c>
      <c r="D142" s="2" t="s">
        <v>54</v>
      </c>
      <c r="E142" s="2" t="s">
        <v>10</v>
      </c>
      <c r="F142" s="2">
        <v>0</v>
      </c>
      <c r="G142" s="3">
        <v>28</v>
      </c>
      <c r="H142" s="4"/>
      <c r="I142" s="4"/>
      <c r="J142" s="4"/>
      <c r="K142" s="4"/>
      <c r="L142" s="4"/>
    </row>
    <row r="143" spans="1:12" ht="12.75" customHeight="1" x14ac:dyDescent="0.3">
      <c r="A143" s="2">
        <v>144</v>
      </c>
      <c r="B143" s="2" t="s">
        <v>87</v>
      </c>
      <c r="C143" s="2" t="s">
        <v>8</v>
      </c>
      <c r="D143" s="2" t="s">
        <v>54</v>
      </c>
      <c r="F143" s="2">
        <v>20</v>
      </c>
      <c r="G143" s="3">
        <v>38</v>
      </c>
      <c r="H143" s="4"/>
      <c r="I143" s="4"/>
      <c r="J143" s="4"/>
      <c r="K143" s="4"/>
      <c r="L143" s="4"/>
    </row>
    <row r="144" spans="1:12" ht="12.75" customHeight="1" x14ac:dyDescent="0.3">
      <c r="A144" s="2">
        <v>145</v>
      </c>
      <c r="B144" s="2" t="s">
        <v>88</v>
      </c>
      <c r="C144" s="2" t="s">
        <v>8</v>
      </c>
      <c r="D144" s="2" t="s">
        <v>47</v>
      </c>
      <c r="E144" s="2" t="s">
        <v>10</v>
      </c>
      <c r="F144" s="2">
        <v>0</v>
      </c>
      <c r="G144" s="3">
        <v>23</v>
      </c>
      <c r="H144" s="4"/>
      <c r="I144" s="4"/>
      <c r="J144" s="4"/>
      <c r="K144" s="4"/>
      <c r="L144" s="4"/>
    </row>
    <row r="145" spans="1:12" ht="12.75" customHeight="1" x14ac:dyDescent="0.3">
      <c r="A145" s="2">
        <v>146</v>
      </c>
      <c r="B145" s="2" t="s">
        <v>89</v>
      </c>
      <c r="C145" s="2" t="s">
        <v>14</v>
      </c>
      <c r="D145" s="2" t="s">
        <v>23</v>
      </c>
      <c r="F145" s="2">
        <v>20</v>
      </c>
      <c r="G145" s="3">
        <v>27</v>
      </c>
      <c r="H145" s="4"/>
      <c r="I145" s="4"/>
      <c r="J145" s="4"/>
      <c r="K145" s="4"/>
      <c r="L145" s="4"/>
    </row>
    <row r="146" spans="1:12" ht="12.75" customHeight="1" x14ac:dyDescent="0.3">
      <c r="A146" s="2">
        <v>147</v>
      </c>
      <c r="B146" s="2" t="s">
        <v>89</v>
      </c>
      <c r="C146" s="2" t="s">
        <v>14</v>
      </c>
      <c r="D146" s="2" t="s">
        <v>23</v>
      </c>
      <c r="F146" s="2">
        <v>10</v>
      </c>
      <c r="G146" s="3">
        <v>23</v>
      </c>
      <c r="H146" s="4"/>
      <c r="I146" s="4"/>
      <c r="J146" s="4"/>
      <c r="K146" s="4"/>
      <c r="L146" s="4"/>
    </row>
    <row r="147" spans="1:12" ht="12.75" customHeight="1" x14ac:dyDescent="0.3">
      <c r="A147" s="2">
        <v>148</v>
      </c>
      <c r="B147" s="2" t="s">
        <v>89</v>
      </c>
      <c r="C147" s="2" t="s">
        <v>14</v>
      </c>
      <c r="D147" s="2" t="s">
        <v>23</v>
      </c>
      <c r="E147" s="2" t="s">
        <v>10</v>
      </c>
      <c r="F147" s="2">
        <v>0</v>
      </c>
      <c r="G147" s="3">
        <v>24</v>
      </c>
      <c r="H147" s="4"/>
      <c r="I147" s="4"/>
      <c r="J147" s="4"/>
      <c r="K147" s="4"/>
      <c r="L147" s="4"/>
    </row>
    <row r="148" spans="1:12" ht="12.75" customHeight="1" x14ac:dyDescent="0.3">
      <c r="A148" s="2">
        <v>149</v>
      </c>
      <c r="B148" s="2" t="s">
        <v>90</v>
      </c>
      <c r="C148" s="2" t="s">
        <v>8</v>
      </c>
      <c r="D148" s="2" t="s">
        <v>9</v>
      </c>
      <c r="F148" s="2">
        <v>20</v>
      </c>
      <c r="G148" s="3">
        <v>32</v>
      </c>
      <c r="H148" s="4"/>
      <c r="I148" s="4"/>
      <c r="J148" s="4"/>
      <c r="K148" s="4"/>
      <c r="L148" s="4"/>
    </row>
    <row r="149" spans="1:12" ht="12.75" customHeight="1" x14ac:dyDescent="0.3">
      <c r="A149" s="2">
        <v>150</v>
      </c>
      <c r="B149" s="2" t="s">
        <v>90</v>
      </c>
      <c r="C149" s="2" t="s">
        <v>8</v>
      </c>
      <c r="D149" s="2" t="s">
        <v>9</v>
      </c>
      <c r="E149" s="2" t="s">
        <v>10</v>
      </c>
      <c r="F149" s="2">
        <v>0</v>
      </c>
      <c r="G149" s="3">
        <v>33</v>
      </c>
      <c r="H149" s="4"/>
      <c r="I149" s="4"/>
      <c r="J149" s="4"/>
      <c r="K149" s="4"/>
      <c r="L149" s="4"/>
    </row>
    <row r="150" spans="1:12" ht="12.75" customHeight="1" x14ac:dyDescent="0.3">
      <c r="A150" s="2">
        <v>151</v>
      </c>
      <c r="B150" s="2" t="s">
        <v>91</v>
      </c>
      <c r="C150" s="2" t="s">
        <v>8</v>
      </c>
      <c r="D150" s="2" t="s">
        <v>47</v>
      </c>
      <c r="E150" s="2" t="s">
        <v>10</v>
      </c>
      <c r="F150" s="2">
        <v>0</v>
      </c>
      <c r="G150" s="3">
        <v>12</v>
      </c>
      <c r="H150" s="4"/>
      <c r="I150" s="4"/>
      <c r="J150" s="4"/>
      <c r="K150" s="4"/>
      <c r="L150" s="4"/>
    </row>
    <row r="151" spans="1:12" ht="12.75" customHeight="1" x14ac:dyDescent="0.3">
      <c r="A151" s="2">
        <v>152</v>
      </c>
      <c r="B151" s="2" t="s">
        <v>92</v>
      </c>
      <c r="C151" s="2" t="s">
        <v>8</v>
      </c>
      <c r="D151" s="2" t="s">
        <v>49</v>
      </c>
      <c r="E151" s="2" t="s">
        <v>10</v>
      </c>
      <c r="F151" s="2">
        <v>0</v>
      </c>
      <c r="G151" s="3">
        <v>32</v>
      </c>
      <c r="H151" s="4"/>
      <c r="I151" s="4"/>
      <c r="J151" s="4"/>
      <c r="K151" s="4"/>
      <c r="L151" s="4"/>
    </row>
    <row r="152" spans="1:12" ht="12.75" customHeight="1" x14ac:dyDescent="0.3">
      <c r="A152" s="2">
        <v>153</v>
      </c>
      <c r="B152" s="2" t="s">
        <v>92</v>
      </c>
      <c r="C152" s="2" t="s">
        <v>8</v>
      </c>
      <c r="D152" s="2" t="s">
        <v>49</v>
      </c>
      <c r="F152" s="2">
        <v>10</v>
      </c>
      <c r="G152" s="3">
        <v>31</v>
      </c>
      <c r="H152" s="4"/>
      <c r="I152" s="4"/>
      <c r="J152" s="4"/>
      <c r="K152" s="4"/>
      <c r="L152" s="4"/>
    </row>
    <row r="153" spans="1:12" ht="12.75" customHeight="1" x14ac:dyDescent="0.3">
      <c r="A153" s="2">
        <v>154</v>
      </c>
      <c r="B153" s="2" t="s">
        <v>92</v>
      </c>
      <c r="C153" s="2" t="s">
        <v>8</v>
      </c>
      <c r="D153" s="2" t="s">
        <v>49</v>
      </c>
      <c r="F153" s="2">
        <v>20</v>
      </c>
      <c r="G153" s="3">
        <v>39</v>
      </c>
      <c r="H153" s="4"/>
      <c r="I153" s="4"/>
      <c r="J153" s="4"/>
      <c r="K153" s="4"/>
      <c r="L153" s="4"/>
    </row>
    <row r="154" spans="1:12" ht="12.75" customHeight="1" x14ac:dyDescent="0.3">
      <c r="A154" s="2">
        <v>155</v>
      </c>
      <c r="B154" s="2" t="s">
        <v>92</v>
      </c>
      <c r="C154" s="2" t="s">
        <v>8</v>
      </c>
      <c r="D154" s="2" t="s">
        <v>49</v>
      </c>
      <c r="F154" s="2">
        <v>20</v>
      </c>
      <c r="G154" s="3">
        <v>19</v>
      </c>
      <c r="H154" s="4"/>
      <c r="I154" s="4"/>
      <c r="J154" s="4"/>
      <c r="K154" s="4"/>
      <c r="L154" s="4"/>
    </row>
    <row r="155" spans="1:12" ht="12.75" customHeight="1" x14ac:dyDescent="0.3">
      <c r="A155" s="2">
        <v>156</v>
      </c>
      <c r="B155" s="2" t="s">
        <v>93</v>
      </c>
      <c r="C155" s="2" t="s">
        <v>8</v>
      </c>
      <c r="D155" s="2" t="s">
        <v>94</v>
      </c>
      <c r="F155" s="2">
        <v>10</v>
      </c>
      <c r="G155" s="3">
        <v>36</v>
      </c>
      <c r="H155" s="4"/>
      <c r="I155" s="4"/>
      <c r="J155" s="4"/>
      <c r="K155" s="4"/>
      <c r="L155" s="4"/>
    </row>
    <row r="156" spans="1:12" ht="12.75" customHeight="1" x14ac:dyDescent="0.3">
      <c r="A156" s="2">
        <v>157</v>
      </c>
      <c r="B156" s="2" t="s">
        <v>93</v>
      </c>
      <c r="C156" s="2" t="s">
        <v>8</v>
      </c>
      <c r="D156" s="2" t="s">
        <v>94</v>
      </c>
      <c r="E156" s="2" t="s">
        <v>10</v>
      </c>
      <c r="F156" s="2">
        <v>0</v>
      </c>
      <c r="G156" s="3">
        <v>32</v>
      </c>
      <c r="H156" s="4"/>
      <c r="I156" s="4"/>
      <c r="J156" s="4"/>
      <c r="K156" s="4"/>
      <c r="L156" s="4"/>
    </row>
    <row r="157" spans="1:12" ht="12.75" customHeight="1" x14ac:dyDescent="0.3">
      <c r="A157" s="2">
        <v>158</v>
      </c>
      <c r="B157" s="2" t="s">
        <v>95</v>
      </c>
      <c r="C157" s="2" t="s">
        <v>14</v>
      </c>
      <c r="D157" s="2" t="s">
        <v>23</v>
      </c>
      <c r="E157" s="2" t="s">
        <v>10</v>
      </c>
      <c r="F157" s="2">
        <v>0</v>
      </c>
      <c r="G157" s="3">
        <v>37</v>
      </c>
      <c r="H157" s="4"/>
      <c r="I157" s="4"/>
      <c r="J157" s="4"/>
      <c r="K157" s="4"/>
      <c r="L157" s="4"/>
    </row>
    <row r="158" spans="1:12" ht="12.75" customHeight="1" x14ac:dyDescent="0.3">
      <c r="A158" s="2">
        <v>159</v>
      </c>
      <c r="B158" s="2" t="s">
        <v>95</v>
      </c>
      <c r="C158" s="2" t="s">
        <v>14</v>
      </c>
      <c r="D158" s="2" t="s">
        <v>23</v>
      </c>
      <c r="F158" s="2">
        <v>20</v>
      </c>
      <c r="G158" s="3">
        <v>24</v>
      </c>
      <c r="H158" s="4"/>
      <c r="I158" s="4"/>
      <c r="J158" s="4"/>
      <c r="K158" s="4"/>
      <c r="L158" s="4"/>
    </row>
    <row r="159" spans="1:12" ht="12.75" customHeight="1" x14ac:dyDescent="0.3">
      <c r="A159" s="2">
        <v>160</v>
      </c>
      <c r="B159" s="2" t="s">
        <v>95</v>
      </c>
      <c r="C159" s="2" t="s">
        <v>14</v>
      </c>
      <c r="D159" s="2" t="s">
        <v>23</v>
      </c>
      <c r="F159" s="2">
        <v>10</v>
      </c>
      <c r="G159" s="3">
        <v>13</v>
      </c>
      <c r="H159" s="4"/>
      <c r="I159" s="4"/>
      <c r="J159" s="4"/>
      <c r="K159" s="4"/>
      <c r="L159" s="4"/>
    </row>
    <row r="160" spans="1:12" ht="12.75" customHeight="1" x14ac:dyDescent="0.3">
      <c r="A160" s="2">
        <v>161</v>
      </c>
      <c r="B160" s="2" t="s">
        <v>95</v>
      </c>
      <c r="C160" s="2" t="s">
        <v>14</v>
      </c>
      <c r="D160" s="2" t="s">
        <v>23</v>
      </c>
      <c r="F160" s="2">
        <v>20</v>
      </c>
      <c r="G160" s="3">
        <v>30</v>
      </c>
      <c r="H160" s="4"/>
      <c r="I160" s="4"/>
      <c r="J160" s="4"/>
      <c r="K160" s="4"/>
      <c r="L160" s="4"/>
    </row>
    <row r="161" spans="1:12" ht="12.75" customHeight="1" x14ac:dyDescent="0.3">
      <c r="A161" s="2">
        <v>162</v>
      </c>
      <c r="B161" s="2" t="s">
        <v>96</v>
      </c>
      <c r="C161" s="2" t="s">
        <v>8</v>
      </c>
      <c r="D161" s="2" t="s">
        <v>97</v>
      </c>
      <c r="F161" s="2">
        <v>10</v>
      </c>
      <c r="G161" s="3">
        <v>22</v>
      </c>
      <c r="H161" s="4"/>
      <c r="I161" s="4"/>
      <c r="J161" s="4"/>
      <c r="K161" s="4"/>
      <c r="L161" s="4"/>
    </row>
    <row r="162" spans="1:12" ht="12.75" customHeight="1" x14ac:dyDescent="0.3">
      <c r="A162" s="2">
        <v>163</v>
      </c>
      <c r="B162" s="2" t="s">
        <v>96</v>
      </c>
      <c r="C162" s="2" t="s">
        <v>8</v>
      </c>
      <c r="D162" s="2" t="s">
        <v>97</v>
      </c>
      <c r="F162" s="2">
        <v>20</v>
      </c>
      <c r="G162" s="3">
        <v>11</v>
      </c>
      <c r="H162" s="4"/>
      <c r="I162" s="4"/>
      <c r="J162" s="4"/>
      <c r="K162" s="4"/>
      <c r="L162" s="4"/>
    </row>
    <row r="163" spans="1:12" ht="12.75" customHeight="1" x14ac:dyDescent="0.3">
      <c r="A163" s="2">
        <v>164</v>
      </c>
      <c r="B163" s="2" t="s">
        <v>98</v>
      </c>
      <c r="C163" s="2" t="s">
        <v>14</v>
      </c>
      <c r="D163" s="2" t="s">
        <v>23</v>
      </c>
      <c r="F163" s="2">
        <v>10</v>
      </c>
      <c r="G163" s="3">
        <v>32</v>
      </c>
      <c r="H163" s="4"/>
      <c r="I163" s="4"/>
      <c r="J163" s="4"/>
      <c r="K163" s="4"/>
      <c r="L163" s="4"/>
    </row>
    <row r="164" spans="1:12" ht="12.75" customHeight="1" x14ac:dyDescent="0.3">
      <c r="A164" s="2">
        <v>165</v>
      </c>
      <c r="B164" s="2" t="s">
        <v>98</v>
      </c>
      <c r="C164" s="2" t="s">
        <v>14</v>
      </c>
      <c r="D164" s="2" t="s">
        <v>23</v>
      </c>
      <c r="F164" s="2">
        <v>20</v>
      </c>
      <c r="G164" s="3">
        <v>27</v>
      </c>
      <c r="H164" s="4"/>
      <c r="I164" s="4"/>
      <c r="J164" s="4"/>
      <c r="K164" s="4"/>
      <c r="L164" s="4"/>
    </row>
    <row r="165" spans="1:12" ht="12.75" customHeight="1" x14ac:dyDescent="0.3">
      <c r="A165" s="2">
        <v>166</v>
      </c>
      <c r="B165" s="2" t="s">
        <v>98</v>
      </c>
      <c r="C165" s="2" t="s">
        <v>14</v>
      </c>
      <c r="D165" s="2" t="s">
        <v>23</v>
      </c>
      <c r="E165" s="2" t="s">
        <v>10</v>
      </c>
      <c r="F165" s="2">
        <v>0</v>
      </c>
      <c r="G165" s="3">
        <v>37</v>
      </c>
      <c r="H165" s="4"/>
      <c r="I165" s="4"/>
      <c r="J165" s="4"/>
      <c r="K165" s="4"/>
      <c r="L165" s="4"/>
    </row>
    <row r="166" spans="1:12" ht="12.75" customHeight="1" x14ac:dyDescent="0.3">
      <c r="A166" s="2">
        <v>167</v>
      </c>
      <c r="B166" s="2" t="s">
        <v>99</v>
      </c>
      <c r="C166" s="2" t="s">
        <v>30</v>
      </c>
      <c r="D166" s="2" t="s">
        <v>16</v>
      </c>
      <c r="E166" s="2" t="s">
        <v>10</v>
      </c>
      <c r="F166" s="2">
        <v>0</v>
      </c>
      <c r="G166" s="3">
        <v>15</v>
      </c>
      <c r="H166" s="4"/>
      <c r="I166" s="4"/>
      <c r="J166" s="4"/>
      <c r="K166" s="4"/>
      <c r="L166" s="4"/>
    </row>
    <row r="167" spans="1:12" ht="12.75" customHeight="1" x14ac:dyDescent="0.3">
      <c r="A167" s="2">
        <v>168</v>
      </c>
      <c r="B167" s="2" t="s">
        <v>99</v>
      </c>
      <c r="C167" s="2" t="s">
        <v>30</v>
      </c>
      <c r="D167" s="2" t="s">
        <v>16</v>
      </c>
      <c r="F167" s="2">
        <v>10</v>
      </c>
      <c r="G167" s="3">
        <v>16</v>
      </c>
      <c r="H167" s="4"/>
      <c r="I167" s="4"/>
      <c r="J167" s="4"/>
      <c r="K167" s="4"/>
      <c r="L167" s="4"/>
    </row>
    <row r="168" spans="1:12" ht="12.75" customHeight="1" x14ac:dyDescent="0.3">
      <c r="A168" s="2">
        <v>169</v>
      </c>
      <c r="B168" s="2" t="s">
        <v>100</v>
      </c>
      <c r="C168" s="2" t="s">
        <v>14</v>
      </c>
      <c r="D168" s="2" t="s">
        <v>13</v>
      </c>
      <c r="E168" s="2" t="s">
        <v>10</v>
      </c>
      <c r="F168" s="2">
        <v>0</v>
      </c>
      <c r="G168" s="3">
        <v>19</v>
      </c>
      <c r="H168" s="4"/>
      <c r="I168" s="4"/>
      <c r="J168" s="4"/>
      <c r="K168" s="4"/>
      <c r="L168" s="4"/>
    </row>
    <row r="169" spans="1:12" ht="12.75" customHeight="1" x14ac:dyDescent="0.3">
      <c r="A169" s="2">
        <v>170</v>
      </c>
      <c r="B169" s="2" t="s">
        <v>100</v>
      </c>
      <c r="C169" s="2" t="s">
        <v>14</v>
      </c>
      <c r="D169" s="2" t="s">
        <v>13</v>
      </c>
      <c r="F169" s="2">
        <v>20</v>
      </c>
      <c r="G169" s="3">
        <v>33</v>
      </c>
      <c r="H169" s="4"/>
      <c r="I169" s="4"/>
      <c r="J169" s="4"/>
      <c r="K169" s="4"/>
      <c r="L169" s="4"/>
    </row>
    <row r="170" spans="1:12" ht="12.75" customHeight="1" x14ac:dyDescent="0.3">
      <c r="A170" s="2">
        <v>171</v>
      </c>
      <c r="B170" s="2" t="s">
        <v>100</v>
      </c>
      <c r="C170" s="2" t="s">
        <v>14</v>
      </c>
      <c r="D170" s="2" t="s">
        <v>13</v>
      </c>
      <c r="F170" s="2">
        <v>10</v>
      </c>
      <c r="G170" s="3">
        <v>39</v>
      </c>
      <c r="H170" s="4"/>
      <c r="I170" s="4"/>
      <c r="J170" s="4"/>
      <c r="K170" s="4"/>
      <c r="L170" s="4"/>
    </row>
    <row r="171" spans="1:12" ht="12.75" customHeight="1" x14ac:dyDescent="0.3">
      <c r="A171" s="2">
        <v>172</v>
      </c>
      <c r="B171" s="2" t="s">
        <v>101</v>
      </c>
      <c r="C171" s="2" t="s">
        <v>8</v>
      </c>
      <c r="D171" s="2" t="s">
        <v>47</v>
      </c>
      <c r="E171" s="2" t="s">
        <v>10</v>
      </c>
      <c r="F171" s="2">
        <v>0</v>
      </c>
      <c r="G171" s="3">
        <v>30</v>
      </c>
      <c r="H171" s="4"/>
      <c r="I171" s="4"/>
      <c r="J171" s="4"/>
      <c r="K171" s="4"/>
      <c r="L171" s="4"/>
    </row>
    <row r="172" spans="1:12" ht="12.75" customHeight="1" x14ac:dyDescent="0.3">
      <c r="A172" s="2">
        <v>173</v>
      </c>
      <c r="B172" s="2" t="s">
        <v>102</v>
      </c>
      <c r="C172" s="2" t="s">
        <v>8</v>
      </c>
      <c r="D172" s="2" t="s">
        <v>97</v>
      </c>
      <c r="F172" s="2">
        <v>10</v>
      </c>
      <c r="G172" s="3">
        <v>21</v>
      </c>
      <c r="H172" s="4"/>
      <c r="I172" s="4"/>
      <c r="J172" s="4"/>
      <c r="K172" s="4"/>
      <c r="L172" s="4"/>
    </row>
    <row r="173" spans="1:12" ht="12.75" customHeight="1" x14ac:dyDescent="0.3">
      <c r="A173" s="2">
        <v>174</v>
      </c>
      <c r="B173" s="2" t="s">
        <v>102</v>
      </c>
      <c r="C173" s="2" t="s">
        <v>8</v>
      </c>
      <c r="D173" s="2" t="s">
        <v>97</v>
      </c>
      <c r="F173" s="2">
        <v>20</v>
      </c>
      <c r="G173" s="3">
        <v>28</v>
      </c>
      <c r="H173" s="4"/>
      <c r="I173" s="4"/>
      <c r="J173" s="4"/>
      <c r="K173" s="4"/>
      <c r="L173" s="4"/>
    </row>
    <row r="174" spans="1:12" ht="12.75" customHeight="1" x14ac:dyDescent="0.3">
      <c r="A174" s="2">
        <v>175</v>
      </c>
      <c r="B174" s="2" t="s">
        <v>102</v>
      </c>
      <c r="C174" s="2" t="s">
        <v>8</v>
      </c>
      <c r="D174" s="2" t="s">
        <v>97</v>
      </c>
      <c r="E174" s="2" t="s">
        <v>10</v>
      </c>
      <c r="F174" s="2">
        <v>0</v>
      </c>
      <c r="G174" s="3">
        <v>28</v>
      </c>
      <c r="H174" s="4"/>
      <c r="I174" s="4"/>
      <c r="J174" s="4"/>
      <c r="K174" s="4"/>
      <c r="L174" s="4"/>
    </row>
    <row r="175" spans="1:12" ht="12.75" customHeight="1" x14ac:dyDescent="0.3">
      <c r="A175" s="2">
        <v>176</v>
      </c>
      <c r="B175" s="2" t="s">
        <v>103</v>
      </c>
      <c r="C175" s="2" t="s">
        <v>8</v>
      </c>
      <c r="D175" s="2" t="s">
        <v>36</v>
      </c>
      <c r="E175" s="2" t="s">
        <v>10</v>
      </c>
      <c r="F175" s="2">
        <v>0</v>
      </c>
      <c r="G175" s="3">
        <v>17</v>
      </c>
      <c r="H175" s="4"/>
      <c r="I175" s="4"/>
      <c r="J175" s="4"/>
      <c r="K175" s="4"/>
      <c r="L175" s="4"/>
    </row>
    <row r="176" spans="1:12" ht="12.75" customHeight="1" x14ac:dyDescent="0.3">
      <c r="A176" s="2">
        <v>177</v>
      </c>
      <c r="B176" s="2" t="s">
        <v>104</v>
      </c>
      <c r="C176" s="2" t="s">
        <v>8</v>
      </c>
      <c r="D176" s="2" t="s">
        <v>105</v>
      </c>
      <c r="F176" s="2">
        <v>20</v>
      </c>
      <c r="G176" s="3">
        <v>19</v>
      </c>
      <c r="H176" s="4"/>
      <c r="I176" s="4"/>
      <c r="J176" s="4"/>
      <c r="K176" s="4"/>
      <c r="L176" s="4"/>
    </row>
    <row r="177" spans="1:12" ht="12.75" customHeight="1" x14ac:dyDescent="0.3">
      <c r="A177" s="2">
        <v>178</v>
      </c>
      <c r="B177" s="2" t="s">
        <v>106</v>
      </c>
      <c r="C177" s="2" t="s">
        <v>8</v>
      </c>
      <c r="D177" s="2" t="s">
        <v>9</v>
      </c>
      <c r="E177" s="2" t="s">
        <v>10</v>
      </c>
      <c r="F177" s="2">
        <v>0</v>
      </c>
      <c r="G177" s="3">
        <v>34</v>
      </c>
      <c r="H177" s="4"/>
      <c r="I177" s="4"/>
      <c r="J177" s="4"/>
      <c r="K177" s="4"/>
      <c r="L177" s="4"/>
    </row>
    <row r="178" spans="1:12" ht="12.75" customHeight="1" x14ac:dyDescent="0.3">
      <c r="A178" s="2">
        <v>179</v>
      </c>
      <c r="B178" s="2" t="s">
        <v>106</v>
      </c>
      <c r="C178" s="2" t="s">
        <v>8</v>
      </c>
      <c r="D178" s="2" t="s">
        <v>9</v>
      </c>
      <c r="F178" s="2">
        <v>20</v>
      </c>
      <c r="G178" s="3">
        <v>40</v>
      </c>
      <c r="H178" s="4"/>
      <c r="I178" s="4"/>
      <c r="J178" s="4"/>
      <c r="K178" s="4"/>
      <c r="L178" s="4"/>
    </row>
    <row r="179" spans="1:12" ht="12.75" customHeight="1" x14ac:dyDescent="0.3">
      <c r="A179" s="2">
        <v>180</v>
      </c>
      <c r="B179" s="2" t="s">
        <v>107</v>
      </c>
      <c r="C179" s="2" t="s">
        <v>8</v>
      </c>
      <c r="D179" s="2" t="s">
        <v>9</v>
      </c>
      <c r="F179" s="2">
        <v>20</v>
      </c>
      <c r="G179" s="3">
        <v>18</v>
      </c>
      <c r="H179" s="4"/>
      <c r="I179" s="4"/>
      <c r="J179" s="4"/>
      <c r="K179" s="4"/>
      <c r="L179" s="4"/>
    </row>
    <row r="180" spans="1:12" ht="12.75" customHeight="1" x14ac:dyDescent="0.3">
      <c r="A180" s="2">
        <v>181</v>
      </c>
      <c r="B180" s="2" t="s">
        <v>107</v>
      </c>
      <c r="C180" s="2" t="s">
        <v>8</v>
      </c>
      <c r="D180" s="2" t="s">
        <v>9</v>
      </c>
      <c r="E180" s="2" t="s">
        <v>10</v>
      </c>
      <c r="F180" s="2">
        <v>0</v>
      </c>
      <c r="G180" s="3">
        <v>24</v>
      </c>
      <c r="H180" s="4"/>
      <c r="I180" s="4"/>
      <c r="J180" s="4"/>
      <c r="K180" s="4"/>
      <c r="L180" s="4"/>
    </row>
    <row r="181" spans="1:12" ht="12.75" customHeight="1" x14ac:dyDescent="0.3">
      <c r="A181" s="2">
        <v>182</v>
      </c>
      <c r="B181" s="2" t="s">
        <v>108</v>
      </c>
      <c r="C181" s="2" t="s">
        <v>8</v>
      </c>
      <c r="D181" s="2" t="s">
        <v>36</v>
      </c>
      <c r="E181" s="2" t="s">
        <v>10</v>
      </c>
      <c r="F181" s="2">
        <v>0</v>
      </c>
      <c r="G181" s="3">
        <v>14</v>
      </c>
      <c r="H181" s="4"/>
      <c r="I181" s="4"/>
      <c r="J181" s="4"/>
      <c r="K181" s="4"/>
      <c r="L181" s="4"/>
    </row>
    <row r="182" spans="1:12" ht="12.75" customHeight="1" x14ac:dyDescent="0.3">
      <c r="A182" s="2">
        <v>183</v>
      </c>
      <c r="B182" s="2" t="s">
        <v>109</v>
      </c>
      <c r="C182" s="2" t="s">
        <v>8</v>
      </c>
      <c r="D182" s="2" t="s">
        <v>9</v>
      </c>
      <c r="F182" s="2">
        <v>20</v>
      </c>
      <c r="G182" s="3">
        <v>21</v>
      </c>
      <c r="H182" s="4"/>
      <c r="I182" s="4"/>
      <c r="J182" s="4"/>
      <c r="K182" s="4"/>
      <c r="L182" s="4"/>
    </row>
    <row r="183" spans="1:12" ht="12.75" customHeight="1" x14ac:dyDescent="0.3">
      <c r="A183" s="2">
        <v>184</v>
      </c>
      <c r="B183" s="2" t="s">
        <v>109</v>
      </c>
      <c r="C183" s="2" t="s">
        <v>8</v>
      </c>
      <c r="D183" s="2" t="s">
        <v>9</v>
      </c>
      <c r="F183" s="2">
        <v>20</v>
      </c>
      <c r="G183" s="3">
        <v>25</v>
      </c>
      <c r="H183" s="4"/>
      <c r="I183" s="4"/>
      <c r="J183" s="4"/>
      <c r="K183" s="4"/>
      <c r="L183" s="4"/>
    </row>
    <row r="184" spans="1:12" ht="12.75" customHeight="1" x14ac:dyDescent="0.3">
      <c r="A184" s="2">
        <v>185</v>
      </c>
      <c r="B184" s="2" t="s">
        <v>109</v>
      </c>
      <c r="C184" s="2" t="s">
        <v>8</v>
      </c>
      <c r="D184" s="2" t="s">
        <v>9</v>
      </c>
      <c r="F184" s="2">
        <v>10</v>
      </c>
      <c r="G184" s="3">
        <v>39</v>
      </c>
      <c r="H184" s="4"/>
      <c r="I184" s="4"/>
      <c r="J184" s="4"/>
      <c r="K184" s="4"/>
      <c r="L184" s="4"/>
    </row>
    <row r="185" spans="1:12" ht="12.75" customHeight="1" x14ac:dyDescent="0.3">
      <c r="A185" s="2">
        <v>186</v>
      </c>
      <c r="B185" s="2" t="s">
        <v>109</v>
      </c>
      <c r="C185" s="2" t="s">
        <v>8</v>
      </c>
      <c r="D185" s="2" t="s">
        <v>9</v>
      </c>
      <c r="E185" s="2" t="s">
        <v>10</v>
      </c>
      <c r="F185" s="2">
        <v>0</v>
      </c>
      <c r="G185" s="3">
        <v>28</v>
      </c>
      <c r="H185" s="4"/>
      <c r="I185" s="4"/>
      <c r="J185" s="4"/>
      <c r="K185" s="4"/>
      <c r="L185" s="4"/>
    </row>
    <row r="186" spans="1:12" ht="12.75" customHeight="1" x14ac:dyDescent="0.3">
      <c r="A186" s="2">
        <v>187</v>
      </c>
      <c r="B186" s="2" t="s">
        <v>110</v>
      </c>
      <c r="C186" s="2" t="s">
        <v>8</v>
      </c>
      <c r="D186" s="2" t="s">
        <v>47</v>
      </c>
      <c r="E186" s="2" t="s">
        <v>10</v>
      </c>
      <c r="F186" s="2">
        <v>0</v>
      </c>
      <c r="G186" s="3">
        <v>22</v>
      </c>
      <c r="H186" s="4"/>
      <c r="I186" s="4"/>
      <c r="J186" s="4"/>
      <c r="K186" s="4"/>
      <c r="L186" s="4"/>
    </row>
    <row r="187" spans="1:12" ht="12.75" customHeight="1" x14ac:dyDescent="0.3">
      <c r="A187" s="2">
        <v>188</v>
      </c>
      <c r="B187" s="2" t="s">
        <v>110</v>
      </c>
      <c r="C187" s="2" t="s">
        <v>8</v>
      </c>
      <c r="D187" s="2" t="s">
        <v>47</v>
      </c>
      <c r="F187" s="2">
        <v>20</v>
      </c>
      <c r="G187" s="3">
        <v>13</v>
      </c>
      <c r="H187" s="4"/>
      <c r="I187" s="4"/>
      <c r="J187" s="4"/>
      <c r="K187" s="4"/>
      <c r="L187" s="4"/>
    </row>
    <row r="188" spans="1:12" ht="12.75" customHeight="1" x14ac:dyDescent="0.3">
      <c r="A188" s="2">
        <v>189</v>
      </c>
      <c r="B188" s="2" t="s">
        <v>110</v>
      </c>
      <c r="C188" s="2" t="s">
        <v>8</v>
      </c>
      <c r="D188" s="2" t="s">
        <v>47</v>
      </c>
      <c r="F188" s="2">
        <v>10</v>
      </c>
      <c r="G188" s="3">
        <v>35</v>
      </c>
      <c r="H188" s="4"/>
      <c r="I188" s="4"/>
      <c r="J188" s="4"/>
      <c r="K188" s="4"/>
      <c r="L188" s="4"/>
    </row>
    <row r="189" spans="1:12" ht="12.75" customHeight="1" x14ac:dyDescent="0.3">
      <c r="A189" s="2">
        <v>190</v>
      </c>
      <c r="B189" s="2" t="s">
        <v>111</v>
      </c>
      <c r="C189" s="2" t="s">
        <v>8</v>
      </c>
      <c r="D189" s="2" t="s">
        <v>9</v>
      </c>
      <c r="E189" s="2" t="s">
        <v>10</v>
      </c>
      <c r="F189" s="2">
        <v>0</v>
      </c>
      <c r="G189" s="3">
        <v>15</v>
      </c>
      <c r="H189" s="4"/>
      <c r="I189" s="4"/>
      <c r="J189" s="4"/>
      <c r="K189" s="4"/>
      <c r="L189" s="4"/>
    </row>
    <row r="190" spans="1:12" ht="12.75" customHeight="1" x14ac:dyDescent="0.3">
      <c r="A190" s="2">
        <v>191</v>
      </c>
      <c r="B190" s="2" t="s">
        <v>111</v>
      </c>
      <c r="C190" s="2" t="s">
        <v>8</v>
      </c>
      <c r="D190" s="2" t="s">
        <v>9</v>
      </c>
      <c r="F190" s="2">
        <v>20</v>
      </c>
      <c r="G190" s="3">
        <v>22</v>
      </c>
      <c r="H190" s="4"/>
      <c r="I190" s="4"/>
      <c r="J190" s="4"/>
      <c r="K190" s="4"/>
      <c r="L190" s="4"/>
    </row>
    <row r="191" spans="1:12" ht="12.75" customHeight="1" x14ac:dyDescent="0.3">
      <c r="A191" s="2">
        <v>192</v>
      </c>
      <c r="B191" s="2" t="s">
        <v>112</v>
      </c>
      <c r="C191" s="2" t="s">
        <v>8</v>
      </c>
      <c r="D191" s="2" t="s">
        <v>97</v>
      </c>
      <c r="E191" s="2" t="s">
        <v>10</v>
      </c>
      <c r="F191" s="2">
        <v>0</v>
      </c>
      <c r="G191" s="3">
        <v>38</v>
      </c>
      <c r="H191" s="4"/>
      <c r="I191" s="4"/>
      <c r="J191" s="4"/>
      <c r="K191" s="4"/>
      <c r="L191" s="4"/>
    </row>
    <row r="192" spans="1:12" ht="12.75" customHeight="1" x14ac:dyDescent="0.3">
      <c r="A192" s="2">
        <v>193</v>
      </c>
      <c r="B192" s="2" t="s">
        <v>112</v>
      </c>
      <c r="C192" s="2" t="s">
        <v>8</v>
      </c>
      <c r="D192" s="2" t="s">
        <v>97</v>
      </c>
      <c r="F192" s="2">
        <v>20</v>
      </c>
      <c r="G192" s="3">
        <v>24</v>
      </c>
      <c r="H192" s="4"/>
      <c r="I192" s="4"/>
      <c r="J192" s="4"/>
      <c r="K192" s="4"/>
      <c r="L192" s="4"/>
    </row>
    <row r="193" spans="1:12" ht="12.75" customHeight="1" x14ac:dyDescent="0.3">
      <c r="A193" s="2">
        <v>194</v>
      </c>
      <c r="B193" s="2" t="s">
        <v>112</v>
      </c>
      <c r="C193" s="2" t="s">
        <v>8</v>
      </c>
      <c r="D193" s="2" t="s">
        <v>97</v>
      </c>
      <c r="F193" s="2">
        <v>10</v>
      </c>
      <c r="G193" s="3">
        <v>13</v>
      </c>
      <c r="H193" s="4"/>
      <c r="I193" s="4"/>
      <c r="J193" s="4"/>
      <c r="K193" s="4"/>
      <c r="L193" s="4"/>
    </row>
    <row r="194" spans="1:12" ht="12.75" customHeight="1" x14ac:dyDescent="0.3">
      <c r="A194" s="2">
        <v>195</v>
      </c>
      <c r="B194" s="2" t="s">
        <v>113</v>
      </c>
      <c r="C194" s="2" t="s">
        <v>8</v>
      </c>
      <c r="D194" s="2" t="s">
        <v>9</v>
      </c>
      <c r="E194" s="2" t="s">
        <v>10</v>
      </c>
      <c r="F194" s="2">
        <v>0</v>
      </c>
      <c r="G194" s="3">
        <v>40</v>
      </c>
      <c r="H194" s="4"/>
      <c r="I194" s="4"/>
      <c r="J194" s="4"/>
      <c r="K194" s="4"/>
      <c r="L194" s="4"/>
    </row>
    <row r="195" spans="1:12" ht="12.75" customHeight="1" x14ac:dyDescent="0.3">
      <c r="A195" s="2">
        <v>196</v>
      </c>
      <c r="B195" s="2" t="s">
        <v>113</v>
      </c>
      <c r="C195" s="2" t="s">
        <v>8</v>
      </c>
      <c r="D195" s="2" t="s">
        <v>9</v>
      </c>
      <c r="F195" s="2">
        <v>10</v>
      </c>
      <c r="G195" s="3">
        <v>14</v>
      </c>
      <c r="H195" s="4"/>
      <c r="I195" s="4"/>
      <c r="J195" s="4"/>
      <c r="K195" s="4"/>
      <c r="L195" s="4"/>
    </row>
    <row r="196" spans="1:12" ht="12.75" customHeight="1" x14ac:dyDescent="0.3">
      <c r="A196" s="2">
        <v>197</v>
      </c>
      <c r="B196" s="2" t="s">
        <v>114</v>
      </c>
      <c r="C196" s="2" t="s">
        <v>8</v>
      </c>
      <c r="D196" s="2" t="s">
        <v>36</v>
      </c>
      <c r="F196" s="2">
        <v>20</v>
      </c>
      <c r="G196" s="3">
        <v>29</v>
      </c>
      <c r="H196" s="4"/>
      <c r="I196" s="4"/>
      <c r="J196" s="4"/>
      <c r="K196" s="4"/>
      <c r="L196" s="4"/>
    </row>
    <row r="197" spans="1:12" ht="12.75" customHeight="1" x14ac:dyDescent="0.3">
      <c r="A197" s="2">
        <v>198</v>
      </c>
      <c r="B197" s="2" t="s">
        <v>114</v>
      </c>
      <c r="C197" s="2" t="s">
        <v>8</v>
      </c>
      <c r="D197" s="2" t="s">
        <v>36</v>
      </c>
      <c r="F197" s="2">
        <v>10</v>
      </c>
      <c r="G197" s="3">
        <v>33</v>
      </c>
      <c r="H197" s="4"/>
      <c r="I197" s="4"/>
      <c r="J197" s="4"/>
      <c r="K197" s="4"/>
      <c r="L197" s="4"/>
    </row>
    <row r="198" spans="1:12" ht="12.75" customHeight="1" x14ac:dyDescent="0.3">
      <c r="A198" s="2">
        <v>199</v>
      </c>
      <c r="B198" s="2" t="s">
        <v>114</v>
      </c>
      <c r="C198" s="2" t="s">
        <v>8</v>
      </c>
      <c r="D198" s="2" t="s">
        <v>36</v>
      </c>
      <c r="E198" s="2" t="s">
        <v>10</v>
      </c>
      <c r="F198" s="2">
        <v>0</v>
      </c>
      <c r="G198" s="3">
        <v>27</v>
      </c>
      <c r="H198" s="4"/>
      <c r="I198" s="4"/>
      <c r="J198" s="4"/>
      <c r="K198" s="4"/>
      <c r="L198" s="4"/>
    </row>
    <row r="199" spans="1:12" ht="12.75" customHeight="1" x14ac:dyDescent="0.3">
      <c r="A199" s="2">
        <v>200</v>
      </c>
      <c r="B199" s="2" t="s">
        <v>115</v>
      </c>
      <c r="C199" s="2" t="s">
        <v>8</v>
      </c>
      <c r="D199" s="2" t="s">
        <v>9</v>
      </c>
      <c r="F199" s="2">
        <v>10</v>
      </c>
      <c r="G199" s="3">
        <v>10</v>
      </c>
      <c r="H199" s="4"/>
      <c r="I199" s="4"/>
      <c r="J199" s="4"/>
      <c r="K199" s="4"/>
      <c r="L199" s="4"/>
    </row>
    <row r="200" spans="1:12" ht="12.75" customHeight="1" x14ac:dyDescent="0.3">
      <c r="A200" s="2">
        <v>201</v>
      </c>
      <c r="B200" s="2" t="s">
        <v>115</v>
      </c>
      <c r="C200" s="2" t="s">
        <v>8</v>
      </c>
      <c r="D200" s="2" t="s">
        <v>9</v>
      </c>
      <c r="F200" s="2">
        <v>20</v>
      </c>
      <c r="G200" s="3">
        <v>15</v>
      </c>
      <c r="H200" s="4"/>
      <c r="I200" s="4"/>
      <c r="J200" s="4"/>
      <c r="K200" s="4"/>
      <c r="L200" s="4"/>
    </row>
    <row r="201" spans="1:12" ht="12.75" customHeight="1" x14ac:dyDescent="0.3">
      <c r="A201" s="2">
        <v>202</v>
      </c>
      <c r="B201" s="2" t="s">
        <v>116</v>
      </c>
      <c r="C201" s="2" t="s">
        <v>8</v>
      </c>
      <c r="D201" s="2" t="s">
        <v>47</v>
      </c>
      <c r="E201" s="2" t="s">
        <v>10</v>
      </c>
      <c r="F201" s="2">
        <v>0</v>
      </c>
      <c r="G201" s="3">
        <v>23</v>
      </c>
      <c r="H201" s="4"/>
      <c r="I201" s="4"/>
      <c r="J201" s="4"/>
      <c r="K201" s="4"/>
      <c r="L201" s="4"/>
    </row>
    <row r="202" spans="1:12" ht="12.75" customHeight="1" x14ac:dyDescent="0.3">
      <c r="A202" s="2">
        <v>203</v>
      </c>
      <c r="B202" s="2" t="s">
        <v>116</v>
      </c>
      <c r="C202" s="2" t="s">
        <v>8</v>
      </c>
      <c r="D202" s="2" t="s">
        <v>47</v>
      </c>
      <c r="F202" s="2">
        <v>20</v>
      </c>
      <c r="G202" s="3">
        <v>16</v>
      </c>
      <c r="H202" s="4"/>
      <c r="I202" s="4"/>
      <c r="J202" s="4"/>
      <c r="K202" s="4"/>
      <c r="L202" s="4"/>
    </row>
    <row r="203" spans="1:12" ht="12.75" customHeight="1" x14ac:dyDescent="0.3">
      <c r="A203" s="2">
        <v>204</v>
      </c>
      <c r="B203" s="2" t="s">
        <v>117</v>
      </c>
      <c r="C203" s="2" t="s">
        <v>8</v>
      </c>
      <c r="D203" s="2" t="s">
        <v>36</v>
      </c>
      <c r="E203" s="2" t="s">
        <v>10</v>
      </c>
      <c r="F203" s="2">
        <v>0</v>
      </c>
      <c r="G203" s="3">
        <v>16</v>
      </c>
      <c r="H203" s="4"/>
      <c r="I203" s="4"/>
      <c r="J203" s="4"/>
      <c r="K203" s="4"/>
      <c r="L203" s="4"/>
    </row>
    <row r="204" spans="1:12" ht="12.75" customHeight="1" x14ac:dyDescent="0.3">
      <c r="A204" s="2">
        <v>205</v>
      </c>
      <c r="B204" s="2" t="s">
        <v>118</v>
      </c>
      <c r="C204" s="2" t="s">
        <v>8</v>
      </c>
      <c r="D204" s="2" t="s">
        <v>9</v>
      </c>
      <c r="F204" s="2">
        <v>20</v>
      </c>
      <c r="G204" s="3">
        <v>28</v>
      </c>
      <c r="H204" s="4"/>
      <c r="I204" s="4"/>
      <c r="J204" s="4"/>
      <c r="K204" s="4"/>
      <c r="L204" s="4"/>
    </row>
    <row r="205" spans="1:12" ht="12.75" customHeight="1" x14ac:dyDescent="0.3">
      <c r="A205" s="2">
        <v>206</v>
      </c>
      <c r="B205" s="2" t="s">
        <v>119</v>
      </c>
      <c r="C205" s="2" t="s">
        <v>8</v>
      </c>
      <c r="D205" s="2" t="s">
        <v>36</v>
      </c>
      <c r="E205" s="2" t="s">
        <v>10</v>
      </c>
      <c r="F205" s="2">
        <v>0</v>
      </c>
      <c r="G205" s="3">
        <v>15</v>
      </c>
      <c r="H205" s="4"/>
      <c r="I205" s="4"/>
      <c r="J205" s="4"/>
      <c r="K205" s="4"/>
      <c r="L205" s="4"/>
    </row>
    <row r="206" spans="1:12" ht="12.75" customHeight="1" x14ac:dyDescent="0.3">
      <c r="A206" s="2">
        <v>207</v>
      </c>
      <c r="B206" s="2" t="s">
        <v>120</v>
      </c>
      <c r="C206" s="2" t="s">
        <v>8</v>
      </c>
      <c r="D206" s="2" t="s">
        <v>9</v>
      </c>
      <c r="E206" s="2" t="s">
        <v>10</v>
      </c>
      <c r="F206" s="2">
        <v>0</v>
      </c>
      <c r="G206" s="3">
        <v>39</v>
      </c>
      <c r="H206" s="4"/>
      <c r="I206" s="4"/>
      <c r="J206" s="4"/>
      <c r="K206" s="4"/>
      <c r="L206" s="4"/>
    </row>
    <row r="207" spans="1:12" ht="12.75" customHeight="1" x14ac:dyDescent="0.3">
      <c r="A207" s="2">
        <v>208</v>
      </c>
      <c r="B207" s="2" t="s">
        <v>120</v>
      </c>
      <c r="C207" s="2" t="s">
        <v>8</v>
      </c>
      <c r="D207" s="2" t="s">
        <v>9</v>
      </c>
      <c r="F207" s="2">
        <v>20</v>
      </c>
      <c r="G207" s="3">
        <v>31</v>
      </c>
      <c r="H207" s="4"/>
      <c r="I207" s="4"/>
      <c r="J207" s="4"/>
      <c r="K207" s="4"/>
      <c r="L207" s="4"/>
    </row>
    <row r="208" spans="1:12" ht="12.75" customHeight="1" x14ac:dyDescent="0.3">
      <c r="A208" s="2">
        <v>209</v>
      </c>
      <c r="B208" s="2" t="s">
        <v>121</v>
      </c>
      <c r="C208" s="2" t="s">
        <v>8</v>
      </c>
      <c r="D208" s="2" t="s">
        <v>65</v>
      </c>
      <c r="E208" s="2" t="s">
        <v>10</v>
      </c>
      <c r="F208" s="2">
        <v>0</v>
      </c>
      <c r="G208" s="3">
        <v>26</v>
      </c>
      <c r="H208" s="4"/>
      <c r="I208" s="4"/>
      <c r="J208" s="4"/>
      <c r="K208" s="4"/>
      <c r="L208" s="4"/>
    </row>
    <row r="209" spans="1:12" ht="12.75" customHeight="1" x14ac:dyDescent="0.3">
      <c r="A209" s="2">
        <v>210</v>
      </c>
      <c r="B209" s="2" t="s">
        <v>121</v>
      </c>
      <c r="C209" s="2" t="s">
        <v>8</v>
      </c>
      <c r="D209" s="2" t="s">
        <v>65</v>
      </c>
      <c r="F209" s="2">
        <v>20</v>
      </c>
      <c r="G209" s="3">
        <v>34</v>
      </c>
      <c r="H209" s="4"/>
      <c r="I209" s="4"/>
      <c r="J209" s="4"/>
      <c r="K209" s="4"/>
      <c r="L209" s="4"/>
    </row>
    <row r="210" spans="1:12" ht="12.75" customHeight="1" x14ac:dyDescent="0.3">
      <c r="A210" s="2">
        <v>211</v>
      </c>
      <c r="B210" s="2" t="s">
        <v>121</v>
      </c>
      <c r="C210" s="2" t="s">
        <v>8</v>
      </c>
      <c r="D210" s="2" t="s">
        <v>65</v>
      </c>
      <c r="F210" s="2">
        <v>10</v>
      </c>
      <c r="G210" s="3">
        <v>38</v>
      </c>
      <c r="H210" s="4"/>
      <c r="I210" s="4"/>
      <c r="J210" s="4"/>
      <c r="K210" s="4"/>
      <c r="L210" s="4"/>
    </row>
    <row r="211" spans="1:12" ht="12.75" customHeight="1" x14ac:dyDescent="0.3">
      <c r="A211" s="2">
        <v>212</v>
      </c>
      <c r="B211" s="2" t="s">
        <v>122</v>
      </c>
      <c r="C211" s="2" t="s">
        <v>8</v>
      </c>
      <c r="D211" s="2" t="s">
        <v>47</v>
      </c>
      <c r="E211" s="2" t="s">
        <v>10</v>
      </c>
      <c r="F211" s="2">
        <v>0</v>
      </c>
      <c r="G211" s="3">
        <v>14</v>
      </c>
      <c r="H211" s="4"/>
      <c r="I211" s="4"/>
      <c r="J211" s="4"/>
      <c r="K211" s="4"/>
      <c r="L211" s="4"/>
    </row>
    <row r="212" spans="1:12" ht="12.75" customHeight="1" x14ac:dyDescent="0.3">
      <c r="A212" s="2">
        <v>213</v>
      </c>
      <c r="B212" s="2" t="s">
        <v>123</v>
      </c>
      <c r="C212" s="2" t="s">
        <v>8</v>
      </c>
      <c r="D212" s="2" t="s">
        <v>36</v>
      </c>
      <c r="F212" s="2">
        <v>10</v>
      </c>
      <c r="G212" s="3">
        <v>17</v>
      </c>
      <c r="H212" s="4"/>
      <c r="I212" s="4"/>
      <c r="J212" s="4"/>
      <c r="K212" s="4"/>
      <c r="L212" s="4"/>
    </row>
    <row r="213" spans="1:12" ht="12.75" customHeight="1" x14ac:dyDescent="0.3">
      <c r="A213" s="2">
        <v>214</v>
      </c>
      <c r="B213" s="2" t="s">
        <v>123</v>
      </c>
      <c r="C213" s="2" t="s">
        <v>8</v>
      </c>
      <c r="D213" s="2" t="s">
        <v>36</v>
      </c>
      <c r="E213" s="2" t="s">
        <v>10</v>
      </c>
      <c r="F213" s="2">
        <v>0</v>
      </c>
      <c r="G213" s="3">
        <v>35</v>
      </c>
      <c r="H213" s="4"/>
      <c r="I213" s="4"/>
      <c r="J213" s="4"/>
      <c r="K213" s="4"/>
      <c r="L213" s="4"/>
    </row>
    <row r="214" spans="1:12" ht="12.75" customHeight="1" x14ac:dyDescent="0.3">
      <c r="A214" s="2">
        <v>215</v>
      </c>
      <c r="B214" s="2" t="s">
        <v>123</v>
      </c>
      <c r="C214" s="2" t="s">
        <v>8</v>
      </c>
      <c r="D214" s="2" t="s">
        <v>36</v>
      </c>
      <c r="F214" s="2">
        <v>20</v>
      </c>
      <c r="G214" s="3">
        <v>19</v>
      </c>
      <c r="H214" s="4"/>
      <c r="I214" s="4"/>
      <c r="J214" s="4"/>
      <c r="K214" s="4"/>
      <c r="L214" s="4"/>
    </row>
    <row r="215" spans="1:12" ht="12.75" customHeight="1" x14ac:dyDescent="0.3">
      <c r="A215" s="2">
        <v>216</v>
      </c>
      <c r="B215" s="2" t="s">
        <v>124</v>
      </c>
      <c r="C215" s="2" t="s">
        <v>8</v>
      </c>
      <c r="D215" s="2" t="s">
        <v>9</v>
      </c>
      <c r="E215" s="2" t="s">
        <v>10</v>
      </c>
      <c r="F215" s="2">
        <v>0</v>
      </c>
      <c r="G215" s="3">
        <v>19</v>
      </c>
      <c r="H215" s="4"/>
      <c r="I215" s="4"/>
      <c r="J215" s="4"/>
      <c r="K215" s="4"/>
      <c r="L215" s="4"/>
    </row>
    <row r="216" spans="1:12" ht="12.75" customHeight="1" x14ac:dyDescent="0.3">
      <c r="A216" s="2">
        <v>217</v>
      </c>
      <c r="B216" s="2" t="s">
        <v>124</v>
      </c>
      <c r="C216" s="2" t="s">
        <v>8</v>
      </c>
      <c r="D216" s="2" t="s">
        <v>9</v>
      </c>
      <c r="F216" s="2">
        <v>20</v>
      </c>
      <c r="G216" s="3">
        <v>31</v>
      </c>
      <c r="H216" s="4"/>
      <c r="I216" s="4"/>
      <c r="J216" s="4"/>
      <c r="K216" s="4"/>
      <c r="L216" s="4"/>
    </row>
    <row r="217" spans="1:12" ht="12.75" customHeight="1" x14ac:dyDescent="0.3">
      <c r="A217" s="2">
        <v>218</v>
      </c>
      <c r="B217" s="2" t="s">
        <v>125</v>
      </c>
      <c r="C217" s="2" t="s">
        <v>8</v>
      </c>
      <c r="D217" s="2" t="s">
        <v>9</v>
      </c>
      <c r="E217" s="2" t="s">
        <v>10</v>
      </c>
      <c r="F217" s="2">
        <v>0</v>
      </c>
      <c r="G217" s="3">
        <v>29</v>
      </c>
      <c r="H217" s="4"/>
      <c r="I217" s="4"/>
      <c r="J217" s="4"/>
      <c r="K217" s="4"/>
      <c r="L217" s="4"/>
    </row>
    <row r="218" spans="1:12" ht="12.75" customHeight="1" x14ac:dyDescent="0.3">
      <c r="A218" s="2">
        <v>219</v>
      </c>
      <c r="B218" s="2" t="s">
        <v>125</v>
      </c>
      <c r="C218" s="2" t="s">
        <v>8</v>
      </c>
      <c r="D218" s="2" t="s">
        <v>9</v>
      </c>
      <c r="F218" s="2">
        <v>20</v>
      </c>
      <c r="G218" s="3">
        <v>31</v>
      </c>
      <c r="H218" s="4"/>
      <c r="I218" s="4"/>
      <c r="J218" s="4"/>
      <c r="K218" s="4"/>
      <c r="L218" s="4"/>
    </row>
    <row r="219" spans="1:12" ht="12.75" customHeight="1" x14ac:dyDescent="0.3">
      <c r="A219" s="2">
        <v>220</v>
      </c>
      <c r="B219" s="2" t="s">
        <v>126</v>
      </c>
      <c r="C219" s="2" t="s">
        <v>8</v>
      </c>
      <c r="D219" s="2" t="s">
        <v>9</v>
      </c>
      <c r="F219" s="2">
        <v>20</v>
      </c>
      <c r="G219" s="3">
        <v>22</v>
      </c>
      <c r="H219" s="4"/>
      <c r="I219" s="4"/>
      <c r="J219" s="4"/>
      <c r="K219" s="4"/>
      <c r="L219" s="4"/>
    </row>
    <row r="220" spans="1:12" ht="12.75" customHeight="1" x14ac:dyDescent="0.3">
      <c r="A220" s="2">
        <v>221</v>
      </c>
      <c r="B220" s="2" t="s">
        <v>126</v>
      </c>
      <c r="C220" s="2" t="s">
        <v>8</v>
      </c>
      <c r="D220" s="2" t="s">
        <v>9</v>
      </c>
      <c r="F220" s="2">
        <v>20</v>
      </c>
      <c r="G220" s="3">
        <v>26</v>
      </c>
      <c r="H220" s="4"/>
      <c r="I220" s="4"/>
      <c r="J220" s="4"/>
      <c r="K220" s="4"/>
      <c r="L220" s="4"/>
    </row>
    <row r="221" spans="1:12" ht="12.75" customHeight="1" x14ac:dyDescent="0.3">
      <c r="A221" s="2">
        <v>222</v>
      </c>
      <c r="B221" s="2" t="s">
        <v>126</v>
      </c>
      <c r="C221" s="2" t="s">
        <v>8</v>
      </c>
      <c r="D221" s="2" t="s">
        <v>9</v>
      </c>
      <c r="E221" s="2" t="s">
        <v>10</v>
      </c>
      <c r="F221" s="2">
        <v>0</v>
      </c>
      <c r="G221" s="3">
        <v>35</v>
      </c>
      <c r="H221" s="4"/>
      <c r="I221" s="4"/>
      <c r="J221" s="4"/>
      <c r="K221" s="4"/>
      <c r="L221" s="4"/>
    </row>
    <row r="222" spans="1:12" ht="12.75" customHeight="1" x14ac:dyDescent="0.3">
      <c r="A222" s="2">
        <v>223</v>
      </c>
      <c r="B222" s="2" t="s">
        <v>127</v>
      </c>
      <c r="C222" s="2" t="s">
        <v>8</v>
      </c>
      <c r="D222" s="2" t="s">
        <v>54</v>
      </c>
      <c r="E222" s="2" t="s">
        <v>10</v>
      </c>
      <c r="F222" s="2">
        <v>0</v>
      </c>
      <c r="G222" s="3">
        <v>19</v>
      </c>
      <c r="H222" s="4"/>
      <c r="I222" s="4"/>
      <c r="J222" s="4"/>
      <c r="K222" s="4"/>
      <c r="L222" s="4"/>
    </row>
    <row r="223" spans="1:12" ht="12.75" customHeight="1" x14ac:dyDescent="0.3">
      <c r="A223" s="2">
        <v>224</v>
      </c>
      <c r="B223" s="2" t="s">
        <v>128</v>
      </c>
      <c r="C223" s="2" t="s">
        <v>8</v>
      </c>
      <c r="D223" s="2" t="s">
        <v>9</v>
      </c>
      <c r="E223" s="2" t="s">
        <v>10</v>
      </c>
      <c r="F223" s="2">
        <v>0</v>
      </c>
      <c r="G223" s="3">
        <v>37</v>
      </c>
      <c r="H223" s="4"/>
      <c r="I223" s="4"/>
      <c r="J223" s="4"/>
      <c r="K223" s="4"/>
      <c r="L223" s="4"/>
    </row>
    <row r="224" spans="1:12" ht="12.75" customHeight="1" x14ac:dyDescent="0.3">
      <c r="A224" s="2">
        <v>225</v>
      </c>
      <c r="B224" s="2" t="s">
        <v>129</v>
      </c>
      <c r="C224" s="2" t="s">
        <v>8</v>
      </c>
      <c r="D224" s="2" t="s">
        <v>9</v>
      </c>
      <c r="F224" s="2">
        <v>20</v>
      </c>
      <c r="G224" s="3">
        <v>33</v>
      </c>
      <c r="H224" s="4"/>
      <c r="I224" s="4"/>
      <c r="J224" s="4"/>
      <c r="K224" s="4"/>
      <c r="L224" s="4"/>
    </row>
    <row r="225" spans="1:12" ht="12.75" customHeight="1" x14ac:dyDescent="0.3">
      <c r="A225" s="2">
        <v>226</v>
      </c>
      <c r="B225" s="2" t="s">
        <v>129</v>
      </c>
      <c r="C225" s="2" t="s">
        <v>8</v>
      </c>
      <c r="D225" s="2" t="s">
        <v>9</v>
      </c>
      <c r="E225" s="2" t="s">
        <v>10</v>
      </c>
      <c r="F225" s="2">
        <v>0</v>
      </c>
      <c r="G225" s="3">
        <v>38</v>
      </c>
      <c r="H225" s="4"/>
      <c r="I225" s="4"/>
      <c r="J225" s="4"/>
      <c r="K225" s="4"/>
      <c r="L225" s="4"/>
    </row>
    <row r="226" spans="1:12" ht="12.75" customHeight="1" x14ac:dyDescent="0.3">
      <c r="A226" s="2">
        <v>227</v>
      </c>
      <c r="B226" s="2" t="s">
        <v>130</v>
      </c>
      <c r="C226" s="2" t="s">
        <v>8</v>
      </c>
      <c r="D226" s="2" t="s">
        <v>9</v>
      </c>
      <c r="F226" s="2">
        <v>20</v>
      </c>
      <c r="G226" s="3">
        <v>33</v>
      </c>
      <c r="H226" s="4"/>
      <c r="I226" s="4"/>
      <c r="J226" s="4"/>
      <c r="K226" s="4"/>
      <c r="L226" s="4"/>
    </row>
    <row r="227" spans="1:12" ht="12.75" customHeight="1" x14ac:dyDescent="0.3">
      <c r="A227" s="2">
        <v>228</v>
      </c>
      <c r="B227" s="2" t="s">
        <v>130</v>
      </c>
      <c r="C227" s="2" t="s">
        <v>8</v>
      </c>
      <c r="D227" s="2" t="s">
        <v>9</v>
      </c>
      <c r="E227" s="2" t="s">
        <v>10</v>
      </c>
      <c r="F227" s="2">
        <v>0</v>
      </c>
      <c r="G227" s="3">
        <v>30</v>
      </c>
      <c r="H227" s="4"/>
      <c r="I227" s="4"/>
      <c r="J227" s="4"/>
      <c r="K227" s="4"/>
      <c r="L227" s="4"/>
    </row>
    <row r="228" spans="1:12" ht="12.75" customHeight="1" x14ac:dyDescent="0.3">
      <c r="A228" s="2">
        <v>229</v>
      </c>
      <c r="B228" s="2" t="s">
        <v>130</v>
      </c>
      <c r="C228" s="2" t="s">
        <v>8</v>
      </c>
      <c r="D228" s="2" t="s">
        <v>9</v>
      </c>
      <c r="F228" s="2">
        <v>10</v>
      </c>
      <c r="G228" s="3">
        <v>23</v>
      </c>
      <c r="H228" s="4"/>
      <c r="I228" s="4"/>
      <c r="J228" s="4"/>
      <c r="K228" s="4"/>
      <c r="L228" s="4"/>
    </row>
    <row r="229" spans="1:12" ht="12.75" customHeight="1" x14ac:dyDescent="0.3">
      <c r="A229" s="2">
        <v>230</v>
      </c>
      <c r="B229" s="2" t="s">
        <v>131</v>
      </c>
      <c r="C229" s="2" t="s">
        <v>8</v>
      </c>
      <c r="D229" s="2" t="s">
        <v>9</v>
      </c>
      <c r="E229" s="2" t="s">
        <v>10</v>
      </c>
      <c r="F229" s="2">
        <v>0</v>
      </c>
      <c r="G229" s="3">
        <v>37</v>
      </c>
      <c r="H229" s="4"/>
      <c r="I229" s="4"/>
      <c r="J229" s="4"/>
      <c r="K229" s="4"/>
      <c r="L229" s="4"/>
    </row>
    <row r="230" spans="1:12" ht="12.75" customHeight="1" x14ac:dyDescent="0.3">
      <c r="A230" s="2">
        <v>231</v>
      </c>
      <c r="B230" s="2" t="s">
        <v>131</v>
      </c>
      <c r="C230" s="2" t="s">
        <v>8</v>
      </c>
      <c r="D230" s="2" t="s">
        <v>9</v>
      </c>
      <c r="F230" s="2">
        <v>20</v>
      </c>
      <c r="G230" s="3">
        <v>36</v>
      </c>
      <c r="H230" s="4"/>
      <c r="I230" s="4"/>
      <c r="J230" s="4"/>
      <c r="K230" s="4"/>
      <c r="L230" s="4"/>
    </row>
    <row r="231" spans="1:12" ht="12.75" customHeight="1" x14ac:dyDescent="0.3">
      <c r="A231" s="2">
        <v>232</v>
      </c>
      <c r="B231" s="2" t="s">
        <v>132</v>
      </c>
      <c r="C231" s="2" t="s">
        <v>8</v>
      </c>
      <c r="D231" s="2" t="s">
        <v>9</v>
      </c>
      <c r="E231" s="2" t="s">
        <v>10</v>
      </c>
      <c r="F231" s="2">
        <v>0</v>
      </c>
      <c r="G231" s="3">
        <v>18</v>
      </c>
      <c r="H231" s="4"/>
      <c r="I231" s="4"/>
      <c r="J231" s="4"/>
      <c r="K231" s="4"/>
      <c r="L231" s="4"/>
    </row>
    <row r="232" spans="1:12" ht="12.75" customHeight="1" x14ac:dyDescent="0.3">
      <c r="A232" s="2">
        <v>233</v>
      </c>
      <c r="B232" s="2" t="s">
        <v>132</v>
      </c>
      <c r="C232" s="2" t="s">
        <v>8</v>
      </c>
      <c r="D232" s="2" t="s">
        <v>9</v>
      </c>
      <c r="F232" s="2">
        <v>20</v>
      </c>
      <c r="G232" s="3">
        <v>22</v>
      </c>
      <c r="H232" s="4"/>
      <c r="I232" s="4"/>
      <c r="J232" s="4"/>
      <c r="K232" s="4"/>
      <c r="L232" s="4"/>
    </row>
    <row r="233" spans="1:12" ht="12.75" customHeight="1" x14ac:dyDescent="0.3">
      <c r="A233" s="2">
        <v>234</v>
      </c>
      <c r="B233" s="2" t="s">
        <v>133</v>
      </c>
      <c r="C233" s="2" t="s">
        <v>8</v>
      </c>
      <c r="D233" s="2" t="s">
        <v>47</v>
      </c>
      <c r="E233" s="2" t="s">
        <v>10</v>
      </c>
      <c r="F233" s="2">
        <v>0</v>
      </c>
      <c r="G233" s="3">
        <v>27</v>
      </c>
      <c r="H233" s="4"/>
      <c r="I233" s="4"/>
      <c r="J233" s="4"/>
      <c r="K233" s="4"/>
      <c r="L233" s="4"/>
    </row>
    <row r="234" spans="1:12" ht="12.75" customHeight="1" x14ac:dyDescent="0.3">
      <c r="A234" s="2">
        <v>235</v>
      </c>
      <c r="B234" s="2" t="s">
        <v>133</v>
      </c>
      <c r="C234" s="2" t="s">
        <v>8</v>
      </c>
      <c r="D234" s="2" t="s">
        <v>47</v>
      </c>
      <c r="F234" s="2">
        <v>10</v>
      </c>
      <c r="G234" s="3">
        <v>20</v>
      </c>
      <c r="H234" s="4"/>
      <c r="I234" s="4"/>
      <c r="J234" s="4"/>
      <c r="K234" s="4"/>
      <c r="L234" s="4"/>
    </row>
    <row r="235" spans="1:12" ht="12.75" customHeight="1" x14ac:dyDescent="0.3">
      <c r="A235" s="2">
        <v>236</v>
      </c>
      <c r="B235" s="2" t="s">
        <v>134</v>
      </c>
      <c r="C235" s="2" t="s">
        <v>8</v>
      </c>
      <c r="D235" s="2" t="s">
        <v>9</v>
      </c>
      <c r="E235" s="2" t="s">
        <v>10</v>
      </c>
      <c r="F235" s="2">
        <v>0</v>
      </c>
      <c r="G235" s="3">
        <v>16</v>
      </c>
      <c r="H235" s="4"/>
      <c r="I235" s="4"/>
      <c r="J235" s="4"/>
      <c r="K235" s="4"/>
      <c r="L235" s="4"/>
    </row>
    <row r="236" spans="1:12" ht="12.75" customHeight="1" x14ac:dyDescent="0.3">
      <c r="A236" s="2">
        <v>237</v>
      </c>
      <c r="B236" s="2" t="s">
        <v>134</v>
      </c>
      <c r="C236" s="2" t="s">
        <v>8</v>
      </c>
      <c r="D236" s="2" t="s">
        <v>9</v>
      </c>
      <c r="F236" s="2">
        <v>20</v>
      </c>
      <c r="G236" s="3">
        <v>19</v>
      </c>
      <c r="H236" s="4"/>
      <c r="I236" s="4"/>
      <c r="J236" s="4"/>
      <c r="K236" s="4"/>
      <c r="L236" s="4"/>
    </row>
    <row r="237" spans="1:12" ht="12.75" customHeight="1" x14ac:dyDescent="0.3">
      <c r="A237" s="2">
        <v>238</v>
      </c>
      <c r="B237" s="2" t="s">
        <v>135</v>
      </c>
      <c r="C237" s="2" t="s">
        <v>8</v>
      </c>
      <c r="D237" s="2" t="s">
        <v>47</v>
      </c>
      <c r="E237" s="2" t="s">
        <v>10</v>
      </c>
      <c r="F237" s="2">
        <v>0</v>
      </c>
      <c r="G237" s="3">
        <v>17</v>
      </c>
      <c r="H237" s="4"/>
      <c r="I237" s="4"/>
      <c r="J237" s="4"/>
      <c r="K237" s="4"/>
      <c r="L237" s="4"/>
    </row>
    <row r="238" spans="1:12" ht="12.75" customHeight="1" x14ac:dyDescent="0.3">
      <c r="A238" s="2">
        <v>239</v>
      </c>
      <c r="B238" s="2" t="s">
        <v>136</v>
      </c>
      <c r="C238" s="2" t="s">
        <v>8</v>
      </c>
      <c r="D238" s="2" t="s">
        <v>75</v>
      </c>
      <c r="E238" s="2" t="s">
        <v>10</v>
      </c>
      <c r="F238" s="2">
        <v>0</v>
      </c>
      <c r="G238" s="3">
        <v>23</v>
      </c>
      <c r="H238" s="4"/>
      <c r="I238" s="4"/>
      <c r="J238" s="4"/>
      <c r="K238" s="4"/>
      <c r="L238" s="4"/>
    </row>
    <row r="239" spans="1:12" ht="12.75" customHeight="1" x14ac:dyDescent="0.3">
      <c r="A239" s="2">
        <v>240</v>
      </c>
      <c r="B239" s="2" t="s">
        <v>137</v>
      </c>
      <c r="C239" s="2" t="s">
        <v>8</v>
      </c>
      <c r="D239" s="2" t="s">
        <v>9</v>
      </c>
      <c r="F239" s="2">
        <v>20</v>
      </c>
      <c r="G239" s="3">
        <v>15</v>
      </c>
      <c r="H239" s="4"/>
      <c r="I239" s="4"/>
      <c r="J239" s="4"/>
      <c r="K239" s="4"/>
      <c r="L239" s="4"/>
    </row>
    <row r="240" spans="1:12" ht="12.75" customHeight="1" x14ac:dyDescent="0.3">
      <c r="A240" s="2">
        <v>241</v>
      </c>
      <c r="B240" s="2" t="s">
        <v>137</v>
      </c>
      <c r="C240" s="2" t="s">
        <v>8</v>
      </c>
      <c r="D240" s="2" t="s">
        <v>9</v>
      </c>
      <c r="E240" s="2" t="s">
        <v>10</v>
      </c>
      <c r="F240" s="2">
        <v>0</v>
      </c>
      <c r="G240" s="3">
        <v>10</v>
      </c>
      <c r="H240" s="4"/>
      <c r="I240" s="4"/>
      <c r="J240" s="4"/>
      <c r="K240" s="4"/>
      <c r="L240" s="4"/>
    </row>
    <row r="241" spans="1:12" ht="12.75" customHeight="1" x14ac:dyDescent="0.3">
      <c r="A241" s="2">
        <v>242</v>
      </c>
      <c r="B241" s="2" t="s">
        <v>138</v>
      </c>
      <c r="C241" s="2" t="s">
        <v>8</v>
      </c>
      <c r="D241" s="2" t="s">
        <v>54</v>
      </c>
      <c r="E241" s="2" t="s">
        <v>10</v>
      </c>
      <c r="F241" s="2">
        <v>0</v>
      </c>
      <c r="G241" s="3">
        <v>20</v>
      </c>
      <c r="H241" s="4"/>
      <c r="I241" s="4"/>
      <c r="J241" s="4"/>
      <c r="K241" s="4"/>
      <c r="L241" s="4"/>
    </row>
    <row r="242" spans="1:12" ht="12.75" customHeight="1" x14ac:dyDescent="0.3">
      <c r="A242" s="2">
        <v>243</v>
      </c>
      <c r="B242" s="2" t="s">
        <v>138</v>
      </c>
      <c r="C242" s="2" t="s">
        <v>8</v>
      </c>
      <c r="D242" s="2" t="s">
        <v>54</v>
      </c>
      <c r="F242" s="2">
        <v>10</v>
      </c>
      <c r="G242" s="3">
        <v>12</v>
      </c>
      <c r="H242" s="4"/>
      <c r="I242" s="4"/>
      <c r="J242" s="4"/>
      <c r="K242" s="4"/>
      <c r="L242" s="4"/>
    </row>
    <row r="243" spans="1:12" ht="12.75" customHeight="1" x14ac:dyDescent="0.3">
      <c r="A243" s="2">
        <v>244</v>
      </c>
      <c r="B243" s="2" t="s">
        <v>138</v>
      </c>
      <c r="C243" s="2" t="s">
        <v>8</v>
      </c>
      <c r="D243" s="2" t="s">
        <v>54</v>
      </c>
      <c r="F243" s="2">
        <v>20</v>
      </c>
      <c r="G243" s="3">
        <v>37</v>
      </c>
      <c r="H243" s="4"/>
      <c r="I243" s="4"/>
      <c r="J243" s="4"/>
      <c r="K243" s="4"/>
      <c r="L243" s="4"/>
    </row>
    <row r="244" spans="1:12" ht="12.75" customHeight="1" x14ac:dyDescent="0.3">
      <c r="A244" s="2">
        <v>245</v>
      </c>
      <c r="B244" s="2" t="s">
        <v>139</v>
      </c>
      <c r="C244" s="2" t="s">
        <v>8</v>
      </c>
      <c r="D244" s="2" t="s">
        <v>36</v>
      </c>
      <c r="E244" s="2" t="s">
        <v>10</v>
      </c>
      <c r="F244" s="2">
        <v>0</v>
      </c>
      <c r="G244" s="3">
        <v>18</v>
      </c>
      <c r="H244" s="4"/>
      <c r="I244" s="4"/>
      <c r="J244" s="4"/>
      <c r="K244" s="4"/>
      <c r="L244" s="4"/>
    </row>
    <row r="245" spans="1:12" ht="12.75" customHeight="1" x14ac:dyDescent="0.3">
      <c r="A245" s="2">
        <v>246</v>
      </c>
      <c r="B245" s="2" t="s">
        <v>140</v>
      </c>
      <c r="C245" s="2" t="s">
        <v>8</v>
      </c>
      <c r="D245" s="2" t="s">
        <v>9</v>
      </c>
      <c r="F245" s="2">
        <v>20</v>
      </c>
      <c r="G245" s="3">
        <v>26</v>
      </c>
      <c r="H245" s="4"/>
      <c r="I245" s="4"/>
      <c r="J245" s="4"/>
      <c r="K245" s="4"/>
      <c r="L245" s="4"/>
    </row>
    <row r="246" spans="1:12" ht="12.75" customHeight="1" x14ac:dyDescent="0.3">
      <c r="A246" s="2">
        <v>247</v>
      </c>
      <c r="B246" s="2" t="s">
        <v>140</v>
      </c>
      <c r="C246" s="2" t="s">
        <v>8</v>
      </c>
      <c r="D246" s="2" t="s">
        <v>9</v>
      </c>
      <c r="F246" s="2">
        <v>10</v>
      </c>
      <c r="G246" s="3">
        <v>16</v>
      </c>
      <c r="H246" s="4"/>
      <c r="I246" s="4"/>
      <c r="J246" s="4"/>
      <c r="K246" s="4"/>
      <c r="L246" s="4"/>
    </row>
    <row r="247" spans="1:12" ht="12.75" customHeight="1" x14ac:dyDescent="0.3">
      <c r="A247" s="2">
        <v>248</v>
      </c>
      <c r="B247" s="2" t="s">
        <v>140</v>
      </c>
      <c r="C247" s="2" t="s">
        <v>8</v>
      </c>
      <c r="D247" s="2" t="s">
        <v>9</v>
      </c>
      <c r="E247" s="2" t="s">
        <v>10</v>
      </c>
      <c r="F247" s="2">
        <v>0</v>
      </c>
      <c r="G247" s="3">
        <v>26</v>
      </c>
      <c r="H247" s="4"/>
      <c r="I247" s="4"/>
      <c r="J247" s="4"/>
      <c r="K247" s="4"/>
      <c r="L247" s="4"/>
    </row>
    <row r="248" spans="1:12" ht="12.75" customHeight="1" x14ac:dyDescent="0.3">
      <c r="A248" s="2">
        <v>249</v>
      </c>
      <c r="B248" s="2" t="s">
        <v>141</v>
      </c>
      <c r="C248" s="2" t="s">
        <v>8</v>
      </c>
      <c r="D248" s="2" t="s">
        <v>9</v>
      </c>
      <c r="E248" s="2" t="s">
        <v>10</v>
      </c>
      <c r="F248" s="2">
        <v>0</v>
      </c>
      <c r="G248" s="3">
        <v>26</v>
      </c>
      <c r="H248" s="4"/>
      <c r="I248" s="4"/>
      <c r="J248" s="4"/>
      <c r="K248" s="4"/>
      <c r="L248" s="4"/>
    </row>
    <row r="249" spans="1:12" ht="12.75" customHeight="1" x14ac:dyDescent="0.3">
      <c r="A249" s="2">
        <v>250</v>
      </c>
      <c r="B249" s="2" t="s">
        <v>141</v>
      </c>
      <c r="C249" s="2" t="s">
        <v>8</v>
      </c>
      <c r="D249" s="2" t="s">
        <v>9</v>
      </c>
      <c r="F249" s="2">
        <v>20</v>
      </c>
      <c r="G249" s="3">
        <v>17</v>
      </c>
      <c r="H249" s="4"/>
      <c r="I249" s="4"/>
      <c r="J249" s="4"/>
      <c r="K249" s="4"/>
      <c r="L249" s="4"/>
    </row>
    <row r="250" spans="1:12" ht="12.75" customHeight="1" x14ac:dyDescent="0.3">
      <c r="A250" s="2">
        <v>251</v>
      </c>
      <c r="B250" s="2" t="s">
        <v>142</v>
      </c>
      <c r="C250" s="2" t="s">
        <v>8</v>
      </c>
      <c r="D250" s="2" t="s">
        <v>54</v>
      </c>
      <c r="E250" s="2" t="s">
        <v>10</v>
      </c>
      <c r="F250" s="2">
        <v>0</v>
      </c>
      <c r="G250" s="3">
        <v>27</v>
      </c>
      <c r="H250" s="4"/>
      <c r="I250" s="4"/>
      <c r="J250" s="4"/>
      <c r="K250" s="4"/>
      <c r="L250" s="4"/>
    </row>
    <row r="251" spans="1:12" ht="12.75" customHeight="1" x14ac:dyDescent="0.3">
      <c r="A251" s="2">
        <v>252</v>
      </c>
      <c r="B251" s="2" t="s">
        <v>143</v>
      </c>
      <c r="C251" s="2" t="s">
        <v>8</v>
      </c>
      <c r="D251" s="2" t="s">
        <v>36</v>
      </c>
      <c r="E251" s="2" t="s">
        <v>10</v>
      </c>
      <c r="F251" s="2">
        <v>0</v>
      </c>
      <c r="G251" s="3">
        <v>30</v>
      </c>
      <c r="H251" s="4"/>
      <c r="I251" s="4"/>
      <c r="J251" s="4"/>
      <c r="K251" s="4"/>
      <c r="L251" s="4"/>
    </row>
    <row r="252" spans="1:12" ht="12.75" customHeight="1" x14ac:dyDescent="0.3">
      <c r="A252" s="2">
        <v>253</v>
      </c>
      <c r="B252" s="2" t="s">
        <v>144</v>
      </c>
      <c r="C252" s="2" t="s">
        <v>8</v>
      </c>
      <c r="D252" s="2" t="s">
        <v>9</v>
      </c>
      <c r="E252" s="2" t="s">
        <v>10</v>
      </c>
      <c r="F252" s="2">
        <v>0</v>
      </c>
      <c r="G252" s="3">
        <v>12</v>
      </c>
      <c r="H252" s="4"/>
      <c r="I252" s="4"/>
      <c r="J252" s="4"/>
      <c r="K252" s="4"/>
      <c r="L252" s="4"/>
    </row>
    <row r="253" spans="1:12" ht="12.75" customHeight="1" x14ac:dyDescent="0.3">
      <c r="A253" s="2">
        <v>254</v>
      </c>
      <c r="B253" s="2" t="s">
        <v>144</v>
      </c>
      <c r="C253" s="2" t="s">
        <v>8</v>
      </c>
      <c r="D253" s="2" t="s">
        <v>9</v>
      </c>
      <c r="F253" s="2">
        <v>20</v>
      </c>
      <c r="G253" s="3">
        <v>23</v>
      </c>
      <c r="H253" s="4"/>
      <c r="I253" s="4"/>
      <c r="J253" s="4"/>
      <c r="K253" s="4"/>
      <c r="L253" s="4"/>
    </row>
    <row r="254" spans="1:12" ht="12.75" customHeight="1" x14ac:dyDescent="0.3">
      <c r="A254" s="2">
        <v>255</v>
      </c>
      <c r="B254" s="2" t="s">
        <v>145</v>
      </c>
      <c r="C254" s="2" t="s">
        <v>14</v>
      </c>
      <c r="D254" s="2" t="s">
        <v>23</v>
      </c>
      <c r="F254" s="2">
        <v>20</v>
      </c>
      <c r="G254" s="3">
        <v>36</v>
      </c>
      <c r="H254" s="4"/>
      <c r="I254" s="4"/>
      <c r="J254" s="4"/>
      <c r="K254" s="4"/>
      <c r="L254" s="4"/>
    </row>
    <row r="255" spans="1:12" ht="12.75" customHeight="1" x14ac:dyDescent="0.3">
      <c r="A255" s="2">
        <v>256</v>
      </c>
      <c r="B255" s="2" t="s">
        <v>145</v>
      </c>
      <c r="C255" s="2" t="s">
        <v>14</v>
      </c>
      <c r="D255" s="2" t="s">
        <v>23</v>
      </c>
      <c r="F255" s="2">
        <v>20</v>
      </c>
      <c r="G255" s="3">
        <v>32</v>
      </c>
      <c r="H255" s="4"/>
      <c r="I255" s="4"/>
      <c r="J255" s="4"/>
      <c r="K255" s="4"/>
      <c r="L255" s="4"/>
    </row>
    <row r="256" spans="1:12" ht="12.75" customHeight="1" x14ac:dyDescent="0.3">
      <c r="A256" s="2">
        <v>257</v>
      </c>
      <c r="B256" s="2" t="s">
        <v>145</v>
      </c>
      <c r="C256" s="2" t="s">
        <v>14</v>
      </c>
      <c r="D256" s="2" t="s">
        <v>23</v>
      </c>
      <c r="E256" s="2" t="s">
        <v>10</v>
      </c>
      <c r="F256" s="2">
        <v>0</v>
      </c>
      <c r="G256" s="3">
        <v>16</v>
      </c>
      <c r="H256" s="4"/>
      <c r="I256" s="4"/>
      <c r="J256" s="4"/>
      <c r="K256" s="4"/>
      <c r="L256" s="4"/>
    </row>
    <row r="257" spans="1:12" ht="12.75" customHeight="1" x14ac:dyDescent="0.3">
      <c r="A257" s="2">
        <v>258</v>
      </c>
      <c r="B257" s="2" t="s">
        <v>145</v>
      </c>
      <c r="C257" s="2" t="s">
        <v>14</v>
      </c>
      <c r="D257" s="2" t="s">
        <v>23</v>
      </c>
      <c r="F257" s="2">
        <v>10</v>
      </c>
      <c r="G257" s="3">
        <v>35</v>
      </c>
      <c r="H257" s="4"/>
      <c r="I257" s="4"/>
      <c r="J257" s="4"/>
      <c r="K257" s="4"/>
      <c r="L257" s="4"/>
    </row>
    <row r="258" spans="1:12" ht="12.75" customHeight="1" x14ac:dyDescent="0.3">
      <c r="A258" s="2">
        <v>259</v>
      </c>
      <c r="B258" s="2" t="s">
        <v>146</v>
      </c>
      <c r="C258" s="2" t="s">
        <v>8</v>
      </c>
      <c r="D258" s="2" t="s">
        <v>36</v>
      </c>
      <c r="E258" s="2" t="s">
        <v>10</v>
      </c>
      <c r="F258" s="2">
        <v>0</v>
      </c>
      <c r="G258" s="3">
        <v>25</v>
      </c>
      <c r="H258" s="4"/>
      <c r="I258" s="4"/>
      <c r="J258" s="4"/>
      <c r="K258" s="4"/>
      <c r="L258" s="4"/>
    </row>
    <row r="259" spans="1:12" ht="12.75" customHeight="1" x14ac:dyDescent="0.3">
      <c r="A259" s="2">
        <v>260</v>
      </c>
      <c r="B259" s="2" t="s">
        <v>147</v>
      </c>
      <c r="C259" s="2" t="s">
        <v>8</v>
      </c>
      <c r="D259" s="2" t="s">
        <v>9</v>
      </c>
      <c r="E259" s="2" t="s">
        <v>10</v>
      </c>
      <c r="F259" s="2">
        <v>0</v>
      </c>
      <c r="G259" s="3">
        <v>29</v>
      </c>
      <c r="H259" s="4"/>
      <c r="I259" s="4"/>
      <c r="J259" s="4"/>
      <c r="K259" s="4"/>
      <c r="L259" s="4"/>
    </row>
    <row r="260" spans="1:12" ht="12.75" customHeight="1" x14ac:dyDescent="0.3">
      <c r="A260" s="2">
        <v>261</v>
      </c>
      <c r="B260" s="2" t="s">
        <v>148</v>
      </c>
      <c r="C260" s="2" t="s">
        <v>8</v>
      </c>
      <c r="D260" s="2" t="s">
        <v>36</v>
      </c>
      <c r="F260" s="2">
        <v>20</v>
      </c>
      <c r="G260" s="3">
        <v>24</v>
      </c>
      <c r="H260" s="4"/>
      <c r="I260" s="4"/>
      <c r="J260" s="4"/>
      <c r="K260" s="4"/>
      <c r="L260" s="4"/>
    </row>
    <row r="261" spans="1:12" ht="12.75" customHeight="1" x14ac:dyDescent="0.3">
      <c r="A261" s="2">
        <v>262</v>
      </c>
      <c r="B261" s="2" t="s">
        <v>149</v>
      </c>
      <c r="C261" s="2" t="s">
        <v>8</v>
      </c>
      <c r="D261" s="2" t="s">
        <v>54</v>
      </c>
      <c r="F261" s="2">
        <v>20</v>
      </c>
      <c r="G261" s="3">
        <v>36</v>
      </c>
      <c r="H261" s="4"/>
      <c r="I261" s="4"/>
      <c r="J261" s="4"/>
      <c r="K261" s="4"/>
      <c r="L261" s="4"/>
    </row>
    <row r="262" spans="1:12" ht="12.75" customHeight="1" x14ac:dyDescent="0.3">
      <c r="A262" s="2">
        <v>263</v>
      </c>
      <c r="B262" s="2" t="s">
        <v>150</v>
      </c>
      <c r="C262" s="2" t="s">
        <v>8</v>
      </c>
      <c r="D262" s="2" t="s">
        <v>94</v>
      </c>
      <c r="F262" s="2">
        <v>20</v>
      </c>
      <c r="G262" s="3">
        <v>28</v>
      </c>
      <c r="H262" s="4"/>
      <c r="I262" s="4"/>
      <c r="J262" s="4"/>
      <c r="K262" s="4"/>
      <c r="L262" s="4"/>
    </row>
    <row r="263" spans="1:12" ht="12.75" customHeight="1" x14ac:dyDescent="0.3">
      <c r="A263" s="2">
        <v>264</v>
      </c>
      <c r="B263" s="2" t="s">
        <v>150</v>
      </c>
      <c r="C263" s="2" t="s">
        <v>8</v>
      </c>
      <c r="D263" s="2" t="s">
        <v>94</v>
      </c>
      <c r="F263" s="2">
        <v>10</v>
      </c>
      <c r="G263" s="3">
        <v>17</v>
      </c>
      <c r="H263" s="4"/>
      <c r="I263" s="4"/>
      <c r="J263" s="4"/>
      <c r="K263" s="4"/>
      <c r="L263" s="4"/>
    </row>
    <row r="264" spans="1:12" ht="12.75" customHeight="1" x14ac:dyDescent="0.3">
      <c r="A264" s="2">
        <v>265</v>
      </c>
      <c r="B264" s="2" t="s">
        <v>151</v>
      </c>
      <c r="C264" s="2" t="s">
        <v>8</v>
      </c>
      <c r="D264" s="2" t="s">
        <v>54</v>
      </c>
      <c r="F264" s="2">
        <v>10</v>
      </c>
      <c r="G264" s="3">
        <v>40</v>
      </c>
      <c r="H264" s="4"/>
      <c r="I264" s="4"/>
      <c r="J264" s="4"/>
      <c r="K264" s="4"/>
      <c r="L264" s="4"/>
    </row>
    <row r="265" spans="1:12" ht="12.75" customHeight="1" x14ac:dyDescent="0.3">
      <c r="A265" s="2">
        <v>266</v>
      </c>
      <c r="B265" s="2" t="s">
        <v>151</v>
      </c>
      <c r="C265" s="2" t="s">
        <v>8</v>
      </c>
      <c r="D265" s="2" t="s">
        <v>54</v>
      </c>
      <c r="E265" s="2" t="s">
        <v>10</v>
      </c>
      <c r="F265" s="2">
        <v>0</v>
      </c>
      <c r="G265" s="3">
        <v>25</v>
      </c>
      <c r="H265" s="4"/>
      <c r="I265" s="4"/>
      <c r="J265" s="4"/>
      <c r="K265" s="4"/>
      <c r="L265" s="4"/>
    </row>
    <row r="266" spans="1:12" ht="12.75" customHeight="1" x14ac:dyDescent="0.3">
      <c r="A266" s="2">
        <v>267</v>
      </c>
      <c r="B266" s="2" t="s">
        <v>151</v>
      </c>
      <c r="C266" s="2" t="s">
        <v>8</v>
      </c>
      <c r="D266" s="2" t="s">
        <v>54</v>
      </c>
      <c r="F266" s="2">
        <v>20</v>
      </c>
      <c r="G266" s="3">
        <v>23</v>
      </c>
      <c r="H266" s="4"/>
      <c r="I266" s="4"/>
      <c r="J266" s="4"/>
      <c r="K266" s="4"/>
      <c r="L266" s="4"/>
    </row>
    <row r="267" spans="1:12" ht="12.75" customHeight="1" x14ac:dyDescent="0.3">
      <c r="A267" s="2">
        <v>268</v>
      </c>
      <c r="B267" s="2" t="s">
        <v>152</v>
      </c>
      <c r="C267" s="2" t="s">
        <v>8</v>
      </c>
      <c r="D267" s="2" t="s">
        <v>65</v>
      </c>
      <c r="E267" s="2" t="s">
        <v>10</v>
      </c>
      <c r="F267" s="2">
        <v>0</v>
      </c>
      <c r="G267" s="3">
        <v>27</v>
      </c>
      <c r="H267" s="4"/>
      <c r="I267" s="4"/>
      <c r="J267" s="4"/>
      <c r="K267" s="4"/>
      <c r="L267" s="4"/>
    </row>
    <row r="268" spans="1:12" ht="12.75" customHeight="1" x14ac:dyDescent="0.3">
      <c r="A268" s="2">
        <v>269</v>
      </c>
      <c r="B268" s="2" t="s">
        <v>152</v>
      </c>
      <c r="C268" s="2" t="s">
        <v>8</v>
      </c>
      <c r="D268" s="2" t="s">
        <v>65</v>
      </c>
      <c r="F268" s="2">
        <v>10</v>
      </c>
      <c r="G268" s="3">
        <v>16</v>
      </c>
      <c r="H268" s="4"/>
      <c r="I268" s="4"/>
      <c r="J268" s="4"/>
      <c r="K268" s="4"/>
      <c r="L268" s="4"/>
    </row>
    <row r="269" spans="1:12" ht="12.75" customHeight="1" x14ac:dyDescent="0.3">
      <c r="A269" s="2">
        <v>270</v>
      </c>
      <c r="B269" s="2" t="s">
        <v>152</v>
      </c>
      <c r="C269" s="2" t="s">
        <v>8</v>
      </c>
      <c r="D269" s="2" t="s">
        <v>65</v>
      </c>
      <c r="F269" s="2">
        <v>20</v>
      </c>
      <c r="G269" s="3">
        <v>25</v>
      </c>
      <c r="H269" s="4"/>
      <c r="I269" s="4"/>
      <c r="J269" s="4"/>
      <c r="K269" s="4"/>
      <c r="L269" s="4"/>
    </row>
    <row r="270" spans="1:12" ht="12.75" customHeight="1" x14ac:dyDescent="0.3">
      <c r="A270" s="2">
        <v>271</v>
      </c>
      <c r="B270" s="2" t="s">
        <v>153</v>
      </c>
      <c r="C270" s="2" t="s">
        <v>8</v>
      </c>
      <c r="D270" s="2" t="s">
        <v>54</v>
      </c>
      <c r="F270" s="2">
        <v>20</v>
      </c>
      <c r="G270" s="3">
        <v>29</v>
      </c>
      <c r="H270" s="4"/>
      <c r="I270" s="4"/>
      <c r="J270" s="4"/>
      <c r="K270" s="4"/>
      <c r="L270" s="4"/>
    </row>
    <row r="271" spans="1:12" ht="12.75" customHeight="1" x14ac:dyDescent="0.3">
      <c r="A271" s="2">
        <v>272</v>
      </c>
      <c r="B271" s="2" t="s">
        <v>153</v>
      </c>
      <c r="C271" s="2" t="s">
        <v>8</v>
      </c>
      <c r="D271" s="2" t="s">
        <v>54</v>
      </c>
      <c r="F271" s="2">
        <v>10</v>
      </c>
      <c r="G271" s="3">
        <v>14</v>
      </c>
      <c r="H271" s="4"/>
      <c r="I271" s="4"/>
      <c r="J271" s="4"/>
      <c r="K271" s="4"/>
      <c r="L271" s="4"/>
    </row>
    <row r="272" spans="1:12" ht="12.75" customHeight="1" x14ac:dyDescent="0.3">
      <c r="A272" s="2">
        <v>273</v>
      </c>
      <c r="B272" s="2" t="s">
        <v>154</v>
      </c>
      <c r="C272" s="2" t="s">
        <v>8</v>
      </c>
      <c r="D272" s="2" t="s">
        <v>97</v>
      </c>
      <c r="E272" s="2" t="s">
        <v>10</v>
      </c>
      <c r="F272" s="2">
        <v>0</v>
      </c>
      <c r="G272" s="3">
        <v>38</v>
      </c>
      <c r="H272" s="4"/>
      <c r="I272" s="4"/>
      <c r="J272" s="4"/>
      <c r="K272" s="4"/>
      <c r="L272" s="4"/>
    </row>
    <row r="273" spans="1:12" ht="12.75" customHeight="1" x14ac:dyDescent="0.3">
      <c r="A273" s="2">
        <v>274</v>
      </c>
      <c r="B273" s="2" t="s">
        <v>154</v>
      </c>
      <c r="C273" s="2" t="s">
        <v>8</v>
      </c>
      <c r="D273" s="2" t="s">
        <v>97</v>
      </c>
      <c r="F273" s="2">
        <v>20</v>
      </c>
      <c r="G273" s="3">
        <v>20</v>
      </c>
      <c r="H273" s="4"/>
      <c r="I273" s="4"/>
      <c r="J273" s="4"/>
      <c r="K273" s="4"/>
      <c r="L273" s="4"/>
    </row>
    <row r="274" spans="1:12" ht="12.75" customHeight="1" x14ac:dyDescent="0.3">
      <c r="A274" s="2">
        <v>275</v>
      </c>
      <c r="B274" s="2" t="s">
        <v>155</v>
      </c>
      <c r="C274" s="2" t="s">
        <v>8</v>
      </c>
      <c r="D274" s="2" t="s">
        <v>9</v>
      </c>
      <c r="E274" s="2" t="s">
        <v>10</v>
      </c>
      <c r="F274" s="2">
        <v>0</v>
      </c>
      <c r="G274" s="3">
        <v>27</v>
      </c>
      <c r="H274" s="4"/>
      <c r="I274" s="4"/>
      <c r="J274" s="4"/>
      <c r="K274" s="4"/>
      <c r="L274" s="4"/>
    </row>
    <row r="275" spans="1:12" ht="12.75" customHeight="1" x14ac:dyDescent="0.3">
      <c r="A275" s="2">
        <v>276</v>
      </c>
      <c r="B275" s="2" t="s">
        <v>156</v>
      </c>
      <c r="C275" s="2" t="s">
        <v>8</v>
      </c>
      <c r="D275" s="2" t="s">
        <v>47</v>
      </c>
      <c r="E275" s="2" t="s">
        <v>10</v>
      </c>
      <c r="F275" s="2">
        <v>0</v>
      </c>
      <c r="G275" s="3">
        <v>39</v>
      </c>
      <c r="H275" s="4"/>
      <c r="I275" s="4"/>
      <c r="J275" s="4"/>
      <c r="K275" s="4"/>
      <c r="L275" s="4"/>
    </row>
    <row r="276" spans="1:12" ht="12.75" customHeight="1" x14ac:dyDescent="0.3">
      <c r="A276" s="2">
        <v>277</v>
      </c>
      <c r="B276" s="2" t="s">
        <v>157</v>
      </c>
      <c r="C276" s="2" t="s">
        <v>8</v>
      </c>
      <c r="D276" s="2" t="s">
        <v>36</v>
      </c>
      <c r="E276" s="2" t="s">
        <v>10</v>
      </c>
      <c r="F276" s="2">
        <v>0</v>
      </c>
      <c r="G276" s="3">
        <v>20</v>
      </c>
      <c r="H276" s="4"/>
      <c r="I276" s="4"/>
      <c r="J276" s="4"/>
      <c r="K276" s="4"/>
      <c r="L276" s="4"/>
    </row>
    <row r="277" spans="1:12" ht="12.75" customHeight="1" x14ac:dyDescent="0.3">
      <c r="A277" s="2">
        <v>278</v>
      </c>
      <c r="B277" s="2" t="s">
        <v>158</v>
      </c>
      <c r="C277" s="2" t="s">
        <v>8</v>
      </c>
      <c r="D277" s="2" t="s">
        <v>97</v>
      </c>
      <c r="E277" s="2" t="s">
        <v>10</v>
      </c>
      <c r="F277" s="2">
        <v>0</v>
      </c>
      <c r="G277" s="3">
        <v>33</v>
      </c>
      <c r="H277" s="4"/>
      <c r="I277" s="4"/>
      <c r="J277" s="4"/>
      <c r="K277" s="4"/>
      <c r="L277" s="4"/>
    </row>
    <row r="278" spans="1:12" ht="12.75" customHeight="1" x14ac:dyDescent="0.3">
      <c r="A278" s="2">
        <v>279</v>
      </c>
      <c r="B278" s="2" t="s">
        <v>158</v>
      </c>
      <c r="C278" s="2" t="s">
        <v>8</v>
      </c>
      <c r="D278" s="2" t="s">
        <v>97</v>
      </c>
      <c r="F278" s="2">
        <v>20</v>
      </c>
      <c r="G278" s="3">
        <v>28</v>
      </c>
      <c r="H278" s="4"/>
      <c r="I278" s="4"/>
      <c r="J278" s="4"/>
      <c r="K278" s="4"/>
      <c r="L278" s="4"/>
    </row>
    <row r="279" spans="1:12" ht="12.75" customHeight="1" x14ac:dyDescent="0.3">
      <c r="A279" s="2">
        <v>280</v>
      </c>
      <c r="B279" s="2" t="s">
        <v>159</v>
      </c>
      <c r="C279" s="2" t="s">
        <v>30</v>
      </c>
      <c r="D279" s="2" t="s">
        <v>36</v>
      </c>
      <c r="E279" s="2" t="s">
        <v>10</v>
      </c>
      <c r="F279" s="2">
        <v>0</v>
      </c>
      <c r="G279" s="3">
        <v>16</v>
      </c>
      <c r="H279" s="4"/>
      <c r="I279" s="4"/>
      <c r="J279" s="4"/>
      <c r="K279" s="4"/>
      <c r="L279" s="4"/>
    </row>
    <row r="280" spans="1:12" ht="12.75" customHeight="1" x14ac:dyDescent="0.3">
      <c r="A280" s="2">
        <v>281</v>
      </c>
      <c r="B280" s="2" t="s">
        <v>160</v>
      </c>
      <c r="C280" s="2" t="s">
        <v>8</v>
      </c>
      <c r="D280" s="2" t="s">
        <v>9</v>
      </c>
      <c r="E280" s="2" t="s">
        <v>10</v>
      </c>
      <c r="F280" s="2">
        <v>0</v>
      </c>
      <c r="G280" s="3">
        <v>22</v>
      </c>
      <c r="H280" s="4"/>
      <c r="I280" s="4"/>
      <c r="J280" s="4"/>
      <c r="K280" s="4"/>
      <c r="L280" s="4"/>
    </row>
    <row r="281" spans="1:12" ht="12.75" customHeight="1" x14ac:dyDescent="0.3">
      <c r="A281" s="2">
        <v>282</v>
      </c>
      <c r="B281" s="2" t="s">
        <v>160</v>
      </c>
      <c r="C281" s="2" t="s">
        <v>8</v>
      </c>
      <c r="D281" s="2" t="s">
        <v>9</v>
      </c>
      <c r="F281" s="2">
        <v>20</v>
      </c>
      <c r="G281" s="3">
        <v>17</v>
      </c>
      <c r="H281" s="4"/>
      <c r="I281" s="4"/>
      <c r="J281" s="4"/>
      <c r="K281" s="4"/>
      <c r="L281" s="4"/>
    </row>
    <row r="282" spans="1:12" ht="12.75" customHeight="1" x14ac:dyDescent="0.3">
      <c r="A282" s="2">
        <v>283</v>
      </c>
      <c r="B282" s="2" t="s">
        <v>161</v>
      </c>
      <c r="C282" s="2" t="s">
        <v>8</v>
      </c>
      <c r="D282" s="2" t="s">
        <v>47</v>
      </c>
      <c r="E282" s="2" t="s">
        <v>10</v>
      </c>
      <c r="F282" s="2">
        <v>0</v>
      </c>
      <c r="G282" s="3">
        <v>25</v>
      </c>
      <c r="H282" s="4"/>
      <c r="I282" s="4"/>
      <c r="J282" s="4"/>
      <c r="K282" s="4"/>
      <c r="L282" s="4"/>
    </row>
    <row r="283" spans="1:12" ht="12.75" customHeight="1" x14ac:dyDescent="0.3">
      <c r="A283" s="2">
        <v>284</v>
      </c>
      <c r="B283" s="2" t="s">
        <v>162</v>
      </c>
      <c r="C283" s="2" t="s">
        <v>30</v>
      </c>
      <c r="D283" s="2" t="s">
        <v>36</v>
      </c>
      <c r="E283" s="2" t="s">
        <v>10</v>
      </c>
      <c r="F283" s="2">
        <v>0</v>
      </c>
      <c r="G283" s="3">
        <v>10</v>
      </c>
      <c r="H283" s="4"/>
      <c r="I283" s="4"/>
      <c r="J283" s="4"/>
      <c r="K283" s="4"/>
      <c r="L283" s="4"/>
    </row>
    <row r="284" spans="1:12" ht="12.75" customHeight="1" x14ac:dyDescent="0.3">
      <c r="A284" s="2">
        <v>285</v>
      </c>
      <c r="B284" s="2" t="s">
        <v>163</v>
      </c>
      <c r="C284" s="2" t="s">
        <v>8</v>
      </c>
      <c r="D284" s="2" t="s">
        <v>9</v>
      </c>
      <c r="E284" s="2" t="s">
        <v>10</v>
      </c>
      <c r="F284" s="2">
        <v>0</v>
      </c>
      <c r="G284" s="3">
        <v>27</v>
      </c>
      <c r="H284" s="4"/>
      <c r="I284" s="4"/>
      <c r="J284" s="4"/>
      <c r="K284" s="4"/>
      <c r="L284" s="4"/>
    </row>
    <row r="285" spans="1:12" ht="12.75" customHeight="1" x14ac:dyDescent="0.3">
      <c r="A285" s="2">
        <v>286</v>
      </c>
      <c r="B285" s="2" t="s">
        <v>164</v>
      </c>
      <c r="C285" s="2" t="s">
        <v>8</v>
      </c>
      <c r="D285" s="2" t="s">
        <v>9</v>
      </c>
      <c r="F285" s="2">
        <v>20</v>
      </c>
      <c r="G285" s="3">
        <v>38</v>
      </c>
      <c r="H285" s="4"/>
      <c r="I285" s="4"/>
      <c r="J285" s="4"/>
      <c r="K285" s="4"/>
      <c r="L285" s="4"/>
    </row>
    <row r="286" spans="1:12" ht="12.75" customHeight="1" x14ac:dyDescent="0.3">
      <c r="A286" s="2">
        <v>287</v>
      </c>
      <c r="B286" s="2" t="s">
        <v>164</v>
      </c>
      <c r="C286" s="2" t="s">
        <v>8</v>
      </c>
      <c r="D286" s="2" t="s">
        <v>9</v>
      </c>
      <c r="E286" s="2" t="s">
        <v>10</v>
      </c>
      <c r="F286" s="2">
        <v>0</v>
      </c>
      <c r="G286" s="3">
        <v>33</v>
      </c>
      <c r="H286" s="4"/>
      <c r="I286" s="4"/>
      <c r="J286" s="4"/>
      <c r="K286" s="4"/>
      <c r="L286" s="4"/>
    </row>
    <row r="287" spans="1:12" ht="12.75" customHeight="1" x14ac:dyDescent="0.3">
      <c r="A287" s="2">
        <v>288</v>
      </c>
      <c r="B287" s="2" t="s">
        <v>164</v>
      </c>
      <c r="C287" s="2" t="s">
        <v>8</v>
      </c>
      <c r="D287" s="2" t="s">
        <v>9</v>
      </c>
      <c r="F287" s="2">
        <v>20</v>
      </c>
      <c r="G287" s="3">
        <v>34</v>
      </c>
      <c r="H287" s="4"/>
      <c r="I287" s="4"/>
      <c r="J287" s="4"/>
      <c r="K287" s="4"/>
      <c r="L287" s="4"/>
    </row>
    <row r="288" spans="1:12" ht="12.75" customHeight="1" x14ac:dyDescent="0.3">
      <c r="A288" s="2">
        <v>289</v>
      </c>
      <c r="B288" s="2" t="s">
        <v>165</v>
      </c>
      <c r="C288" s="2" t="s">
        <v>8</v>
      </c>
      <c r="D288" s="2" t="s">
        <v>47</v>
      </c>
      <c r="E288" s="2" t="s">
        <v>10</v>
      </c>
      <c r="F288" s="2">
        <v>0</v>
      </c>
      <c r="G288" s="3">
        <v>34</v>
      </c>
      <c r="H288" s="4"/>
      <c r="I288" s="4"/>
      <c r="J288" s="4"/>
      <c r="K288" s="4"/>
      <c r="L288" s="4"/>
    </row>
    <row r="289" spans="1:12" ht="12.75" customHeight="1" x14ac:dyDescent="0.3">
      <c r="A289" s="2">
        <v>290</v>
      </c>
      <c r="B289" s="2" t="s">
        <v>166</v>
      </c>
      <c r="C289" s="2" t="s">
        <v>8</v>
      </c>
      <c r="D289" s="2" t="s">
        <v>9</v>
      </c>
      <c r="F289" s="2">
        <v>10</v>
      </c>
      <c r="G289" s="3">
        <v>14</v>
      </c>
      <c r="H289" s="4"/>
      <c r="I289" s="4"/>
      <c r="J289" s="4"/>
      <c r="K289" s="4"/>
      <c r="L289" s="4"/>
    </row>
    <row r="290" spans="1:12" ht="12.75" customHeight="1" x14ac:dyDescent="0.3">
      <c r="A290" s="2">
        <v>291</v>
      </c>
      <c r="B290" s="2" t="s">
        <v>167</v>
      </c>
      <c r="C290" s="2" t="s">
        <v>8</v>
      </c>
      <c r="D290" s="2" t="s">
        <v>97</v>
      </c>
      <c r="F290" s="2">
        <v>20</v>
      </c>
      <c r="G290" s="3">
        <v>16</v>
      </c>
      <c r="H290" s="4"/>
      <c r="I290" s="4"/>
      <c r="J290" s="4"/>
      <c r="K290" s="4"/>
      <c r="L290" s="4"/>
    </row>
    <row r="291" spans="1:12" ht="12.75" customHeight="1" x14ac:dyDescent="0.3">
      <c r="A291" s="2">
        <v>292</v>
      </c>
      <c r="B291" s="2" t="s">
        <v>168</v>
      </c>
      <c r="C291" s="2" t="s">
        <v>8</v>
      </c>
      <c r="D291" s="2" t="s">
        <v>47</v>
      </c>
      <c r="F291" s="2">
        <v>20</v>
      </c>
      <c r="G291" s="3">
        <v>23</v>
      </c>
      <c r="H291" s="4"/>
      <c r="I291" s="4"/>
      <c r="J291" s="4"/>
      <c r="K291" s="4"/>
      <c r="L291" s="4"/>
    </row>
    <row r="292" spans="1:12" ht="12.75" customHeight="1" x14ac:dyDescent="0.3">
      <c r="A292" s="2">
        <v>293</v>
      </c>
      <c r="B292" s="2" t="s">
        <v>168</v>
      </c>
      <c r="C292" s="2" t="s">
        <v>8</v>
      </c>
      <c r="D292" s="2" t="s">
        <v>47</v>
      </c>
      <c r="F292" s="2">
        <v>20</v>
      </c>
      <c r="G292" s="3">
        <v>16</v>
      </c>
      <c r="H292" s="4"/>
      <c r="I292" s="4"/>
      <c r="J292" s="4"/>
      <c r="K292" s="4"/>
      <c r="L292" s="4"/>
    </row>
    <row r="293" spans="1:12" ht="12.75" customHeight="1" x14ac:dyDescent="0.3">
      <c r="A293" s="2">
        <v>294</v>
      </c>
      <c r="B293" s="2" t="s">
        <v>168</v>
      </c>
      <c r="C293" s="2" t="s">
        <v>8</v>
      </c>
      <c r="D293" s="2" t="s">
        <v>47</v>
      </c>
      <c r="F293" s="2">
        <v>10</v>
      </c>
      <c r="G293" s="3">
        <v>10</v>
      </c>
      <c r="H293" s="4"/>
      <c r="I293" s="4"/>
      <c r="J293" s="4"/>
      <c r="K293" s="4"/>
      <c r="L293" s="4"/>
    </row>
    <row r="294" spans="1:12" ht="12.75" customHeight="1" x14ac:dyDescent="0.3">
      <c r="A294" s="2">
        <v>295</v>
      </c>
      <c r="B294" s="2" t="s">
        <v>168</v>
      </c>
      <c r="C294" s="2" t="s">
        <v>8</v>
      </c>
      <c r="D294" s="2" t="s">
        <v>47</v>
      </c>
      <c r="E294" s="2" t="s">
        <v>10</v>
      </c>
      <c r="F294" s="2">
        <v>0</v>
      </c>
      <c r="G294" s="3">
        <v>16</v>
      </c>
      <c r="H294" s="4"/>
      <c r="I294" s="4"/>
      <c r="J294" s="4"/>
      <c r="K294" s="4"/>
      <c r="L294" s="4"/>
    </row>
    <row r="295" spans="1:12" ht="12.75" customHeight="1" x14ac:dyDescent="0.3">
      <c r="A295" s="2">
        <v>296</v>
      </c>
      <c r="B295" s="2" t="s">
        <v>169</v>
      </c>
      <c r="C295" s="2" t="s">
        <v>8</v>
      </c>
      <c r="D295" s="2" t="s">
        <v>9</v>
      </c>
      <c r="F295" s="2">
        <v>10</v>
      </c>
      <c r="G295" s="3">
        <v>25</v>
      </c>
      <c r="H295" s="4"/>
      <c r="I295" s="4"/>
      <c r="J295" s="4"/>
      <c r="K295" s="4"/>
      <c r="L295" s="4"/>
    </row>
    <row r="296" spans="1:12" ht="12.75" customHeight="1" x14ac:dyDescent="0.3">
      <c r="A296" s="2">
        <v>297</v>
      </c>
      <c r="B296" s="2" t="s">
        <v>169</v>
      </c>
      <c r="C296" s="2" t="s">
        <v>8</v>
      </c>
      <c r="D296" s="2" t="s">
        <v>9</v>
      </c>
      <c r="F296" s="2">
        <v>20</v>
      </c>
      <c r="G296" s="3">
        <v>23</v>
      </c>
      <c r="H296" s="4"/>
      <c r="I296" s="4"/>
      <c r="J296" s="4"/>
      <c r="K296" s="4"/>
      <c r="L296" s="4"/>
    </row>
    <row r="297" spans="1:12" ht="12.75" customHeight="1" x14ac:dyDescent="0.3">
      <c r="A297" s="2">
        <v>298</v>
      </c>
      <c r="B297" s="2" t="s">
        <v>169</v>
      </c>
      <c r="C297" s="2" t="s">
        <v>8</v>
      </c>
      <c r="D297" s="2" t="s">
        <v>9</v>
      </c>
      <c r="E297" s="2" t="s">
        <v>10</v>
      </c>
      <c r="F297" s="2">
        <v>0</v>
      </c>
      <c r="G297" s="3">
        <v>36</v>
      </c>
      <c r="H297" s="4"/>
      <c r="I297" s="4"/>
      <c r="J297" s="4"/>
      <c r="K297" s="4"/>
      <c r="L297" s="4"/>
    </row>
    <row r="298" spans="1:12" ht="12.75" customHeight="1" x14ac:dyDescent="0.3">
      <c r="A298" s="2">
        <v>299</v>
      </c>
      <c r="B298" s="2" t="s">
        <v>170</v>
      </c>
      <c r="C298" s="2" t="s">
        <v>8</v>
      </c>
      <c r="D298" s="2" t="s">
        <v>97</v>
      </c>
      <c r="F298" s="2">
        <v>20</v>
      </c>
      <c r="G298" s="3">
        <v>26</v>
      </c>
      <c r="H298" s="4"/>
      <c r="I298" s="4"/>
      <c r="J298" s="4"/>
      <c r="K298" s="4"/>
      <c r="L298" s="4"/>
    </row>
    <row r="299" spans="1:12" ht="12.75" customHeight="1" x14ac:dyDescent="0.3">
      <c r="A299" s="2">
        <v>300</v>
      </c>
      <c r="B299" s="2" t="s">
        <v>171</v>
      </c>
      <c r="C299" s="2" t="s">
        <v>8</v>
      </c>
      <c r="D299" s="2" t="s">
        <v>36</v>
      </c>
      <c r="F299" s="2">
        <v>10</v>
      </c>
      <c r="G299" s="3">
        <v>27</v>
      </c>
      <c r="H299" s="4"/>
      <c r="I299" s="4"/>
      <c r="J299" s="4"/>
      <c r="K299" s="4"/>
      <c r="L299" s="4"/>
    </row>
    <row r="300" spans="1:12" ht="12.75" customHeight="1" x14ac:dyDescent="0.3">
      <c r="A300" s="2">
        <v>301</v>
      </c>
      <c r="B300" s="2" t="s">
        <v>171</v>
      </c>
      <c r="C300" s="2" t="s">
        <v>8</v>
      </c>
      <c r="D300" s="2" t="s">
        <v>36</v>
      </c>
      <c r="F300" s="2">
        <v>20</v>
      </c>
      <c r="G300" s="3">
        <v>14</v>
      </c>
      <c r="H300" s="4"/>
      <c r="I300" s="4"/>
      <c r="J300" s="4"/>
      <c r="K300" s="4"/>
      <c r="L300" s="4"/>
    </row>
    <row r="301" spans="1:12" ht="12.75" customHeight="1" x14ac:dyDescent="0.3">
      <c r="A301" s="2">
        <v>302</v>
      </c>
      <c r="B301" s="2" t="s">
        <v>171</v>
      </c>
      <c r="C301" s="2" t="s">
        <v>8</v>
      </c>
      <c r="D301" s="2" t="s">
        <v>36</v>
      </c>
      <c r="E301" s="2" t="s">
        <v>10</v>
      </c>
      <c r="F301" s="2">
        <v>0</v>
      </c>
      <c r="G301" s="3">
        <v>31</v>
      </c>
      <c r="H301" s="4"/>
      <c r="I301" s="4"/>
      <c r="J301" s="4"/>
      <c r="K301" s="4"/>
      <c r="L301" s="4"/>
    </row>
    <row r="302" spans="1:12" ht="12.75" customHeight="1" x14ac:dyDescent="0.3">
      <c r="A302" s="2">
        <v>303</v>
      </c>
      <c r="B302" s="2" t="s">
        <v>172</v>
      </c>
      <c r="C302" s="2" t="s">
        <v>8</v>
      </c>
      <c r="D302" s="2" t="s">
        <v>9</v>
      </c>
      <c r="F302" s="2">
        <v>20</v>
      </c>
      <c r="G302" s="3">
        <v>27</v>
      </c>
      <c r="H302" s="4"/>
      <c r="I302" s="4"/>
      <c r="J302" s="4"/>
      <c r="K302" s="4"/>
      <c r="L302" s="4"/>
    </row>
    <row r="303" spans="1:12" ht="12.75" customHeight="1" x14ac:dyDescent="0.3">
      <c r="A303" s="2">
        <v>304</v>
      </c>
      <c r="B303" s="2" t="s">
        <v>173</v>
      </c>
      <c r="C303" s="2" t="s">
        <v>8</v>
      </c>
      <c r="D303" s="2" t="s">
        <v>36</v>
      </c>
      <c r="E303" s="2" t="s">
        <v>10</v>
      </c>
      <c r="F303" s="2">
        <v>0</v>
      </c>
      <c r="G303" s="3">
        <v>39</v>
      </c>
      <c r="H303" s="4"/>
      <c r="I303" s="4"/>
      <c r="J303" s="4"/>
      <c r="K303" s="4"/>
      <c r="L303" s="4"/>
    </row>
    <row r="304" spans="1:12" ht="12.75" customHeight="1" x14ac:dyDescent="0.3">
      <c r="A304" s="2">
        <v>305</v>
      </c>
      <c r="B304" s="2" t="s">
        <v>173</v>
      </c>
      <c r="C304" s="2" t="s">
        <v>8</v>
      </c>
      <c r="D304" s="2" t="s">
        <v>36</v>
      </c>
      <c r="F304" s="2">
        <v>10</v>
      </c>
      <c r="G304" s="3">
        <v>31</v>
      </c>
      <c r="H304" s="4"/>
      <c r="I304" s="4"/>
      <c r="J304" s="4"/>
      <c r="K304" s="4"/>
      <c r="L304" s="4"/>
    </row>
    <row r="305" spans="1:12" ht="12.75" customHeight="1" x14ac:dyDescent="0.3">
      <c r="A305" s="2">
        <v>306</v>
      </c>
      <c r="B305" s="2" t="s">
        <v>173</v>
      </c>
      <c r="C305" s="2" t="s">
        <v>8</v>
      </c>
      <c r="D305" s="2" t="s">
        <v>36</v>
      </c>
      <c r="F305" s="2">
        <v>20</v>
      </c>
      <c r="G305" s="3">
        <v>16</v>
      </c>
      <c r="H305" s="4"/>
      <c r="I305" s="4"/>
      <c r="J305" s="4"/>
      <c r="K305" s="4"/>
      <c r="L305" s="4"/>
    </row>
    <row r="306" spans="1:12" ht="12.75" customHeight="1" x14ac:dyDescent="0.3">
      <c r="A306" s="2">
        <v>307</v>
      </c>
      <c r="B306" s="2" t="s">
        <v>174</v>
      </c>
      <c r="C306" s="2" t="s">
        <v>8</v>
      </c>
      <c r="D306" s="2" t="s">
        <v>47</v>
      </c>
      <c r="F306" s="2">
        <v>20</v>
      </c>
      <c r="G306" s="3">
        <v>21</v>
      </c>
      <c r="H306" s="4"/>
      <c r="I306" s="4"/>
      <c r="J306" s="4"/>
      <c r="K306" s="4"/>
      <c r="L306" s="4"/>
    </row>
    <row r="307" spans="1:12" ht="12.75" customHeight="1" x14ac:dyDescent="0.3">
      <c r="A307" s="2">
        <v>308</v>
      </c>
      <c r="B307" s="2" t="s">
        <v>174</v>
      </c>
      <c r="C307" s="2" t="s">
        <v>8</v>
      </c>
      <c r="D307" s="2" t="s">
        <v>47</v>
      </c>
      <c r="E307" s="2" t="s">
        <v>10</v>
      </c>
      <c r="F307" s="2">
        <v>0</v>
      </c>
      <c r="G307" s="3">
        <v>17</v>
      </c>
      <c r="H307" s="4"/>
      <c r="I307" s="4"/>
      <c r="J307" s="4"/>
      <c r="K307" s="4"/>
      <c r="L307" s="4"/>
    </row>
    <row r="308" spans="1:12" ht="12.75" customHeight="1" x14ac:dyDescent="0.3">
      <c r="A308" s="2">
        <v>309</v>
      </c>
      <c r="B308" s="2" t="s">
        <v>175</v>
      </c>
      <c r="C308" s="2" t="s">
        <v>8</v>
      </c>
      <c r="D308" s="2" t="s">
        <v>97</v>
      </c>
      <c r="E308" s="2" t="s">
        <v>10</v>
      </c>
      <c r="F308" s="2">
        <v>0</v>
      </c>
      <c r="G308" s="3">
        <v>16</v>
      </c>
      <c r="H308" s="4"/>
      <c r="I308" s="4"/>
      <c r="J308" s="4"/>
      <c r="K308" s="4"/>
      <c r="L308" s="4"/>
    </row>
    <row r="309" spans="1:12" ht="12.75" customHeight="1" x14ac:dyDescent="0.3">
      <c r="A309" s="2">
        <v>310</v>
      </c>
      <c r="B309" s="2" t="s">
        <v>175</v>
      </c>
      <c r="C309" s="2" t="s">
        <v>8</v>
      </c>
      <c r="D309" s="2" t="s">
        <v>97</v>
      </c>
      <c r="F309" s="2">
        <v>10</v>
      </c>
      <c r="G309" s="3">
        <v>18</v>
      </c>
      <c r="H309" s="4"/>
      <c r="I309" s="4"/>
      <c r="J309" s="4"/>
      <c r="K309" s="4"/>
      <c r="L309" s="4"/>
    </row>
    <row r="310" spans="1:12" ht="12.75" customHeight="1" x14ac:dyDescent="0.3">
      <c r="A310" s="2">
        <v>311</v>
      </c>
      <c r="B310" s="2" t="s">
        <v>175</v>
      </c>
      <c r="C310" s="2" t="s">
        <v>8</v>
      </c>
      <c r="D310" s="2" t="s">
        <v>97</v>
      </c>
      <c r="F310" s="2">
        <v>20</v>
      </c>
      <c r="G310" s="3">
        <v>19</v>
      </c>
      <c r="H310" s="4"/>
      <c r="I310" s="4"/>
      <c r="J310" s="4"/>
      <c r="K310" s="4"/>
      <c r="L310" s="4"/>
    </row>
    <row r="311" spans="1:12" ht="12.75" customHeight="1" x14ac:dyDescent="0.3">
      <c r="A311" s="2">
        <v>312</v>
      </c>
      <c r="B311" s="2" t="s">
        <v>176</v>
      </c>
      <c r="C311" s="2" t="s">
        <v>8</v>
      </c>
      <c r="D311" s="2" t="s">
        <v>65</v>
      </c>
      <c r="E311" s="2" t="s">
        <v>10</v>
      </c>
      <c r="F311" s="2">
        <v>0</v>
      </c>
      <c r="G311" s="3">
        <v>17</v>
      </c>
      <c r="H311" s="4"/>
      <c r="I311" s="4"/>
      <c r="J311" s="4"/>
      <c r="K311" s="4"/>
      <c r="L311" s="4"/>
    </row>
    <row r="312" spans="1:12" ht="12.75" customHeight="1" x14ac:dyDescent="0.3">
      <c r="A312" s="2">
        <v>313</v>
      </c>
      <c r="B312" s="2" t="s">
        <v>176</v>
      </c>
      <c r="C312" s="2" t="s">
        <v>8</v>
      </c>
      <c r="D312" s="2" t="s">
        <v>65</v>
      </c>
      <c r="F312" s="2">
        <v>20</v>
      </c>
      <c r="G312" s="3">
        <v>26</v>
      </c>
      <c r="H312" s="4"/>
      <c r="I312" s="4"/>
      <c r="J312" s="4"/>
      <c r="K312" s="4"/>
      <c r="L312" s="4"/>
    </row>
    <row r="313" spans="1:12" ht="12.75" customHeight="1" x14ac:dyDescent="0.3">
      <c r="A313" s="2">
        <v>314</v>
      </c>
      <c r="B313" s="2" t="s">
        <v>176</v>
      </c>
      <c r="C313" s="2" t="s">
        <v>8</v>
      </c>
      <c r="D313" s="2" t="s">
        <v>65</v>
      </c>
      <c r="F313" s="2">
        <v>10</v>
      </c>
      <c r="G313" s="3">
        <v>26</v>
      </c>
      <c r="H313" s="4"/>
      <c r="I313" s="4"/>
      <c r="J313" s="4"/>
      <c r="K313" s="4"/>
      <c r="L313" s="4"/>
    </row>
    <row r="314" spans="1:12" ht="12.75" customHeight="1" x14ac:dyDescent="0.3">
      <c r="A314" s="2">
        <v>315</v>
      </c>
      <c r="B314" s="2" t="s">
        <v>177</v>
      </c>
      <c r="C314" s="2" t="s">
        <v>8</v>
      </c>
      <c r="D314" s="2" t="s">
        <v>54</v>
      </c>
      <c r="F314" s="2">
        <v>10</v>
      </c>
      <c r="G314" s="3">
        <v>28</v>
      </c>
      <c r="H314" s="4"/>
      <c r="I314" s="4"/>
      <c r="J314" s="4"/>
      <c r="K314" s="4"/>
      <c r="L314" s="4"/>
    </row>
    <row r="315" spans="1:12" ht="12.75" customHeight="1" x14ac:dyDescent="0.3">
      <c r="A315" s="2">
        <v>316</v>
      </c>
      <c r="B315" s="2" t="s">
        <v>178</v>
      </c>
      <c r="C315" s="2" t="s">
        <v>8</v>
      </c>
      <c r="D315" s="2" t="s">
        <v>9</v>
      </c>
      <c r="E315" s="2" t="s">
        <v>10</v>
      </c>
      <c r="F315" s="2">
        <v>0</v>
      </c>
      <c r="G315" s="3">
        <v>13</v>
      </c>
      <c r="H315" s="4"/>
      <c r="I315" s="4"/>
      <c r="J315" s="4"/>
      <c r="K315" s="4"/>
      <c r="L315" s="4"/>
    </row>
    <row r="316" spans="1:12" ht="12.75" customHeight="1" x14ac:dyDescent="0.3">
      <c r="A316" s="2">
        <v>317</v>
      </c>
      <c r="B316" s="2" t="s">
        <v>178</v>
      </c>
      <c r="C316" s="2" t="s">
        <v>8</v>
      </c>
      <c r="D316" s="2" t="s">
        <v>9</v>
      </c>
      <c r="F316" s="2">
        <v>20</v>
      </c>
      <c r="G316" s="3">
        <v>37</v>
      </c>
      <c r="H316" s="4"/>
      <c r="I316" s="4"/>
      <c r="J316" s="4"/>
      <c r="K316" s="4"/>
      <c r="L316" s="4"/>
    </row>
    <row r="317" spans="1:12" ht="12.75" customHeight="1" x14ac:dyDescent="0.3">
      <c r="A317" s="2">
        <v>318</v>
      </c>
      <c r="B317" s="2" t="s">
        <v>179</v>
      </c>
      <c r="C317" s="2" t="s">
        <v>8</v>
      </c>
      <c r="D317" s="2" t="s">
        <v>180</v>
      </c>
      <c r="F317" s="2">
        <v>10</v>
      </c>
      <c r="G317" s="3">
        <v>19</v>
      </c>
      <c r="H317" s="4"/>
      <c r="I317" s="4"/>
      <c r="J317" s="4"/>
      <c r="K317" s="4"/>
      <c r="L317" s="4"/>
    </row>
    <row r="318" spans="1:12" ht="12.75" customHeight="1" x14ac:dyDescent="0.3">
      <c r="A318" s="2">
        <v>319</v>
      </c>
      <c r="B318" s="2" t="s">
        <v>179</v>
      </c>
      <c r="C318" s="2" t="s">
        <v>8</v>
      </c>
      <c r="D318" s="2" t="s">
        <v>180</v>
      </c>
      <c r="E318" s="2" t="s">
        <v>10</v>
      </c>
      <c r="F318" s="2">
        <v>0</v>
      </c>
      <c r="G318" s="3">
        <v>39</v>
      </c>
      <c r="H318" s="4"/>
      <c r="I318" s="4"/>
      <c r="J318" s="4"/>
      <c r="K318" s="4"/>
      <c r="L318" s="4"/>
    </row>
    <row r="319" spans="1:12" ht="12.75" customHeight="1" x14ac:dyDescent="0.3">
      <c r="A319" s="2">
        <v>320</v>
      </c>
      <c r="B319" s="2" t="s">
        <v>179</v>
      </c>
      <c r="C319" s="2" t="s">
        <v>8</v>
      </c>
      <c r="D319" s="2" t="s">
        <v>180</v>
      </c>
      <c r="F319" s="2">
        <v>20</v>
      </c>
      <c r="G319" s="3">
        <v>26</v>
      </c>
      <c r="H319" s="4"/>
      <c r="I319" s="4"/>
      <c r="J319" s="4"/>
      <c r="K319" s="4"/>
      <c r="L319" s="4"/>
    </row>
    <row r="320" spans="1:12" ht="12.75" customHeight="1" x14ac:dyDescent="0.3">
      <c r="A320" s="2">
        <v>321</v>
      </c>
      <c r="B320" s="2" t="s">
        <v>181</v>
      </c>
      <c r="C320" s="2" t="s">
        <v>8</v>
      </c>
      <c r="D320" s="2" t="s">
        <v>36</v>
      </c>
      <c r="E320" s="2" t="s">
        <v>10</v>
      </c>
      <c r="F320" s="2">
        <v>0</v>
      </c>
      <c r="G320" s="3">
        <v>33</v>
      </c>
      <c r="H320" s="4"/>
      <c r="I320" s="4"/>
      <c r="J320" s="4"/>
      <c r="K320" s="4"/>
      <c r="L320" s="4"/>
    </row>
    <row r="321" spans="1:12" ht="12.75" customHeight="1" x14ac:dyDescent="0.3">
      <c r="A321" s="2">
        <v>322</v>
      </c>
      <c r="B321" s="2" t="s">
        <v>182</v>
      </c>
      <c r="C321" s="2" t="s">
        <v>8</v>
      </c>
      <c r="D321" s="2" t="s">
        <v>54</v>
      </c>
      <c r="E321" s="2" t="s">
        <v>10</v>
      </c>
      <c r="F321" s="2">
        <v>0</v>
      </c>
      <c r="G321" s="3">
        <v>19</v>
      </c>
      <c r="H321" s="4"/>
      <c r="I321" s="4"/>
      <c r="J321" s="4"/>
      <c r="K321" s="4"/>
      <c r="L321" s="4"/>
    </row>
    <row r="322" spans="1:12" ht="12.75" customHeight="1" x14ac:dyDescent="0.3">
      <c r="A322" s="2">
        <v>323</v>
      </c>
      <c r="B322" s="2" t="s">
        <v>183</v>
      </c>
      <c r="C322" s="2" t="s">
        <v>8</v>
      </c>
      <c r="D322" s="2" t="s">
        <v>9</v>
      </c>
      <c r="F322" s="2">
        <v>20</v>
      </c>
      <c r="G322" s="3">
        <v>36</v>
      </c>
      <c r="H322" s="4"/>
      <c r="I322" s="4"/>
      <c r="J322" s="4"/>
      <c r="K322" s="4"/>
      <c r="L322" s="4"/>
    </row>
    <row r="323" spans="1:12" ht="12.75" customHeight="1" x14ac:dyDescent="0.3">
      <c r="A323" s="2">
        <v>324</v>
      </c>
      <c r="B323" s="2" t="s">
        <v>183</v>
      </c>
      <c r="C323" s="2" t="s">
        <v>8</v>
      </c>
      <c r="D323" s="2" t="s">
        <v>9</v>
      </c>
      <c r="E323" s="2" t="s">
        <v>10</v>
      </c>
      <c r="F323" s="2">
        <v>0</v>
      </c>
      <c r="G323" s="3">
        <v>16</v>
      </c>
      <c r="H323" s="4"/>
      <c r="I323" s="4"/>
      <c r="J323" s="4"/>
      <c r="K323" s="4"/>
      <c r="L323" s="4"/>
    </row>
    <row r="324" spans="1:12" ht="12.75" customHeight="1" x14ac:dyDescent="0.3">
      <c r="A324" s="2">
        <v>325</v>
      </c>
      <c r="B324" s="2" t="s">
        <v>184</v>
      </c>
      <c r="C324" s="2" t="s">
        <v>8</v>
      </c>
      <c r="D324" s="2" t="s">
        <v>47</v>
      </c>
      <c r="E324" s="2" t="s">
        <v>10</v>
      </c>
      <c r="F324" s="2">
        <v>0</v>
      </c>
      <c r="G324" s="3">
        <v>19</v>
      </c>
      <c r="H324" s="4"/>
      <c r="I324" s="4"/>
      <c r="J324" s="4"/>
      <c r="K324" s="4"/>
      <c r="L324" s="4"/>
    </row>
    <row r="325" spans="1:12" ht="12.75" customHeight="1" x14ac:dyDescent="0.3">
      <c r="A325" s="2">
        <v>326</v>
      </c>
      <c r="B325" s="2" t="s">
        <v>185</v>
      </c>
      <c r="C325" s="2" t="s">
        <v>8</v>
      </c>
      <c r="D325" s="2" t="s">
        <v>36</v>
      </c>
      <c r="F325" s="2">
        <v>20</v>
      </c>
      <c r="G325" s="3">
        <v>37</v>
      </c>
      <c r="H325" s="4"/>
      <c r="I325" s="4"/>
      <c r="J325" s="4"/>
      <c r="K325" s="4"/>
      <c r="L325" s="4"/>
    </row>
    <row r="326" spans="1:12" ht="12.75" customHeight="1" x14ac:dyDescent="0.3">
      <c r="A326" s="2">
        <v>327</v>
      </c>
      <c r="B326" s="2" t="s">
        <v>185</v>
      </c>
      <c r="C326" s="2" t="s">
        <v>8</v>
      </c>
      <c r="D326" s="2" t="s">
        <v>36</v>
      </c>
      <c r="E326" s="2" t="s">
        <v>10</v>
      </c>
      <c r="F326" s="2">
        <v>0</v>
      </c>
      <c r="G326" s="3">
        <v>26</v>
      </c>
      <c r="H326" s="4"/>
      <c r="I326" s="4"/>
      <c r="J326" s="4"/>
      <c r="K326" s="4"/>
      <c r="L326" s="4"/>
    </row>
    <row r="327" spans="1:12" ht="12.75" customHeight="1" x14ac:dyDescent="0.3">
      <c r="A327" s="2">
        <v>328</v>
      </c>
      <c r="B327" s="2" t="s">
        <v>185</v>
      </c>
      <c r="C327" s="2" t="s">
        <v>8</v>
      </c>
      <c r="D327" s="2" t="s">
        <v>36</v>
      </c>
      <c r="F327" s="2">
        <v>20</v>
      </c>
      <c r="G327" s="3">
        <v>35</v>
      </c>
      <c r="H327" s="4"/>
      <c r="I327" s="4"/>
      <c r="J327" s="4"/>
      <c r="K327" s="4"/>
      <c r="L327" s="4"/>
    </row>
    <row r="328" spans="1:12" ht="12.75" customHeight="1" x14ac:dyDescent="0.3">
      <c r="A328" s="2">
        <v>329</v>
      </c>
      <c r="B328" s="2" t="s">
        <v>185</v>
      </c>
      <c r="C328" s="2" t="s">
        <v>8</v>
      </c>
      <c r="D328" s="2" t="s">
        <v>36</v>
      </c>
      <c r="F328" s="2">
        <v>10</v>
      </c>
      <c r="G328" s="3">
        <v>16</v>
      </c>
      <c r="H328" s="4"/>
      <c r="I328" s="4"/>
      <c r="J328" s="4"/>
      <c r="K328" s="4"/>
      <c r="L328" s="4"/>
    </row>
    <row r="329" spans="1:12" ht="12.75" customHeight="1" x14ac:dyDescent="0.3">
      <c r="A329" s="2">
        <v>330</v>
      </c>
      <c r="B329" s="2" t="s">
        <v>186</v>
      </c>
      <c r="C329" s="2" t="s">
        <v>8</v>
      </c>
      <c r="D329" s="2" t="s">
        <v>47</v>
      </c>
      <c r="F329" s="2">
        <v>10</v>
      </c>
      <c r="G329" s="3">
        <v>31</v>
      </c>
      <c r="H329" s="4"/>
      <c r="I329" s="4"/>
      <c r="J329" s="4"/>
      <c r="K329" s="4"/>
      <c r="L329" s="4"/>
    </row>
    <row r="330" spans="1:12" ht="12.75" customHeight="1" x14ac:dyDescent="0.3">
      <c r="A330" s="2">
        <v>331</v>
      </c>
      <c r="B330" s="2" t="s">
        <v>186</v>
      </c>
      <c r="C330" s="2" t="s">
        <v>8</v>
      </c>
      <c r="D330" s="2" t="s">
        <v>47</v>
      </c>
      <c r="E330" s="2" t="s">
        <v>10</v>
      </c>
      <c r="F330" s="2">
        <v>0</v>
      </c>
      <c r="G330" s="3">
        <v>21</v>
      </c>
      <c r="H330" s="4"/>
      <c r="I330" s="4"/>
      <c r="J330" s="4"/>
      <c r="K330" s="4"/>
      <c r="L330" s="4"/>
    </row>
    <row r="331" spans="1:12" ht="12.75" customHeight="1" x14ac:dyDescent="0.3">
      <c r="A331" s="2">
        <v>332</v>
      </c>
      <c r="B331" s="2" t="s">
        <v>186</v>
      </c>
      <c r="C331" s="2" t="s">
        <v>8</v>
      </c>
      <c r="D331" s="2" t="s">
        <v>47</v>
      </c>
      <c r="F331" s="2">
        <v>20</v>
      </c>
      <c r="G331" s="3">
        <v>34</v>
      </c>
      <c r="H331" s="4"/>
      <c r="I331" s="4"/>
      <c r="J331" s="4"/>
      <c r="K331" s="4"/>
      <c r="L331" s="4"/>
    </row>
    <row r="332" spans="1:12" ht="12.75" customHeight="1" x14ac:dyDescent="0.3">
      <c r="A332" s="2">
        <v>333</v>
      </c>
      <c r="B332" s="2" t="s">
        <v>187</v>
      </c>
      <c r="C332" s="2" t="s">
        <v>8</v>
      </c>
      <c r="D332" s="2" t="s">
        <v>54</v>
      </c>
      <c r="E332" s="2" t="s">
        <v>10</v>
      </c>
      <c r="F332" s="2">
        <v>0</v>
      </c>
      <c r="G332" s="3">
        <v>29</v>
      </c>
      <c r="H332" s="4"/>
      <c r="I332" s="4"/>
      <c r="J332" s="4"/>
      <c r="K332" s="4"/>
      <c r="L332" s="4"/>
    </row>
    <row r="333" spans="1:12" ht="12.75" customHeight="1" x14ac:dyDescent="0.3">
      <c r="A333" s="2">
        <v>334</v>
      </c>
      <c r="B333" s="2" t="s">
        <v>188</v>
      </c>
      <c r="C333" s="2" t="s">
        <v>8</v>
      </c>
      <c r="D333" s="2" t="s">
        <v>47</v>
      </c>
      <c r="F333" s="2">
        <v>20</v>
      </c>
      <c r="G333" s="3">
        <v>27</v>
      </c>
      <c r="H333" s="4"/>
      <c r="I333" s="4"/>
      <c r="J333" s="4"/>
      <c r="K333" s="4"/>
      <c r="L333" s="4"/>
    </row>
    <row r="334" spans="1:12" ht="12.75" customHeight="1" x14ac:dyDescent="0.3">
      <c r="A334" s="2">
        <v>335</v>
      </c>
      <c r="B334" s="2" t="s">
        <v>188</v>
      </c>
      <c r="C334" s="2" t="s">
        <v>8</v>
      </c>
      <c r="D334" s="2" t="s">
        <v>47</v>
      </c>
      <c r="F334" s="2">
        <v>10</v>
      </c>
      <c r="G334" s="3">
        <v>10</v>
      </c>
      <c r="H334" s="4"/>
      <c r="I334" s="4"/>
      <c r="J334" s="4"/>
      <c r="K334" s="4"/>
      <c r="L334" s="4"/>
    </row>
    <row r="335" spans="1:12" ht="12.75" customHeight="1" x14ac:dyDescent="0.3">
      <c r="A335" s="2">
        <v>336</v>
      </c>
      <c r="B335" s="2" t="s">
        <v>188</v>
      </c>
      <c r="C335" s="2" t="s">
        <v>8</v>
      </c>
      <c r="D335" s="2" t="s">
        <v>47</v>
      </c>
      <c r="E335" s="2" t="s">
        <v>10</v>
      </c>
      <c r="F335" s="2">
        <v>0</v>
      </c>
      <c r="G335" s="3">
        <v>12</v>
      </c>
      <c r="H335" s="4"/>
      <c r="I335" s="4"/>
      <c r="J335" s="4"/>
      <c r="K335" s="4"/>
      <c r="L335" s="4"/>
    </row>
    <row r="336" spans="1:12" ht="12.75" customHeight="1" x14ac:dyDescent="0.3">
      <c r="A336" s="2">
        <v>337</v>
      </c>
      <c r="B336" s="2" t="s">
        <v>189</v>
      </c>
      <c r="C336" s="2" t="s">
        <v>8</v>
      </c>
      <c r="D336" s="2" t="s">
        <v>9</v>
      </c>
      <c r="F336" s="2">
        <v>20</v>
      </c>
      <c r="G336" s="3">
        <v>11</v>
      </c>
      <c r="H336" s="4"/>
      <c r="I336" s="4"/>
      <c r="J336" s="4"/>
      <c r="K336" s="4"/>
      <c r="L336" s="4"/>
    </row>
    <row r="337" spans="1:12" ht="12.75" customHeight="1" x14ac:dyDescent="0.3">
      <c r="A337" s="2">
        <v>338</v>
      </c>
      <c r="B337" s="2" t="s">
        <v>189</v>
      </c>
      <c r="C337" s="2" t="s">
        <v>8</v>
      </c>
      <c r="D337" s="2" t="s">
        <v>9</v>
      </c>
      <c r="E337" s="2" t="s">
        <v>10</v>
      </c>
      <c r="F337" s="2">
        <v>0</v>
      </c>
      <c r="G337" s="3">
        <v>23</v>
      </c>
      <c r="H337" s="4"/>
      <c r="I337" s="4"/>
      <c r="J337" s="4"/>
      <c r="K337" s="4"/>
      <c r="L337" s="4"/>
    </row>
    <row r="338" spans="1:12" ht="12.75" customHeight="1" x14ac:dyDescent="0.3">
      <c r="A338" s="2">
        <v>339</v>
      </c>
      <c r="B338" s="2" t="s">
        <v>189</v>
      </c>
      <c r="C338" s="2" t="s">
        <v>8</v>
      </c>
      <c r="D338" s="2" t="s">
        <v>9</v>
      </c>
      <c r="F338" s="2">
        <v>10</v>
      </c>
      <c r="G338" s="3">
        <v>13</v>
      </c>
      <c r="H338" s="4"/>
      <c r="I338" s="4"/>
      <c r="J338" s="4"/>
      <c r="K338" s="4"/>
      <c r="L338" s="4"/>
    </row>
    <row r="339" spans="1:12" ht="12.75" customHeight="1" x14ac:dyDescent="0.3">
      <c r="A339" s="2">
        <v>340</v>
      </c>
      <c r="B339" s="2" t="s">
        <v>189</v>
      </c>
      <c r="C339" s="2" t="s">
        <v>8</v>
      </c>
      <c r="D339" s="2" t="s">
        <v>9</v>
      </c>
      <c r="F339" s="2">
        <v>20</v>
      </c>
      <c r="G339" s="3">
        <v>20</v>
      </c>
      <c r="H339" s="4"/>
      <c r="I339" s="4"/>
      <c r="J339" s="4"/>
      <c r="K339" s="4"/>
      <c r="L339" s="4"/>
    </row>
    <row r="340" spans="1:12" ht="12.75" customHeight="1" x14ac:dyDescent="0.3">
      <c r="A340" s="2">
        <v>341</v>
      </c>
      <c r="B340" s="2" t="s">
        <v>190</v>
      </c>
      <c r="C340" s="2" t="s">
        <v>8</v>
      </c>
      <c r="D340" s="2" t="s">
        <v>54</v>
      </c>
      <c r="E340" s="2" t="s">
        <v>10</v>
      </c>
      <c r="F340" s="2">
        <v>0</v>
      </c>
      <c r="G340" s="3">
        <v>25</v>
      </c>
      <c r="H340" s="4"/>
      <c r="I340" s="4"/>
      <c r="J340" s="4"/>
      <c r="K340" s="4"/>
      <c r="L340" s="4"/>
    </row>
    <row r="341" spans="1:12" ht="12.75" customHeight="1" x14ac:dyDescent="0.3">
      <c r="A341" s="2">
        <v>342</v>
      </c>
      <c r="B341" s="2" t="s">
        <v>191</v>
      </c>
      <c r="C341" s="2" t="s">
        <v>8</v>
      </c>
      <c r="D341" s="2" t="s">
        <v>36</v>
      </c>
      <c r="E341" s="2" t="s">
        <v>10</v>
      </c>
      <c r="F341" s="2">
        <v>0</v>
      </c>
      <c r="G341" s="3">
        <v>32</v>
      </c>
      <c r="H341" s="4"/>
      <c r="I341" s="4"/>
      <c r="J341" s="4"/>
      <c r="K341" s="4"/>
      <c r="L341" s="4"/>
    </row>
    <row r="342" spans="1:12" ht="12.75" customHeight="1" x14ac:dyDescent="0.3">
      <c r="A342" s="2">
        <v>343</v>
      </c>
      <c r="B342" s="2" t="s">
        <v>192</v>
      </c>
      <c r="C342" s="2" t="s">
        <v>8</v>
      </c>
      <c r="D342" s="2" t="s">
        <v>193</v>
      </c>
      <c r="E342" s="2" t="s">
        <v>10</v>
      </c>
      <c r="F342" s="2">
        <v>0</v>
      </c>
      <c r="G342" s="3">
        <v>38</v>
      </c>
      <c r="H342" s="4"/>
      <c r="I342" s="4"/>
      <c r="J342" s="4"/>
      <c r="K342" s="4"/>
      <c r="L342" s="4"/>
    </row>
    <row r="343" spans="1:12" ht="12.75" customHeight="1" x14ac:dyDescent="0.3">
      <c r="A343" s="2">
        <v>344</v>
      </c>
      <c r="B343" s="2" t="s">
        <v>192</v>
      </c>
      <c r="C343" s="2" t="s">
        <v>8</v>
      </c>
      <c r="D343" s="2" t="s">
        <v>193</v>
      </c>
      <c r="F343" s="2">
        <v>20</v>
      </c>
      <c r="G343" s="3">
        <v>10</v>
      </c>
      <c r="H343" s="4"/>
      <c r="I343" s="4"/>
      <c r="J343" s="4"/>
      <c r="K343" s="4"/>
      <c r="L343" s="4"/>
    </row>
    <row r="344" spans="1:12" ht="12.75" customHeight="1" x14ac:dyDescent="0.3">
      <c r="A344" s="2">
        <v>345</v>
      </c>
      <c r="B344" s="2" t="s">
        <v>192</v>
      </c>
      <c r="C344" s="2" t="s">
        <v>8</v>
      </c>
      <c r="D344" s="2" t="s">
        <v>193</v>
      </c>
      <c r="F344" s="2">
        <v>20</v>
      </c>
      <c r="G344" s="3">
        <v>39</v>
      </c>
      <c r="H344" s="4"/>
      <c r="I344" s="4"/>
      <c r="J344" s="4"/>
      <c r="K344" s="4"/>
      <c r="L344" s="4"/>
    </row>
    <row r="345" spans="1:12" ht="12.75" customHeight="1" x14ac:dyDescent="0.3">
      <c r="A345" s="2">
        <v>346</v>
      </c>
      <c r="B345" s="2" t="s">
        <v>192</v>
      </c>
      <c r="C345" s="2" t="s">
        <v>8</v>
      </c>
      <c r="D345" s="2" t="s">
        <v>193</v>
      </c>
      <c r="F345" s="2">
        <v>10</v>
      </c>
      <c r="G345" s="3">
        <v>22</v>
      </c>
      <c r="H345" s="4"/>
      <c r="I345" s="4"/>
      <c r="J345" s="4"/>
      <c r="K345" s="4"/>
      <c r="L345" s="4"/>
    </row>
    <row r="346" spans="1:12" ht="12.75" customHeight="1" x14ac:dyDescent="0.3">
      <c r="A346" s="2">
        <v>347</v>
      </c>
      <c r="B346" s="2" t="s">
        <v>194</v>
      </c>
      <c r="C346" s="2" t="s">
        <v>8</v>
      </c>
      <c r="D346" s="2" t="s">
        <v>36</v>
      </c>
      <c r="E346" s="2" t="s">
        <v>10</v>
      </c>
      <c r="F346" s="2">
        <v>0</v>
      </c>
      <c r="G346" s="3">
        <v>27</v>
      </c>
      <c r="H346" s="4"/>
      <c r="I346" s="4"/>
      <c r="J346" s="4"/>
      <c r="K346" s="4"/>
      <c r="L346" s="4"/>
    </row>
    <row r="347" spans="1:12" ht="12.75" customHeight="1" x14ac:dyDescent="0.3">
      <c r="A347" s="2">
        <v>348</v>
      </c>
      <c r="B347" s="2" t="s">
        <v>194</v>
      </c>
      <c r="C347" s="2" t="s">
        <v>8</v>
      </c>
      <c r="D347" s="2" t="s">
        <v>36</v>
      </c>
      <c r="F347" s="2">
        <v>20</v>
      </c>
      <c r="G347" s="3">
        <v>25</v>
      </c>
      <c r="H347" s="4"/>
      <c r="I347" s="4"/>
      <c r="J347" s="4"/>
      <c r="K347" s="4"/>
      <c r="L347" s="4"/>
    </row>
    <row r="348" spans="1:12" ht="12.75" customHeight="1" x14ac:dyDescent="0.3">
      <c r="A348" s="2">
        <v>349</v>
      </c>
      <c r="B348" s="2" t="s">
        <v>195</v>
      </c>
      <c r="C348" s="2" t="s">
        <v>8</v>
      </c>
      <c r="D348" s="2" t="s">
        <v>94</v>
      </c>
      <c r="F348" s="2">
        <v>10</v>
      </c>
      <c r="G348" s="3">
        <v>31</v>
      </c>
      <c r="H348" s="4"/>
      <c r="I348" s="4"/>
      <c r="J348" s="4"/>
      <c r="K348" s="4"/>
      <c r="L348" s="4"/>
    </row>
    <row r="349" spans="1:12" ht="12.75" customHeight="1" x14ac:dyDescent="0.3">
      <c r="A349" s="2">
        <v>350</v>
      </c>
      <c r="B349" s="2" t="s">
        <v>195</v>
      </c>
      <c r="C349" s="2" t="s">
        <v>8</v>
      </c>
      <c r="D349" s="2" t="s">
        <v>94</v>
      </c>
      <c r="F349" s="2">
        <v>20</v>
      </c>
      <c r="G349" s="3">
        <v>22</v>
      </c>
      <c r="H349" s="4"/>
      <c r="I349" s="4"/>
      <c r="J349" s="4"/>
      <c r="K349" s="4"/>
      <c r="L349" s="4"/>
    </row>
    <row r="350" spans="1:12" ht="12.75" customHeight="1" x14ac:dyDescent="0.3">
      <c r="A350" s="2">
        <v>351</v>
      </c>
      <c r="B350" s="2" t="s">
        <v>195</v>
      </c>
      <c r="C350" s="2" t="s">
        <v>8</v>
      </c>
      <c r="D350" s="2" t="s">
        <v>94</v>
      </c>
      <c r="E350" s="2" t="s">
        <v>10</v>
      </c>
      <c r="F350" s="2">
        <v>0</v>
      </c>
      <c r="G350" s="3">
        <v>12</v>
      </c>
      <c r="H350" s="4"/>
      <c r="I350" s="4"/>
      <c r="J350" s="4"/>
      <c r="K350" s="4"/>
      <c r="L350" s="4"/>
    </row>
    <row r="351" spans="1:12" ht="12.75" customHeight="1" x14ac:dyDescent="0.3">
      <c r="A351" s="2">
        <v>352</v>
      </c>
      <c r="B351" s="2" t="s">
        <v>196</v>
      </c>
      <c r="C351" s="2" t="s">
        <v>8</v>
      </c>
      <c r="D351" s="2" t="s">
        <v>36</v>
      </c>
      <c r="E351" s="2" t="s">
        <v>10</v>
      </c>
      <c r="F351" s="2">
        <v>0</v>
      </c>
      <c r="G351" s="3">
        <v>40</v>
      </c>
      <c r="H351" s="4"/>
      <c r="I351" s="4"/>
      <c r="J351" s="4"/>
      <c r="K351" s="4"/>
      <c r="L351" s="4"/>
    </row>
    <row r="352" spans="1:12" ht="12.75" customHeight="1" x14ac:dyDescent="0.3">
      <c r="A352" s="2">
        <v>353</v>
      </c>
      <c r="B352" s="2" t="s">
        <v>196</v>
      </c>
      <c r="C352" s="2" t="s">
        <v>8</v>
      </c>
      <c r="D352" s="2" t="s">
        <v>36</v>
      </c>
      <c r="F352" s="2">
        <v>10</v>
      </c>
      <c r="G352" s="3">
        <v>26</v>
      </c>
      <c r="H352" s="4"/>
      <c r="I352" s="4"/>
      <c r="J352" s="4"/>
      <c r="K352" s="4"/>
      <c r="L352" s="4"/>
    </row>
    <row r="353" spans="1:12" ht="12.75" customHeight="1" x14ac:dyDescent="0.3">
      <c r="A353" s="2">
        <v>354</v>
      </c>
      <c r="B353" s="2" t="s">
        <v>197</v>
      </c>
      <c r="C353" s="2" t="s">
        <v>8</v>
      </c>
      <c r="D353" s="2" t="s">
        <v>54</v>
      </c>
      <c r="F353" s="2">
        <v>10</v>
      </c>
      <c r="G353" s="3">
        <v>25</v>
      </c>
      <c r="H353" s="4"/>
      <c r="I353" s="4"/>
      <c r="J353" s="4"/>
      <c r="K353" s="4"/>
      <c r="L353" s="4"/>
    </row>
    <row r="354" spans="1:12" ht="12.75" customHeight="1" x14ac:dyDescent="0.3">
      <c r="A354" s="2">
        <v>355</v>
      </c>
      <c r="B354" s="2" t="s">
        <v>197</v>
      </c>
      <c r="C354" s="2" t="s">
        <v>8</v>
      </c>
      <c r="D354" s="2" t="s">
        <v>54</v>
      </c>
      <c r="F354" s="2">
        <v>20</v>
      </c>
      <c r="G354" s="3">
        <v>37</v>
      </c>
      <c r="H354" s="4"/>
      <c r="I354" s="4"/>
      <c r="J354" s="4"/>
      <c r="K354" s="4"/>
      <c r="L354" s="4"/>
    </row>
    <row r="355" spans="1:12" ht="12.75" customHeight="1" x14ac:dyDescent="0.3">
      <c r="A355" s="2">
        <v>356</v>
      </c>
      <c r="B355" s="2" t="s">
        <v>198</v>
      </c>
      <c r="C355" s="2" t="s">
        <v>83</v>
      </c>
      <c r="D355" s="2" t="s">
        <v>199</v>
      </c>
      <c r="F355" s="2">
        <v>10</v>
      </c>
      <c r="G355" s="3">
        <v>39</v>
      </c>
      <c r="H355" s="4"/>
      <c r="I355" s="4"/>
      <c r="J355" s="4"/>
      <c r="K355" s="4"/>
      <c r="L355" s="4"/>
    </row>
    <row r="356" spans="1:12" ht="12.75" customHeight="1" x14ac:dyDescent="0.3">
      <c r="A356" s="2">
        <v>357</v>
      </c>
      <c r="B356" s="2" t="s">
        <v>198</v>
      </c>
      <c r="C356" s="2" t="s">
        <v>83</v>
      </c>
      <c r="D356" s="2" t="s">
        <v>199</v>
      </c>
      <c r="E356" s="2" t="s">
        <v>10</v>
      </c>
      <c r="F356" s="2">
        <v>0</v>
      </c>
      <c r="G356" s="3">
        <v>10</v>
      </c>
      <c r="H356" s="4"/>
      <c r="I356" s="4"/>
      <c r="J356" s="4"/>
      <c r="K356" s="4"/>
      <c r="L356" s="4"/>
    </row>
    <row r="357" spans="1:12" ht="12.75" customHeight="1" x14ac:dyDescent="0.3">
      <c r="A357" s="2">
        <v>358</v>
      </c>
      <c r="B357" s="2" t="s">
        <v>198</v>
      </c>
      <c r="C357" s="2" t="s">
        <v>83</v>
      </c>
      <c r="D357" s="2" t="s">
        <v>199</v>
      </c>
      <c r="F357" s="2">
        <v>20</v>
      </c>
      <c r="G357" s="3">
        <v>14</v>
      </c>
      <c r="H357" s="4"/>
      <c r="I357" s="4"/>
      <c r="J357" s="4"/>
      <c r="K357" s="4"/>
      <c r="L357" s="4"/>
    </row>
    <row r="358" spans="1:12" ht="12.75" customHeight="1" x14ac:dyDescent="0.3">
      <c r="A358" s="2">
        <v>359</v>
      </c>
      <c r="B358" s="2" t="s">
        <v>200</v>
      </c>
      <c r="C358" s="2" t="s">
        <v>8</v>
      </c>
      <c r="D358" s="2" t="s">
        <v>47</v>
      </c>
      <c r="E358" s="2" t="s">
        <v>10</v>
      </c>
      <c r="F358" s="2">
        <v>0</v>
      </c>
      <c r="G358" s="3">
        <v>11</v>
      </c>
    </row>
    <row r="359" spans="1:12" ht="12.75" customHeight="1" x14ac:dyDescent="0.3">
      <c r="A359" s="2">
        <v>360</v>
      </c>
      <c r="B359" s="2" t="s">
        <v>200</v>
      </c>
      <c r="C359" s="2" t="s">
        <v>8</v>
      </c>
      <c r="D359" s="2" t="s">
        <v>47</v>
      </c>
      <c r="F359" s="2">
        <v>20</v>
      </c>
      <c r="G359" s="3">
        <v>24</v>
      </c>
    </row>
    <row r="360" spans="1:12" ht="12.75" customHeight="1" x14ac:dyDescent="0.3">
      <c r="A360" s="2">
        <v>361</v>
      </c>
      <c r="B360" s="2" t="s">
        <v>201</v>
      </c>
      <c r="C360" s="2" t="s">
        <v>8</v>
      </c>
      <c r="D360" s="2" t="s">
        <v>36</v>
      </c>
      <c r="E360" s="2" t="s">
        <v>10</v>
      </c>
      <c r="F360" s="2">
        <v>0</v>
      </c>
      <c r="G360" s="3">
        <v>21</v>
      </c>
    </row>
    <row r="361" spans="1:12" ht="12.75" customHeight="1" x14ac:dyDescent="0.3">
      <c r="A361" s="2">
        <v>362</v>
      </c>
      <c r="B361" s="2" t="s">
        <v>201</v>
      </c>
      <c r="C361" s="2" t="s">
        <v>8</v>
      </c>
      <c r="D361" s="2" t="s">
        <v>36</v>
      </c>
      <c r="F361" s="2">
        <v>20</v>
      </c>
      <c r="G361" s="3">
        <v>38</v>
      </c>
    </row>
    <row r="362" spans="1:12" ht="12.75" customHeight="1" x14ac:dyDescent="0.3">
      <c r="A362" s="2">
        <v>363</v>
      </c>
      <c r="B362" s="2" t="s">
        <v>201</v>
      </c>
      <c r="C362" s="2" t="s">
        <v>8</v>
      </c>
      <c r="D362" s="2" t="s">
        <v>36</v>
      </c>
      <c r="F362" s="2">
        <v>10</v>
      </c>
      <c r="G362" s="3">
        <v>34</v>
      </c>
    </row>
    <row r="363" spans="1:12" ht="12.75" customHeight="1" x14ac:dyDescent="0.3">
      <c r="A363" s="2">
        <v>364</v>
      </c>
      <c r="B363" s="2" t="s">
        <v>202</v>
      </c>
      <c r="C363" s="2" t="s">
        <v>8</v>
      </c>
      <c r="D363" s="2" t="s">
        <v>36</v>
      </c>
      <c r="E363" s="2" t="s">
        <v>10</v>
      </c>
      <c r="F363" s="2">
        <v>0</v>
      </c>
      <c r="G363" s="3">
        <v>16</v>
      </c>
    </row>
    <row r="364" spans="1:12" ht="12.75" customHeight="1" x14ac:dyDescent="0.3">
      <c r="A364" s="2">
        <v>365</v>
      </c>
      <c r="B364" s="2" t="s">
        <v>203</v>
      </c>
      <c r="C364" s="2" t="s">
        <v>8</v>
      </c>
      <c r="D364" s="2" t="s">
        <v>105</v>
      </c>
      <c r="F364" s="2">
        <v>20</v>
      </c>
      <c r="G364" s="3">
        <v>26</v>
      </c>
    </row>
    <row r="365" spans="1:12" ht="12.75" customHeight="1" x14ac:dyDescent="0.3">
      <c r="A365" s="2">
        <v>366</v>
      </c>
      <c r="B365" s="2" t="s">
        <v>204</v>
      </c>
      <c r="C365" s="2" t="s">
        <v>8</v>
      </c>
      <c r="D365" s="2" t="s">
        <v>97</v>
      </c>
      <c r="F365" s="2">
        <v>20</v>
      </c>
      <c r="G365" s="3">
        <v>13</v>
      </c>
    </row>
    <row r="366" spans="1:12" ht="12.75" customHeight="1" x14ac:dyDescent="0.3">
      <c r="A366" s="2">
        <v>367</v>
      </c>
      <c r="B366" s="2" t="s">
        <v>204</v>
      </c>
      <c r="C366" s="2" t="s">
        <v>8</v>
      </c>
      <c r="D366" s="2" t="s">
        <v>97</v>
      </c>
      <c r="E366" s="2" t="s">
        <v>10</v>
      </c>
      <c r="F366" s="2">
        <v>0</v>
      </c>
      <c r="G366" s="3">
        <v>24</v>
      </c>
    </row>
    <row r="367" spans="1:12" ht="12.75" customHeight="1" x14ac:dyDescent="0.3">
      <c r="A367" s="2">
        <v>368</v>
      </c>
      <c r="B367" s="2" t="s">
        <v>205</v>
      </c>
      <c r="C367" s="2" t="s">
        <v>14</v>
      </c>
      <c r="D367" s="2" t="s">
        <v>16</v>
      </c>
      <c r="E367" s="2" t="s">
        <v>10</v>
      </c>
      <c r="F367" s="2">
        <v>0</v>
      </c>
      <c r="G367" s="3">
        <v>20</v>
      </c>
    </row>
    <row r="368" spans="1:12" ht="12.75" customHeight="1" x14ac:dyDescent="0.3">
      <c r="A368" s="2">
        <v>369</v>
      </c>
      <c r="B368" s="2" t="s">
        <v>205</v>
      </c>
      <c r="C368" s="2" t="s">
        <v>14</v>
      </c>
      <c r="D368" s="2" t="s">
        <v>16</v>
      </c>
      <c r="F368" s="2">
        <v>20</v>
      </c>
      <c r="G368" s="3">
        <v>18</v>
      </c>
    </row>
    <row r="369" spans="1:7" ht="12.75" customHeight="1" x14ac:dyDescent="0.3">
      <c r="A369" s="2">
        <v>370</v>
      </c>
      <c r="B369" s="2" t="s">
        <v>205</v>
      </c>
      <c r="C369" s="2" t="s">
        <v>14</v>
      </c>
      <c r="D369" s="2" t="s">
        <v>16</v>
      </c>
      <c r="F369" s="2">
        <v>10</v>
      </c>
      <c r="G369" s="3">
        <v>22</v>
      </c>
    </row>
    <row r="370" spans="1:7" ht="12.75" customHeight="1" x14ac:dyDescent="0.3">
      <c r="A370" s="2">
        <v>371</v>
      </c>
      <c r="B370" s="2" t="s">
        <v>206</v>
      </c>
      <c r="C370" s="2" t="s">
        <v>8</v>
      </c>
      <c r="D370" s="2" t="s">
        <v>97</v>
      </c>
      <c r="F370" s="2">
        <v>20</v>
      </c>
      <c r="G370" s="3">
        <v>16</v>
      </c>
    </row>
    <row r="371" spans="1:7" ht="12.75" customHeight="1" x14ac:dyDescent="0.3">
      <c r="A371" s="2">
        <v>372</v>
      </c>
      <c r="B371" s="2" t="s">
        <v>206</v>
      </c>
      <c r="C371" s="2" t="s">
        <v>8</v>
      </c>
      <c r="D371" s="2" t="s">
        <v>97</v>
      </c>
      <c r="F371" s="2">
        <v>10</v>
      </c>
      <c r="G371" s="3">
        <v>16</v>
      </c>
    </row>
    <row r="372" spans="1:7" ht="12.75" customHeight="1" x14ac:dyDescent="0.3">
      <c r="A372" s="2">
        <v>373</v>
      </c>
      <c r="B372" s="2" t="s">
        <v>206</v>
      </c>
      <c r="C372" s="2" t="s">
        <v>8</v>
      </c>
      <c r="D372" s="2" t="s">
        <v>97</v>
      </c>
      <c r="E372" s="2" t="s">
        <v>10</v>
      </c>
      <c r="F372" s="2">
        <v>0</v>
      </c>
      <c r="G372" s="3">
        <v>12</v>
      </c>
    </row>
    <row r="373" spans="1:7" ht="12.75" customHeight="1" x14ac:dyDescent="0.3">
      <c r="A373" s="2">
        <v>374</v>
      </c>
      <c r="B373" s="2" t="s">
        <v>207</v>
      </c>
      <c r="C373" s="2" t="s">
        <v>8</v>
      </c>
      <c r="D373" s="2" t="s">
        <v>36</v>
      </c>
      <c r="F373" s="2">
        <v>20</v>
      </c>
      <c r="G373" s="3">
        <v>10</v>
      </c>
    </row>
    <row r="374" spans="1:7" ht="12.75" customHeight="1" x14ac:dyDescent="0.3">
      <c r="A374" s="2">
        <v>375</v>
      </c>
      <c r="B374" s="2" t="s">
        <v>207</v>
      </c>
      <c r="C374" s="2" t="s">
        <v>8</v>
      </c>
      <c r="D374" s="2" t="s">
        <v>36</v>
      </c>
      <c r="F374" s="2">
        <v>10</v>
      </c>
      <c r="G374" s="3">
        <v>12</v>
      </c>
    </row>
    <row r="375" spans="1:7" ht="12.75" customHeight="1" x14ac:dyDescent="0.3">
      <c r="A375" s="2">
        <v>376</v>
      </c>
      <c r="B375" s="2" t="s">
        <v>207</v>
      </c>
      <c r="C375" s="2" t="s">
        <v>8</v>
      </c>
      <c r="D375" s="2" t="s">
        <v>36</v>
      </c>
      <c r="E375" s="2" t="s">
        <v>10</v>
      </c>
      <c r="F375" s="2">
        <v>0</v>
      </c>
      <c r="G375" s="3">
        <v>12</v>
      </c>
    </row>
    <row r="376" spans="1:7" ht="12.75" customHeight="1" x14ac:dyDescent="0.3">
      <c r="A376" s="2">
        <v>377</v>
      </c>
      <c r="B376" s="2" t="s">
        <v>208</v>
      </c>
      <c r="C376" s="2" t="s">
        <v>8</v>
      </c>
      <c r="D376" s="2" t="s">
        <v>105</v>
      </c>
      <c r="F376" s="2">
        <v>20</v>
      </c>
      <c r="G376" s="3">
        <v>26</v>
      </c>
    </row>
    <row r="377" spans="1:7" ht="12.75" customHeight="1" x14ac:dyDescent="0.3">
      <c r="A377" s="2">
        <v>378</v>
      </c>
      <c r="B377" s="2" t="s">
        <v>208</v>
      </c>
      <c r="C377" s="2" t="s">
        <v>8</v>
      </c>
      <c r="D377" s="2" t="s">
        <v>105</v>
      </c>
      <c r="E377" s="2" t="s">
        <v>10</v>
      </c>
      <c r="F377" s="2">
        <v>0</v>
      </c>
      <c r="G377" s="3">
        <v>10</v>
      </c>
    </row>
    <row r="378" spans="1:7" ht="12.75" customHeight="1" x14ac:dyDescent="0.3">
      <c r="A378" s="2">
        <v>379</v>
      </c>
      <c r="B378" s="2" t="s">
        <v>208</v>
      </c>
      <c r="C378" s="2" t="s">
        <v>8</v>
      </c>
      <c r="D378" s="2" t="s">
        <v>105</v>
      </c>
      <c r="F378" s="2">
        <v>10</v>
      </c>
      <c r="G378" s="3">
        <v>20</v>
      </c>
    </row>
    <row r="379" spans="1:7" ht="12.75" customHeight="1" x14ac:dyDescent="0.3">
      <c r="A379" s="2">
        <v>380</v>
      </c>
      <c r="B379" s="2" t="s">
        <v>209</v>
      </c>
      <c r="C379" s="2" t="s">
        <v>8</v>
      </c>
      <c r="D379" s="2" t="s">
        <v>47</v>
      </c>
      <c r="F379" s="2">
        <v>10</v>
      </c>
      <c r="G379" s="3">
        <v>33</v>
      </c>
    </row>
    <row r="380" spans="1:7" ht="12.75" customHeight="1" x14ac:dyDescent="0.3">
      <c r="A380" s="2">
        <v>381</v>
      </c>
      <c r="B380" s="2" t="s">
        <v>209</v>
      </c>
      <c r="C380" s="2" t="s">
        <v>8</v>
      </c>
      <c r="D380" s="2" t="s">
        <v>47</v>
      </c>
      <c r="E380" s="2" t="s">
        <v>10</v>
      </c>
      <c r="F380" s="2">
        <v>0</v>
      </c>
      <c r="G380" s="3">
        <v>32</v>
      </c>
    </row>
    <row r="381" spans="1:7" ht="12.75" customHeight="1" x14ac:dyDescent="0.3">
      <c r="A381" s="2">
        <v>382</v>
      </c>
      <c r="B381" s="2" t="s">
        <v>209</v>
      </c>
      <c r="C381" s="2" t="s">
        <v>8</v>
      </c>
      <c r="D381" s="2" t="s">
        <v>47</v>
      </c>
      <c r="F381" s="2">
        <v>20</v>
      </c>
      <c r="G381" s="3">
        <v>11</v>
      </c>
    </row>
    <row r="382" spans="1:7" ht="12.75" customHeight="1" x14ac:dyDescent="0.3">
      <c r="A382" s="2">
        <v>383</v>
      </c>
      <c r="B382" s="2" t="s">
        <v>210</v>
      </c>
      <c r="C382" s="2" t="s">
        <v>8</v>
      </c>
      <c r="D382" s="2" t="s">
        <v>65</v>
      </c>
      <c r="F382" s="2">
        <v>20</v>
      </c>
      <c r="G382" s="3">
        <v>15</v>
      </c>
    </row>
    <row r="383" spans="1:7" ht="12.75" customHeight="1" x14ac:dyDescent="0.3">
      <c r="A383" s="2">
        <v>384</v>
      </c>
      <c r="B383" s="2" t="s">
        <v>210</v>
      </c>
      <c r="C383" s="2" t="s">
        <v>8</v>
      </c>
      <c r="D383" s="2" t="s">
        <v>65</v>
      </c>
      <c r="E383" s="2" t="s">
        <v>10</v>
      </c>
      <c r="F383" s="2">
        <v>0</v>
      </c>
      <c r="G383" s="3">
        <v>30</v>
      </c>
    </row>
    <row r="384" spans="1:7" ht="12.75" customHeight="1" x14ac:dyDescent="0.3">
      <c r="A384" s="2">
        <v>385</v>
      </c>
      <c r="B384" s="2" t="s">
        <v>210</v>
      </c>
      <c r="C384" s="2" t="s">
        <v>8</v>
      </c>
      <c r="D384" s="2" t="s">
        <v>65</v>
      </c>
      <c r="F384" s="2">
        <v>10</v>
      </c>
      <c r="G384" s="3">
        <v>37</v>
      </c>
    </row>
    <row r="385" spans="1:7" ht="12.75" customHeight="1" x14ac:dyDescent="0.3">
      <c r="A385" s="2">
        <v>386</v>
      </c>
      <c r="B385" s="2" t="s">
        <v>211</v>
      </c>
      <c r="C385" s="2" t="s">
        <v>8</v>
      </c>
      <c r="D385" s="2" t="s">
        <v>180</v>
      </c>
      <c r="F385" s="2">
        <v>20</v>
      </c>
      <c r="G385" s="3">
        <v>33</v>
      </c>
    </row>
    <row r="386" spans="1:7" ht="12.75" customHeight="1" x14ac:dyDescent="0.3">
      <c r="A386" s="2">
        <v>387</v>
      </c>
      <c r="B386" s="2" t="s">
        <v>212</v>
      </c>
      <c r="C386" s="2" t="s">
        <v>8</v>
      </c>
      <c r="D386" s="2" t="s">
        <v>47</v>
      </c>
      <c r="E386" s="2" t="s">
        <v>10</v>
      </c>
      <c r="F386" s="2">
        <v>0</v>
      </c>
      <c r="G386" s="3">
        <v>37</v>
      </c>
    </row>
    <row r="387" spans="1:7" ht="12.75" customHeight="1" x14ac:dyDescent="0.3">
      <c r="A387" s="2">
        <v>388</v>
      </c>
      <c r="B387" s="2" t="s">
        <v>213</v>
      </c>
      <c r="C387" s="2" t="s">
        <v>8</v>
      </c>
      <c r="D387" s="2" t="s">
        <v>9</v>
      </c>
      <c r="F387" s="2">
        <v>20</v>
      </c>
      <c r="G387" s="3">
        <v>30</v>
      </c>
    </row>
    <row r="388" spans="1:7" ht="12.75" customHeight="1" x14ac:dyDescent="0.3">
      <c r="A388" s="2">
        <v>389</v>
      </c>
      <c r="B388" s="2" t="s">
        <v>213</v>
      </c>
      <c r="C388" s="2" t="s">
        <v>8</v>
      </c>
      <c r="D388" s="2" t="s">
        <v>9</v>
      </c>
      <c r="E388" s="2" t="s">
        <v>10</v>
      </c>
      <c r="F388" s="2">
        <v>0</v>
      </c>
      <c r="G388" s="3">
        <v>30</v>
      </c>
    </row>
    <row r="389" spans="1:7" ht="12.75" customHeight="1" x14ac:dyDescent="0.3">
      <c r="A389" s="2">
        <v>390</v>
      </c>
      <c r="B389" s="2" t="s">
        <v>214</v>
      </c>
      <c r="C389" s="2" t="s">
        <v>8</v>
      </c>
      <c r="D389" s="2" t="s">
        <v>36</v>
      </c>
      <c r="E389" s="2" t="s">
        <v>10</v>
      </c>
      <c r="F389" s="2">
        <v>0</v>
      </c>
      <c r="G389" s="3">
        <v>38</v>
      </c>
    </row>
    <row r="390" spans="1:7" ht="12.75" customHeight="1" x14ac:dyDescent="0.3">
      <c r="A390" s="2">
        <v>391</v>
      </c>
      <c r="B390" s="2" t="s">
        <v>215</v>
      </c>
      <c r="C390" s="2" t="s">
        <v>8</v>
      </c>
      <c r="D390" s="2" t="s">
        <v>47</v>
      </c>
      <c r="F390" s="2">
        <v>20</v>
      </c>
      <c r="G390" s="3">
        <v>15</v>
      </c>
    </row>
    <row r="391" spans="1:7" ht="12.75" customHeight="1" x14ac:dyDescent="0.3">
      <c r="A391" s="2">
        <v>392</v>
      </c>
      <c r="B391" s="2" t="s">
        <v>215</v>
      </c>
      <c r="C391" s="2" t="s">
        <v>8</v>
      </c>
      <c r="D391" s="2" t="s">
        <v>47</v>
      </c>
      <c r="E391" s="2" t="s">
        <v>10</v>
      </c>
      <c r="F391" s="2">
        <v>0</v>
      </c>
      <c r="G391" s="3">
        <v>27</v>
      </c>
    </row>
    <row r="392" spans="1:7" ht="12.75" customHeight="1" x14ac:dyDescent="0.3">
      <c r="A392" s="2">
        <v>393</v>
      </c>
      <c r="B392" s="2" t="s">
        <v>215</v>
      </c>
      <c r="C392" s="2" t="s">
        <v>8</v>
      </c>
      <c r="D392" s="2" t="s">
        <v>47</v>
      </c>
      <c r="F392" s="2">
        <v>10</v>
      </c>
      <c r="G392" s="3">
        <v>27</v>
      </c>
    </row>
    <row r="393" spans="1:7" ht="12.75" customHeight="1" x14ac:dyDescent="0.3">
      <c r="A393" s="2">
        <v>394</v>
      </c>
      <c r="B393" s="2" t="s">
        <v>216</v>
      </c>
      <c r="C393" s="2" t="s">
        <v>8</v>
      </c>
      <c r="D393" s="2" t="s">
        <v>36</v>
      </c>
      <c r="E393" s="2" t="s">
        <v>10</v>
      </c>
      <c r="F393" s="2">
        <v>0</v>
      </c>
      <c r="G393" s="3">
        <v>14</v>
      </c>
    </row>
    <row r="394" spans="1:7" ht="12.75" customHeight="1" x14ac:dyDescent="0.3">
      <c r="A394" s="2">
        <v>395</v>
      </c>
      <c r="B394" s="2" t="s">
        <v>216</v>
      </c>
      <c r="C394" s="2" t="s">
        <v>8</v>
      </c>
      <c r="D394" s="2" t="s">
        <v>36</v>
      </c>
      <c r="F394" s="2">
        <v>10</v>
      </c>
      <c r="G394" s="3">
        <v>16</v>
      </c>
    </row>
    <row r="395" spans="1:7" ht="12.75" customHeight="1" x14ac:dyDescent="0.3">
      <c r="A395" s="2">
        <v>396</v>
      </c>
      <c r="B395" s="2" t="s">
        <v>216</v>
      </c>
      <c r="C395" s="2" t="s">
        <v>8</v>
      </c>
      <c r="D395" s="2" t="s">
        <v>36</v>
      </c>
      <c r="F395" s="2">
        <v>20</v>
      </c>
      <c r="G395" s="3">
        <v>17</v>
      </c>
    </row>
    <row r="396" spans="1:7" ht="12.75" customHeight="1" x14ac:dyDescent="0.3">
      <c r="A396" s="2">
        <v>397</v>
      </c>
      <c r="B396" s="2" t="s">
        <v>217</v>
      </c>
      <c r="C396" s="2" t="s">
        <v>8</v>
      </c>
      <c r="D396" s="2" t="s">
        <v>36</v>
      </c>
      <c r="F396" s="2">
        <v>10</v>
      </c>
      <c r="G396" s="3">
        <v>15</v>
      </c>
    </row>
    <row r="397" spans="1:7" ht="12.75" customHeight="1" x14ac:dyDescent="0.3">
      <c r="A397" s="2">
        <v>398</v>
      </c>
      <c r="B397" s="2" t="s">
        <v>217</v>
      </c>
      <c r="C397" s="2" t="s">
        <v>8</v>
      </c>
      <c r="D397" s="2" t="s">
        <v>36</v>
      </c>
      <c r="F397" s="2">
        <v>20</v>
      </c>
      <c r="G397" s="3">
        <v>13</v>
      </c>
    </row>
    <row r="398" spans="1:7" ht="12.75" customHeight="1" x14ac:dyDescent="0.3">
      <c r="A398" s="2">
        <v>399</v>
      </c>
      <c r="B398" s="2" t="s">
        <v>217</v>
      </c>
      <c r="C398" s="2" t="s">
        <v>8</v>
      </c>
      <c r="D398" s="2" t="s">
        <v>36</v>
      </c>
      <c r="E398" s="2" t="s">
        <v>10</v>
      </c>
      <c r="F398" s="2">
        <v>0</v>
      </c>
      <c r="G398" s="3">
        <v>18</v>
      </c>
    </row>
    <row r="399" spans="1:7" ht="12.75" customHeight="1" x14ac:dyDescent="0.3">
      <c r="A399" s="2">
        <v>400</v>
      </c>
      <c r="B399" s="2" t="s">
        <v>218</v>
      </c>
      <c r="C399" s="2" t="s">
        <v>8</v>
      </c>
      <c r="D399" s="2" t="s">
        <v>36</v>
      </c>
      <c r="E399" s="2" t="s">
        <v>10</v>
      </c>
      <c r="F399" s="2">
        <v>0</v>
      </c>
      <c r="G399" s="3">
        <v>24</v>
      </c>
    </row>
    <row r="400" spans="1:7" ht="12.75" customHeight="1" x14ac:dyDescent="0.3">
      <c r="A400" s="2">
        <v>401</v>
      </c>
      <c r="B400" s="2" t="s">
        <v>219</v>
      </c>
      <c r="C400" s="2" t="s">
        <v>8</v>
      </c>
      <c r="D400" s="2" t="s">
        <v>97</v>
      </c>
      <c r="F400" s="2">
        <v>20</v>
      </c>
      <c r="G400" s="3">
        <v>29</v>
      </c>
    </row>
    <row r="401" spans="1:7" ht="12.75" customHeight="1" x14ac:dyDescent="0.3">
      <c r="A401" s="2">
        <v>402</v>
      </c>
      <c r="B401" s="2" t="s">
        <v>219</v>
      </c>
      <c r="C401" s="2" t="s">
        <v>8</v>
      </c>
      <c r="D401" s="2" t="s">
        <v>97</v>
      </c>
      <c r="F401" s="2">
        <v>20</v>
      </c>
      <c r="G401" s="3">
        <v>14</v>
      </c>
    </row>
    <row r="402" spans="1:7" ht="12.75" customHeight="1" x14ac:dyDescent="0.3">
      <c r="A402" s="2">
        <v>403</v>
      </c>
      <c r="B402" s="2" t="s">
        <v>219</v>
      </c>
      <c r="C402" s="2" t="s">
        <v>8</v>
      </c>
      <c r="D402" s="2" t="s">
        <v>97</v>
      </c>
      <c r="E402" s="2" t="s">
        <v>10</v>
      </c>
      <c r="F402" s="2">
        <v>0</v>
      </c>
      <c r="G402" s="3">
        <v>38</v>
      </c>
    </row>
    <row r="403" spans="1:7" ht="12.75" customHeight="1" x14ac:dyDescent="0.3">
      <c r="A403" s="2">
        <v>404</v>
      </c>
      <c r="B403" s="2" t="s">
        <v>219</v>
      </c>
      <c r="C403" s="2" t="s">
        <v>8</v>
      </c>
      <c r="D403" s="2" t="s">
        <v>97</v>
      </c>
      <c r="F403" s="2">
        <v>10</v>
      </c>
      <c r="G403" s="3">
        <v>36</v>
      </c>
    </row>
    <row r="404" spans="1:7" ht="12.75" customHeight="1" x14ac:dyDescent="0.3">
      <c r="A404" s="2">
        <v>405</v>
      </c>
      <c r="B404" s="2" t="s">
        <v>220</v>
      </c>
      <c r="C404" s="2" t="s">
        <v>8</v>
      </c>
      <c r="D404" s="2" t="s">
        <v>9</v>
      </c>
      <c r="F404" s="2">
        <v>20</v>
      </c>
      <c r="G404" s="3">
        <v>21</v>
      </c>
    </row>
    <row r="405" spans="1:7" ht="12.75" customHeight="1" x14ac:dyDescent="0.3">
      <c r="A405" s="2">
        <v>406</v>
      </c>
      <c r="B405" s="2" t="s">
        <v>220</v>
      </c>
      <c r="C405" s="2" t="s">
        <v>8</v>
      </c>
      <c r="D405" s="2" t="s">
        <v>9</v>
      </c>
      <c r="E405" s="2" t="s">
        <v>10</v>
      </c>
      <c r="F405" s="2">
        <v>0</v>
      </c>
      <c r="G405" s="3">
        <v>13</v>
      </c>
    </row>
    <row r="406" spans="1:7" ht="12.75" customHeight="1" x14ac:dyDescent="0.3">
      <c r="A406" s="2">
        <v>407</v>
      </c>
      <c r="B406" s="2" t="s">
        <v>220</v>
      </c>
      <c r="C406" s="2" t="s">
        <v>8</v>
      </c>
      <c r="D406" s="2" t="s">
        <v>9</v>
      </c>
      <c r="F406" s="2">
        <v>10</v>
      </c>
      <c r="G406" s="3">
        <v>33</v>
      </c>
    </row>
    <row r="407" spans="1:7" ht="12.75" customHeight="1" x14ac:dyDescent="0.3">
      <c r="A407" s="2">
        <v>408</v>
      </c>
      <c r="B407" s="2" t="s">
        <v>221</v>
      </c>
      <c r="C407" s="2" t="s">
        <v>8</v>
      </c>
      <c r="D407" s="2" t="s">
        <v>9</v>
      </c>
      <c r="E407" s="2" t="s">
        <v>10</v>
      </c>
      <c r="F407" s="2">
        <v>0</v>
      </c>
      <c r="G407" s="3">
        <v>18</v>
      </c>
    </row>
    <row r="408" spans="1:7" ht="12.75" customHeight="1" x14ac:dyDescent="0.3">
      <c r="A408" s="2">
        <v>409</v>
      </c>
      <c r="B408" s="2" t="s">
        <v>222</v>
      </c>
      <c r="C408" s="2" t="s">
        <v>8</v>
      </c>
      <c r="D408" s="2" t="s">
        <v>105</v>
      </c>
      <c r="F408" s="2">
        <v>20</v>
      </c>
      <c r="G408" s="3">
        <v>14</v>
      </c>
    </row>
    <row r="409" spans="1:7" ht="12.75" customHeight="1" x14ac:dyDescent="0.3">
      <c r="A409" s="2">
        <v>410</v>
      </c>
      <c r="B409" s="2" t="s">
        <v>223</v>
      </c>
      <c r="C409" s="2" t="s">
        <v>8</v>
      </c>
      <c r="D409" s="2" t="s">
        <v>36</v>
      </c>
      <c r="F409" s="2">
        <v>10</v>
      </c>
      <c r="G409" s="3">
        <v>14</v>
      </c>
    </row>
    <row r="410" spans="1:7" ht="12.75" customHeight="1" x14ac:dyDescent="0.3">
      <c r="A410" s="2">
        <v>411</v>
      </c>
      <c r="B410" s="2" t="s">
        <v>223</v>
      </c>
      <c r="C410" s="2" t="s">
        <v>8</v>
      </c>
      <c r="D410" s="2" t="s">
        <v>36</v>
      </c>
      <c r="F410" s="2">
        <v>20</v>
      </c>
      <c r="G410" s="3">
        <v>31</v>
      </c>
    </row>
    <row r="411" spans="1:7" ht="12.75" customHeight="1" x14ac:dyDescent="0.3">
      <c r="A411" s="2">
        <v>412</v>
      </c>
      <c r="B411" s="2" t="s">
        <v>223</v>
      </c>
      <c r="C411" s="2" t="s">
        <v>8</v>
      </c>
      <c r="D411" s="2" t="s">
        <v>36</v>
      </c>
      <c r="E411" s="2" t="s">
        <v>10</v>
      </c>
      <c r="F411" s="2">
        <v>0</v>
      </c>
      <c r="G411" s="3">
        <v>24</v>
      </c>
    </row>
    <row r="412" spans="1:7" ht="12.75" customHeight="1" x14ac:dyDescent="0.3">
      <c r="A412" s="2">
        <v>413</v>
      </c>
      <c r="B412" s="2" t="s">
        <v>224</v>
      </c>
      <c r="C412" s="2" t="s">
        <v>8</v>
      </c>
      <c r="D412" s="2" t="s">
        <v>9</v>
      </c>
      <c r="E412" s="2" t="s">
        <v>10</v>
      </c>
      <c r="F412" s="2">
        <v>0</v>
      </c>
      <c r="G412" s="3">
        <v>28</v>
      </c>
    </row>
    <row r="413" spans="1:7" ht="12.75" customHeight="1" x14ac:dyDescent="0.3">
      <c r="A413" s="2">
        <v>414</v>
      </c>
      <c r="B413" s="2" t="s">
        <v>225</v>
      </c>
      <c r="C413" s="2" t="s">
        <v>8</v>
      </c>
      <c r="D413" s="2" t="s">
        <v>9</v>
      </c>
      <c r="F413" s="2">
        <v>20</v>
      </c>
      <c r="G413" s="3">
        <v>37</v>
      </c>
    </row>
    <row r="414" spans="1:7" ht="12.75" customHeight="1" x14ac:dyDescent="0.3">
      <c r="A414" s="2">
        <v>415</v>
      </c>
      <c r="B414" s="2" t="s">
        <v>225</v>
      </c>
      <c r="C414" s="2" t="s">
        <v>8</v>
      </c>
      <c r="D414" s="2" t="s">
        <v>9</v>
      </c>
      <c r="F414" s="2">
        <v>20</v>
      </c>
      <c r="G414" s="3">
        <v>29</v>
      </c>
    </row>
    <row r="415" spans="1:7" ht="12.75" customHeight="1" x14ac:dyDescent="0.3">
      <c r="A415" s="2">
        <v>416</v>
      </c>
      <c r="B415" s="2" t="s">
        <v>225</v>
      </c>
      <c r="C415" s="2" t="s">
        <v>8</v>
      </c>
      <c r="D415" s="2" t="s">
        <v>9</v>
      </c>
      <c r="E415" s="2" t="s">
        <v>10</v>
      </c>
      <c r="F415" s="2">
        <v>0</v>
      </c>
      <c r="G415" s="3">
        <v>11</v>
      </c>
    </row>
    <row r="416" spans="1:7" ht="12.75" customHeight="1" x14ac:dyDescent="0.3">
      <c r="A416" s="2">
        <v>417</v>
      </c>
      <c r="B416" s="2" t="s">
        <v>225</v>
      </c>
      <c r="C416" s="2" t="s">
        <v>8</v>
      </c>
      <c r="D416" s="2" t="s">
        <v>9</v>
      </c>
      <c r="F416" s="2">
        <v>10</v>
      </c>
      <c r="G416" s="3">
        <v>16</v>
      </c>
    </row>
    <row r="417" spans="1:7" ht="12.75" customHeight="1" x14ac:dyDescent="0.3">
      <c r="A417" s="2">
        <v>418</v>
      </c>
      <c r="B417" s="2" t="s">
        <v>226</v>
      </c>
      <c r="C417" s="2" t="s">
        <v>8</v>
      </c>
      <c r="D417" s="2" t="s">
        <v>36</v>
      </c>
      <c r="E417" s="2" t="s">
        <v>10</v>
      </c>
      <c r="F417" s="2">
        <v>0</v>
      </c>
      <c r="G417" s="3">
        <v>21</v>
      </c>
    </row>
    <row r="418" spans="1:7" ht="12.75" customHeight="1" x14ac:dyDescent="0.3">
      <c r="A418" s="2">
        <v>419</v>
      </c>
      <c r="B418" s="2" t="s">
        <v>227</v>
      </c>
      <c r="C418" s="2" t="s">
        <v>8</v>
      </c>
      <c r="D418" s="2" t="s">
        <v>36</v>
      </c>
      <c r="E418" s="2" t="s">
        <v>10</v>
      </c>
      <c r="F418" s="2">
        <v>0</v>
      </c>
      <c r="G418" s="3">
        <v>28</v>
      </c>
    </row>
    <row r="419" spans="1:7" ht="12.75" customHeight="1" x14ac:dyDescent="0.3">
      <c r="A419" s="2">
        <v>420</v>
      </c>
      <c r="B419" s="2" t="s">
        <v>228</v>
      </c>
      <c r="C419" s="2" t="s">
        <v>8</v>
      </c>
      <c r="D419" s="2" t="s">
        <v>9</v>
      </c>
      <c r="E419" s="2" t="s">
        <v>10</v>
      </c>
      <c r="F419" s="2">
        <v>0</v>
      </c>
      <c r="G419" s="3">
        <v>21</v>
      </c>
    </row>
    <row r="420" spans="1:7" ht="12.75" customHeight="1" x14ac:dyDescent="0.3">
      <c r="A420" s="2">
        <v>421</v>
      </c>
      <c r="B420" s="2" t="s">
        <v>229</v>
      </c>
      <c r="C420" s="2" t="s">
        <v>8</v>
      </c>
      <c r="D420" s="2" t="s">
        <v>9</v>
      </c>
      <c r="E420" s="2" t="s">
        <v>10</v>
      </c>
      <c r="F420" s="2">
        <v>0</v>
      </c>
      <c r="G420" s="3">
        <v>30</v>
      </c>
    </row>
    <row r="421" spans="1:7" ht="12.75" customHeight="1" x14ac:dyDescent="0.3">
      <c r="A421" s="2">
        <v>422</v>
      </c>
      <c r="B421" s="2" t="s">
        <v>229</v>
      </c>
      <c r="C421" s="2" t="s">
        <v>8</v>
      </c>
      <c r="D421" s="2" t="s">
        <v>9</v>
      </c>
      <c r="F421" s="2">
        <v>20</v>
      </c>
      <c r="G421" s="3">
        <v>38</v>
      </c>
    </row>
    <row r="422" spans="1:7" ht="12.75" customHeight="1" x14ac:dyDescent="0.3">
      <c r="A422" s="2">
        <v>423</v>
      </c>
      <c r="B422" s="2" t="s">
        <v>230</v>
      </c>
      <c r="C422" s="2" t="s">
        <v>8</v>
      </c>
      <c r="D422" s="2" t="s">
        <v>36</v>
      </c>
      <c r="F422" s="2">
        <v>20</v>
      </c>
      <c r="G422" s="3">
        <v>26</v>
      </c>
    </row>
    <row r="423" spans="1:7" ht="12.75" customHeight="1" x14ac:dyDescent="0.3">
      <c r="A423" s="2">
        <v>424</v>
      </c>
      <c r="B423" s="2" t="s">
        <v>230</v>
      </c>
      <c r="C423" s="2" t="s">
        <v>8</v>
      </c>
      <c r="D423" s="2" t="s">
        <v>36</v>
      </c>
      <c r="E423" s="2" t="s">
        <v>10</v>
      </c>
      <c r="F423" s="2">
        <v>0</v>
      </c>
      <c r="G423" s="3">
        <v>18</v>
      </c>
    </row>
    <row r="424" spans="1:7" ht="12.75" customHeight="1" x14ac:dyDescent="0.3">
      <c r="A424" s="2">
        <v>425</v>
      </c>
      <c r="B424" s="2" t="s">
        <v>230</v>
      </c>
      <c r="C424" s="2" t="s">
        <v>8</v>
      </c>
      <c r="D424" s="2" t="s">
        <v>36</v>
      </c>
      <c r="F424" s="2">
        <v>10</v>
      </c>
      <c r="G424" s="3">
        <v>10</v>
      </c>
    </row>
    <row r="425" spans="1:7" ht="12.75" customHeight="1" x14ac:dyDescent="0.3">
      <c r="A425" s="2">
        <v>426</v>
      </c>
      <c r="B425" s="2" t="s">
        <v>230</v>
      </c>
      <c r="C425" s="2" t="s">
        <v>8</v>
      </c>
      <c r="D425" s="2" t="s">
        <v>36</v>
      </c>
      <c r="F425" s="2">
        <v>20</v>
      </c>
      <c r="G425" s="3">
        <v>31</v>
      </c>
    </row>
    <row r="426" spans="1:7" ht="12.75" customHeight="1" x14ac:dyDescent="0.3">
      <c r="A426" s="2">
        <v>427</v>
      </c>
      <c r="B426" s="2" t="s">
        <v>231</v>
      </c>
      <c r="C426" s="2" t="s">
        <v>8</v>
      </c>
      <c r="D426" s="2" t="s">
        <v>9</v>
      </c>
      <c r="F426" s="2">
        <v>20</v>
      </c>
      <c r="G426" s="3">
        <v>26</v>
      </c>
    </row>
    <row r="427" spans="1:7" ht="12.75" customHeight="1" x14ac:dyDescent="0.3">
      <c r="A427" s="2">
        <v>428</v>
      </c>
      <c r="B427" s="2" t="s">
        <v>231</v>
      </c>
      <c r="C427" s="2" t="s">
        <v>8</v>
      </c>
      <c r="D427" s="2" t="s">
        <v>9</v>
      </c>
      <c r="E427" s="2" t="s">
        <v>10</v>
      </c>
      <c r="F427" s="2">
        <v>0</v>
      </c>
      <c r="G427" s="3">
        <v>23</v>
      </c>
    </row>
    <row r="428" spans="1:7" ht="12.75" customHeight="1" x14ac:dyDescent="0.3">
      <c r="A428" s="2">
        <v>429</v>
      </c>
      <c r="B428" s="2" t="s">
        <v>232</v>
      </c>
      <c r="C428" s="2" t="s">
        <v>8</v>
      </c>
      <c r="D428" s="2" t="s">
        <v>9</v>
      </c>
      <c r="E428" s="2" t="s">
        <v>10</v>
      </c>
      <c r="F428" s="2">
        <v>0</v>
      </c>
      <c r="G428" s="3">
        <v>26</v>
      </c>
    </row>
    <row r="429" spans="1:7" ht="12.75" customHeight="1" x14ac:dyDescent="0.3">
      <c r="A429" s="2">
        <v>430</v>
      </c>
      <c r="B429" s="2" t="s">
        <v>232</v>
      </c>
      <c r="C429" s="2" t="s">
        <v>8</v>
      </c>
      <c r="D429" s="2" t="s">
        <v>9</v>
      </c>
      <c r="F429" s="2">
        <v>20</v>
      </c>
      <c r="G429" s="3">
        <v>31</v>
      </c>
    </row>
    <row r="430" spans="1:7" ht="12.75" customHeight="1" x14ac:dyDescent="0.3">
      <c r="A430" s="2">
        <v>431</v>
      </c>
      <c r="B430" s="2" t="s">
        <v>233</v>
      </c>
      <c r="C430" s="2" t="s">
        <v>8</v>
      </c>
      <c r="D430" s="2" t="s">
        <v>47</v>
      </c>
      <c r="E430" s="2" t="s">
        <v>10</v>
      </c>
      <c r="F430" s="2">
        <v>0</v>
      </c>
      <c r="G430" s="3">
        <v>10</v>
      </c>
    </row>
    <row r="431" spans="1:7" ht="12.75" customHeight="1" x14ac:dyDescent="0.3">
      <c r="A431" s="2">
        <v>432</v>
      </c>
      <c r="B431" s="2" t="s">
        <v>233</v>
      </c>
      <c r="C431" s="2" t="s">
        <v>8</v>
      </c>
      <c r="D431" s="2" t="s">
        <v>47</v>
      </c>
      <c r="F431" s="2">
        <v>20</v>
      </c>
      <c r="G431" s="3">
        <v>18</v>
      </c>
    </row>
    <row r="432" spans="1:7" ht="12.75" customHeight="1" x14ac:dyDescent="0.3">
      <c r="A432" s="2">
        <v>433</v>
      </c>
      <c r="B432" s="2" t="s">
        <v>233</v>
      </c>
      <c r="C432" s="2" t="s">
        <v>8</v>
      </c>
      <c r="D432" s="2" t="s">
        <v>47</v>
      </c>
      <c r="F432" s="2">
        <v>10</v>
      </c>
      <c r="G432" s="3">
        <v>33</v>
      </c>
    </row>
    <row r="433" spans="1:7" ht="12.75" customHeight="1" x14ac:dyDescent="0.3">
      <c r="A433" s="2">
        <v>434</v>
      </c>
      <c r="B433" s="2" t="s">
        <v>234</v>
      </c>
      <c r="C433" s="2" t="s">
        <v>8</v>
      </c>
      <c r="D433" s="2" t="s">
        <v>47</v>
      </c>
      <c r="E433" s="2" t="s">
        <v>10</v>
      </c>
      <c r="F433" s="2">
        <v>0</v>
      </c>
      <c r="G433" s="3">
        <v>16</v>
      </c>
    </row>
    <row r="434" spans="1:7" ht="12.75" customHeight="1" x14ac:dyDescent="0.3">
      <c r="A434" s="2">
        <v>435</v>
      </c>
      <c r="B434" s="2" t="s">
        <v>234</v>
      </c>
      <c r="C434" s="2" t="s">
        <v>8</v>
      </c>
      <c r="D434" s="2" t="s">
        <v>47</v>
      </c>
      <c r="F434" s="2">
        <v>20</v>
      </c>
      <c r="G434" s="3">
        <v>21</v>
      </c>
    </row>
    <row r="435" spans="1:7" ht="12.75" customHeight="1" x14ac:dyDescent="0.3">
      <c r="A435" s="2">
        <v>436</v>
      </c>
      <c r="B435" s="2" t="s">
        <v>234</v>
      </c>
      <c r="C435" s="2" t="s">
        <v>8</v>
      </c>
      <c r="D435" s="2" t="s">
        <v>47</v>
      </c>
      <c r="F435" s="2">
        <v>10</v>
      </c>
      <c r="G435" s="3">
        <v>23</v>
      </c>
    </row>
    <row r="436" spans="1:7" ht="12.75" customHeight="1" x14ac:dyDescent="0.3">
      <c r="A436" s="2">
        <v>437</v>
      </c>
      <c r="B436" s="2" t="s">
        <v>235</v>
      </c>
      <c r="C436" s="2" t="s">
        <v>8</v>
      </c>
      <c r="D436" s="2" t="s">
        <v>9</v>
      </c>
      <c r="F436" s="2">
        <v>20</v>
      </c>
      <c r="G436" s="3">
        <v>18</v>
      </c>
    </row>
    <row r="437" spans="1:7" ht="12.75" customHeight="1" x14ac:dyDescent="0.3">
      <c r="A437" s="2">
        <v>438</v>
      </c>
      <c r="B437" s="2" t="s">
        <v>235</v>
      </c>
      <c r="C437" s="2" t="s">
        <v>8</v>
      </c>
      <c r="D437" s="2" t="s">
        <v>9</v>
      </c>
      <c r="E437" s="2" t="s">
        <v>10</v>
      </c>
      <c r="F437" s="2">
        <v>0</v>
      </c>
      <c r="G437" s="3">
        <v>12</v>
      </c>
    </row>
    <row r="438" spans="1:7" ht="12.75" customHeight="1" x14ac:dyDescent="0.3">
      <c r="A438" s="2">
        <v>439</v>
      </c>
      <c r="B438" s="2" t="s">
        <v>236</v>
      </c>
      <c r="C438" s="2" t="s">
        <v>8</v>
      </c>
      <c r="D438" s="2" t="s">
        <v>9</v>
      </c>
      <c r="E438" s="2" t="s">
        <v>10</v>
      </c>
      <c r="F438" s="2">
        <v>0</v>
      </c>
      <c r="G438" s="3">
        <v>24</v>
      </c>
    </row>
    <row r="439" spans="1:7" ht="12.75" customHeight="1" x14ac:dyDescent="0.3">
      <c r="A439" s="2">
        <v>440</v>
      </c>
      <c r="B439" s="2" t="s">
        <v>237</v>
      </c>
      <c r="C439" s="2" t="s">
        <v>8</v>
      </c>
      <c r="D439" s="2" t="s">
        <v>36</v>
      </c>
      <c r="E439" s="2" t="s">
        <v>10</v>
      </c>
      <c r="F439" s="2">
        <v>0</v>
      </c>
      <c r="G439" s="3">
        <v>32</v>
      </c>
    </row>
    <row r="440" spans="1:7" ht="12.75" customHeight="1" x14ac:dyDescent="0.3">
      <c r="A440" s="2">
        <v>441</v>
      </c>
      <c r="B440" s="2" t="s">
        <v>238</v>
      </c>
      <c r="C440" s="2" t="s">
        <v>8</v>
      </c>
      <c r="D440" s="2" t="s">
        <v>47</v>
      </c>
      <c r="E440" s="2" t="s">
        <v>10</v>
      </c>
      <c r="F440" s="2">
        <v>0</v>
      </c>
      <c r="G440" s="3">
        <v>24</v>
      </c>
    </row>
    <row r="441" spans="1:7" ht="12.75" customHeight="1" x14ac:dyDescent="0.3">
      <c r="A441" s="2">
        <v>442</v>
      </c>
      <c r="B441" s="2" t="s">
        <v>239</v>
      </c>
      <c r="C441" s="2" t="s">
        <v>8</v>
      </c>
      <c r="D441" s="2" t="s">
        <v>47</v>
      </c>
      <c r="E441" s="2" t="s">
        <v>10</v>
      </c>
      <c r="F441" s="2">
        <v>0</v>
      </c>
      <c r="G441" s="3">
        <v>14</v>
      </c>
    </row>
    <row r="442" spans="1:7" ht="12.75" customHeight="1" x14ac:dyDescent="0.3">
      <c r="A442" s="2">
        <v>443</v>
      </c>
      <c r="B442" s="2" t="s">
        <v>240</v>
      </c>
      <c r="C442" s="2" t="s">
        <v>8</v>
      </c>
      <c r="D442" s="2" t="s">
        <v>9</v>
      </c>
      <c r="F442" s="2">
        <v>20</v>
      </c>
      <c r="G442" s="3">
        <v>39</v>
      </c>
    </row>
    <row r="443" spans="1:7" ht="12.75" customHeight="1" x14ac:dyDescent="0.3">
      <c r="A443" s="2">
        <v>444</v>
      </c>
      <c r="B443" s="2" t="s">
        <v>240</v>
      </c>
      <c r="C443" s="2" t="s">
        <v>8</v>
      </c>
      <c r="D443" s="2" t="s">
        <v>9</v>
      </c>
      <c r="F443" s="2">
        <v>20</v>
      </c>
      <c r="G443" s="3">
        <v>25</v>
      </c>
    </row>
    <row r="444" spans="1:7" ht="12.75" customHeight="1" x14ac:dyDescent="0.3">
      <c r="A444" s="2">
        <v>445</v>
      </c>
      <c r="B444" s="2" t="s">
        <v>240</v>
      </c>
      <c r="C444" s="2" t="s">
        <v>8</v>
      </c>
      <c r="D444" s="2" t="s">
        <v>9</v>
      </c>
      <c r="E444" s="2" t="s">
        <v>10</v>
      </c>
      <c r="F444" s="2">
        <v>0</v>
      </c>
      <c r="G444" s="3">
        <v>31</v>
      </c>
    </row>
    <row r="445" spans="1:7" ht="12.75" customHeight="1" x14ac:dyDescent="0.3">
      <c r="A445" s="2">
        <v>446</v>
      </c>
      <c r="B445" s="2" t="s">
        <v>240</v>
      </c>
      <c r="C445" s="2" t="s">
        <v>8</v>
      </c>
      <c r="D445" s="2" t="s">
        <v>9</v>
      </c>
      <c r="F445" s="2">
        <v>10</v>
      </c>
      <c r="G445" s="3">
        <v>39</v>
      </c>
    </row>
    <row r="446" spans="1:7" ht="12.75" customHeight="1" x14ac:dyDescent="0.3">
      <c r="A446" s="2">
        <v>447</v>
      </c>
      <c r="B446" s="2" t="s">
        <v>241</v>
      </c>
      <c r="C446" s="2" t="s">
        <v>8</v>
      </c>
      <c r="D446" s="2" t="s">
        <v>65</v>
      </c>
      <c r="F446" s="2">
        <v>20</v>
      </c>
      <c r="G446" s="3">
        <v>28</v>
      </c>
    </row>
    <row r="447" spans="1:7" ht="12.75" customHeight="1" x14ac:dyDescent="0.3">
      <c r="A447" s="2">
        <v>448</v>
      </c>
      <c r="B447" s="2" t="s">
        <v>241</v>
      </c>
      <c r="C447" s="2" t="s">
        <v>8</v>
      </c>
      <c r="D447" s="2" t="s">
        <v>65</v>
      </c>
      <c r="E447" s="2" t="s">
        <v>10</v>
      </c>
      <c r="F447" s="2">
        <v>0</v>
      </c>
      <c r="G447" s="3">
        <v>40</v>
      </c>
    </row>
    <row r="448" spans="1:7" ht="12.75" customHeight="1" x14ac:dyDescent="0.3">
      <c r="A448" s="2">
        <v>449</v>
      </c>
      <c r="B448" s="2" t="s">
        <v>241</v>
      </c>
      <c r="C448" s="2" t="s">
        <v>8</v>
      </c>
      <c r="D448" s="2" t="s">
        <v>65</v>
      </c>
      <c r="F448" s="2">
        <v>10</v>
      </c>
      <c r="G448" s="3">
        <v>31</v>
      </c>
    </row>
    <row r="449" spans="1:7" ht="12.75" customHeight="1" x14ac:dyDescent="0.3">
      <c r="A449" s="2">
        <v>450</v>
      </c>
      <c r="B449" s="2" t="s">
        <v>242</v>
      </c>
      <c r="C449" s="2" t="s">
        <v>8</v>
      </c>
      <c r="D449" s="2" t="s">
        <v>75</v>
      </c>
      <c r="E449" s="2" t="s">
        <v>10</v>
      </c>
      <c r="F449" s="2">
        <v>0</v>
      </c>
      <c r="G449" s="3">
        <v>28</v>
      </c>
    </row>
    <row r="450" spans="1:7" ht="12.75" customHeight="1" x14ac:dyDescent="0.3">
      <c r="A450" s="2">
        <v>451</v>
      </c>
      <c r="B450" s="2" t="s">
        <v>243</v>
      </c>
      <c r="C450" s="2" t="s">
        <v>8</v>
      </c>
      <c r="D450" s="2" t="s">
        <v>75</v>
      </c>
      <c r="E450" s="2" t="s">
        <v>10</v>
      </c>
      <c r="F450" s="2">
        <v>0</v>
      </c>
      <c r="G450" s="3">
        <v>13</v>
      </c>
    </row>
    <row r="451" spans="1:7" ht="12.75" customHeight="1" x14ac:dyDescent="0.3">
      <c r="A451" s="2">
        <v>452</v>
      </c>
      <c r="B451" s="2" t="s">
        <v>244</v>
      </c>
      <c r="C451" s="2" t="s">
        <v>8</v>
      </c>
      <c r="D451" s="2" t="s">
        <v>36</v>
      </c>
      <c r="F451" s="2">
        <v>20</v>
      </c>
      <c r="G451" s="3">
        <v>31</v>
      </c>
    </row>
    <row r="452" spans="1:7" ht="12.75" customHeight="1" x14ac:dyDescent="0.3">
      <c r="A452" s="2">
        <v>453</v>
      </c>
      <c r="B452" s="2" t="s">
        <v>244</v>
      </c>
      <c r="C452" s="2" t="s">
        <v>8</v>
      </c>
      <c r="D452" s="2" t="s">
        <v>36</v>
      </c>
      <c r="E452" s="2" t="s">
        <v>10</v>
      </c>
      <c r="F452" s="2">
        <v>0</v>
      </c>
      <c r="G452" s="3">
        <v>11</v>
      </c>
    </row>
    <row r="453" spans="1:7" ht="12.75" customHeight="1" x14ac:dyDescent="0.3">
      <c r="A453" s="2">
        <v>454</v>
      </c>
      <c r="B453" s="2" t="s">
        <v>244</v>
      </c>
      <c r="C453" s="2" t="s">
        <v>8</v>
      </c>
      <c r="D453" s="2" t="s">
        <v>36</v>
      </c>
      <c r="F453" s="2">
        <v>20</v>
      </c>
      <c r="G453" s="3">
        <v>39</v>
      </c>
    </row>
    <row r="454" spans="1:7" ht="12.75" customHeight="1" x14ac:dyDescent="0.3">
      <c r="A454" s="2">
        <v>455</v>
      </c>
      <c r="B454" s="2" t="s">
        <v>244</v>
      </c>
      <c r="C454" s="2" t="s">
        <v>8</v>
      </c>
      <c r="D454" s="2" t="s">
        <v>36</v>
      </c>
      <c r="F454" s="2">
        <v>10</v>
      </c>
      <c r="G454" s="3">
        <v>10</v>
      </c>
    </row>
    <row r="455" spans="1:7" ht="12.75" customHeight="1" x14ac:dyDescent="0.3">
      <c r="A455" s="2">
        <v>456</v>
      </c>
      <c r="B455" s="2" t="s">
        <v>245</v>
      </c>
      <c r="C455" s="2" t="s">
        <v>8</v>
      </c>
      <c r="D455" s="2" t="s">
        <v>9</v>
      </c>
      <c r="F455" s="2">
        <v>30</v>
      </c>
      <c r="G455" s="3">
        <v>15</v>
      </c>
    </row>
    <row r="456" spans="1:7" ht="12.75" customHeight="1" x14ac:dyDescent="0.3">
      <c r="A456" s="2">
        <v>457</v>
      </c>
      <c r="B456" s="2" t="s">
        <v>245</v>
      </c>
      <c r="C456" s="2" t="s">
        <v>8</v>
      </c>
      <c r="D456" s="2" t="s">
        <v>9</v>
      </c>
      <c r="E456" s="2" t="s">
        <v>10</v>
      </c>
      <c r="F456" s="2">
        <v>0</v>
      </c>
      <c r="G456" s="3">
        <v>10</v>
      </c>
    </row>
    <row r="457" spans="1:7" ht="12.75" customHeight="1" x14ac:dyDescent="0.3">
      <c r="A457" s="2">
        <v>458</v>
      </c>
      <c r="B457" s="2" t="s">
        <v>246</v>
      </c>
      <c r="C457" s="2" t="s">
        <v>8</v>
      </c>
      <c r="D457" s="2" t="s">
        <v>9</v>
      </c>
      <c r="F457" s="2">
        <v>10</v>
      </c>
      <c r="G457" s="3">
        <v>29</v>
      </c>
    </row>
    <row r="458" spans="1:7" ht="12.75" customHeight="1" x14ac:dyDescent="0.3">
      <c r="A458" s="2">
        <v>459</v>
      </c>
      <c r="B458" s="2" t="s">
        <v>246</v>
      </c>
      <c r="C458" s="2" t="s">
        <v>8</v>
      </c>
      <c r="D458" s="2" t="s">
        <v>9</v>
      </c>
      <c r="E458" s="2" t="s">
        <v>10</v>
      </c>
      <c r="F458" s="2">
        <v>0</v>
      </c>
      <c r="G458" s="3">
        <v>16</v>
      </c>
    </row>
    <row r="459" spans="1:7" ht="12.75" customHeight="1" x14ac:dyDescent="0.3">
      <c r="A459" s="2">
        <v>460</v>
      </c>
      <c r="B459" s="2" t="s">
        <v>246</v>
      </c>
      <c r="C459" s="2" t="s">
        <v>8</v>
      </c>
      <c r="D459" s="2" t="s">
        <v>9</v>
      </c>
      <c r="F459" s="2">
        <v>30</v>
      </c>
      <c r="G459" s="3">
        <v>39</v>
      </c>
    </row>
    <row r="460" spans="1:7" ht="12.75" customHeight="1" x14ac:dyDescent="0.3">
      <c r="A460" s="2">
        <v>461</v>
      </c>
      <c r="B460" s="2" t="s">
        <v>247</v>
      </c>
      <c r="C460" s="2" t="s">
        <v>8</v>
      </c>
      <c r="D460" s="2" t="s">
        <v>47</v>
      </c>
      <c r="F460" s="2">
        <v>10</v>
      </c>
      <c r="G460" s="3">
        <v>39</v>
      </c>
    </row>
    <row r="461" spans="1:7" ht="12.75" customHeight="1" x14ac:dyDescent="0.3">
      <c r="A461" s="2">
        <v>462</v>
      </c>
      <c r="B461" s="2" t="s">
        <v>247</v>
      </c>
      <c r="C461" s="2" t="s">
        <v>8</v>
      </c>
      <c r="D461" s="2" t="s">
        <v>47</v>
      </c>
      <c r="F461" s="2">
        <v>30</v>
      </c>
      <c r="G461" s="3">
        <v>13</v>
      </c>
    </row>
    <row r="462" spans="1:7" ht="12.75" customHeight="1" x14ac:dyDescent="0.3">
      <c r="A462" s="2">
        <v>463</v>
      </c>
      <c r="B462" s="2" t="s">
        <v>247</v>
      </c>
      <c r="C462" s="2" t="s">
        <v>8</v>
      </c>
      <c r="D462" s="2" t="s">
        <v>47</v>
      </c>
      <c r="E462" s="2" t="s">
        <v>10</v>
      </c>
      <c r="F462" s="2">
        <v>0</v>
      </c>
      <c r="G462" s="3">
        <v>36</v>
      </c>
    </row>
    <row r="463" spans="1:7" ht="12.75" customHeight="1" x14ac:dyDescent="0.3">
      <c r="A463" s="2">
        <v>464</v>
      </c>
      <c r="B463" s="2" t="s">
        <v>248</v>
      </c>
      <c r="C463" s="2" t="s">
        <v>8</v>
      </c>
      <c r="D463" s="2" t="s">
        <v>47</v>
      </c>
      <c r="E463" s="2" t="s">
        <v>10</v>
      </c>
      <c r="F463" s="2">
        <v>0</v>
      </c>
      <c r="G463" s="3">
        <v>21</v>
      </c>
    </row>
    <row r="464" spans="1:7" ht="12.75" customHeight="1" x14ac:dyDescent="0.3">
      <c r="A464" s="2">
        <v>465</v>
      </c>
      <c r="B464" s="2" t="s">
        <v>249</v>
      </c>
      <c r="C464" s="2" t="s">
        <v>8</v>
      </c>
      <c r="D464" s="2" t="s">
        <v>180</v>
      </c>
      <c r="F464" s="2">
        <v>30</v>
      </c>
      <c r="G464" s="3">
        <v>17</v>
      </c>
    </row>
    <row r="465" spans="1:7" ht="12.75" customHeight="1" x14ac:dyDescent="0.3">
      <c r="A465" s="2">
        <v>466</v>
      </c>
      <c r="B465" s="2" t="s">
        <v>249</v>
      </c>
      <c r="C465" s="2" t="s">
        <v>8</v>
      </c>
      <c r="D465" s="2" t="s">
        <v>180</v>
      </c>
      <c r="E465" s="2" t="s">
        <v>10</v>
      </c>
      <c r="F465" s="2">
        <v>0</v>
      </c>
      <c r="G465" s="3">
        <v>22</v>
      </c>
    </row>
    <row r="466" spans="1:7" ht="12.75" customHeight="1" x14ac:dyDescent="0.3">
      <c r="A466" s="2">
        <v>467</v>
      </c>
      <c r="B466" s="2" t="s">
        <v>250</v>
      </c>
      <c r="C466" s="2" t="s">
        <v>8</v>
      </c>
      <c r="D466" s="2" t="s">
        <v>54</v>
      </c>
      <c r="E466" s="2" t="s">
        <v>10</v>
      </c>
      <c r="F466" s="2">
        <v>0</v>
      </c>
      <c r="G466" s="3">
        <v>31</v>
      </c>
    </row>
    <row r="467" spans="1:7" ht="12.75" customHeight="1" x14ac:dyDescent="0.3">
      <c r="A467" s="2">
        <v>468</v>
      </c>
      <c r="B467" s="2" t="s">
        <v>250</v>
      </c>
      <c r="C467" s="2" t="s">
        <v>8</v>
      </c>
      <c r="D467" s="2" t="s">
        <v>54</v>
      </c>
      <c r="F467" s="2">
        <v>10</v>
      </c>
      <c r="G467" s="3">
        <v>39</v>
      </c>
    </row>
    <row r="468" spans="1:7" ht="12.75" customHeight="1" x14ac:dyDescent="0.3">
      <c r="A468" s="2">
        <v>469</v>
      </c>
      <c r="B468" s="2" t="s">
        <v>250</v>
      </c>
      <c r="C468" s="2" t="s">
        <v>8</v>
      </c>
      <c r="D468" s="2" t="s">
        <v>54</v>
      </c>
      <c r="F468" s="2">
        <v>30</v>
      </c>
      <c r="G468" s="3">
        <v>23</v>
      </c>
    </row>
    <row r="469" spans="1:7" ht="12.75" customHeight="1" x14ac:dyDescent="0.3">
      <c r="A469" s="2">
        <v>470</v>
      </c>
      <c r="B469" s="2" t="s">
        <v>251</v>
      </c>
      <c r="C469" s="2" t="s">
        <v>8</v>
      </c>
      <c r="D469" s="2" t="s">
        <v>36</v>
      </c>
      <c r="F469" s="2">
        <v>20</v>
      </c>
      <c r="G469" s="3">
        <v>15</v>
      </c>
    </row>
    <row r="470" spans="1:7" ht="12.75" customHeight="1" x14ac:dyDescent="0.3">
      <c r="A470" s="2">
        <v>471</v>
      </c>
      <c r="B470" s="2" t="s">
        <v>251</v>
      </c>
      <c r="C470" s="2" t="s">
        <v>8</v>
      </c>
      <c r="D470" s="2" t="s">
        <v>36</v>
      </c>
      <c r="E470" s="2" t="s">
        <v>10</v>
      </c>
      <c r="F470" s="2">
        <v>0</v>
      </c>
      <c r="G470" s="3">
        <v>28</v>
      </c>
    </row>
    <row r="471" spans="1:7" ht="12.75" customHeight="1" x14ac:dyDescent="0.3">
      <c r="A471" s="2">
        <v>472</v>
      </c>
      <c r="B471" s="2" t="s">
        <v>251</v>
      </c>
      <c r="C471" s="2" t="s">
        <v>8</v>
      </c>
      <c r="D471" s="2" t="s">
        <v>36</v>
      </c>
      <c r="F471" s="2">
        <v>30</v>
      </c>
      <c r="G471" s="3">
        <v>23</v>
      </c>
    </row>
    <row r="472" spans="1:7" ht="12.75" customHeight="1" x14ac:dyDescent="0.3">
      <c r="A472" s="2">
        <v>473</v>
      </c>
      <c r="B472" s="2" t="s">
        <v>251</v>
      </c>
      <c r="C472" s="2" t="s">
        <v>8</v>
      </c>
      <c r="D472" s="2" t="s">
        <v>36</v>
      </c>
      <c r="F472" s="2">
        <v>10</v>
      </c>
      <c r="G472" s="3">
        <v>32</v>
      </c>
    </row>
    <row r="473" spans="1:7" ht="12.75" customHeight="1" x14ac:dyDescent="0.3">
      <c r="A473" s="2">
        <v>474</v>
      </c>
      <c r="B473" s="2" t="s">
        <v>252</v>
      </c>
      <c r="C473" s="2" t="s">
        <v>8</v>
      </c>
      <c r="D473" s="2" t="s">
        <v>47</v>
      </c>
      <c r="E473" s="2" t="s">
        <v>10</v>
      </c>
      <c r="F473" s="2">
        <v>0</v>
      </c>
      <c r="G473" s="3">
        <v>12</v>
      </c>
    </row>
    <row r="474" spans="1:7" ht="12.75" customHeight="1" x14ac:dyDescent="0.3">
      <c r="A474" s="2">
        <v>475</v>
      </c>
      <c r="B474" s="2" t="s">
        <v>252</v>
      </c>
      <c r="C474" s="2" t="s">
        <v>8</v>
      </c>
      <c r="D474" s="2" t="s">
        <v>47</v>
      </c>
      <c r="F474" s="2">
        <v>30</v>
      </c>
      <c r="G474" s="3">
        <v>18</v>
      </c>
    </row>
    <row r="475" spans="1:7" ht="12.75" customHeight="1" x14ac:dyDescent="0.3">
      <c r="A475" s="2">
        <v>476</v>
      </c>
      <c r="B475" s="2" t="s">
        <v>253</v>
      </c>
      <c r="C475" s="2" t="s">
        <v>8</v>
      </c>
      <c r="D475" s="2" t="s">
        <v>75</v>
      </c>
      <c r="E475" s="2" t="s">
        <v>10</v>
      </c>
      <c r="F475" s="2">
        <v>0</v>
      </c>
      <c r="G475" s="3">
        <v>24</v>
      </c>
    </row>
    <row r="476" spans="1:7" ht="12.75" customHeight="1" x14ac:dyDescent="0.3">
      <c r="A476" s="2">
        <v>477</v>
      </c>
      <c r="B476" s="2" t="s">
        <v>254</v>
      </c>
      <c r="C476" s="2" t="s">
        <v>8</v>
      </c>
      <c r="D476" s="2" t="s">
        <v>49</v>
      </c>
      <c r="E476" s="2" t="s">
        <v>10</v>
      </c>
      <c r="F476" s="2">
        <v>0</v>
      </c>
      <c r="G476" s="3">
        <v>19</v>
      </c>
    </row>
    <row r="477" spans="1:7" ht="12.75" customHeight="1" x14ac:dyDescent="0.3">
      <c r="A477" s="2">
        <v>478</v>
      </c>
      <c r="B477" s="2" t="s">
        <v>254</v>
      </c>
      <c r="C477" s="2" t="s">
        <v>8</v>
      </c>
      <c r="D477" s="2" t="s">
        <v>49</v>
      </c>
      <c r="F477" s="2">
        <v>20</v>
      </c>
      <c r="G477" s="3">
        <v>24</v>
      </c>
    </row>
    <row r="478" spans="1:7" ht="12.75" customHeight="1" x14ac:dyDescent="0.3">
      <c r="A478" s="2">
        <v>479</v>
      </c>
      <c r="B478" s="2" t="s">
        <v>254</v>
      </c>
      <c r="C478" s="2" t="s">
        <v>8</v>
      </c>
      <c r="D478" s="2" t="s">
        <v>49</v>
      </c>
      <c r="F478" s="2">
        <v>30</v>
      </c>
      <c r="G478" s="3">
        <v>26</v>
      </c>
    </row>
    <row r="479" spans="1:7" ht="12.75" customHeight="1" x14ac:dyDescent="0.3">
      <c r="A479" s="2">
        <v>480</v>
      </c>
      <c r="B479" s="2" t="s">
        <v>255</v>
      </c>
      <c r="C479" s="2" t="s">
        <v>8</v>
      </c>
      <c r="D479" s="2" t="s">
        <v>97</v>
      </c>
      <c r="F479" s="2">
        <v>30</v>
      </c>
      <c r="G479" s="3">
        <v>40</v>
      </c>
    </row>
    <row r="480" spans="1:7" ht="12.75" customHeight="1" x14ac:dyDescent="0.3">
      <c r="A480" s="2">
        <v>481</v>
      </c>
      <c r="B480" s="2" t="s">
        <v>256</v>
      </c>
      <c r="C480" s="2" t="s">
        <v>8</v>
      </c>
      <c r="D480" s="2" t="s">
        <v>36</v>
      </c>
      <c r="E480" s="2" t="s">
        <v>10</v>
      </c>
      <c r="F480" s="2">
        <v>0</v>
      </c>
      <c r="G480" s="3">
        <v>13</v>
      </c>
    </row>
    <row r="481" spans="1:7" ht="12.75" customHeight="1" x14ac:dyDescent="0.3">
      <c r="A481" s="2">
        <v>482</v>
      </c>
      <c r="B481" s="2" t="s">
        <v>256</v>
      </c>
      <c r="C481" s="2" t="s">
        <v>8</v>
      </c>
      <c r="D481" s="2" t="s">
        <v>36</v>
      </c>
      <c r="F481" s="2">
        <v>10</v>
      </c>
      <c r="G481" s="3">
        <v>10</v>
      </c>
    </row>
    <row r="482" spans="1:7" ht="12.75" customHeight="1" x14ac:dyDescent="0.3">
      <c r="A482" s="2">
        <v>483</v>
      </c>
      <c r="B482" s="2" t="s">
        <v>256</v>
      </c>
      <c r="C482" s="2" t="s">
        <v>8</v>
      </c>
      <c r="D482" s="2" t="s">
        <v>36</v>
      </c>
      <c r="F482" s="2">
        <v>30</v>
      </c>
      <c r="G482" s="3">
        <v>18</v>
      </c>
    </row>
    <row r="483" spans="1:7" ht="12.75" customHeight="1" x14ac:dyDescent="0.3">
      <c r="A483" s="2">
        <v>484</v>
      </c>
      <c r="B483" s="2" t="s">
        <v>257</v>
      </c>
      <c r="C483" s="2" t="s">
        <v>8</v>
      </c>
      <c r="D483" s="2" t="s">
        <v>9</v>
      </c>
      <c r="E483" s="2" t="s">
        <v>10</v>
      </c>
      <c r="F483" s="2">
        <v>0</v>
      </c>
      <c r="G483" s="3">
        <v>26</v>
      </c>
    </row>
    <row r="484" spans="1:7" ht="12.75" customHeight="1" x14ac:dyDescent="0.3">
      <c r="A484" s="2">
        <v>485</v>
      </c>
      <c r="B484" s="2" t="s">
        <v>257</v>
      </c>
      <c r="C484" s="2" t="s">
        <v>8</v>
      </c>
      <c r="D484" s="2" t="s">
        <v>9</v>
      </c>
      <c r="F484" s="2">
        <v>30</v>
      </c>
      <c r="G484" s="3">
        <v>30</v>
      </c>
    </row>
    <row r="485" spans="1:7" ht="12.75" customHeight="1" x14ac:dyDescent="0.3">
      <c r="A485" s="2">
        <v>486</v>
      </c>
      <c r="B485" s="2" t="s">
        <v>258</v>
      </c>
      <c r="C485" s="2" t="s">
        <v>8</v>
      </c>
      <c r="D485" s="2" t="s">
        <v>9</v>
      </c>
      <c r="E485" s="2" t="s">
        <v>10</v>
      </c>
      <c r="F485" s="2">
        <v>0</v>
      </c>
      <c r="G485" s="3">
        <v>24</v>
      </c>
    </row>
    <row r="486" spans="1:7" ht="12.75" customHeight="1" x14ac:dyDescent="0.3">
      <c r="A486" s="2">
        <v>487</v>
      </c>
      <c r="B486" s="2" t="s">
        <v>258</v>
      </c>
      <c r="C486" s="2" t="s">
        <v>8</v>
      </c>
      <c r="D486" s="2" t="s">
        <v>9</v>
      </c>
      <c r="F486" s="2">
        <v>20</v>
      </c>
      <c r="G486" s="3">
        <v>27</v>
      </c>
    </row>
    <row r="487" spans="1:7" ht="12.75" customHeight="1" x14ac:dyDescent="0.3">
      <c r="A487" s="2">
        <v>488</v>
      </c>
      <c r="B487" s="2" t="s">
        <v>258</v>
      </c>
      <c r="C487" s="2" t="s">
        <v>8</v>
      </c>
      <c r="D487" s="2" t="s">
        <v>9</v>
      </c>
      <c r="F487" s="2">
        <v>10</v>
      </c>
      <c r="G487" s="3">
        <v>26</v>
      </c>
    </row>
    <row r="488" spans="1:7" ht="12.75" customHeight="1" x14ac:dyDescent="0.3">
      <c r="A488" s="2">
        <v>489</v>
      </c>
      <c r="B488" s="2" t="s">
        <v>258</v>
      </c>
      <c r="C488" s="2" t="s">
        <v>8</v>
      </c>
      <c r="D488" s="2" t="s">
        <v>9</v>
      </c>
      <c r="F488" s="2">
        <v>30</v>
      </c>
      <c r="G488" s="3">
        <v>30</v>
      </c>
    </row>
    <row r="489" spans="1:7" ht="12.75" customHeight="1" x14ac:dyDescent="0.3">
      <c r="A489" s="2">
        <v>490</v>
      </c>
      <c r="B489" s="2" t="s">
        <v>259</v>
      </c>
      <c r="C489" s="2" t="s">
        <v>8</v>
      </c>
      <c r="D489" s="2" t="s">
        <v>9</v>
      </c>
      <c r="E489" s="2" t="s">
        <v>10</v>
      </c>
      <c r="F489" s="2">
        <v>0</v>
      </c>
      <c r="G489" s="3">
        <v>33</v>
      </c>
    </row>
    <row r="490" spans="1:7" ht="12.75" customHeight="1" x14ac:dyDescent="0.3">
      <c r="A490" s="2">
        <v>491</v>
      </c>
      <c r="B490" s="2" t="s">
        <v>260</v>
      </c>
      <c r="C490" s="2" t="s">
        <v>8</v>
      </c>
      <c r="D490" s="2" t="s">
        <v>36</v>
      </c>
      <c r="E490" s="2" t="s">
        <v>10</v>
      </c>
      <c r="F490" s="2">
        <v>0</v>
      </c>
      <c r="G490" s="3">
        <v>17</v>
      </c>
    </row>
    <row r="491" spans="1:7" ht="12.75" customHeight="1" x14ac:dyDescent="0.3">
      <c r="A491" s="2">
        <v>492</v>
      </c>
      <c r="B491" s="2" t="s">
        <v>261</v>
      </c>
      <c r="C491" s="2" t="s">
        <v>8</v>
      </c>
      <c r="D491" s="2" t="s">
        <v>9</v>
      </c>
      <c r="F491" s="2">
        <v>10</v>
      </c>
      <c r="G491" s="3">
        <v>34</v>
      </c>
    </row>
    <row r="492" spans="1:7" ht="12.75" customHeight="1" x14ac:dyDescent="0.3">
      <c r="A492" s="2">
        <v>493</v>
      </c>
      <c r="B492" s="2" t="s">
        <v>261</v>
      </c>
      <c r="C492" s="2" t="s">
        <v>8</v>
      </c>
      <c r="D492" s="2" t="s">
        <v>9</v>
      </c>
      <c r="E492" s="2" t="s">
        <v>10</v>
      </c>
      <c r="F492" s="2">
        <v>0</v>
      </c>
      <c r="G492" s="3">
        <v>40</v>
      </c>
    </row>
    <row r="493" spans="1:7" ht="12.75" customHeight="1" x14ac:dyDescent="0.3">
      <c r="A493" s="2">
        <v>494</v>
      </c>
      <c r="B493" s="2" t="s">
        <v>261</v>
      </c>
      <c r="C493" s="2" t="s">
        <v>8</v>
      </c>
      <c r="D493" s="2" t="s">
        <v>9</v>
      </c>
      <c r="F493" s="2">
        <v>30</v>
      </c>
      <c r="G493" s="3">
        <v>39</v>
      </c>
    </row>
    <row r="494" spans="1:7" ht="12.75" customHeight="1" x14ac:dyDescent="0.3">
      <c r="A494" s="2">
        <v>495</v>
      </c>
      <c r="B494" s="2" t="s">
        <v>261</v>
      </c>
      <c r="C494" s="2" t="s">
        <v>8</v>
      </c>
      <c r="D494" s="2" t="s">
        <v>9</v>
      </c>
      <c r="F494" s="2">
        <v>20</v>
      </c>
      <c r="G494" s="3">
        <v>34</v>
      </c>
    </row>
    <row r="495" spans="1:7" ht="12.75" customHeight="1" x14ac:dyDescent="0.3">
      <c r="A495" s="2">
        <v>496</v>
      </c>
      <c r="B495" s="2" t="s">
        <v>262</v>
      </c>
      <c r="C495" s="2" t="s">
        <v>8</v>
      </c>
      <c r="D495" s="2" t="s">
        <v>9</v>
      </c>
      <c r="F495" s="2">
        <v>30</v>
      </c>
      <c r="G495" s="3">
        <v>31</v>
      </c>
    </row>
    <row r="496" spans="1:7" ht="12.75" customHeight="1" x14ac:dyDescent="0.3">
      <c r="A496" s="2">
        <v>497</v>
      </c>
      <c r="B496" s="2" t="s">
        <v>262</v>
      </c>
      <c r="C496" s="2" t="s">
        <v>8</v>
      </c>
      <c r="D496" s="2" t="s">
        <v>9</v>
      </c>
      <c r="E496" s="2" t="s">
        <v>10</v>
      </c>
      <c r="F496" s="2">
        <v>0</v>
      </c>
      <c r="G496" s="3">
        <v>26</v>
      </c>
    </row>
    <row r="497" spans="1:7" ht="12.75" customHeight="1" x14ac:dyDescent="0.3">
      <c r="A497" s="2">
        <v>498</v>
      </c>
      <c r="B497" s="2" t="s">
        <v>263</v>
      </c>
      <c r="C497" s="2" t="s">
        <v>8</v>
      </c>
      <c r="D497" s="2" t="s">
        <v>36</v>
      </c>
      <c r="E497" s="2" t="s">
        <v>10</v>
      </c>
      <c r="F497" s="2">
        <v>0</v>
      </c>
      <c r="G497" s="3">
        <v>21</v>
      </c>
    </row>
    <row r="498" spans="1:7" ht="12.75" customHeight="1" x14ac:dyDescent="0.3">
      <c r="A498" s="2">
        <v>499</v>
      </c>
      <c r="B498" s="2" t="s">
        <v>263</v>
      </c>
      <c r="C498" s="2" t="s">
        <v>8</v>
      </c>
      <c r="D498" s="2" t="s">
        <v>36</v>
      </c>
      <c r="F498" s="2">
        <v>30</v>
      </c>
      <c r="G498" s="3">
        <v>14</v>
      </c>
    </row>
    <row r="499" spans="1:7" ht="12.75" customHeight="1" x14ac:dyDescent="0.3">
      <c r="A499" s="2">
        <v>500</v>
      </c>
      <c r="B499" s="2" t="s">
        <v>263</v>
      </c>
      <c r="C499" s="2" t="s">
        <v>8</v>
      </c>
      <c r="D499" s="2" t="s">
        <v>36</v>
      </c>
      <c r="F499" s="2">
        <v>10</v>
      </c>
      <c r="G499" s="3">
        <v>11</v>
      </c>
    </row>
    <row r="500" spans="1:7" ht="12.75" customHeight="1" x14ac:dyDescent="0.3">
      <c r="A500" s="2">
        <v>501</v>
      </c>
      <c r="B500" s="2" t="s">
        <v>264</v>
      </c>
      <c r="C500" s="2" t="s">
        <v>8</v>
      </c>
      <c r="D500" s="2" t="s">
        <v>97</v>
      </c>
      <c r="F500" s="2">
        <v>10</v>
      </c>
      <c r="G500" s="3">
        <v>26</v>
      </c>
    </row>
    <row r="501" spans="1:7" ht="12.75" customHeight="1" x14ac:dyDescent="0.3">
      <c r="A501" s="2">
        <v>502</v>
      </c>
      <c r="B501" s="2" t="s">
        <v>264</v>
      </c>
      <c r="C501" s="2" t="s">
        <v>8</v>
      </c>
      <c r="D501" s="2" t="s">
        <v>97</v>
      </c>
      <c r="E501" s="2" t="s">
        <v>10</v>
      </c>
      <c r="F501" s="2">
        <v>0</v>
      </c>
      <c r="G501" s="3">
        <v>35</v>
      </c>
    </row>
    <row r="502" spans="1:7" ht="12.75" customHeight="1" x14ac:dyDescent="0.3">
      <c r="A502" s="2">
        <v>503</v>
      </c>
      <c r="B502" s="2" t="s">
        <v>264</v>
      </c>
      <c r="C502" s="2" t="s">
        <v>8</v>
      </c>
      <c r="D502" s="2" t="s">
        <v>97</v>
      </c>
      <c r="F502" s="2">
        <v>30</v>
      </c>
      <c r="G502" s="3">
        <v>14</v>
      </c>
    </row>
    <row r="503" spans="1:7" ht="12.75" customHeight="1" x14ac:dyDescent="0.3">
      <c r="A503" s="2">
        <v>504</v>
      </c>
      <c r="B503" s="2" t="s">
        <v>265</v>
      </c>
      <c r="C503" s="2" t="s">
        <v>8</v>
      </c>
      <c r="D503" s="2" t="s">
        <v>9</v>
      </c>
      <c r="F503" s="2">
        <v>30</v>
      </c>
      <c r="G503" s="3">
        <v>24</v>
      </c>
    </row>
    <row r="504" spans="1:7" ht="12.75" customHeight="1" x14ac:dyDescent="0.3">
      <c r="A504" s="2">
        <v>505</v>
      </c>
      <c r="B504" s="2" t="s">
        <v>265</v>
      </c>
      <c r="C504" s="2" t="s">
        <v>8</v>
      </c>
      <c r="D504" s="2" t="s">
        <v>9</v>
      </c>
      <c r="E504" s="2" t="s">
        <v>10</v>
      </c>
      <c r="F504" s="2">
        <v>0</v>
      </c>
      <c r="G504" s="3">
        <v>29</v>
      </c>
    </row>
    <row r="505" spans="1:7" ht="12.75" customHeight="1" x14ac:dyDescent="0.3">
      <c r="A505" s="2">
        <v>506</v>
      </c>
      <c r="B505" s="2" t="s">
        <v>265</v>
      </c>
      <c r="C505" s="2" t="s">
        <v>8</v>
      </c>
      <c r="D505" s="2" t="s">
        <v>9</v>
      </c>
      <c r="F505" s="2">
        <v>10</v>
      </c>
      <c r="G505" s="3">
        <v>17</v>
      </c>
    </row>
    <row r="506" spans="1:7" ht="12.75" customHeight="1" x14ac:dyDescent="0.3">
      <c r="A506" s="2">
        <v>507</v>
      </c>
      <c r="B506" s="2" t="s">
        <v>266</v>
      </c>
      <c r="C506" s="2" t="s">
        <v>8</v>
      </c>
      <c r="D506" s="2" t="s">
        <v>9</v>
      </c>
      <c r="F506" s="2">
        <v>10</v>
      </c>
      <c r="G506" s="3">
        <v>20</v>
      </c>
    </row>
    <row r="507" spans="1:7" ht="12.75" customHeight="1" x14ac:dyDescent="0.3">
      <c r="A507" s="2">
        <v>508</v>
      </c>
      <c r="B507" s="2" t="s">
        <v>266</v>
      </c>
      <c r="C507" s="2" t="s">
        <v>8</v>
      </c>
      <c r="D507" s="2" t="s">
        <v>9</v>
      </c>
      <c r="E507" s="2" t="s">
        <v>10</v>
      </c>
      <c r="F507" s="2">
        <v>0</v>
      </c>
      <c r="G507" s="3">
        <v>30</v>
      </c>
    </row>
    <row r="508" spans="1:7" ht="12.75" customHeight="1" x14ac:dyDescent="0.3">
      <c r="A508" s="2">
        <v>509</v>
      </c>
      <c r="B508" s="2" t="s">
        <v>266</v>
      </c>
      <c r="C508" s="2" t="s">
        <v>8</v>
      </c>
      <c r="D508" s="2" t="s">
        <v>9</v>
      </c>
      <c r="F508" s="2">
        <v>30</v>
      </c>
      <c r="G508" s="3">
        <v>21</v>
      </c>
    </row>
    <row r="509" spans="1:7" ht="12.75" customHeight="1" x14ac:dyDescent="0.3">
      <c r="A509" s="2">
        <v>510</v>
      </c>
      <c r="B509" s="2" t="s">
        <v>267</v>
      </c>
      <c r="C509" s="2" t="s">
        <v>8</v>
      </c>
      <c r="D509" s="2" t="s">
        <v>47</v>
      </c>
      <c r="E509" s="2" t="s">
        <v>10</v>
      </c>
      <c r="F509" s="2">
        <v>0</v>
      </c>
      <c r="G509" s="3">
        <v>34</v>
      </c>
    </row>
    <row r="510" spans="1:7" ht="12.75" customHeight="1" x14ac:dyDescent="0.3">
      <c r="A510" s="2">
        <v>511</v>
      </c>
      <c r="B510" s="2" t="s">
        <v>267</v>
      </c>
      <c r="C510" s="2" t="s">
        <v>8</v>
      </c>
      <c r="D510" s="2" t="s">
        <v>47</v>
      </c>
      <c r="F510" s="2">
        <v>30</v>
      </c>
      <c r="G510" s="3">
        <v>11</v>
      </c>
    </row>
    <row r="511" spans="1:7" ht="12.75" customHeight="1" x14ac:dyDescent="0.3">
      <c r="A511" s="2">
        <v>512</v>
      </c>
      <c r="B511" s="2" t="s">
        <v>268</v>
      </c>
      <c r="C511" s="2" t="s">
        <v>8</v>
      </c>
      <c r="D511" s="2" t="s">
        <v>97</v>
      </c>
      <c r="F511" s="2">
        <v>10</v>
      </c>
      <c r="G511" s="3">
        <v>14</v>
      </c>
    </row>
    <row r="512" spans="1:7" ht="12.75" customHeight="1" x14ac:dyDescent="0.3">
      <c r="A512" s="2">
        <v>513</v>
      </c>
      <c r="B512" s="2" t="s">
        <v>268</v>
      </c>
      <c r="C512" s="2" t="s">
        <v>8</v>
      </c>
      <c r="D512" s="2" t="s">
        <v>97</v>
      </c>
      <c r="E512" s="2" t="s">
        <v>10</v>
      </c>
      <c r="F512" s="2">
        <v>0</v>
      </c>
      <c r="G512" s="3">
        <v>19</v>
      </c>
    </row>
    <row r="513" spans="1:7" ht="12.75" customHeight="1" x14ac:dyDescent="0.3">
      <c r="A513" s="2">
        <v>514</v>
      </c>
      <c r="B513" s="2" t="s">
        <v>268</v>
      </c>
      <c r="C513" s="2" t="s">
        <v>8</v>
      </c>
      <c r="D513" s="2" t="s">
        <v>97</v>
      </c>
      <c r="F513" s="2">
        <v>30</v>
      </c>
      <c r="G513" s="3">
        <v>25</v>
      </c>
    </row>
    <row r="514" spans="1:7" ht="12.75" customHeight="1" x14ac:dyDescent="0.3">
      <c r="A514" s="2">
        <v>515</v>
      </c>
      <c r="B514" s="2" t="s">
        <v>269</v>
      </c>
      <c r="C514" s="2" t="s">
        <v>8</v>
      </c>
      <c r="D514" s="2" t="s">
        <v>9</v>
      </c>
      <c r="E514" s="2" t="s">
        <v>10</v>
      </c>
      <c r="F514" s="2">
        <v>0</v>
      </c>
      <c r="G514" s="3">
        <v>31</v>
      </c>
    </row>
    <row r="515" spans="1:7" ht="12.75" customHeight="1" x14ac:dyDescent="0.3">
      <c r="A515" s="2">
        <v>516</v>
      </c>
      <c r="B515" s="2" t="s">
        <v>269</v>
      </c>
      <c r="C515" s="2" t="s">
        <v>8</v>
      </c>
      <c r="D515" s="2" t="s">
        <v>9</v>
      </c>
      <c r="F515" s="2">
        <v>30</v>
      </c>
      <c r="G515" s="3">
        <v>19</v>
      </c>
    </row>
    <row r="516" spans="1:7" ht="12.75" customHeight="1" x14ac:dyDescent="0.3">
      <c r="A516" s="2">
        <v>517</v>
      </c>
      <c r="B516" s="2" t="s">
        <v>270</v>
      </c>
      <c r="C516" s="2" t="s">
        <v>8</v>
      </c>
      <c r="D516" s="2" t="s">
        <v>75</v>
      </c>
      <c r="E516" s="2" t="s">
        <v>10</v>
      </c>
      <c r="F516" s="2">
        <v>0</v>
      </c>
      <c r="G516" s="3">
        <v>15</v>
      </c>
    </row>
    <row r="517" spans="1:7" ht="12.75" customHeight="1" x14ac:dyDescent="0.3">
      <c r="A517" s="2">
        <v>518</v>
      </c>
      <c r="B517" s="2" t="s">
        <v>270</v>
      </c>
      <c r="C517" s="2" t="s">
        <v>8</v>
      </c>
      <c r="D517" s="2" t="s">
        <v>75</v>
      </c>
      <c r="F517" s="2">
        <v>10</v>
      </c>
      <c r="G517" s="3">
        <v>37</v>
      </c>
    </row>
    <row r="518" spans="1:7" ht="12.75" customHeight="1" x14ac:dyDescent="0.3">
      <c r="A518" s="2">
        <v>519</v>
      </c>
      <c r="B518" s="2" t="s">
        <v>271</v>
      </c>
      <c r="C518" s="2" t="s">
        <v>8</v>
      </c>
      <c r="D518" s="2" t="s">
        <v>36</v>
      </c>
      <c r="E518" s="2" t="s">
        <v>10</v>
      </c>
      <c r="F518" s="2">
        <v>0</v>
      </c>
      <c r="G518" s="3">
        <v>33</v>
      </c>
    </row>
    <row r="519" spans="1:7" ht="12.75" customHeight="1" x14ac:dyDescent="0.3">
      <c r="A519" s="2">
        <v>520</v>
      </c>
      <c r="B519" s="2" t="s">
        <v>271</v>
      </c>
      <c r="C519" s="2" t="s">
        <v>8</v>
      </c>
      <c r="D519" s="2" t="s">
        <v>36</v>
      </c>
      <c r="F519" s="2">
        <v>30</v>
      </c>
      <c r="G519" s="3">
        <v>14</v>
      </c>
    </row>
    <row r="520" spans="1:7" ht="12.75" customHeight="1" x14ac:dyDescent="0.3">
      <c r="A520" s="2">
        <v>521</v>
      </c>
      <c r="B520" s="2" t="s">
        <v>271</v>
      </c>
      <c r="C520" s="2" t="s">
        <v>8</v>
      </c>
      <c r="D520" s="2" t="s">
        <v>36</v>
      </c>
      <c r="F520" s="2">
        <v>10</v>
      </c>
      <c r="G520" s="3">
        <v>25</v>
      </c>
    </row>
    <row r="521" spans="1:7" ht="12.75" customHeight="1" x14ac:dyDescent="0.3">
      <c r="A521" s="2">
        <v>522</v>
      </c>
      <c r="B521" s="2" t="s">
        <v>272</v>
      </c>
      <c r="C521" s="2" t="s">
        <v>8</v>
      </c>
      <c r="D521" s="2" t="s">
        <v>36</v>
      </c>
      <c r="F521" s="2">
        <v>30</v>
      </c>
      <c r="G521" s="3">
        <v>33</v>
      </c>
    </row>
    <row r="522" spans="1:7" ht="12.75" customHeight="1" x14ac:dyDescent="0.3">
      <c r="A522" s="2">
        <v>523</v>
      </c>
      <c r="B522" s="2" t="s">
        <v>273</v>
      </c>
      <c r="C522" s="2" t="s">
        <v>8</v>
      </c>
      <c r="D522" s="2" t="s">
        <v>47</v>
      </c>
      <c r="E522" s="2" t="s">
        <v>10</v>
      </c>
      <c r="F522" s="2">
        <v>0</v>
      </c>
      <c r="G522" s="3">
        <v>30</v>
      </c>
    </row>
    <row r="523" spans="1:7" ht="12.75" customHeight="1" x14ac:dyDescent="0.3">
      <c r="A523" s="2">
        <v>524</v>
      </c>
      <c r="B523" s="2" t="s">
        <v>274</v>
      </c>
      <c r="C523" s="2" t="s">
        <v>8</v>
      </c>
      <c r="D523" s="2" t="s">
        <v>9</v>
      </c>
      <c r="F523" s="2">
        <v>30</v>
      </c>
      <c r="G523" s="3">
        <v>39</v>
      </c>
    </row>
    <row r="524" spans="1:7" ht="12.75" customHeight="1" x14ac:dyDescent="0.3">
      <c r="A524" s="2">
        <v>525</v>
      </c>
      <c r="B524" s="2" t="s">
        <v>274</v>
      </c>
      <c r="C524" s="2" t="s">
        <v>8</v>
      </c>
      <c r="D524" s="2" t="s">
        <v>9</v>
      </c>
      <c r="E524" s="2" t="s">
        <v>10</v>
      </c>
      <c r="F524" s="2">
        <v>0</v>
      </c>
      <c r="G524" s="3">
        <v>33</v>
      </c>
    </row>
    <row r="525" spans="1:7" ht="12.75" customHeight="1" x14ac:dyDescent="0.3">
      <c r="A525" s="2">
        <v>526</v>
      </c>
      <c r="B525" s="2" t="s">
        <v>275</v>
      </c>
      <c r="C525" s="2" t="s">
        <v>8</v>
      </c>
      <c r="D525" s="2" t="s">
        <v>54</v>
      </c>
      <c r="E525" s="2" t="s">
        <v>10</v>
      </c>
      <c r="F525" s="2">
        <v>0</v>
      </c>
      <c r="G525" s="3">
        <v>27</v>
      </c>
    </row>
    <row r="526" spans="1:7" ht="12.75" customHeight="1" x14ac:dyDescent="0.3">
      <c r="A526" s="2">
        <v>527</v>
      </c>
      <c r="B526" s="2" t="s">
        <v>275</v>
      </c>
      <c r="C526" s="2" t="s">
        <v>8</v>
      </c>
      <c r="D526" s="2" t="s">
        <v>54</v>
      </c>
      <c r="F526" s="2">
        <v>30</v>
      </c>
      <c r="G526" s="3">
        <v>28</v>
      </c>
    </row>
    <row r="527" spans="1:7" ht="12.75" customHeight="1" x14ac:dyDescent="0.3">
      <c r="A527" s="2">
        <v>528</v>
      </c>
      <c r="B527" s="2" t="s">
        <v>275</v>
      </c>
      <c r="C527" s="2" t="s">
        <v>8</v>
      </c>
      <c r="D527" s="2" t="s">
        <v>54</v>
      </c>
      <c r="F527" s="2">
        <v>10</v>
      </c>
      <c r="G527" s="3">
        <v>31</v>
      </c>
    </row>
    <row r="528" spans="1:7" ht="12.75" customHeight="1" x14ac:dyDescent="0.3">
      <c r="A528" s="2">
        <v>529</v>
      </c>
      <c r="B528" s="2" t="s">
        <v>276</v>
      </c>
      <c r="C528" s="2" t="s">
        <v>8</v>
      </c>
      <c r="D528" s="2" t="s">
        <v>9</v>
      </c>
      <c r="E528" s="2" t="s">
        <v>10</v>
      </c>
      <c r="F528" s="2">
        <v>0</v>
      </c>
      <c r="G528" s="3">
        <v>31</v>
      </c>
    </row>
    <row r="529" spans="1:7" ht="12.75" customHeight="1" x14ac:dyDescent="0.3">
      <c r="A529" s="2">
        <v>530</v>
      </c>
      <c r="B529" s="2" t="s">
        <v>277</v>
      </c>
      <c r="C529" s="2" t="s">
        <v>8</v>
      </c>
      <c r="D529" s="2" t="s">
        <v>36</v>
      </c>
      <c r="E529" s="2" t="s">
        <v>10</v>
      </c>
      <c r="F529" s="2">
        <v>0</v>
      </c>
      <c r="G529" s="3">
        <v>16</v>
      </c>
    </row>
    <row r="530" spans="1:7" ht="12.75" customHeight="1" x14ac:dyDescent="0.3">
      <c r="A530" s="2">
        <v>531</v>
      </c>
      <c r="B530" s="2" t="s">
        <v>278</v>
      </c>
      <c r="C530" s="2" t="s">
        <v>8</v>
      </c>
      <c r="D530" s="2" t="s">
        <v>36</v>
      </c>
      <c r="E530" s="2" t="s">
        <v>10</v>
      </c>
      <c r="F530" s="2">
        <v>0</v>
      </c>
      <c r="G530" s="3">
        <v>15</v>
      </c>
    </row>
    <row r="531" spans="1:7" ht="12.75" customHeight="1" x14ac:dyDescent="0.3">
      <c r="A531" s="2">
        <v>532</v>
      </c>
      <c r="B531" s="2" t="s">
        <v>279</v>
      </c>
      <c r="C531" s="2" t="s">
        <v>8</v>
      </c>
      <c r="D531" s="2" t="s">
        <v>36</v>
      </c>
      <c r="F531" s="2">
        <v>20</v>
      </c>
      <c r="G531" s="3">
        <v>13</v>
      </c>
    </row>
    <row r="532" spans="1:7" ht="12.75" customHeight="1" x14ac:dyDescent="0.3">
      <c r="A532" s="2">
        <v>533</v>
      </c>
      <c r="B532" s="2" t="s">
        <v>279</v>
      </c>
      <c r="C532" s="2" t="s">
        <v>8</v>
      </c>
      <c r="D532" s="2" t="s">
        <v>36</v>
      </c>
      <c r="F532" s="2">
        <v>30</v>
      </c>
      <c r="G532" s="3">
        <v>13</v>
      </c>
    </row>
    <row r="533" spans="1:7" ht="12.75" customHeight="1" x14ac:dyDescent="0.3">
      <c r="A533" s="2">
        <v>534</v>
      </c>
      <c r="B533" s="2" t="s">
        <v>279</v>
      </c>
      <c r="C533" s="2" t="s">
        <v>8</v>
      </c>
      <c r="D533" s="2" t="s">
        <v>36</v>
      </c>
      <c r="E533" s="2" t="s">
        <v>10</v>
      </c>
      <c r="F533" s="2">
        <v>0</v>
      </c>
      <c r="G533" s="3">
        <v>18</v>
      </c>
    </row>
    <row r="534" spans="1:7" ht="12.75" customHeight="1" x14ac:dyDescent="0.3">
      <c r="A534" s="2">
        <v>535</v>
      </c>
      <c r="B534" s="2" t="s">
        <v>279</v>
      </c>
      <c r="C534" s="2" t="s">
        <v>8</v>
      </c>
      <c r="D534" s="2" t="s">
        <v>36</v>
      </c>
      <c r="F534" s="2">
        <v>10</v>
      </c>
      <c r="G534" s="3">
        <v>25</v>
      </c>
    </row>
    <row r="535" spans="1:7" ht="12.75" customHeight="1" x14ac:dyDescent="0.3">
      <c r="A535" s="2">
        <v>536</v>
      </c>
      <c r="B535" s="2" t="s">
        <v>280</v>
      </c>
      <c r="C535" s="2" t="s">
        <v>8</v>
      </c>
      <c r="D535" s="2" t="s">
        <v>9</v>
      </c>
      <c r="F535" s="2">
        <v>10</v>
      </c>
      <c r="G535" s="3">
        <v>17</v>
      </c>
    </row>
    <row r="536" spans="1:7" ht="12.75" customHeight="1" x14ac:dyDescent="0.3">
      <c r="A536" s="2">
        <v>537</v>
      </c>
      <c r="B536" s="2" t="s">
        <v>280</v>
      </c>
      <c r="C536" s="2" t="s">
        <v>8</v>
      </c>
      <c r="D536" s="2" t="s">
        <v>9</v>
      </c>
      <c r="F536" s="2">
        <v>30</v>
      </c>
      <c r="G536" s="3">
        <v>26</v>
      </c>
    </row>
    <row r="537" spans="1:7" ht="12.75" customHeight="1" x14ac:dyDescent="0.3">
      <c r="A537" s="2">
        <v>538</v>
      </c>
      <c r="B537" s="2" t="s">
        <v>280</v>
      </c>
      <c r="C537" s="2" t="s">
        <v>8</v>
      </c>
      <c r="D537" s="2" t="s">
        <v>9</v>
      </c>
      <c r="E537" s="2" t="s">
        <v>10</v>
      </c>
      <c r="F537" s="2">
        <v>0</v>
      </c>
      <c r="G537" s="3">
        <v>33</v>
      </c>
    </row>
    <row r="538" spans="1:7" ht="12.75" customHeight="1" x14ac:dyDescent="0.3">
      <c r="A538" s="2">
        <v>539</v>
      </c>
      <c r="B538" s="2" t="s">
        <v>281</v>
      </c>
      <c r="C538" s="2" t="s">
        <v>8</v>
      </c>
      <c r="D538" s="2" t="s">
        <v>36</v>
      </c>
      <c r="E538" s="2" t="s">
        <v>10</v>
      </c>
      <c r="F538" s="2">
        <v>0</v>
      </c>
      <c r="G538" s="3">
        <v>40</v>
      </c>
    </row>
    <row r="539" spans="1:7" ht="12.75" customHeight="1" x14ac:dyDescent="0.3">
      <c r="A539" s="2">
        <v>540</v>
      </c>
      <c r="B539" s="2" t="s">
        <v>281</v>
      </c>
      <c r="C539" s="2" t="s">
        <v>8</v>
      </c>
      <c r="D539" s="2" t="s">
        <v>36</v>
      </c>
      <c r="F539" s="2">
        <v>10</v>
      </c>
      <c r="G539" s="3">
        <v>40</v>
      </c>
    </row>
    <row r="540" spans="1:7" ht="12.75" customHeight="1" x14ac:dyDescent="0.3">
      <c r="A540" s="2">
        <v>541</v>
      </c>
      <c r="B540" s="2" t="s">
        <v>282</v>
      </c>
      <c r="C540" s="2" t="s">
        <v>8</v>
      </c>
      <c r="D540" s="2" t="s">
        <v>97</v>
      </c>
      <c r="F540" s="2">
        <v>10</v>
      </c>
      <c r="G540" s="3">
        <v>27</v>
      </c>
    </row>
    <row r="541" spans="1:7" ht="12.75" customHeight="1" x14ac:dyDescent="0.3">
      <c r="A541" s="2">
        <v>542</v>
      </c>
      <c r="B541" s="2" t="s">
        <v>283</v>
      </c>
      <c r="C541" s="2" t="s">
        <v>8</v>
      </c>
      <c r="D541" s="2" t="s">
        <v>9</v>
      </c>
      <c r="E541" s="2" t="s">
        <v>10</v>
      </c>
      <c r="F541" s="2">
        <v>0</v>
      </c>
      <c r="G541" s="3">
        <v>31</v>
      </c>
    </row>
    <row r="542" spans="1:7" ht="12.75" customHeight="1" x14ac:dyDescent="0.3">
      <c r="A542" s="2">
        <v>543</v>
      </c>
      <c r="B542" s="2" t="s">
        <v>283</v>
      </c>
      <c r="C542" s="2" t="s">
        <v>8</v>
      </c>
      <c r="D542" s="2" t="s">
        <v>9</v>
      </c>
      <c r="F542" s="2">
        <v>30</v>
      </c>
      <c r="G542" s="3">
        <v>32</v>
      </c>
    </row>
    <row r="543" spans="1:7" ht="12.75" customHeight="1" x14ac:dyDescent="0.3">
      <c r="A543" s="2">
        <v>544</v>
      </c>
      <c r="B543" s="2" t="s">
        <v>284</v>
      </c>
      <c r="C543" s="2" t="s">
        <v>8</v>
      </c>
      <c r="D543" s="2" t="s">
        <v>97</v>
      </c>
      <c r="F543" s="2">
        <v>30</v>
      </c>
      <c r="G543" s="3">
        <v>16</v>
      </c>
    </row>
    <row r="544" spans="1:7" ht="12.75" customHeight="1" x14ac:dyDescent="0.3">
      <c r="A544" s="2">
        <v>545</v>
      </c>
      <c r="B544" s="2" t="s">
        <v>284</v>
      </c>
      <c r="C544" s="2" t="s">
        <v>8</v>
      </c>
      <c r="D544" s="2" t="s">
        <v>97</v>
      </c>
      <c r="E544" s="2" t="s">
        <v>10</v>
      </c>
      <c r="F544" s="2">
        <v>0</v>
      </c>
      <c r="G544" s="3">
        <v>15</v>
      </c>
    </row>
    <row r="545" spans="1:7" ht="12.75" customHeight="1" x14ac:dyDescent="0.3">
      <c r="A545" s="2">
        <v>546</v>
      </c>
      <c r="B545" s="2" t="s">
        <v>284</v>
      </c>
      <c r="C545" s="2" t="s">
        <v>8</v>
      </c>
      <c r="D545" s="2" t="s">
        <v>97</v>
      </c>
      <c r="F545" s="2">
        <v>20</v>
      </c>
      <c r="G545" s="3">
        <v>19</v>
      </c>
    </row>
    <row r="546" spans="1:7" ht="12.75" customHeight="1" x14ac:dyDescent="0.3">
      <c r="A546" s="2">
        <v>547</v>
      </c>
      <c r="B546" s="2" t="s">
        <v>284</v>
      </c>
      <c r="C546" s="2" t="s">
        <v>8</v>
      </c>
      <c r="D546" s="2" t="s">
        <v>97</v>
      </c>
      <c r="F546" s="2">
        <v>10</v>
      </c>
      <c r="G546" s="3">
        <v>22</v>
      </c>
    </row>
    <row r="547" spans="1:7" ht="12.75" customHeight="1" x14ac:dyDescent="0.3">
      <c r="A547" s="2">
        <v>548</v>
      </c>
      <c r="B547" s="2" t="s">
        <v>285</v>
      </c>
      <c r="C547" s="2" t="s">
        <v>8</v>
      </c>
      <c r="D547" s="2" t="s">
        <v>47</v>
      </c>
      <c r="E547" s="2" t="s">
        <v>10</v>
      </c>
      <c r="F547" s="2">
        <v>0</v>
      </c>
      <c r="G547" s="3">
        <v>28</v>
      </c>
    </row>
    <row r="548" spans="1:7" ht="12.75" customHeight="1" x14ac:dyDescent="0.3">
      <c r="A548" s="2">
        <v>549</v>
      </c>
      <c r="B548" s="2" t="s">
        <v>286</v>
      </c>
      <c r="C548" s="2" t="s">
        <v>8</v>
      </c>
      <c r="D548" s="2" t="s">
        <v>47</v>
      </c>
      <c r="E548" s="2" t="s">
        <v>10</v>
      </c>
      <c r="F548" s="2">
        <v>0</v>
      </c>
      <c r="G548" s="3">
        <v>35</v>
      </c>
    </row>
    <row r="549" spans="1:7" ht="12.75" customHeight="1" x14ac:dyDescent="0.3">
      <c r="A549" s="2">
        <v>550</v>
      </c>
      <c r="B549" s="2" t="s">
        <v>287</v>
      </c>
      <c r="C549" s="2" t="s">
        <v>8</v>
      </c>
      <c r="D549" s="2" t="s">
        <v>9</v>
      </c>
      <c r="E549" s="2" t="s">
        <v>10</v>
      </c>
      <c r="F549" s="2">
        <v>0</v>
      </c>
      <c r="G549" s="3">
        <v>29</v>
      </c>
    </row>
    <row r="550" spans="1:7" ht="12.75" customHeight="1" x14ac:dyDescent="0.3">
      <c r="A550" s="2">
        <v>551</v>
      </c>
      <c r="B550" s="2" t="s">
        <v>287</v>
      </c>
      <c r="C550" s="2" t="s">
        <v>8</v>
      </c>
      <c r="D550" s="2" t="s">
        <v>9</v>
      </c>
      <c r="F550" s="2">
        <v>10</v>
      </c>
      <c r="G550" s="3">
        <v>33</v>
      </c>
    </row>
    <row r="551" spans="1:7" ht="12.75" customHeight="1" x14ac:dyDescent="0.3">
      <c r="A551" s="2">
        <v>552</v>
      </c>
      <c r="B551" s="2" t="s">
        <v>287</v>
      </c>
      <c r="C551" s="2" t="s">
        <v>8</v>
      </c>
      <c r="D551" s="2" t="s">
        <v>9</v>
      </c>
      <c r="F551" s="2">
        <v>30</v>
      </c>
      <c r="G551" s="3">
        <v>27</v>
      </c>
    </row>
    <row r="552" spans="1:7" ht="12.75" customHeight="1" x14ac:dyDescent="0.3">
      <c r="A552" s="2">
        <v>553</v>
      </c>
      <c r="B552" s="2" t="s">
        <v>288</v>
      </c>
      <c r="C552" s="2" t="s">
        <v>8</v>
      </c>
      <c r="D552" s="2" t="s">
        <v>75</v>
      </c>
      <c r="F552" s="2">
        <v>10</v>
      </c>
      <c r="G552" s="3">
        <v>27</v>
      </c>
    </row>
    <row r="553" spans="1:7" ht="12.75" customHeight="1" x14ac:dyDescent="0.3">
      <c r="A553" s="2">
        <v>554</v>
      </c>
      <c r="B553" s="2" t="s">
        <v>288</v>
      </c>
      <c r="C553" s="2" t="s">
        <v>8</v>
      </c>
      <c r="D553" s="2" t="s">
        <v>75</v>
      </c>
      <c r="F553" s="2">
        <v>30</v>
      </c>
      <c r="G553" s="3">
        <v>31</v>
      </c>
    </row>
    <row r="554" spans="1:7" ht="12.75" customHeight="1" x14ac:dyDescent="0.3">
      <c r="A554" s="2">
        <v>555</v>
      </c>
      <c r="B554" s="2" t="s">
        <v>288</v>
      </c>
      <c r="C554" s="2" t="s">
        <v>8</v>
      </c>
      <c r="D554" s="2" t="s">
        <v>75</v>
      </c>
      <c r="E554" s="2" t="s">
        <v>10</v>
      </c>
      <c r="F554" s="2">
        <v>0</v>
      </c>
      <c r="G554" s="3">
        <v>40</v>
      </c>
    </row>
    <row r="555" spans="1:7" ht="12.75" customHeight="1" x14ac:dyDescent="0.3">
      <c r="A555" s="2">
        <v>556</v>
      </c>
      <c r="B555" s="2" t="s">
        <v>289</v>
      </c>
      <c r="C555" s="2" t="s">
        <v>8</v>
      </c>
      <c r="D555" s="2" t="s">
        <v>75</v>
      </c>
      <c r="F555" s="2">
        <v>30</v>
      </c>
      <c r="G555" s="3">
        <v>18</v>
      </c>
    </row>
    <row r="556" spans="1:7" ht="12.75" customHeight="1" x14ac:dyDescent="0.3">
      <c r="A556" s="2">
        <v>557</v>
      </c>
      <c r="B556" s="2" t="s">
        <v>289</v>
      </c>
      <c r="C556" s="2" t="s">
        <v>8</v>
      </c>
      <c r="D556" s="2" t="s">
        <v>75</v>
      </c>
      <c r="E556" s="2" t="s">
        <v>10</v>
      </c>
      <c r="F556" s="2">
        <v>0</v>
      </c>
      <c r="G556" s="3">
        <v>30</v>
      </c>
    </row>
    <row r="557" spans="1:7" ht="12.75" customHeight="1" x14ac:dyDescent="0.3">
      <c r="A557" s="2">
        <v>558</v>
      </c>
      <c r="B557" s="2" t="s">
        <v>290</v>
      </c>
      <c r="C557" s="2" t="s">
        <v>8</v>
      </c>
      <c r="D557" s="2" t="s">
        <v>9</v>
      </c>
      <c r="E557" s="2" t="s">
        <v>10</v>
      </c>
      <c r="F557" s="2">
        <v>0</v>
      </c>
      <c r="G557" s="3">
        <v>33</v>
      </c>
    </row>
    <row r="558" spans="1:7" ht="12.75" customHeight="1" x14ac:dyDescent="0.3">
      <c r="A558" s="2">
        <v>559</v>
      </c>
      <c r="B558" s="2" t="s">
        <v>291</v>
      </c>
      <c r="C558" s="2" t="s">
        <v>8</v>
      </c>
      <c r="D558" s="2" t="s">
        <v>36</v>
      </c>
      <c r="F558" s="2">
        <v>10</v>
      </c>
      <c r="G558" s="3">
        <v>12</v>
      </c>
    </row>
    <row r="559" spans="1:7" ht="12.75" customHeight="1" x14ac:dyDescent="0.3">
      <c r="A559" s="2">
        <v>560</v>
      </c>
      <c r="B559" s="2" t="s">
        <v>291</v>
      </c>
      <c r="C559" s="2" t="s">
        <v>8</v>
      </c>
      <c r="D559" s="2" t="s">
        <v>36</v>
      </c>
      <c r="F559" s="2">
        <v>30</v>
      </c>
      <c r="G559" s="3">
        <v>29</v>
      </c>
    </row>
    <row r="560" spans="1:7" ht="12.75" customHeight="1" x14ac:dyDescent="0.3">
      <c r="A560" s="2">
        <v>561</v>
      </c>
      <c r="B560" s="2" t="s">
        <v>291</v>
      </c>
      <c r="C560" s="2" t="s">
        <v>8</v>
      </c>
      <c r="D560" s="2" t="s">
        <v>36</v>
      </c>
      <c r="E560" s="2" t="s">
        <v>10</v>
      </c>
      <c r="F560" s="2">
        <v>0</v>
      </c>
      <c r="G560" s="3">
        <v>32</v>
      </c>
    </row>
    <row r="561" spans="1:7" ht="12.75" customHeight="1" x14ac:dyDescent="0.3">
      <c r="A561" s="2">
        <v>562</v>
      </c>
      <c r="B561" s="2" t="s">
        <v>292</v>
      </c>
      <c r="C561" s="2" t="s">
        <v>8</v>
      </c>
      <c r="D561" s="2" t="s">
        <v>75</v>
      </c>
      <c r="E561" s="2" t="s">
        <v>10</v>
      </c>
      <c r="F561" s="2">
        <v>0</v>
      </c>
      <c r="G561" s="3">
        <v>24</v>
      </c>
    </row>
    <row r="562" spans="1:7" ht="12.75" customHeight="1" x14ac:dyDescent="0.3">
      <c r="A562" s="2">
        <v>563</v>
      </c>
      <c r="B562" s="2" t="s">
        <v>293</v>
      </c>
      <c r="C562" s="2" t="s">
        <v>8</v>
      </c>
      <c r="D562" s="2" t="s">
        <v>9</v>
      </c>
      <c r="E562" s="2" t="s">
        <v>10</v>
      </c>
      <c r="F562" s="2">
        <v>0</v>
      </c>
      <c r="G562" s="3">
        <v>36</v>
      </c>
    </row>
    <row r="563" spans="1:7" ht="12.75" customHeight="1" x14ac:dyDescent="0.3">
      <c r="A563" s="2">
        <v>564</v>
      </c>
      <c r="B563" s="2" t="s">
        <v>294</v>
      </c>
      <c r="C563" s="2" t="s">
        <v>8</v>
      </c>
      <c r="D563" s="2" t="s">
        <v>36</v>
      </c>
      <c r="E563" s="2" t="s">
        <v>10</v>
      </c>
      <c r="F563" s="2">
        <v>0</v>
      </c>
      <c r="G563" s="3">
        <v>29</v>
      </c>
    </row>
    <row r="564" spans="1:7" ht="12.75" customHeight="1" x14ac:dyDescent="0.3">
      <c r="A564" s="2">
        <v>565</v>
      </c>
      <c r="B564" s="2" t="s">
        <v>295</v>
      </c>
      <c r="C564" s="2" t="s">
        <v>8</v>
      </c>
      <c r="D564" s="2" t="s">
        <v>47</v>
      </c>
      <c r="F564" s="2">
        <v>10</v>
      </c>
      <c r="G564" s="3">
        <v>32</v>
      </c>
    </row>
    <row r="565" spans="1:7" ht="12.75" customHeight="1" x14ac:dyDescent="0.3">
      <c r="A565" s="2">
        <v>566</v>
      </c>
      <c r="B565" s="2" t="s">
        <v>296</v>
      </c>
      <c r="C565" s="2" t="s">
        <v>8</v>
      </c>
      <c r="D565" s="2" t="s">
        <v>9</v>
      </c>
      <c r="F565" s="2">
        <v>30</v>
      </c>
      <c r="G565" s="3">
        <v>14</v>
      </c>
    </row>
    <row r="566" spans="1:7" ht="12.75" customHeight="1" x14ac:dyDescent="0.3">
      <c r="A566" s="2">
        <v>567</v>
      </c>
      <c r="B566" s="2" t="s">
        <v>296</v>
      </c>
      <c r="C566" s="2" t="s">
        <v>8</v>
      </c>
      <c r="D566" s="2" t="s">
        <v>9</v>
      </c>
      <c r="E566" s="2" t="s">
        <v>10</v>
      </c>
      <c r="F566" s="2">
        <v>0</v>
      </c>
      <c r="G566" s="3">
        <v>20</v>
      </c>
    </row>
    <row r="567" spans="1:7" ht="12.75" customHeight="1" x14ac:dyDescent="0.3">
      <c r="A567" s="2">
        <v>568</v>
      </c>
      <c r="B567" s="2" t="s">
        <v>296</v>
      </c>
      <c r="C567" s="2" t="s">
        <v>8</v>
      </c>
      <c r="D567" s="2" t="s">
        <v>9</v>
      </c>
      <c r="F567" s="2">
        <v>10</v>
      </c>
      <c r="G567" s="3">
        <v>10</v>
      </c>
    </row>
    <row r="568" spans="1:7" ht="12.75" customHeight="1" x14ac:dyDescent="0.3">
      <c r="A568" s="2">
        <v>569</v>
      </c>
      <c r="B568" s="2" t="s">
        <v>297</v>
      </c>
      <c r="C568" s="2" t="s">
        <v>8</v>
      </c>
      <c r="D568" s="2" t="s">
        <v>47</v>
      </c>
      <c r="E568" s="2" t="s">
        <v>10</v>
      </c>
      <c r="F568" s="2">
        <v>0</v>
      </c>
      <c r="G568" s="3">
        <v>40</v>
      </c>
    </row>
    <row r="569" spans="1:7" ht="12.75" customHeight="1" x14ac:dyDescent="0.3">
      <c r="A569" s="2">
        <v>570</v>
      </c>
      <c r="B569" s="2" t="s">
        <v>297</v>
      </c>
      <c r="C569" s="2" t="s">
        <v>8</v>
      </c>
      <c r="D569" s="2" t="s">
        <v>47</v>
      </c>
      <c r="F569" s="2">
        <v>30</v>
      </c>
      <c r="G569" s="3">
        <v>18</v>
      </c>
    </row>
    <row r="570" spans="1:7" ht="12.75" customHeight="1" x14ac:dyDescent="0.3">
      <c r="A570" s="2">
        <v>571</v>
      </c>
      <c r="B570" s="2" t="s">
        <v>298</v>
      </c>
      <c r="C570" s="2" t="s">
        <v>8</v>
      </c>
      <c r="D570" s="2" t="s">
        <v>36</v>
      </c>
      <c r="F570" s="2">
        <v>10</v>
      </c>
      <c r="G570" s="3">
        <v>18</v>
      </c>
    </row>
    <row r="571" spans="1:7" ht="12.75" customHeight="1" x14ac:dyDescent="0.3">
      <c r="A571" s="2">
        <v>572</v>
      </c>
      <c r="B571" s="2" t="s">
        <v>298</v>
      </c>
      <c r="C571" s="2" t="s">
        <v>8</v>
      </c>
      <c r="D571" s="2" t="s">
        <v>36</v>
      </c>
      <c r="E571" s="2" t="s">
        <v>10</v>
      </c>
      <c r="F571" s="2">
        <v>0</v>
      </c>
      <c r="G571" s="3">
        <v>21</v>
      </c>
    </row>
    <row r="572" spans="1:7" ht="12.75" customHeight="1" x14ac:dyDescent="0.3">
      <c r="A572" s="2">
        <v>573</v>
      </c>
      <c r="B572" s="2" t="s">
        <v>298</v>
      </c>
      <c r="C572" s="2" t="s">
        <v>8</v>
      </c>
      <c r="D572" s="2" t="s">
        <v>36</v>
      </c>
      <c r="F572" s="2">
        <v>30</v>
      </c>
      <c r="G572" s="3">
        <v>39</v>
      </c>
    </row>
    <row r="573" spans="1:7" ht="12.75" customHeight="1" x14ac:dyDescent="0.3">
      <c r="A573" s="2">
        <v>574</v>
      </c>
      <c r="B573" s="2" t="s">
        <v>299</v>
      </c>
      <c r="C573" s="2" t="s">
        <v>8</v>
      </c>
      <c r="D573" s="2" t="s">
        <v>54</v>
      </c>
      <c r="E573" s="2" t="s">
        <v>10</v>
      </c>
      <c r="F573" s="2">
        <v>0</v>
      </c>
      <c r="G573" s="3">
        <v>31</v>
      </c>
    </row>
    <row r="574" spans="1:7" ht="12.75" customHeight="1" x14ac:dyDescent="0.3">
      <c r="A574" s="2">
        <v>575</v>
      </c>
      <c r="B574" s="2" t="s">
        <v>299</v>
      </c>
      <c r="C574" s="2" t="s">
        <v>8</v>
      </c>
      <c r="D574" s="2" t="s">
        <v>54</v>
      </c>
      <c r="F574" s="2">
        <v>30</v>
      </c>
      <c r="G574" s="3">
        <v>26</v>
      </c>
    </row>
    <row r="575" spans="1:7" ht="12.75" customHeight="1" x14ac:dyDescent="0.3">
      <c r="A575" s="2">
        <v>576</v>
      </c>
      <c r="B575" s="2" t="s">
        <v>299</v>
      </c>
      <c r="C575" s="2" t="s">
        <v>8</v>
      </c>
      <c r="D575" s="2" t="s">
        <v>54</v>
      </c>
      <c r="F575" s="2">
        <v>10</v>
      </c>
      <c r="G575" s="3">
        <v>13</v>
      </c>
    </row>
    <row r="576" spans="1:7" ht="12.75" customHeight="1" x14ac:dyDescent="0.3">
      <c r="A576" s="2">
        <v>577</v>
      </c>
      <c r="B576" s="2" t="s">
        <v>300</v>
      </c>
      <c r="C576" s="2" t="s">
        <v>8</v>
      </c>
      <c r="D576" s="2" t="s">
        <v>47</v>
      </c>
      <c r="E576" s="2" t="s">
        <v>10</v>
      </c>
      <c r="F576" s="2">
        <v>0</v>
      </c>
      <c r="G576" s="3">
        <v>26</v>
      </c>
    </row>
    <row r="577" spans="1:7" ht="12.75" customHeight="1" x14ac:dyDescent="0.3">
      <c r="A577" s="2">
        <v>578</v>
      </c>
      <c r="B577" s="2" t="s">
        <v>301</v>
      </c>
      <c r="C577" s="2" t="s">
        <v>8</v>
      </c>
      <c r="D577" s="2" t="s">
        <v>65</v>
      </c>
      <c r="E577" s="2" t="s">
        <v>10</v>
      </c>
      <c r="F577" s="2">
        <v>0</v>
      </c>
      <c r="G577" s="3">
        <v>21</v>
      </c>
    </row>
    <row r="578" spans="1:7" ht="12.75" customHeight="1" x14ac:dyDescent="0.3">
      <c r="A578" s="2">
        <v>579</v>
      </c>
      <c r="B578" s="2" t="s">
        <v>301</v>
      </c>
      <c r="C578" s="2" t="s">
        <v>8</v>
      </c>
      <c r="D578" s="2" t="s">
        <v>65</v>
      </c>
      <c r="F578" s="2">
        <v>10</v>
      </c>
      <c r="G578" s="3">
        <v>35</v>
      </c>
    </row>
    <row r="579" spans="1:7" ht="12.75" customHeight="1" x14ac:dyDescent="0.3">
      <c r="A579" s="2">
        <v>580</v>
      </c>
      <c r="B579" s="2" t="s">
        <v>302</v>
      </c>
      <c r="C579" s="2" t="s">
        <v>8</v>
      </c>
      <c r="D579" s="2" t="s">
        <v>36</v>
      </c>
      <c r="F579" s="2">
        <v>30</v>
      </c>
      <c r="G579" s="3">
        <v>29</v>
      </c>
    </row>
    <row r="580" spans="1:7" ht="12.75" customHeight="1" x14ac:dyDescent="0.3">
      <c r="A580" s="2">
        <v>581</v>
      </c>
      <c r="B580" s="2" t="s">
        <v>302</v>
      </c>
      <c r="C580" s="2" t="s">
        <v>8</v>
      </c>
      <c r="D580" s="2" t="s">
        <v>36</v>
      </c>
      <c r="F580" s="2">
        <v>10</v>
      </c>
      <c r="G580" s="3">
        <v>18</v>
      </c>
    </row>
    <row r="581" spans="1:7" ht="12.75" customHeight="1" x14ac:dyDescent="0.3">
      <c r="A581" s="2">
        <v>582</v>
      </c>
      <c r="B581" s="2" t="s">
        <v>303</v>
      </c>
      <c r="C581" s="2" t="s">
        <v>8</v>
      </c>
      <c r="D581" s="2" t="s">
        <v>36</v>
      </c>
      <c r="E581" s="2" t="s">
        <v>10</v>
      </c>
      <c r="F581" s="2">
        <v>0</v>
      </c>
      <c r="G581" s="3">
        <v>31</v>
      </c>
    </row>
    <row r="582" spans="1:7" ht="12.75" customHeight="1" x14ac:dyDescent="0.3">
      <c r="A582" s="2">
        <v>583</v>
      </c>
      <c r="B582" s="2" t="s">
        <v>304</v>
      </c>
      <c r="C582" s="2" t="s">
        <v>8</v>
      </c>
      <c r="D582" s="2" t="s">
        <v>54</v>
      </c>
      <c r="E582" s="2" t="s">
        <v>10</v>
      </c>
      <c r="F582" s="2">
        <v>0</v>
      </c>
      <c r="G582" s="3">
        <v>39</v>
      </c>
    </row>
    <row r="583" spans="1:7" ht="12.75" customHeight="1" x14ac:dyDescent="0.3">
      <c r="A583" s="2">
        <v>584</v>
      </c>
      <c r="B583" s="2" t="s">
        <v>305</v>
      </c>
      <c r="C583" s="2" t="s">
        <v>8</v>
      </c>
      <c r="D583" s="2" t="s">
        <v>36</v>
      </c>
      <c r="E583" s="2" t="s">
        <v>10</v>
      </c>
      <c r="F583" s="2">
        <v>0</v>
      </c>
      <c r="G583" s="3">
        <v>33</v>
      </c>
    </row>
    <row r="584" spans="1:7" ht="12.75" customHeight="1" x14ac:dyDescent="0.3">
      <c r="A584" s="2">
        <v>585</v>
      </c>
      <c r="B584" s="2" t="s">
        <v>306</v>
      </c>
      <c r="C584" s="2" t="s">
        <v>8</v>
      </c>
      <c r="D584" s="2" t="s">
        <v>36</v>
      </c>
      <c r="F584" s="2">
        <v>30</v>
      </c>
      <c r="G584" s="3">
        <v>29</v>
      </c>
    </row>
    <row r="585" spans="1:7" ht="12.75" customHeight="1" x14ac:dyDescent="0.3">
      <c r="A585" s="2">
        <v>586</v>
      </c>
      <c r="B585" s="2" t="s">
        <v>306</v>
      </c>
      <c r="C585" s="2" t="s">
        <v>8</v>
      </c>
      <c r="D585" s="2" t="s">
        <v>36</v>
      </c>
      <c r="E585" s="2" t="s">
        <v>10</v>
      </c>
      <c r="F585" s="2">
        <v>0</v>
      </c>
      <c r="G585" s="3">
        <v>25</v>
      </c>
    </row>
    <row r="586" spans="1:7" ht="12.75" customHeight="1" x14ac:dyDescent="0.3">
      <c r="A586" s="2">
        <v>587</v>
      </c>
      <c r="B586" s="2" t="s">
        <v>307</v>
      </c>
      <c r="C586" s="2" t="s">
        <v>8</v>
      </c>
      <c r="D586" s="2" t="s">
        <v>47</v>
      </c>
      <c r="F586" s="2">
        <v>30</v>
      </c>
      <c r="G586" s="3">
        <v>17</v>
      </c>
    </row>
    <row r="587" spans="1:7" ht="12.75" customHeight="1" x14ac:dyDescent="0.3">
      <c r="A587" s="2">
        <v>588</v>
      </c>
      <c r="B587" s="2" t="s">
        <v>307</v>
      </c>
      <c r="C587" s="2" t="s">
        <v>8</v>
      </c>
      <c r="D587" s="2" t="s">
        <v>47</v>
      </c>
      <c r="E587" s="2" t="s">
        <v>10</v>
      </c>
      <c r="F587" s="2">
        <v>0</v>
      </c>
      <c r="G587" s="3">
        <v>30</v>
      </c>
    </row>
    <row r="588" spans="1:7" ht="12.75" customHeight="1" x14ac:dyDescent="0.3">
      <c r="A588" s="2">
        <v>589</v>
      </c>
      <c r="B588" s="2" t="s">
        <v>307</v>
      </c>
      <c r="C588" s="2" t="s">
        <v>8</v>
      </c>
      <c r="D588" s="2" t="s">
        <v>47</v>
      </c>
      <c r="F588" s="2">
        <v>10</v>
      </c>
      <c r="G588" s="3">
        <v>35</v>
      </c>
    </row>
    <row r="589" spans="1:7" ht="12.75" customHeight="1" x14ac:dyDescent="0.3">
      <c r="A589" s="2">
        <v>590</v>
      </c>
      <c r="B589" s="2" t="s">
        <v>308</v>
      </c>
      <c r="C589" s="2" t="s">
        <v>8</v>
      </c>
      <c r="D589" s="2" t="s">
        <v>54</v>
      </c>
      <c r="E589" s="2" t="s">
        <v>10</v>
      </c>
      <c r="F589" s="2">
        <v>0</v>
      </c>
      <c r="G589" s="3">
        <v>35</v>
      </c>
    </row>
    <row r="590" spans="1:7" ht="12.75" customHeight="1" x14ac:dyDescent="0.3">
      <c r="A590" s="2">
        <v>591</v>
      </c>
      <c r="B590" s="2" t="s">
        <v>308</v>
      </c>
      <c r="C590" s="2" t="s">
        <v>8</v>
      </c>
      <c r="D590" s="2" t="s">
        <v>54</v>
      </c>
      <c r="F590" s="2">
        <v>10</v>
      </c>
      <c r="G590" s="3">
        <v>32</v>
      </c>
    </row>
    <row r="591" spans="1:7" ht="12.75" customHeight="1" x14ac:dyDescent="0.3">
      <c r="A591" s="2">
        <v>592</v>
      </c>
      <c r="B591" s="2" t="s">
        <v>308</v>
      </c>
      <c r="C591" s="2" t="s">
        <v>8</v>
      </c>
      <c r="D591" s="2" t="s">
        <v>54</v>
      </c>
      <c r="F591" s="2">
        <v>20</v>
      </c>
      <c r="G591" s="3">
        <v>11</v>
      </c>
    </row>
    <row r="592" spans="1:7" ht="12.75" customHeight="1" x14ac:dyDescent="0.3">
      <c r="A592" s="2">
        <v>593</v>
      </c>
      <c r="B592" s="2" t="s">
        <v>308</v>
      </c>
      <c r="C592" s="2" t="s">
        <v>8</v>
      </c>
      <c r="D592" s="2" t="s">
        <v>54</v>
      </c>
      <c r="F592" s="2">
        <v>30</v>
      </c>
      <c r="G592" s="3">
        <v>25</v>
      </c>
    </row>
    <row r="593" spans="1:7" ht="12.75" customHeight="1" x14ac:dyDescent="0.3">
      <c r="A593" s="2">
        <v>594</v>
      </c>
      <c r="B593" s="2" t="s">
        <v>309</v>
      </c>
      <c r="C593" s="2" t="s">
        <v>8</v>
      </c>
      <c r="D593" s="2" t="s">
        <v>9</v>
      </c>
      <c r="F593" s="2">
        <v>30</v>
      </c>
      <c r="G593" s="3">
        <v>13</v>
      </c>
    </row>
    <row r="594" spans="1:7" ht="12.75" customHeight="1" x14ac:dyDescent="0.3">
      <c r="A594" s="2">
        <v>595</v>
      </c>
      <c r="B594" s="2" t="s">
        <v>309</v>
      </c>
      <c r="C594" s="2" t="s">
        <v>8</v>
      </c>
      <c r="D594" s="2" t="s">
        <v>9</v>
      </c>
      <c r="F594" s="2">
        <v>20</v>
      </c>
      <c r="G594" s="3">
        <v>29</v>
      </c>
    </row>
    <row r="595" spans="1:7" ht="12.75" customHeight="1" x14ac:dyDescent="0.3">
      <c r="A595" s="2">
        <v>596</v>
      </c>
      <c r="B595" s="2" t="s">
        <v>309</v>
      </c>
      <c r="C595" s="2" t="s">
        <v>8</v>
      </c>
      <c r="D595" s="2" t="s">
        <v>9</v>
      </c>
      <c r="E595" s="2" t="s">
        <v>10</v>
      </c>
      <c r="F595" s="2">
        <v>0</v>
      </c>
      <c r="G595" s="3">
        <v>39</v>
      </c>
    </row>
    <row r="596" spans="1:7" ht="12.75" customHeight="1" x14ac:dyDescent="0.3">
      <c r="A596" s="2">
        <v>597</v>
      </c>
      <c r="B596" s="2" t="s">
        <v>310</v>
      </c>
      <c r="C596" s="2" t="s">
        <v>8</v>
      </c>
      <c r="D596" s="2" t="s">
        <v>9</v>
      </c>
      <c r="E596" s="2" t="s">
        <v>10</v>
      </c>
      <c r="F596" s="2">
        <v>0</v>
      </c>
      <c r="G596" s="3">
        <v>29</v>
      </c>
    </row>
    <row r="597" spans="1:7" ht="12.75" customHeight="1" x14ac:dyDescent="0.3">
      <c r="A597" s="2">
        <v>598</v>
      </c>
      <c r="B597" s="2" t="s">
        <v>310</v>
      </c>
      <c r="C597" s="2" t="s">
        <v>8</v>
      </c>
      <c r="D597" s="2" t="s">
        <v>9</v>
      </c>
      <c r="F597" s="2">
        <v>30</v>
      </c>
      <c r="G597" s="3">
        <v>34</v>
      </c>
    </row>
    <row r="598" spans="1:7" ht="12.75" customHeight="1" x14ac:dyDescent="0.3">
      <c r="A598" s="2">
        <v>599</v>
      </c>
      <c r="B598" s="2" t="s">
        <v>311</v>
      </c>
      <c r="C598" s="2" t="s">
        <v>8</v>
      </c>
      <c r="D598" s="2" t="s">
        <v>54</v>
      </c>
      <c r="E598" s="2" t="s">
        <v>10</v>
      </c>
      <c r="F598" s="2">
        <v>0</v>
      </c>
      <c r="G598" s="3">
        <v>34</v>
      </c>
    </row>
    <row r="599" spans="1:7" ht="12.75" customHeight="1" x14ac:dyDescent="0.3">
      <c r="A599" s="2">
        <v>600</v>
      </c>
      <c r="B599" s="2" t="s">
        <v>312</v>
      </c>
      <c r="C599" s="2" t="s">
        <v>8</v>
      </c>
      <c r="D599" s="2" t="s">
        <v>49</v>
      </c>
      <c r="E599" s="2" t="s">
        <v>10</v>
      </c>
      <c r="F599" s="2">
        <v>0</v>
      </c>
      <c r="G599" s="3">
        <v>39</v>
      </c>
    </row>
    <row r="600" spans="1:7" ht="12.75" customHeight="1" x14ac:dyDescent="0.3">
      <c r="A600" s="2">
        <v>601</v>
      </c>
      <c r="B600" s="2" t="s">
        <v>312</v>
      </c>
      <c r="C600" s="2" t="s">
        <v>8</v>
      </c>
      <c r="D600" s="2" t="s">
        <v>49</v>
      </c>
      <c r="F600" s="2">
        <v>30</v>
      </c>
      <c r="G600" s="3">
        <v>28</v>
      </c>
    </row>
    <row r="601" spans="1:7" ht="12.75" customHeight="1" x14ac:dyDescent="0.3">
      <c r="A601" s="2">
        <v>602</v>
      </c>
      <c r="B601" s="2" t="s">
        <v>312</v>
      </c>
      <c r="C601" s="2" t="s">
        <v>8</v>
      </c>
      <c r="D601" s="2" t="s">
        <v>49</v>
      </c>
      <c r="F601" s="2">
        <v>20</v>
      </c>
      <c r="G601" s="3">
        <v>11</v>
      </c>
    </row>
    <row r="602" spans="1:7" ht="12.75" customHeight="1" x14ac:dyDescent="0.3">
      <c r="A602" s="2">
        <v>603</v>
      </c>
      <c r="B602" s="2" t="s">
        <v>312</v>
      </c>
      <c r="C602" s="2" t="s">
        <v>8</v>
      </c>
      <c r="D602" s="2" t="s">
        <v>49</v>
      </c>
      <c r="F602" s="2">
        <v>10</v>
      </c>
      <c r="G602" s="3">
        <v>26</v>
      </c>
    </row>
    <row r="603" spans="1:7" ht="12.75" customHeight="1" x14ac:dyDescent="0.3">
      <c r="A603" s="2">
        <v>604</v>
      </c>
      <c r="B603" s="2" t="s">
        <v>313</v>
      </c>
      <c r="C603" s="2" t="s">
        <v>8</v>
      </c>
      <c r="D603" s="2" t="s">
        <v>97</v>
      </c>
      <c r="F603" s="2">
        <v>30</v>
      </c>
      <c r="G603" s="3">
        <v>38</v>
      </c>
    </row>
    <row r="604" spans="1:7" ht="12.75" customHeight="1" x14ac:dyDescent="0.3">
      <c r="A604" s="2">
        <v>605</v>
      </c>
      <c r="B604" s="2" t="s">
        <v>314</v>
      </c>
      <c r="C604" s="2" t="s">
        <v>8</v>
      </c>
      <c r="D604" s="2" t="s">
        <v>9</v>
      </c>
      <c r="E604" s="2" t="s">
        <v>10</v>
      </c>
      <c r="F604" s="2">
        <v>0</v>
      </c>
      <c r="G604" s="3">
        <v>39</v>
      </c>
    </row>
    <row r="605" spans="1:7" ht="12.75" customHeight="1" x14ac:dyDescent="0.3">
      <c r="A605" s="2">
        <v>606</v>
      </c>
      <c r="B605" s="2" t="s">
        <v>314</v>
      </c>
      <c r="C605" s="2" t="s">
        <v>8</v>
      </c>
      <c r="D605" s="2" t="s">
        <v>9</v>
      </c>
      <c r="F605" s="2">
        <v>10</v>
      </c>
      <c r="G605" s="3">
        <v>30</v>
      </c>
    </row>
    <row r="606" spans="1:7" ht="12.75" customHeight="1" x14ac:dyDescent="0.3">
      <c r="A606" s="2">
        <v>607</v>
      </c>
      <c r="B606" s="2" t="s">
        <v>314</v>
      </c>
      <c r="C606" s="2" t="s">
        <v>8</v>
      </c>
      <c r="D606" s="2" t="s">
        <v>9</v>
      </c>
      <c r="F606" s="2">
        <v>30</v>
      </c>
      <c r="G606" s="3">
        <v>31</v>
      </c>
    </row>
    <row r="607" spans="1:7" ht="12.75" customHeight="1" x14ac:dyDescent="0.3">
      <c r="A607" s="2">
        <v>608</v>
      </c>
      <c r="B607" s="2" t="s">
        <v>315</v>
      </c>
      <c r="C607" s="2" t="s">
        <v>8</v>
      </c>
      <c r="D607" s="2" t="s">
        <v>9</v>
      </c>
      <c r="F607" s="2">
        <v>30</v>
      </c>
      <c r="G607" s="3">
        <v>36</v>
      </c>
    </row>
    <row r="608" spans="1:7" ht="12.75" customHeight="1" x14ac:dyDescent="0.3">
      <c r="A608" s="2">
        <v>609</v>
      </c>
      <c r="B608" s="2" t="s">
        <v>315</v>
      </c>
      <c r="C608" s="2" t="s">
        <v>8</v>
      </c>
      <c r="D608" s="2" t="s">
        <v>9</v>
      </c>
      <c r="E608" s="2" t="s">
        <v>10</v>
      </c>
      <c r="F608" s="2">
        <v>0</v>
      </c>
      <c r="G608" s="3">
        <v>35</v>
      </c>
    </row>
    <row r="609" spans="1:7" ht="12.75" customHeight="1" x14ac:dyDescent="0.3">
      <c r="A609" s="2">
        <v>610</v>
      </c>
      <c r="B609" s="2" t="s">
        <v>316</v>
      </c>
      <c r="C609" s="2" t="s">
        <v>8</v>
      </c>
      <c r="D609" s="2" t="s">
        <v>36</v>
      </c>
      <c r="F609" s="2">
        <v>10</v>
      </c>
      <c r="G609" s="3">
        <v>19</v>
      </c>
    </row>
    <row r="610" spans="1:7" ht="12.75" customHeight="1" x14ac:dyDescent="0.3">
      <c r="A610" s="2">
        <v>611</v>
      </c>
      <c r="B610" s="2" t="s">
        <v>316</v>
      </c>
      <c r="C610" s="2" t="s">
        <v>8</v>
      </c>
      <c r="D610" s="2" t="s">
        <v>36</v>
      </c>
      <c r="F610" s="2">
        <v>30</v>
      </c>
      <c r="G610" s="3">
        <v>32</v>
      </c>
    </row>
    <row r="611" spans="1:7" ht="12.75" customHeight="1" x14ac:dyDescent="0.3">
      <c r="A611" s="2">
        <v>612</v>
      </c>
      <c r="B611" s="2" t="s">
        <v>316</v>
      </c>
      <c r="C611" s="2" t="s">
        <v>8</v>
      </c>
      <c r="D611" s="2" t="s">
        <v>36</v>
      </c>
      <c r="E611" s="2" t="s">
        <v>10</v>
      </c>
      <c r="F611" s="2">
        <v>0</v>
      </c>
      <c r="G611" s="3">
        <v>18</v>
      </c>
    </row>
    <row r="612" spans="1:7" ht="12.75" customHeight="1" x14ac:dyDescent="0.3">
      <c r="A612" s="2">
        <v>613</v>
      </c>
      <c r="B612" s="2" t="s">
        <v>316</v>
      </c>
      <c r="C612" s="2" t="s">
        <v>8</v>
      </c>
      <c r="D612" s="2" t="s">
        <v>36</v>
      </c>
      <c r="F612" s="2">
        <v>20</v>
      </c>
      <c r="G612" s="3">
        <v>35</v>
      </c>
    </row>
    <row r="613" spans="1:7" ht="12.75" customHeight="1" x14ac:dyDescent="0.3">
      <c r="A613" s="2">
        <v>614</v>
      </c>
      <c r="B613" s="2" t="s">
        <v>317</v>
      </c>
      <c r="C613" s="2" t="s">
        <v>8</v>
      </c>
      <c r="D613" s="2" t="s">
        <v>9</v>
      </c>
      <c r="F613" s="2">
        <v>30</v>
      </c>
      <c r="G613" s="3">
        <v>11</v>
      </c>
    </row>
    <row r="614" spans="1:7" ht="12.75" customHeight="1" x14ac:dyDescent="0.3">
      <c r="A614" s="2">
        <v>615</v>
      </c>
      <c r="B614" s="2" t="s">
        <v>317</v>
      </c>
      <c r="C614" s="2" t="s">
        <v>8</v>
      </c>
      <c r="D614" s="2" t="s">
        <v>9</v>
      </c>
      <c r="F614" s="2">
        <v>20</v>
      </c>
      <c r="G614" s="3">
        <v>38</v>
      </c>
    </row>
    <row r="615" spans="1:7" ht="12.75" customHeight="1" x14ac:dyDescent="0.3">
      <c r="A615" s="2">
        <v>616</v>
      </c>
      <c r="B615" s="2" t="s">
        <v>317</v>
      </c>
      <c r="C615" s="2" t="s">
        <v>8</v>
      </c>
      <c r="D615" s="2" t="s">
        <v>9</v>
      </c>
      <c r="E615" s="2" t="s">
        <v>10</v>
      </c>
      <c r="F615" s="2">
        <v>0</v>
      </c>
      <c r="G615" s="3">
        <v>31</v>
      </c>
    </row>
    <row r="616" spans="1:7" ht="12.75" customHeight="1" x14ac:dyDescent="0.3">
      <c r="A616" s="2">
        <v>617</v>
      </c>
      <c r="B616" s="2" t="s">
        <v>317</v>
      </c>
      <c r="C616" s="2" t="s">
        <v>8</v>
      </c>
      <c r="D616" s="2" t="s">
        <v>9</v>
      </c>
      <c r="F616" s="2">
        <v>10</v>
      </c>
      <c r="G616" s="3">
        <v>31</v>
      </c>
    </row>
    <row r="617" spans="1:7" ht="12.75" customHeight="1" x14ac:dyDescent="0.3">
      <c r="A617" s="2">
        <v>618</v>
      </c>
      <c r="B617" s="2" t="s">
        <v>318</v>
      </c>
      <c r="C617" s="2" t="s">
        <v>8</v>
      </c>
      <c r="D617" s="2" t="s">
        <v>97</v>
      </c>
      <c r="F617" s="2">
        <v>10</v>
      </c>
      <c r="G617" s="3">
        <v>14</v>
      </c>
    </row>
    <row r="618" spans="1:7" ht="12.75" customHeight="1" x14ac:dyDescent="0.3">
      <c r="A618" s="2">
        <v>619</v>
      </c>
      <c r="B618" s="2" t="s">
        <v>319</v>
      </c>
      <c r="C618" s="2" t="s">
        <v>8</v>
      </c>
      <c r="D618" s="2" t="s">
        <v>47</v>
      </c>
      <c r="E618" s="2" t="s">
        <v>10</v>
      </c>
      <c r="F618" s="2">
        <v>0</v>
      </c>
      <c r="G618" s="3">
        <v>10</v>
      </c>
    </row>
    <row r="619" spans="1:7" ht="12.75" customHeight="1" x14ac:dyDescent="0.3">
      <c r="A619" s="2">
        <v>620</v>
      </c>
      <c r="B619" s="2" t="s">
        <v>320</v>
      </c>
      <c r="C619" s="2" t="s">
        <v>8</v>
      </c>
      <c r="D619" s="2" t="s">
        <v>9</v>
      </c>
      <c r="F619" s="2">
        <v>30</v>
      </c>
      <c r="G619" s="3">
        <v>27</v>
      </c>
    </row>
    <row r="620" spans="1:7" ht="12.75" customHeight="1" x14ac:dyDescent="0.3">
      <c r="A620" s="2">
        <v>621</v>
      </c>
      <c r="B620" s="2" t="s">
        <v>320</v>
      </c>
      <c r="C620" s="2" t="s">
        <v>8</v>
      </c>
      <c r="D620" s="2" t="s">
        <v>9</v>
      </c>
      <c r="E620" s="2" t="s">
        <v>10</v>
      </c>
      <c r="F620" s="2">
        <v>0</v>
      </c>
      <c r="G620" s="3">
        <v>17</v>
      </c>
    </row>
    <row r="621" spans="1:7" ht="12.75" customHeight="1" x14ac:dyDescent="0.3">
      <c r="A621" s="2">
        <v>622</v>
      </c>
      <c r="B621" s="2" t="s">
        <v>321</v>
      </c>
      <c r="C621" s="2" t="s">
        <v>8</v>
      </c>
      <c r="D621" s="2" t="s">
        <v>9</v>
      </c>
      <c r="F621" s="2">
        <v>30</v>
      </c>
      <c r="G621" s="3">
        <v>27</v>
      </c>
    </row>
    <row r="622" spans="1:7" ht="12.75" customHeight="1" x14ac:dyDescent="0.3">
      <c r="A622" s="2">
        <v>623</v>
      </c>
      <c r="B622" s="2" t="s">
        <v>321</v>
      </c>
      <c r="C622" s="2" t="s">
        <v>8</v>
      </c>
      <c r="D622" s="2" t="s">
        <v>9</v>
      </c>
      <c r="E622" s="2" t="s">
        <v>10</v>
      </c>
      <c r="F622" s="2">
        <v>0</v>
      </c>
      <c r="G622" s="3">
        <v>32</v>
      </c>
    </row>
    <row r="623" spans="1:7" ht="12.75" customHeight="1" x14ac:dyDescent="0.3">
      <c r="A623" s="2">
        <v>624</v>
      </c>
      <c r="B623" s="2" t="s">
        <v>322</v>
      </c>
      <c r="C623" s="2" t="s">
        <v>8</v>
      </c>
      <c r="D623" s="2" t="s">
        <v>9</v>
      </c>
      <c r="F623" s="2">
        <v>30</v>
      </c>
      <c r="G623" s="3">
        <v>24</v>
      </c>
    </row>
    <row r="624" spans="1:7" ht="12.75" customHeight="1" x14ac:dyDescent="0.3">
      <c r="A624" s="2">
        <v>625</v>
      </c>
      <c r="B624" s="2" t="s">
        <v>322</v>
      </c>
      <c r="C624" s="2" t="s">
        <v>8</v>
      </c>
      <c r="D624" s="2" t="s">
        <v>9</v>
      </c>
      <c r="E624" s="2" t="s">
        <v>10</v>
      </c>
      <c r="F624" s="2">
        <v>0</v>
      </c>
      <c r="G624" s="3">
        <v>29</v>
      </c>
    </row>
    <row r="625" spans="1:7" ht="12.75" customHeight="1" x14ac:dyDescent="0.3">
      <c r="A625" s="2">
        <v>626</v>
      </c>
      <c r="B625" s="2" t="s">
        <v>323</v>
      </c>
      <c r="C625" s="2" t="s">
        <v>8</v>
      </c>
      <c r="D625" s="2" t="s">
        <v>9</v>
      </c>
      <c r="E625" s="2" t="s">
        <v>10</v>
      </c>
      <c r="F625" s="2">
        <v>0</v>
      </c>
      <c r="G625" s="3">
        <v>26</v>
      </c>
    </row>
    <row r="626" spans="1:7" ht="12.75" customHeight="1" x14ac:dyDescent="0.3">
      <c r="A626" s="2">
        <v>627</v>
      </c>
      <c r="B626" s="2" t="s">
        <v>324</v>
      </c>
      <c r="C626" s="2" t="s">
        <v>8</v>
      </c>
      <c r="D626" s="2" t="s">
        <v>97</v>
      </c>
      <c r="E626" s="2" t="s">
        <v>10</v>
      </c>
      <c r="F626" s="2">
        <v>0</v>
      </c>
      <c r="G626" s="3">
        <v>20</v>
      </c>
    </row>
    <row r="627" spans="1:7" ht="12.75" customHeight="1" x14ac:dyDescent="0.3">
      <c r="A627" s="2">
        <v>628</v>
      </c>
      <c r="B627" s="2" t="s">
        <v>324</v>
      </c>
      <c r="C627" s="2" t="s">
        <v>8</v>
      </c>
      <c r="D627" s="2" t="s">
        <v>97</v>
      </c>
      <c r="F627" s="2">
        <v>10</v>
      </c>
      <c r="G627" s="3">
        <v>31</v>
      </c>
    </row>
    <row r="628" spans="1:7" ht="12.75" customHeight="1" x14ac:dyDescent="0.3">
      <c r="A628" s="2">
        <v>629</v>
      </c>
      <c r="B628" s="2" t="s">
        <v>324</v>
      </c>
      <c r="C628" s="2" t="s">
        <v>8</v>
      </c>
      <c r="D628" s="2" t="s">
        <v>97</v>
      </c>
      <c r="F628" s="2">
        <v>30</v>
      </c>
      <c r="G628" s="3">
        <v>28</v>
      </c>
    </row>
    <row r="629" spans="1:7" ht="12.75" customHeight="1" x14ac:dyDescent="0.3">
      <c r="A629" s="2">
        <v>630</v>
      </c>
      <c r="B629" s="2" t="s">
        <v>325</v>
      </c>
      <c r="C629" s="2" t="s">
        <v>8</v>
      </c>
      <c r="D629" s="2" t="s">
        <v>9</v>
      </c>
      <c r="E629" s="2" t="s">
        <v>10</v>
      </c>
      <c r="F629" s="2">
        <v>0</v>
      </c>
      <c r="G629" s="3">
        <v>33</v>
      </c>
    </row>
    <row r="630" spans="1:7" ht="12.75" customHeight="1" x14ac:dyDescent="0.3">
      <c r="A630" s="2">
        <v>631</v>
      </c>
      <c r="B630" s="2" t="s">
        <v>325</v>
      </c>
      <c r="C630" s="2" t="s">
        <v>8</v>
      </c>
      <c r="D630" s="2" t="s">
        <v>9</v>
      </c>
      <c r="F630" s="2">
        <v>30</v>
      </c>
      <c r="G630" s="3">
        <v>33</v>
      </c>
    </row>
    <row r="631" spans="1:7" ht="12.75" customHeight="1" x14ac:dyDescent="0.3">
      <c r="A631" s="2">
        <v>632</v>
      </c>
      <c r="B631" s="2" t="s">
        <v>326</v>
      </c>
      <c r="C631" s="2" t="s">
        <v>8</v>
      </c>
      <c r="D631" s="2" t="s">
        <v>9</v>
      </c>
      <c r="E631" s="2" t="s">
        <v>10</v>
      </c>
      <c r="F631" s="2">
        <v>0</v>
      </c>
      <c r="G631" s="3">
        <v>10</v>
      </c>
    </row>
    <row r="632" spans="1:7" ht="12.75" customHeight="1" x14ac:dyDescent="0.3">
      <c r="A632" s="2">
        <v>633</v>
      </c>
      <c r="B632" s="2" t="s">
        <v>326</v>
      </c>
      <c r="C632" s="2" t="s">
        <v>8</v>
      </c>
      <c r="D632" s="2" t="s">
        <v>9</v>
      </c>
      <c r="F632" s="2">
        <v>30</v>
      </c>
      <c r="G632" s="3">
        <v>12</v>
      </c>
    </row>
    <row r="633" spans="1:7" ht="12.75" customHeight="1" x14ac:dyDescent="0.3">
      <c r="A633" s="2">
        <v>634</v>
      </c>
      <c r="B633" s="2" t="s">
        <v>326</v>
      </c>
      <c r="C633" s="2" t="s">
        <v>8</v>
      </c>
      <c r="D633" s="2" t="s">
        <v>9</v>
      </c>
      <c r="F633" s="2">
        <v>10</v>
      </c>
      <c r="G633" s="3">
        <v>19</v>
      </c>
    </row>
    <row r="634" spans="1:7" ht="12.75" customHeight="1" x14ac:dyDescent="0.3">
      <c r="A634" s="2">
        <v>635</v>
      </c>
      <c r="B634" s="2" t="s">
        <v>327</v>
      </c>
      <c r="C634" s="2" t="s">
        <v>8</v>
      </c>
      <c r="D634" s="2" t="s">
        <v>36</v>
      </c>
      <c r="E634" s="2" t="s">
        <v>10</v>
      </c>
      <c r="F634" s="2">
        <v>0</v>
      </c>
      <c r="G634" s="3">
        <v>25</v>
      </c>
    </row>
    <row r="635" spans="1:7" ht="12.75" customHeight="1" x14ac:dyDescent="0.3">
      <c r="A635" s="2">
        <v>636</v>
      </c>
      <c r="B635" s="2" t="s">
        <v>327</v>
      </c>
      <c r="C635" s="2" t="s">
        <v>8</v>
      </c>
      <c r="D635" s="2" t="s">
        <v>36</v>
      </c>
      <c r="F635" s="2">
        <v>30</v>
      </c>
      <c r="G635" s="3">
        <v>29</v>
      </c>
    </row>
    <row r="636" spans="1:7" ht="12.75" customHeight="1" x14ac:dyDescent="0.3">
      <c r="A636" s="2">
        <v>637</v>
      </c>
      <c r="B636" s="2" t="s">
        <v>327</v>
      </c>
      <c r="C636" s="2" t="s">
        <v>8</v>
      </c>
      <c r="D636" s="2" t="s">
        <v>36</v>
      </c>
      <c r="F636" s="2">
        <v>10</v>
      </c>
      <c r="G636" s="3">
        <v>26</v>
      </c>
    </row>
    <row r="637" spans="1:7" ht="12.75" customHeight="1" x14ac:dyDescent="0.3">
      <c r="A637" s="2">
        <v>638</v>
      </c>
      <c r="B637" s="2" t="s">
        <v>328</v>
      </c>
      <c r="C637" s="2" t="s">
        <v>8</v>
      </c>
      <c r="D637" s="2" t="s">
        <v>49</v>
      </c>
      <c r="E637" s="2" t="s">
        <v>10</v>
      </c>
      <c r="F637" s="2">
        <v>0</v>
      </c>
      <c r="G637" s="3">
        <v>16</v>
      </c>
    </row>
    <row r="638" spans="1:7" ht="12.75" customHeight="1" x14ac:dyDescent="0.3">
      <c r="A638" s="2">
        <v>639</v>
      </c>
      <c r="B638" s="2" t="s">
        <v>328</v>
      </c>
      <c r="C638" s="2" t="s">
        <v>8</v>
      </c>
      <c r="D638" s="2" t="s">
        <v>49</v>
      </c>
      <c r="F638" s="2">
        <v>10</v>
      </c>
      <c r="G638" s="3">
        <v>22</v>
      </c>
    </row>
    <row r="639" spans="1:7" ht="12.75" customHeight="1" x14ac:dyDescent="0.3">
      <c r="A639" s="2">
        <v>640</v>
      </c>
      <c r="B639" s="2" t="s">
        <v>328</v>
      </c>
      <c r="C639" s="2" t="s">
        <v>8</v>
      </c>
      <c r="D639" s="2" t="s">
        <v>49</v>
      </c>
      <c r="F639" s="2">
        <v>20</v>
      </c>
      <c r="G639" s="3">
        <v>13</v>
      </c>
    </row>
    <row r="640" spans="1:7" ht="12.75" customHeight="1" x14ac:dyDescent="0.3">
      <c r="A640" s="2">
        <v>641</v>
      </c>
      <c r="B640" s="2" t="s">
        <v>328</v>
      </c>
      <c r="C640" s="2" t="s">
        <v>8</v>
      </c>
      <c r="D640" s="2" t="s">
        <v>49</v>
      </c>
      <c r="F640" s="2">
        <v>30</v>
      </c>
      <c r="G640" s="3">
        <v>28</v>
      </c>
    </row>
    <row r="641" spans="1:7" ht="12.75" customHeight="1" x14ac:dyDescent="0.3">
      <c r="A641" s="2">
        <v>642</v>
      </c>
      <c r="B641" s="2" t="s">
        <v>329</v>
      </c>
      <c r="C641" s="2" t="s">
        <v>8</v>
      </c>
      <c r="D641" s="2" t="s">
        <v>9</v>
      </c>
      <c r="F641" s="2">
        <v>10</v>
      </c>
      <c r="G641" s="3">
        <v>11</v>
      </c>
    </row>
    <row r="642" spans="1:7" ht="12.75" customHeight="1" x14ac:dyDescent="0.3">
      <c r="A642" s="2">
        <v>643</v>
      </c>
      <c r="B642" s="2" t="s">
        <v>329</v>
      </c>
      <c r="C642" s="2" t="s">
        <v>8</v>
      </c>
      <c r="D642" s="2" t="s">
        <v>9</v>
      </c>
      <c r="E642" s="2" t="s">
        <v>10</v>
      </c>
      <c r="F642" s="2">
        <v>0</v>
      </c>
      <c r="G642" s="3">
        <v>14</v>
      </c>
    </row>
    <row r="643" spans="1:7" ht="12.75" customHeight="1" x14ac:dyDescent="0.3">
      <c r="A643" s="2">
        <v>644</v>
      </c>
      <c r="B643" s="2" t="s">
        <v>330</v>
      </c>
      <c r="C643" s="2" t="s">
        <v>8</v>
      </c>
      <c r="D643" s="2" t="s">
        <v>9</v>
      </c>
      <c r="E643" s="2" t="s">
        <v>10</v>
      </c>
      <c r="F643" s="2">
        <v>0</v>
      </c>
      <c r="G643" s="3">
        <v>29</v>
      </c>
    </row>
    <row r="644" spans="1:7" ht="12.75" customHeight="1" x14ac:dyDescent="0.3">
      <c r="A644" s="2">
        <v>645</v>
      </c>
      <c r="B644" s="2" t="s">
        <v>330</v>
      </c>
      <c r="C644" s="2" t="s">
        <v>8</v>
      </c>
      <c r="D644" s="2" t="s">
        <v>9</v>
      </c>
      <c r="F644" s="2">
        <v>20</v>
      </c>
      <c r="G644" s="3">
        <v>10</v>
      </c>
    </row>
    <row r="645" spans="1:7" ht="12.75" customHeight="1" x14ac:dyDescent="0.3">
      <c r="A645" s="2">
        <v>646</v>
      </c>
      <c r="B645" s="2" t="s">
        <v>330</v>
      </c>
      <c r="C645" s="2" t="s">
        <v>8</v>
      </c>
      <c r="D645" s="2" t="s">
        <v>9</v>
      </c>
      <c r="F645" s="2">
        <v>10</v>
      </c>
      <c r="G645" s="3">
        <v>20</v>
      </c>
    </row>
    <row r="646" spans="1:7" ht="12.75" customHeight="1" x14ac:dyDescent="0.3">
      <c r="A646" s="2">
        <v>647</v>
      </c>
      <c r="B646" s="2" t="s">
        <v>330</v>
      </c>
      <c r="C646" s="2" t="s">
        <v>8</v>
      </c>
      <c r="D646" s="2" t="s">
        <v>9</v>
      </c>
      <c r="F646" s="2">
        <v>30</v>
      </c>
      <c r="G646" s="3">
        <v>33</v>
      </c>
    </row>
    <row r="647" spans="1:7" ht="12.75" customHeight="1" x14ac:dyDescent="0.3">
      <c r="A647" s="2">
        <v>648</v>
      </c>
      <c r="B647" s="2" t="s">
        <v>331</v>
      </c>
      <c r="C647" s="2" t="s">
        <v>8</v>
      </c>
      <c r="D647" s="2" t="s">
        <v>75</v>
      </c>
      <c r="E647" s="2" t="s">
        <v>10</v>
      </c>
      <c r="F647" s="2">
        <v>0</v>
      </c>
      <c r="G647" s="3">
        <v>29</v>
      </c>
    </row>
    <row r="648" spans="1:7" ht="12.75" customHeight="1" x14ac:dyDescent="0.3">
      <c r="A648" s="2">
        <v>649</v>
      </c>
      <c r="B648" s="2" t="s">
        <v>332</v>
      </c>
      <c r="C648" s="2" t="s">
        <v>8</v>
      </c>
      <c r="D648" s="2" t="s">
        <v>97</v>
      </c>
      <c r="F648" s="2">
        <v>30</v>
      </c>
      <c r="G648" s="3">
        <v>18</v>
      </c>
    </row>
    <row r="649" spans="1:7" ht="12.75" customHeight="1" x14ac:dyDescent="0.3">
      <c r="A649" s="2">
        <v>650</v>
      </c>
      <c r="B649" s="2" t="s">
        <v>333</v>
      </c>
      <c r="C649" s="2" t="s">
        <v>8</v>
      </c>
      <c r="D649" s="2" t="s">
        <v>47</v>
      </c>
      <c r="F649" s="2">
        <v>30</v>
      </c>
      <c r="G649" s="3">
        <v>35</v>
      </c>
    </row>
    <row r="650" spans="1:7" ht="12.75" customHeight="1" x14ac:dyDescent="0.3">
      <c r="A650" s="2">
        <v>651</v>
      </c>
      <c r="B650" s="2" t="s">
        <v>333</v>
      </c>
      <c r="C650" s="2" t="s">
        <v>8</v>
      </c>
      <c r="D650" s="2" t="s">
        <v>47</v>
      </c>
      <c r="E650" s="2" t="s">
        <v>10</v>
      </c>
      <c r="F650" s="2">
        <v>0</v>
      </c>
      <c r="G650" s="3">
        <v>28</v>
      </c>
    </row>
    <row r="651" spans="1:7" ht="12.75" customHeight="1" x14ac:dyDescent="0.3">
      <c r="A651" s="2">
        <v>652</v>
      </c>
      <c r="B651" s="2" t="s">
        <v>334</v>
      </c>
      <c r="C651" s="2" t="s">
        <v>8</v>
      </c>
      <c r="D651" s="2" t="s">
        <v>36</v>
      </c>
      <c r="E651" s="2" t="s">
        <v>10</v>
      </c>
      <c r="F651" s="2">
        <v>0</v>
      </c>
      <c r="G651" s="3">
        <v>19</v>
      </c>
    </row>
    <row r="652" spans="1:7" ht="12.75" customHeight="1" x14ac:dyDescent="0.3">
      <c r="A652" s="2">
        <v>653</v>
      </c>
      <c r="B652" s="2" t="s">
        <v>334</v>
      </c>
      <c r="C652" s="2" t="s">
        <v>8</v>
      </c>
      <c r="D652" s="2" t="s">
        <v>36</v>
      </c>
      <c r="F652" s="2">
        <v>20</v>
      </c>
      <c r="G652" s="3">
        <v>10</v>
      </c>
    </row>
    <row r="653" spans="1:7" ht="12.75" customHeight="1" x14ac:dyDescent="0.3">
      <c r="A653" s="2">
        <v>654</v>
      </c>
      <c r="B653" s="2" t="s">
        <v>334</v>
      </c>
      <c r="C653" s="2" t="s">
        <v>8</v>
      </c>
      <c r="D653" s="2" t="s">
        <v>36</v>
      </c>
      <c r="F653" s="2">
        <v>30</v>
      </c>
      <c r="G653" s="3">
        <v>11</v>
      </c>
    </row>
    <row r="654" spans="1:7" ht="12.75" customHeight="1" x14ac:dyDescent="0.3">
      <c r="A654" s="2">
        <v>655</v>
      </c>
      <c r="B654" s="2" t="s">
        <v>335</v>
      </c>
      <c r="C654" s="2" t="s">
        <v>8</v>
      </c>
      <c r="D654" s="2" t="s">
        <v>9</v>
      </c>
      <c r="F654" s="2">
        <v>20</v>
      </c>
      <c r="G654" s="3">
        <v>10</v>
      </c>
    </row>
    <row r="655" spans="1:7" ht="12.75" customHeight="1" x14ac:dyDescent="0.3">
      <c r="A655" s="2">
        <v>656</v>
      </c>
      <c r="B655" s="2" t="s">
        <v>335</v>
      </c>
      <c r="C655" s="2" t="s">
        <v>8</v>
      </c>
      <c r="D655" s="2" t="s">
        <v>9</v>
      </c>
      <c r="E655" s="2" t="s">
        <v>10</v>
      </c>
      <c r="F655" s="2">
        <v>0</v>
      </c>
      <c r="G655" s="3">
        <v>31</v>
      </c>
    </row>
    <row r="656" spans="1:7" ht="12.75" customHeight="1" x14ac:dyDescent="0.3">
      <c r="A656" s="2">
        <v>657</v>
      </c>
      <c r="B656" s="2" t="s">
        <v>336</v>
      </c>
      <c r="C656" s="2" t="s">
        <v>8</v>
      </c>
      <c r="D656" s="2" t="s">
        <v>9</v>
      </c>
      <c r="E656" s="2" t="s">
        <v>10</v>
      </c>
      <c r="F656" s="2">
        <v>0</v>
      </c>
      <c r="G656" s="3">
        <v>23</v>
      </c>
    </row>
    <row r="657" spans="1:7" ht="12.75" customHeight="1" x14ac:dyDescent="0.3">
      <c r="A657" s="2">
        <v>658</v>
      </c>
      <c r="B657" s="2" t="s">
        <v>336</v>
      </c>
      <c r="C657" s="2" t="s">
        <v>8</v>
      </c>
      <c r="D657" s="2" t="s">
        <v>9</v>
      </c>
      <c r="F657" s="2">
        <v>30</v>
      </c>
      <c r="G657" s="3">
        <v>37</v>
      </c>
    </row>
    <row r="658" spans="1:7" ht="12.75" customHeight="1" x14ac:dyDescent="0.3">
      <c r="A658" s="2">
        <v>659</v>
      </c>
      <c r="B658" s="2" t="s">
        <v>337</v>
      </c>
      <c r="C658" s="2" t="s">
        <v>8</v>
      </c>
      <c r="D658" s="2" t="s">
        <v>97</v>
      </c>
      <c r="F658" s="2">
        <v>20</v>
      </c>
      <c r="G658" s="3">
        <v>17</v>
      </c>
    </row>
    <row r="659" spans="1:7" ht="12.75" customHeight="1" x14ac:dyDescent="0.3">
      <c r="A659" s="2">
        <v>660</v>
      </c>
      <c r="B659" s="2" t="s">
        <v>337</v>
      </c>
      <c r="C659" s="2" t="s">
        <v>8</v>
      </c>
      <c r="D659" s="2" t="s">
        <v>97</v>
      </c>
      <c r="E659" s="2" t="s">
        <v>10</v>
      </c>
      <c r="F659" s="2">
        <v>0</v>
      </c>
      <c r="G659" s="3">
        <v>35</v>
      </c>
    </row>
    <row r="660" spans="1:7" ht="12.75" customHeight="1" x14ac:dyDescent="0.3">
      <c r="A660" s="2">
        <v>661</v>
      </c>
      <c r="B660" s="2" t="s">
        <v>337</v>
      </c>
      <c r="C660" s="2" t="s">
        <v>8</v>
      </c>
      <c r="D660" s="2" t="s">
        <v>97</v>
      </c>
      <c r="F660" s="2">
        <v>30</v>
      </c>
      <c r="G660" s="3">
        <v>13</v>
      </c>
    </row>
    <row r="661" spans="1:7" ht="12.75" customHeight="1" x14ac:dyDescent="0.3">
      <c r="A661" s="2">
        <v>662</v>
      </c>
      <c r="B661" s="2" t="s">
        <v>338</v>
      </c>
      <c r="C661" s="2" t="s">
        <v>8</v>
      </c>
      <c r="D661" s="2" t="s">
        <v>9</v>
      </c>
      <c r="E661" s="2" t="s">
        <v>10</v>
      </c>
      <c r="F661" s="2">
        <v>0</v>
      </c>
      <c r="G661" s="3">
        <v>18</v>
      </c>
    </row>
    <row r="662" spans="1:7" ht="12.75" customHeight="1" x14ac:dyDescent="0.3">
      <c r="A662" s="2">
        <v>663</v>
      </c>
      <c r="B662" s="2" t="s">
        <v>339</v>
      </c>
      <c r="C662" s="2" t="s">
        <v>8</v>
      </c>
      <c r="D662" s="2" t="s">
        <v>9</v>
      </c>
      <c r="F662" s="2">
        <v>30</v>
      </c>
      <c r="G662" s="3">
        <v>38</v>
      </c>
    </row>
    <row r="663" spans="1:7" ht="12.75" customHeight="1" x14ac:dyDescent="0.3">
      <c r="A663" s="2">
        <v>664</v>
      </c>
      <c r="B663" s="2" t="s">
        <v>339</v>
      </c>
      <c r="C663" s="2" t="s">
        <v>8</v>
      </c>
      <c r="D663" s="2" t="s">
        <v>9</v>
      </c>
      <c r="E663" s="2" t="s">
        <v>10</v>
      </c>
      <c r="F663" s="2">
        <v>0</v>
      </c>
      <c r="G663" s="3">
        <v>38</v>
      </c>
    </row>
    <row r="664" spans="1:7" ht="12.75" customHeight="1" x14ac:dyDescent="0.3">
      <c r="A664" s="2">
        <v>665</v>
      </c>
      <c r="B664" s="2" t="s">
        <v>339</v>
      </c>
      <c r="C664" s="2" t="s">
        <v>8</v>
      </c>
      <c r="D664" s="2" t="s">
        <v>9</v>
      </c>
      <c r="F664" s="2">
        <v>20</v>
      </c>
      <c r="G664" s="3">
        <v>30</v>
      </c>
    </row>
    <row r="665" spans="1:7" ht="12.75" customHeight="1" x14ac:dyDescent="0.3">
      <c r="A665" s="2">
        <v>666</v>
      </c>
      <c r="B665" s="2" t="s">
        <v>340</v>
      </c>
      <c r="C665" s="2" t="s">
        <v>8</v>
      </c>
      <c r="D665" s="2" t="s">
        <v>54</v>
      </c>
      <c r="F665" s="2">
        <v>20</v>
      </c>
      <c r="G665" s="3">
        <v>36</v>
      </c>
    </row>
    <row r="666" spans="1:7" ht="12.75" customHeight="1" x14ac:dyDescent="0.3">
      <c r="A666" s="2">
        <v>667</v>
      </c>
      <c r="B666" s="2" t="s">
        <v>340</v>
      </c>
      <c r="C666" s="2" t="s">
        <v>8</v>
      </c>
      <c r="D666" s="2" t="s">
        <v>54</v>
      </c>
      <c r="E666" s="2" t="s">
        <v>10</v>
      </c>
      <c r="F666" s="2">
        <v>0</v>
      </c>
      <c r="G666" s="3">
        <v>22</v>
      </c>
    </row>
    <row r="667" spans="1:7" ht="12.75" customHeight="1" x14ac:dyDescent="0.3">
      <c r="A667" s="2">
        <v>668</v>
      </c>
      <c r="B667" s="2" t="s">
        <v>341</v>
      </c>
      <c r="C667" s="2" t="s">
        <v>8</v>
      </c>
      <c r="D667" s="2" t="s">
        <v>54</v>
      </c>
      <c r="F667" s="2">
        <v>20</v>
      </c>
      <c r="G667" s="3">
        <v>30</v>
      </c>
    </row>
    <row r="668" spans="1:7" ht="12.75" customHeight="1" x14ac:dyDescent="0.3">
      <c r="A668" s="2">
        <v>669</v>
      </c>
      <c r="B668" s="2" t="s">
        <v>342</v>
      </c>
      <c r="C668" s="2" t="s">
        <v>8</v>
      </c>
      <c r="D668" s="2" t="s">
        <v>9</v>
      </c>
      <c r="E668" s="2" t="s">
        <v>10</v>
      </c>
      <c r="F668" s="2">
        <v>0</v>
      </c>
      <c r="G668" s="3">
        <v>20</v>
      </c>
    </row>
    <row r="669" spans="1:7" ht="12.75" customHeight="1" x14ac:dyDescent="0.3">
      <c r="A669" s="2">
        <v>670</v>
      </c>
      <c r="B669" s="2" t="s">
        <v>343</v>
      </c>
      <c r="C669" s="2" t="s">
        <v>8</v>
      </c>
      <c r="D669" s="2" t="s">
        <v>9</v>
      </c>
      <c r="F669" s="2">
        <v>30</v>
      </c>
      <c r="G669" s="3">
        <v>39</v>
      </c>
    </row>
    <row r="670" spans="1:7" ht="12.75" customHeight="1" x14ac:dyDescent="0.3">
      <c r="A670" s="2">
        <v>671</v>
      </c>
      <c r="B670" s="2" t="s">
        <v>343</v>
      </c>
      <c r="C670" s="2" t="s">
        <v>8</v>
      </c>
      <c r="D670" s="2" t="s">
        <v>9</v>
      </c>
      <c r="F670" s="2">
        <v>20</v>
      </c>
      <c r="G670" s="3">
        <v>38</v>
      </c>
    </row>
    <row r="671" spans="1:7" ht="12.75" customHeight="1" x14ac:dyDescent="0.3">
      <c r="A671" s="2">
        <v>672</v>
      </c>
      <c r="B671" s="2" t="s">
        <v>343</v>
      </c>
      <c r="C671" s="2" t="s">
        <v>8</v>
      </c>
      <c r="D671" s="2" t="s">
        <v>9</v>
      </c>
      <c r="F671" s="2">
        <v>20</v>
      </c>
      <c r="G671" s="3">
        <v>15</v>
      </c>
    </row>
    <row r="672" spans="1:7" ht="12.75" customHeight="1" x14ac:dyDescent="0.3">
      <c r="A672" s="2">
        <v>673</v>
      </c>
      <c r="B672" s="2" t="s">
        <v>343</v>
      </c>
      <c r="C672" s="2" t="s">
        <v>8</v>
      </c>
      <c r="D672" s="2" t="s">
        <v>9</v>
      </c>
      <c r="E672" s="2" t="s">
        <v>10</v>
      </c>
      <c r="F672" s="2">
        <v>0</v>
      </c>
      <c r="G672" s="3">
        <v>34</v>
      </c>
    </row>
    <row r="673" spans="1:7" ht="12.75" customHeight="1" x14ac:dyDescent="0.3">
      <c r="A673" s="2">
        <v>674</v>
      </c>
      <c r="B673" s="2" t="s">
        <v>344</v>
      </c>
      <c r="C673" s="2" t="s">
        <v>8</v>
      </c>
      <c r="D673" s="2" t="s">
        <v>47</v>
      </c>
      <c r="E673" s="2" t="s">
        <v>10</v>
      </c>
      <c r="F673" s="2">
        <v>0</v>
      </c>
      <c r="G673" s="3">
        <v>13</v>
      </c>
    </row>
    <row r="674" spans="1:7" ht="12.75" customHeight="1" x14ac:dyDescent="0.3">
      <c r="A674" s="2">
        <v>675</v>
      </c>
      <c r="B674" s="2" t="s">
        <v>345</v>
      </c>
      <c r="C674" s="2" t="s">
        <v>8</v>
      </c>
      <c r="D674" s="2" t="s">
        <v>47</v>
      </c>
      <c r="E674" s="2" t="s">
        <v>10</v>
      </c>
      <c r="F674" s="2">
        <v>0</v>
      </c>
      <c r="G674" s="3">
        <v>17</v>
      </c>
    </row>
    <row r="675" spans="1:7" ht="12.75" customHeight="1" x14ac:dyDescent="0.3">
      <c r="A675" s="2">
        <v>676</v>
      </c>
      <c r="B675" s="2" t="s">
        <v>345</v>
      </c>
      <c r="C675" s="2" t="s">
        <v>8</v>
      </c>
      <c r="D675" s="2" t="s">
        <v>47</v>
      </c>
      <c r="F675" s="2">
        <v>20</v>
      </c>
      <c r="G675" s="3">
        <v>21</v>
      </c>
    </row>
    <row r="676" spans="1:7" ht="12.75" customHeight="1" x14ac:dyDescent="0.3">
      <c r="A676" s="2">
        <v>677</v>
      </c>
      <c r="B676" s="2" t="s">
        <v>346</v>
      </c>
      <c r="C676" s="2" t="s">
        <v>8</v>
      </c>
      <c r="D676" s="2" t="s">
        <v>97</v>
      </c>
      <c r="F676" s="2">
        <v>20</v>
      </c>
      <c r="G676" s="3">
        <v>16</v>
      </c>
    </row>
    <row r="677" spans="1:7" ht="12.75" customHeight="1" x14ac:dyDescent="0.3">
      <c r="A677" s="2">
        <v>678</v>
      </c>
      <c r="B677" s="2" t="s">
        <v>346</v>
      </c>
      <c r="C677" s="2" t="s">
        <v>8</v>
      </c>
      <c r="D677" s="2" t="s">
        <v>97</v>
      </c>
      <c r="F677" s="2">
        <v>20</v>
      </c>
      <c r="G677" s="3">
        <v>18</v>
      </c>
    </row>
    <row r="678" spans="1:7" ht="12.75" customHeight="1" x14ac:dyDescent="0.3">
      <c r="A678" s="2">
        <v>679</v>
      </c>
      <c r="B678" s="2" t="s">
        <v>346</v>
      </c>
      <c r="C678" s="2" t="s">
        <v>8</v>
      </c>
      <c r="D678" s="2" t="s">
        <v>97</v>
      </c>
      <c r="E678" s="2" t="s">
        <v>10</v>
      </c>
      <c r="F678" s="2">
        <v>0</v>
      </c>
      <c r="G678" s="3">
        <v>31</v>
      </c>
    </row>
    <row r="679" spans="1:7" ht="12.75" customHeight="1" x14ac:dyDescent="0.3">
      <c r="A679" s="2">
        <v>680</v>
      </c>
      <c r="B679" s="2" t="s">
        <v>346</v>
      </c>
      <c r="C679" s="2" t="s">
        <v>8</v>
      </c>
      <c r="D679" s="2" t="s">
        <v>97</v>
      </c>
      <c r="F679" s="2">
        <v>30</v>
      </c>
      <c r="G679" s="3">
        <v>33</v>
      </c>
    </row>
    <row r="680" spans="1:7" ht="12.75" customHeight="1" x14ac:dyDescent="0.3">
      <c r="A680" s="2">
        <v>681</v>
      </c>
      <c r="B680" s="2" t="s">
        <v>347</v>
      </c>
      <c r="C680" s="2" t="s">
        <v>8</v>
      </c>
      <c r="D680" s="2" t="s">
        <v>9</v>
      </c>
      <c r="E680" s="2" t="s">
        <v>10</v>
      </c>
      <c r="F680" s="2">
        <v>0</v>
      </c>
      <c r="G680" s="3">
        <v>29</v>
      </c>
    </row>
    <row r="681" spans="1:7" ht="12.75" customHeight="1" x14ac:dyDescent="0.3">
      <c r="A681" s="2">
        <v>682</v>
      </c>
      <c r="B681" s="2" t="s">
        <v>348</v>
      </c>
      <c r="C681" s="2" t="s">
        <v>8</v>
      </c>
      <c r="D681" s="2" t="s">
        <v>9</v>
      </c>
      <c r="E681" s="2" t="s">
        <v>10</v>
      </c>
      <c r="F681" s="2">
        <v>0</v>
      </c>
      <c r="G681" s="3">
        <v>33</v>
      </c>
    </row>
    <row r="682" spans="1:7" ht="12.75" customHeight="1" x14ac:dyDescent="0.3">
      <c r="A682" s="2">
        <v>683</v>
      </c>
      <c r="B682" s="2" t="s">
        <v>349</v>
      </c>
      <c r="C682" s="2" t="s">
        <v>8</v>
      </c>
      <c r="D682" s="2" t="s">
        <v>75</v>
      </c>
      <c r="E682" s="2" t="s">
        <v>10</v>
      </c>
      <c r="F682" s="2">
        <v>0</v>
      </c>
      <c r="G682" s="3">
        <v>38</v>
      </c>
    </row>
    <row r="683" spans="1:7" ht="12.75" customHeight="1" x14ac:dyDescent="0.3">
      <c r="A683" s="2">
        <v>684</v>
      </c>
      <c r="B683" s="2" t="s">
        <v>350</v>
      </c>
      <c r="C683" s="2" t="s">
        <v>8</v>
      </c>
      <c r="D683" s="2" t="s">
        <v>36</v>
      </c>
      <c r="E683" s="2" t="s">
        <v>10</v>
      </c>
      <c r="F683" s="2">
        <v>0</v>
      </c>
      <c r="G683" s="3">
        <v>26</v>
      </c>
    </row>
    <row r="684" spans="1:7" ht="12.75" customHeight="1" x14ac:dyDescent="0.3">
      <c r="A684" s="2">
        <v>685</v>
      </c>
      <c r="B684" s="2" t="s">
        <v>351</v>
      </c>
      <c r="C684" s="2" t="s">
        <v>8</v>
      </c>
      <c r="D684" s="2" t="s">
        <v>9</v>
      </c>
      <c r="F684" s="2">
        <v>20</v>
      </c>
      <c r="G684" s="3">
        <v>15</v>
      </c>
    </row>
    <row r="685" spans="1:7" ht="12.75" customHeight="1" x14ac:dyDescent="0.3">
      <c r="A685" s="2">
        <v>686</v>
      </c>
      <c r="B685" s="2" t="s">
        <v>351</v>
      </c>
      <c r="C685" s="2" t="s">
        <v>8</v>
      </c>
      <c r="D685" s="2" t="s">
        <v>9</v>
      </c>
      <c r="F685" s="2">
        <v>20</v>
      </c>
      <c r="G685" s="3">
        <v>33</v>
      </c>
    </row>
    <row r="686" spans="1:7" ht="12.75" customHeight="1" x14ac:dyDescent="0.3">
      <c r="A686" s="2">
        <v>687</v>
      </c>
      <c r="B686" s="2" t="s">
        <v>351</v>
      </c>
      <c r="C686" s="2" t="s">
        <v>8</v>
      </c>
      <c r="D686" s="2" t="s">
        <v>9</v>
      </c>
      <c r="E686" s="2" t="s">
        <v>10</v>
      </c>
      <c r="F686" s="2">
        <v>0</v>
      </c>
      <c r="G686" s="3">
        <v>11</v>
      </c>
    </row>
    <row r="687" spans="1:7" ht="12.75" customHeight="1" x14ac:dyDescent="0.3">
      <c r="A687" s="2">
        <v>688</v>
      </c>
      <c r="B687" s="2" t="s">
        <v>351</v>
      </c>
      <c r="C687" s="2" t="s">
        <v>8</v>
      </c>
      <c r="D687" s="2" t="s">
        <v>9</v>
      </c>
      <c r="F687" s="2">
        <v>30</v>
      </c>
      <c r="G687" s="3">
        <v>23</v>
      </c>
    </row>
    <row r="688" spans="1:7" ht="12.75" customHeight="1" x14ac:dyDescent="0.3">
      <c r="A688" s="2">
        <v>689</v>
      </c>
      <c r="B688" s="2" t="s">
        <v>352</v>
      </c>
      <c r="C688" s="2" t="s">
        <v>8</v>
      </c>
      <c r="D688" s="2" t="s">
        <v>54</v>
      </c>
      <c r="F688" s="2">
        <v>30</v>
      </c>
      <c r="G688" s="3">
        <v>39</v>
      </c>
    </row>
    <row r="689" spans="1:7" ht="12.75" customHeight="1" x14ac:dyDescent="0.3">
      <c r="A689" s="2">
        <v>690</v>
      </c>
      <c r="B689" s="2" t="s">
        <v>353</v>
      </c>
      <c r="C689" s="2" t="s">
        <v>8</v>
      </c>
      <c r="D689" s="2" t="s">
        <v>47</v>
      </c>
      <c r="E689" s="2" t="s">
        <v>10</v>
      </c>
      <c r="F689" s="2">
        <v>0</v>
      </c>
      <c r="G689" s="3">
        <v>19</v>
      </c>
    </row>
    <row r="690" spans="1:7" ht="12.75" customHeight="1" x14ac:dyDescent="0.3">
      <c r="A690" s="2">
        <v>691</v>
      </c>
      <c r="B690" s="2" t="s">
        <v>354</v>
      </c>
      <c r="C690" s="2" t="s">
        <v>8</v>
      </c>
      <c r="D690" s="2" t="s">
        <v>75</v>
      </c>
      <c r="E690" s="2" t="s">
        <v>10</v>
      </c>
      <c r="F690" s="2">
        <v>0</v>
      </c>
      <c r="G690" s="3">
        <v>38</v>
      </c>
    </row>
    <row r="691" spans="1:7" ht="12.75" customHeight="1" x14ac:dyDescent="0.3">
      <c r="A691" s="2">
        <v>692</v>
      </c>
      <c r="B691" s="2" t="s">
        <v>355</v>
      </c>
      <c r="C691" s="2" t="s">
        <v>8</v>
      </c>
      <c r="D691" s="2" t="s">
        <v>47</v>
      </c>
      <c r="E691" s="2" t="s">
        <v>10</v>
      </c>
      <c r="F691" s="2">
        <v>0</v>
      </c>
      <c r="G691" s="3">
        <v>31</v>
      </c>
    </row>
    <row r="692" spans="1:7" ht="12.75" customHeight="1" x14ac:dyDescent="0.3">
      <c r="A692" s="2">
        <v>693</v>
      </c>
      <c r="B692" s="2" t="s">
        <v>356</v>
      </c>
      <c r="C692" s="2" t="s">
        <v>8</v>
      </c>
      <c r="D692" s="2" t="s">
        <v>9</v>
      </c>
      <c r="E692" s="2" t="s">
        <v>10</v>
      </c>
      <c r="F692" s="2">
        <v>0</v>
      </c>
      <c r="G692" s="3">
        <v>16</v>
      </c>
    </row>
    <row r="693" spans="1:7" ht="12.75" customHeight="1" x14ac:dyDescent="0.3">
      <c r="A693" s="2">
        <v>694</v>
      </c>
      <c r="B693" s="2" t="s">
        <v>356</v>
      </c>
      <c r="C693" s="2" t="s">
        <v>8</v>
      </c>
      <c r="D693" s="2" t="s">
        <v>9</v>
      </c>
      <c r="F693" s="2">
        <v>30</v>
      </c>
      <c r="G693" s="3">
        <v>21</v>
      </c>
    </row>
    <row r="694" spans="1:7" ht="12.75" customHeight="1" x14ac:dyDescent="0.3">
      <c r="A694" s="2">
        <v>695</v>
      </c>
      <c r="B694" s="2" t="s">
        <v>356</v>
      </c>
      <c r="C694" s="2" t="s">
        <v>8</v>
      </c>
      <c r="D694" s="2" t="s">
        <v>9</v>
      </c>
      <c r="F694" s="2">
        <v>20</v>
      </c>
      <c r="G694" s="3">
        <v>14</v>
      </c>
    </row>
    <row r="695" spans="1:7" ht="12.75" customHeight="1" x14ac:dyDescent="0.3">
      <c r="A695" s="2">
        <v>696</v>
      </c>
      <c r="B695" s="2" t="s">
        <v>357</v>
      </c>
      <c r="C695" s="2" t="s">
        <v>8</v>
      </c>
      <c r="D695" s="2" t="s">
        <v>9</v>
      </c>
      <c r="E695" s="2" t="s">
        <v>10</v>
      </c>
      <c r="F695" s="2">
        <v>0</v>
      </c>
      <c r="G695" s="3">
        <v>23</v>
      </c>
    </row>
    <row r="696" spans="1:7" ht="12.75" customHeight="1" x14ac:dyDescent="0.3">
      <c r="A696" s="2">
        <v>697</v>
      </c>
      <c r="B696" s="2" t="s">
        <v>358</v>
      </c>
      <c r="C696" s="2" t="s">
        <v>8</v>
      </c>
      <c r="D696" s="2" t="s">
        <v>97</v>
      </c>
      <c r="F696" s="2">
        <v>30</v>
      </c>
      <c r="G696" s="3">
        <v>28</v>
      </c>
    </row>
    <row r="697" spans="1:7" ht="12.75" customHeight="1" x14ac:dyDescent="0.3">
      <c r="A697" s="2">
        <v>698</v>
      </c>
      <c r="B697" s="2" t="s">
        <v>358</v>
      </c>
      <c r="C697" s="2" t="s">
        <v>8</v>
      </c>
      <c r="D697" s="2" t="s">
        <v>97</v>
      </c>
      <c r="F697" s="2">
        <v>20</v>
      </c>
      <c r="G697" s="3">
        <v>32</v>
      </c>
    </row>
    <row r="698" spans="1:7" ht="12.75" customHeight="1" x14ac:dyDescent="0.3">
      <c r="A698" s="2">
        <v>699</v>
      </c>
      <c r="B698" s="2" t="s">
        <v>358</v>
      </c>
      <c r="C698" s="2" t="s">
        <v>8</v>
      </c>
      <c r="D698" s="2" t="s">
        <v>97</v>
      </c>
      <c r="E698" s="2" t="s">
        <v>10</v>
      </c>
      <c r="F698" s="2">
        <v>0</v>
      </c>
      <c r="G698" s="3">
        <v>30</v>
      </c>
    </row>
    <row r="699" spans="1:7" ht="12.75" customHeight="1" x14ac:dyDescent="0.3">
      <c r="A699" s="2">
        <v>700</v>
      </c>
      <c r="B699" s="2" t="s">
        <v>359</v>
      </c>
      <c r="C699" s="2" t="s">
        <v>8</v>
      </c>
      <c r="D699" s="2" t="s">
        <v>9</v>
      </c>
      <c r="F699" s="2">
        <v>30</v>
      </c>
      <c r="G699" s="3">
        <v>28</v>
      </c>
    </row>
    <row r="700" spans="1:7" ht="12.75" customHeight="1" x14ac:dyDescent="0.3">
      <c r="A700" s="2">
        <v>701</v>
      </c>
      <c r="B700" s="2" t="s">
        <v>359</v>
      </c>
      <c r="C700" s="2" t="s">
        <v>8</v>
      </c>
      <c r="D700" s="2" t="s">
        <v>9</v>
      </c>
      <c r="E700" s="2" t="s">
        <v>10</v>
      </c>
      <c r="F700" s="2">
        <v>0</v>
      </c>
      <c r="G700" s="3">
        <v>36</v>
      </c>
    </row>
    <row r="701" spans="1:7" ht="12.75" customHeight="1" x14ac:dyDescent="0.3">
      <c r="A701" s="2">
        <v>702</v>
      </c>
      <c r="B701" s="2" t="s">
        <v>359</v>
      </c>
      <c r="C701" s="2" t="s">
        <v>8</v>
      </c>
      <c r="D701" s="2" t="s">
        <v>9</v>
      </c>
      <c r="F701" s="2">
        <v>20</v>
      </c>
      <c r="G701" s="3">
        <v>15</v>
      </c>
    </row>
    <row r="702" spans="1:7" ht="12.75" customHeight="1" x14ac:dyDescent="0.3">
      <c r="A702" s="2">
        <v>703</v>
      </c>
      <c r="B702" s="2" t="s">
        <v>360</v>
      </c>
      <c r="C702" s="2" t="s">
        <v>8</v>
      </c>
      <c r="D702" s="2" t="s">
        <v>9</v>
      </c>
      <c r="E702" s="2" t="s">
        <v>10</v>
      </c>
      <c r="F702" s="2">
        <v>0</v>
      </c>
      <c r="G702" s="3">
        <v>11</v>
      </c>
    </row>
    <row r="703" spans="1:7" ht="12.75" customHeight="1" x14ac:dyDescent="0.3">
      <c r="A703" s="2">
        <v>704</v>
      </c>
      <c r="B703" s="2" t="s">
        <v>360</v>
      </c>
      <c r="C703" s="2" t="s">
        <v>8</v>
      </c>
      <c r="D703" s="2" t="s">
        <v>9</v>
      </c>
      <c r="F703" s="2">
        <v>30</v>
      </c>
      <c r="G703" s="3">
        <v>29</v>
      </c>
    </row>
    <row r="704" spans="1:7" ht="12.75" customHeight="1" x14ac:dyDescent="0.3">
      <c r="A704" s="2">
        <v>705</v>
      </c>
      <c r="B704" s="2" t="s">
        <v>361</v>
      </c>
      <c r="C704" s="2" t="s">
        <v>8</v>
      </c>
      <c r="D704" s="2" t="s">
        <v>97</v>
      </c>
      <c r="E704" s="2" t="s">
        <v>10</v>
      </c>
      <c r="F704" s="2">
        <v>0</v>
      </c>
      <c r="G704" s="3">
        <v>19</v>
      </c>
    </row>
    <row r="705" spans="1:7" ht="12.75" customHeight="1" x14ac:dyDescent="0.3">
      <c r="A705" s="2">
        <v>706</v>
      </c>
      <c r="B705" s="2" t="s">
        <v>361</v>
      </c>
      <c r="C705" s="2" t="s">
        <v>8</v>
      </c>
      <c r="D705" s="2" t="s">
        <v>97</v>
      </c>
      <c r="F705" s="2">
        <v>20</v>
      </c>
      <c r="G705" s="3">
        <v>32</v>
      </c>
    </row>
    <row r="706" spans="1:7" ht="12.75" customHeight="1" x14ac:dyDescent="0.3">
      <c r="A706" s="2">
        <v>707</v>
      </c>
      <c r="B706" s="2" t="s">
        <v>361</v>
      </c>
      <c r="C706" s="2" t="s">
        <v>8</v>
      </c>
      <c r="D706" s="2" t="s">
        <v>97</v>
      </c>
      <c r="F706" s="2">
        <v>30</v>
      </c>
      <c r="G706" s="3">
        <v>32</v>
      </c>
    </row>
    <row r="707" spans="1:7" ht="12.75" customHeight="1" x14ac:dyDescent="0.3">
      <c r="A707" s="2">
        <v>708</v>
      </c>
      <c r="B707" s="2" t="s">
        <v>362</v>
      </c>
      <c r="C707" s="2" t="s">
        <v>8</v>
      </c>
      <c r="D707" s="2" t="s">
        <v>36</v>
      </c>
      <c r="F707" s="2">
        <v>20</v>
      </c>
      <c r="G707" s="3">
        <v>26</v>
      </c>
    </row>
    <row r="708" spans="1:7" ht="12.75" customHeight="1" x14ac:dyDescent="0.3">
      <c r="A708" s="2">
        <v>709</v>
      </c>
      <c r="B708" s="2" t="s">
        <v>362</v>
      </c>
      <c r="C708" s="2" t="s">
        <v>8</v>
      </c>
      <c r="D708" s="2" t="s">
        <v>36</v>
      </c>
      <c r="F708" s="2">
        <v>30</v>
      </c>
      <c r="G708" s="3">
        <v>28</v>
      </c>
    </row>
    <row r="709" spans="1:7" ht="12.75" customHeight="1" x14ac:dyDescent="0.3">
      <c r="A709" s="2">
        <v>710</v>
      </c>
      <c r="B709" s="2" t="s">
        <v>362</v>
      </c>
      <c r="C709" s="2" t="s">
        <v>8</v>
      </c>
      <c r="D709" s="2" t="s">
        <v>36</v>
      </c>
      <c r="E709" s="2" t="s">
        <v>10</v>
      </c>
      <c r="F709" s="2">
        <v>0</v>
      </c>
      <c r="G709" s="3">
        <v>39</v>
      </c>
    </row>
    <row r="710" spans="1:7" ht="12.75" customHeight="1" x14ac:dyDescent="0.3">
      <c r="A710" s="2">
        <v>711</v>
      </c>
      <c r="B710" s="2" t="s">
        <v>363</v>
      </c>
      <c r="C710" s="2" t="s">
        <v>8</v>
      </c>
      <c r="D710" s="2" t="s">
        <v>9</v>
      </c>
      <c r="E710" s="2" t="s">
        <v>10</v>
      </c>
      <c r="F710" s="2">
        <v>0</v>
      </c>
      <c r="G710" s="3">
        <v>15</v>
      </c>
    </row>
    <row r="711" spans="1:7" ht="12.75" customHeight="1" x14ac:dyDescent="0.3">
      <c r="A711" s="2">
        <v>712</v>
      </c>
      <c r="B711" s="2" t="s">
        <v>363</v>
      </c>
      <c r="C711" s="2" t="s">
        <v>8</v>
      </c>
      <c r="D711" s="2" t="s">
        <v>9</v>
      </c>
      <c r="F711" s="2">
        <v>30</v>
      </c>
      <c r="G711" s="3">
        <v>27</v>
      </c>
    </row>
    <row r="712" spans="1:7" ht="12.75" customHeight="1" x14ac:dyDescent="0.3">
      <c r="A712" s="2">
        <v>713</v>
      </c>
      <c r="B712" s="2" t="s">
        <v>364</v>
      </c>
      <c r="C712" s="2" t="s">
        <v>8</v>
      </c>
      <c r="D712" s="2" t="s">
        <v>47</v>
      </c>
      <c r="F712" s="2">
        <v>20</v>
      </c>
      <c r="G712" s="3">
        <v>20</v>
      </c>
    </row>
    <row r="713" spans="1:7" ht="12.75" customHeight="1" x14ac:dyDescent="0.3">
      <c r="A713" s="2">
        <v>714</v>
      </c>
      <c r="B713" s="2" t="s">
        <v>364</v>
      </c>
      <c r="C713" s="2" t="s">
        <v>8</v>
      </c>
      <c r="D713" s="2" t="s">
        <v>47</v>
      </c>
      <c r="F713" s="2">
        <v>30</v>
      </c>
      <c r="G713" s="3">
        <v>31</v>
      </c>
    </row>
    <row r="714" spans="1:7" ht="12.75" customHeight="1" x14ac:dyDescent="0.3">
      <c r="A714" s="2">
        <v>715</v>
      </c>
      <c r="B714" s="2" t="s">
        <v>364</v>
      </c>
      <c r="C714" s="2" t="s">
        <v>8</v>
      </c>
      <c r="D714" s="2" t="s">
        <v>47</v>
      </c>
      <c r="E714" s="2" t="s">
        <v>10</v>
      </c>
      <c r="F714" s="2">
        <v>0</v>
      </c>
      <c r="G714" s="3">
        <v>31</v>
      </c>
    </row>
    <row r="715" spans="1:7" ht="12.75" customHeight="1" x14ac:dyDescent="0.3">
      <c r="A715" s="2">
        <v>716</v>
      </c>
      <c r="B715" s="2" t="s">
        <v>365</v>
      </c>
      <c r="C715" s="2" t="s">
        <v>8</v>
      </c>
      <c r="D715" s="2" t="s">
        <v>9</v>
      </c>
      <c r="F715" s="2">
        <v>20</v>
      </c>
      <c r="G715" s="3">
        <v>16</v>
      </c>
    </row>
    <row r="716" spans="1:7" ht="12.75" customHeight="1" x14ac:dyDescent="0.3">
      <c r="A716" s="2">
        <v>717</v>
      </c>
      <c r="B716" s="2" t="s">
        <v>365</v>
      </c>
      <c r="C716" s="2" t="s">
        <v>8</v>
      </c>
      <c r="D716" s="2" t="s">
        <v>9</v>
      </c>
      <c r="E716" s="2" t="s">
        <v>10</v>
      </c>
      <c r="F716" s="2">
        <v>0</v>
      </c>
      <c r="G716" s="3">
        <v>40</v>
      </c>
    </row>
    <row r="717" spans="1:7" ht="12.75" customHeight="1" x14ac:dyDescent="0.3">
      <c r="A717" s="2">
        <v>718</v>
      </c>
      <c r="B717" s="2" t="s">
        <v>365</v>
      </c>
      <c r="C717" s="2" t="s">
        <v>8</v>
      </c>
      <c r="D717" s="2" t="s">
        <v>9</v>
      </c>
      <c r="F717" s="2">
        <v>30</v>
      </c>
      <c r="G717" s="3">
        <v>21</v>
      </c>
    </row>
    <row r="718" spans="1:7" ht="12.75" customHeight="1" x14ac:dyDescent="0.3">
      <c r="A718" s="2">
        <v>719</v>
      </c>
      <c r="B718" s="2" t="s">
        <v>366</v>
      </c>
      <c r="C718" s="2" t="s">
        <v>8</v>
      </c>
      <c r="D718" s="2" t="s">
        <v>47</v>
      </c>
      <c r="F718" s="2">
        <v>20</v>
      </c>
      <c r="G718" s="3">
        <v>30</v>
      </c>
    </row>
    <row r="719" spans="1:7" ht="12.75" customHeight="1" x14ac:dyDescent="0.3">
      <c r="A719" s="2">
        <v>720</v>
      </c>
      <c r="B719" s="2" t="s">
        <v>366</v>
      </c>
      <c r="C719" s="2" t="s">
        <v>8</v>
      </c>
      <c r="D719" s="2" t="s">
        <v>47</v>
      </c>
      <c r="F719" s="2">
        <v>30</v>
      </c>
      <c r="G719" s="3">
        <v>39</v>
      </c>
    </row>
    <row r="720" spans="1:7" ht="12.75" customHeight="1" x14ac:dyDescent="0.3">
      <c r="A720" s="2">
        <v>721</v>
      </c>
      <c r="B720" s="2" t="s">
        <v>366</v>
      </c>
      <c r="C720" s="2" t="s">
        <v>8</v>
      </c>
      <c r="D720" s="2" t="s">
        <v>47</v>
      </c>
      <c r="E720" s="2" t="s">
        <v>10</v>
      </c>
      <c r="F720" s="2">
        <v>0</v>
      </c>
      <c r="G720" s="3">
        <v>20</v>
      </c>
    </row>
    <row r="721" spans="1:7" ht="12.75" customHeight="1" x14ac:dyDescent="0.3">
      <c r="A721" s="2">
        <v>722</v>
      </c>
      <c r="B721" s="2" t="s">
        <v>367</v>
      </c>
      <c r="C721" s="2" t="s">
        <v>8</v>
      </c>
      <c r="D721" s="2" t="s">
        <v>9</v>
      </c>
      <c r="F721" s="2">
        <v>30</v>
      </c>
      <c r="G721" s="3">
        <v>36</v>
      </c>
    </row>
    <row r="722" spans="1:7" ht="12.75" customHeight="1" x14ac:dyDescent="0.3">
      <c r="A722" s="2">
        <v>723</v>
      </c>
      <c r="B722" s="2" t="s">
        <v>367</v>
      </c>
      <c r="C722" s="2" t="s">
        <v>8</v>
      </c>
      <c r="D722" s="2" t="s">
        <v>9</v>
      </c>
      <c r="E722" s="2" t="s">
        <v>10</v>
      </c>
      <c r="F722" s="2">
        <v>0</v>
      </c>
      <c r="G722" s="3">
        <v>38</v>
      </c>
    </row>
    <row r="723" spans="1:7" ht="12.75" customHeight="1" x14ac:dyDescent="0.3">
      <c r="A723" s="2">
        <v>724</v>
      </c>
      <c r="B723" s="2" t="s">
        <v>367</v>
      </c>
      <c r="C723" s="2" t="s">
        <v>8</v>
      </c>
      <c r="D723" s="2" t="s">
        <v>9</v>
      </c>
      <c r="F723" s="2">
        <v>20</v>
      </c>
      <c r="G723" s="3">
        <v>18</v>
      </c>
    </row>
    <row r="724" spans="1:7" ht="12.75" customHeight="1" x14ac:dyDescent="0.3">
      <c r="A724" s="2">
        <v>725</v>
      </c>
      <c r="B724" s="2" t="s">
        <v>368</v>
      </c>
      <c r="C724" s="2" t="s">
        <v>8</v>
      </c>
      <c r="D724" s="2" t="s">
        <v>54</v>
      </c>
      <c r="F724" s="2">
        <v>20</v>
      </c>
      <c r="G724" s="3">
        <v>26</v>
      </c>
    </row>
    <row r="725" spans="1:7" ht="12.75" customHeight="1" x14ac:dyDescent="0.3">
      <c r="A725" s="2">
        <v>726</v>
      </c>
      <c r="B725" s="2" t="s">
        <v>368</v>
      </c>
      <c r="C725" s="2" t="s">
        <v>8</v>
      </c>
      <c r="D725" s="2" t="s">
        <v>54</v>
      </c>
      <c r="F725" s="2">
        <v>30</v>
      </c>
      <c r="G725" s="3">
        <v>27</v>
      </c>
    </row>
    <row r="726" spans="1:7" ht="12.75" customHeight="1" x14ac:dyDescent="0.3">
      <c r="A726" s="2">
        <v>727</v>
      </c>
      <c r="B726" s="2" t="s">
        <v>369</v>
      </c>
      <c r="C726" s="2" t="s">
        <v>8</v>
      </c>
      <c r="D726" s="2" t="s">
        <v>9</v>
      </c>
      <c r="F726" s="2">
        <v>30</v>
      </c>
      <c r="G726" s="3">
        <v>15</v>
      </c>
    </row>
    <row r="727" spans="1:7" ht="12.75" customHeight="1" x14ac:dyDescent="0.3">
      <c r="A727" s="2">
        <v>728</v>
      </c>
      <c r="B727" s="2" t="s">
        <v>369</v>
      </c>
      <c r="C727" s="2" t="s">
        <v>8</v>
      </c>
      <c r="D727" s="2" t="s">
        <v>9</v>
      </c>
      <c r="E727" s="2" t="s">
        <v>10</v>
      </c>
      <c r="F727" s="2">
        <v>0</v>
      </c>
      <c r="G727" s="3">
        <v>22</v>
      </c>
    </row>
    <row r="728" spans="1:7" ht="12.75" customHeight="1" x14ac:dyDescent="0.3">
      <c r="A728" s="2">
        <v>729</v>
      </c>
      <c r="B728" s="2" t="s">
        <v>370</v>
      </c>
      <c r="C728" s="2" t="s">
        <v>8</v>
      </c>
      <c r="D728" s="2" t="s">
        <v>9</v>
      </c>
      <c r="E728" s="2" t="s">
        <v>10</v>
      </c>
      <c r="F728" s="2">
        <v>0</v>
      </c>
      <c r="G728" s="3">
        <v>22</v>
      </c>
    </row>
    <row r="729" spans="1:7" ht="12.75" customHeight="1" x14ac:dyDescent="0.3">
      <c r="A729" s="2">
        <v>730</v>
      </c>
      <c r="B729" s="2" t="s">
        <v>370</v>
      </c>
      <c r="C729" s="2" t="s">
        <v>8</v>
      </c>
      <c r="D729" s="2" t="s">
        <v>9</v>
      </c>
      <c r="F729" s="2">
        <v>30</v>
      </c>
      <c r="G729" s="3">
        <v>17</v>
      </c>
    </row>
    <row r="730" spans="1:7" ht="12.75" customHeight="1" x14ac:dyDescent="0.3">
      <c r="A730" s="2">
        <v>731</v>
      </c>
      <c r="B730" s="2" t="s">
        <v>370</v>
      </c>
      <c r="C730" s="2" t="s">
        <v>8</v>
      </c>
      <c r="D730" s="2" t="s">
        <v>9</v>
      </c>
      <c r="F730" s="2">
        <v>20</v>
      </c>
      <c r="G730" s="3">
        <v>28</v>
      </c>
    </row>
    <row r="731" spans="1:7" ht="12.75" customHeight="1" x14ac:dyDescent="0.3">
      <c r="A731" s="2">
        <v>732</v>
      </c>
      <c r="B731" s="2" t="s">
        <v>371</v>
      </c>
      <c r="C731" s="2" t="s">
        <v>8</v>
      </c>
      <c r="D731" s="2" t="s">
        <v>54</v>
      </c>
      <c r="F731" s="2">
        <v>20</v>
      </c>
      <c r="G731" s="3">
        <v>21</v>
      </c>
    </row>
    <row r="732" spans="1:7" ht="12.75" customHeight="1" x14ac:dyDescent="0.3">
      <c r="A732" s="2">
        <v>733</v>
      </c>
      <c r="B732" s="2" t="s">
        <v>371</v>
      </c>
      <c r="C732" s="2" t="s">
        <v>8</v>
      </c>
      <c r="D732" s="2" t="s">
        <v>54</v>
      </c>
      <c r="F732" s="2">
        <v>30</v>
      </c>
      <c r="G732" s="3">
        <v>40</v>
      </c>
    </row>
    <row r="733" spans="1:7" ht="12.75" customHeight="1" x14ac:dyDescent="0.3">
      <c r="A733" s="2">
        <v>734</v>
      </c>
      <c r="B733" s="2" t="s">
        <v>372</v>
      </c>
      <c r="C733" s="2" t="s">
        <v>8</v>
      </c>
      <c r="D733" s="2" t="s">
        <v>9</v>
      </c>
      <c r="E733" s="2" t="s">
        <v>10</v>
      </c>
      <c r="F733" s="2">
        <v>0</v>
      </c>
      <c r="G733" s="3">
        <v>38</v>
      </c>
    </row>
    <row r="734" spans="1:7" ht="12.75" customHeight="1" x14ac:dyDescent="0.3">
      <c r="A734" s="2">
        <v>735</v>
      </c>
      <c r="B734" s="2" t="s">
        <v>372</v>
      </c>
      <c r="C734" s="2" t="s">
        <v>8</v>
      </c>
      <c r="D734" s="2" t="s">
        <v>9</v>
      </c>
      <c r="F734" s="2">
        <v>30</v>
      </c>
      <c r="G734" s="3">
        <v>34</v>
      </c>
    </row>
    <row r="735" spans="1:7" ht="12.75" customHeight="1" x14ac:dyDescent="0.3">
      <c r="A735" s="2">
        <v>736</v>
      </c>
      <c r="B735" s="2" t="s">
        <v>373</v>
      </c>
      <c r="C735" s="2" t="s">
        <v>8</v>
      </c>
      <c r="D735" s="2" t="s">
        <v>36</v>
      </c>
      <c r="E735" s="2" t="s">
        <v>10</v>
      </c>
      <c r="F735" s="2">
        <v>0</v>
      </c>
      <c r="G735" s="3">
        <v>25</v>
      </c>
    </row>
    <row r="736" spans="1:7" ht="12.75" customHeight="1" x14ac:dyDescent="0.3">
      <c r="A736" s="2">
        <v>737</v>
      </c>
      <c r="B736" s="2" t="s">
        <v>374</v>
      </c>
      <c r="C736" s="2" t="s">
        <v>8</v>
      </c>
      <c r="D736" s="2" t="s">
        <v>49</v>
      </c>
      <c r="F736" s="2">
        <v>30</v>
      </c>
      <c r="G736" s="3">
        <v>10</v>
      </c>
    </row>
    <row r="737" spans="1:7" ht="12.75" customHeight="1" x14ac:dyDescent="0.3">
      <c r="A737" s="2">
        <v>738</v>
      </c>
      <c r="B737" s="2" t="s">
        <v>374</v>
      </c>
      <c r="C737" s="2" t="s">
        <v>8</v>
      </c>
      <c r="D737" s="2" t="s">
        <v>49</v>
      </c>
      <c r="E737" s="2" t="s">
        <v>10</v>
      </c>
      <c r="F737" s="2">
        <v>0</v>
      </c>
      <c r="G737" s="3">
        <v>12</v>
      </c>
    </row>
    <row r="738" spans="1:7" ht="12.75" customHeight="1" x14ac:dyDescent="0.3">
      <c r="A738" s="2">
        <v>739</v>
      </c>
      <c r="B738" s="2" t="s">
        <v>375</v>
      </c>
      <c r="C738" s="2" t="s">
        <v>8</v>
      </c>
      <c r="D738" s="2" t="s">
        <v>75</v>
      </c>
      <c r="E738" s="2" t="s">
        <v>10</v>
      </c>
      <c r="F738" s="2">
        <v>0</v>
      </c>
      <c r="G738" s="3">
        <v>24</v>
      </c>
    </row>
    <row r="739" spans="1:7" ht="12.75" customHeight="1" x14ac:dyDescent="0.3">
      <c r="A739" s="2">
        <v>740</v>
      </c>
      <c r="B739" s="2" t="s">
        <v>376</v>
      </c>
      <c r="C739" s="2" t="s">
        <v>8</v>
      </c>
      <c r="D739" s="2" t="s">
        <v>75</v>
      </c>
      <c r="E739" s="2" t="s">
        <v>10</v>
      </c>
      <c r="F739" s="2">
        <v>0</v>
      </c>
      <c r="G739" s="3">
        <v>31</v>
      </c>
    </row>
    <row r="740" spans="1:7" ht="12.75" customHeight="1" x14ac:dyDescent="0.3">
      <c r="A740" s="2">
        <v>741</v>
      </c>
      <c r="B740" s="2" t="s">
        <v>377</v>
      </c>
      <c r="C740" s="2" t="s">
        <v>8</v>
      </c>
      <c r="D740" s="2" t="s">
        <v>9</v>
      </c>
      <c r="E740" s="2" t="s">
        <v>10</v>
      </c>
      <c r="F740" s="2">
        <v>0</v>
      </c>
      <c r="G740" s="3">
        <v>34</v>
      </c>
    </row>
    <row r="741" spans="1:7" ht="12.75" customHeight="1" x14ac:dyDescent="0.3">
      <c r="A741" s="2">
        <v>742</v>
      </c>
      <c r="B741" s="2" t="s">
        <v>377</v>
      </c>
      <c r="C741" s="2" t="s">
        <v>8</v>
      </c>
      <c r="D741" s="2" t="s">
        <v>9</v>
      </c>
      <c r="F741" s="2">
        <v>30</v>
      </c>
      <c r="G741" s="3">
        <v>28</v>
      </c>
    </row>
    <row r="742" spans="1:7" ht="12.75" customHeight="1" x14ac:dyDescent="0.3">
      <c r="A742" s="2">
        <v>743</v>
      </c>
      <c r="B742" s="2" t="s">
        <v>378</v>
      </c>
      <c r="C742" s="2" t="s">
        <v>8</v>
      </c>
      <c r="D742" s="2" t="s">
        <v>9</v>
      </c>
      <c r="F742" s="2">
        <v>30</v>
      </c>
      <c r="G742" s="3">
        <v>20</v>
      </c>
    </row>
    <row r="743" spans="1:7" ht="12.75" customHeight="1" x14ac:dyDescent="0.3">
      <c r="A743" s="2">
        <v>744</v>
      </c>
      <c r="B743" s="2" t="s">
        <v>378</v>
      </c>
      <c r="C743" s="2" t="s">
        <v>8</v>
      </c>
      <c r="D743" s="2" t="s">
        <v>9</v>
      </c>
      <c r="E743" s="2" t="s">
        <v>10</v>
      </c>
      <c r="F743" s="2">
        <v>0</v>
      </c>
      <c r="G743" s="3">
        <v>14</v>
      </c>
    </row>
    <row r="744" spans="1:7" ht="12.75" customHeight="1" x14ac:dyDescent="0.3">
      <c r="A744" s="2">
        <v>745</v>
      </c>
      <c r="B744" s="2" t="s">
        <v>378</v>
      </c>
      <c r="C744" s="2" t="s">
        <v>8</v>
      </c>
      <c r="D744" s="2" t="s">
        <v>9</v>
      </c>
      <c r="F744" s="2">
        <v>20</v>
      </c>
      <c r="G744" s="3">
        <v>30</v>
      </c>
    </row>
    <row r="745" spans="1:7" ht="12.75" customHeight="1" x14ac:dyDescent="0.3">
      <c r="A745" s="2">
        <v>746</v>
      </c>
      <c r="B745" s="2" t="s">
        <v>378</v>
      </c>
      <c r="C745" s="2" t="s">
        <v>8</v>
      </c>
      <c r="D745" s="2" t="s">
        <v>9</v>
      </c>
      <c r="F745" s="2">
        <v>20</v>
      </c>
      <c r="G745" s="3">
        <v>13</v>
      </c>
    </row>
    <row r="746" spans="1:7" ht="12.75" customHeight="1" x14ac:dyDescent="0.3">
      <c r="A746" s="2">
        <v>747</v>
      </c>
      <c r="B746" s="2" t="s">
        <v>379</v>
      </c>
      <c r="C746" s="2" t="s">
        <v>8</v>
      </c>
      <c r="D746" s="2" t="s">
        <v>9</v>
      </c>
      <c r="F746" s="2">
        <v>30</v>
      </c>
      <c r="G746" s="3">
        <v>23</v>
      </c>
    </row>
    <row r="747" spans="1:7" ht="12.75" customHeight="1" x14ac:dyDescent="0.3">
      <c r="A747" s="2">
        <v>748</v>
      </c>
      <c r="B747" s="2" t="s">
        <v>379</v>
      </c>
      <c r="C747" s="2" t="s">
        <v>8</v>
      </c>
      <c r="D747" s="2" t="s">
        <v>9</v>
      </c>
      <c r="E747" s="2" t="s">
        <v>10</v>
      </c>
      <c r="F747" s="2">
        <v>0</v>
      </c>
      <c r="G747" s="3">
        <v>34</v>
      </c>
    </row>
    <row r="748" spans="1:7" ht="12.75" customHeight="1" x14ac:dyDescent="0.3">
      <c r="A748" s="2">
        <v>749</v>
      </c>
      <c r="B748" s="2" t="s">
        <v>380</v>
      </c>
      <c r="C748" s="2" t="s">
        <v>8</v>
      </c>
      <c r="D748" s="2" t="s">
        <v>65</v>
      </c>
      <c r="F748" s="2">
        <v>30</v>
      </c>
      <c r="G748" s="3">
        <v>12</v>
      </c>
    </row>
    <row r="749" spans="1:7" ht="12.75" customHeight="1" x14ac:dyDescent="0.3">
      <c r="A749" s="2">
        <v>750</v>
      </c>
      <c r="B749" s="2" t="s">
        <v>380</v>
      </c>
      <c r="C749" s="2" t="s">
        <v>8</v>
      </c>
      <c r="D749" s="2" t="s">
        <v>65</v>
      </c>
      <c r="F749" s="2">
        <v>20</v>
      </c>
      <c r="G749" s="3">
        <v>29</v>
      </c>
    </row>
    <row r="750" spans="1:7" ht="12.75" customHeight="1" x14ac:dyDescent="0.3">
      <c r="A750" s="2">
        <v>751</v>
      </c>
      <c r="B750" s="2" t="s">
        <v>380</v>
      </c>
      <c r="C750" s="2" t="s">
        <v>8</v>
      </c>
      <c r="D750" s="2" t="s">
        <v>65</v>
      </c>
      <c r="E750" s="2" t="s">
        <v>10</v>
      </c>
      <c r="F750" s="2">
        <v>0</v>
      </c>
      <c r="G750" s="3">
        <v>15</v>
      </c>
    </row>
    <row r="751" spans="1:7" ht="12.75" customHeight="1" x14ac:dyDescent="0.3">
      <c r="A751" s="2">
        <v>752</v>
      </c>
      <c r="B751" s="2" t="s">
        <v>381</v>
      </c>
      <c r="C751" s="2" t="s">
        <v>14</v>
      </c>
      <c r="D751" s="2" t="s">
        <v>23</v>
      </c>
      <c r="E751" s="2" t="s">
        <v>10</v>
      </c>
      <c r="F751" s="2">
        <v>0</v>
      </c>
      <c r="G751" s="3">
        <v>28</v>
      </c>
    </row>
    <row r="752" spans="1:7" ht="12.75" customHeight="1" x14ac:dyDescent="0.3">
      <c r="A752" s="2">
        <v>753</v>
      </c>
      <c r="B752" s="2" t="s">
        <v>381</v>
      </c>
      <c r="C752" s="2" t="s">
        <v>14</v>
      </c>
      <c r="D752" s="2" t="s">
        <v>23</v>
      </c>
      <c r="F752" s="2">
        <v>30</v>
      </c>
      <c r="G752" s="3">
        <v>26</v>
      </c>
    </row>
    <row r="753" spans="1:7" ht="12.75" customHeight="1" x14ac:dyDescent="0.3">
      <c r="A753" s="2">
        <v>754</v>
      </c>
      <c r="B753" s="2" t="s">
        <v>381</v>
      </c>
      <c r="C753" s="2" t="s">
        <v>14</v>
      </c>
      <c r="D753" s="2" t="s">
        <v>23</v>
      </c>
      <c r="F753" s="2">
        <v>20</v>
      </c>
      <c r="G753" s="3">
        <v>35</v>
      </c>
    </row>
    <row r="754" spans="1:7" ht="12.75" customHeight="1" x14ac:dyDescent="0.3">
      <c r="A754" s="2">
        <v>755</v>
      </c>
      <c r="B754" s="2" t="s">
        <v>382</v>
      </c>
      <c r="C754" s="2" t="s">
        <v>30</v>
      </c>
      <c r="D754" s="2" t="s">
        <v>16</v>
      </c>
      <c r="E754" s="2" t="s">
        <v>10</v>
      </c>
      <c r="F754" s="2">
        <v>0</v>
      </c>
      <c r="G754" s="3">
        <v>19</v>
      </c>
    </row>
    <row r="755" spans="1:7" ht="12.75" customHeight="1" x14ac:dyDescent="0.3">
      <c r="A755" s="2">
        <v>756</v>
      </c>
      <c r="B755" s="2" t="s">
        <v>383</v>
      </c>
      <c r="C755" s="2" t="s">
        <v>8</v>
      </c>
      <c r="D755" s="2" t="s">
        <v>47</v>
      </c>
      <c r="E755" s="2" t="s">
        <v>10</v>
      </c>
      <c r="F755" s="2">
        <v>0</v>
      </c>
      <c r="G755" s="3">
        <v>19</v>
      </c>
    </row>
    <row r="756" spans="1:7" ht="12.75" customHeight="1" x14ac:dyDescent="0.3">
      <c r="A756" s="2">
        <v>757</v>
      </c>
      <c r="B756" s="2" t="s">
        <v>384</v>
      </c>
      <c r="C756" s="2" t="s">
        <v>8</v>
      </c>
      <c r="D756" s="2" t="s">
        <v>36</v>
      </c>
      <c r="E756" s="2" t="s">
        <v>10</v>
      </c>
      <c r="F756" s="2">
        <v>0</v>
      </c>
      <c r="G756" s="3">
        <v>15</v>
      </c>
    </row>
    <row r="757" spans="1:7" ht="12.75" customHeight="1" x14ac:dyDescent="0.3">
      <c r="A757" s="2">
        <v>758</v>
      </c>
      <c r="B757" s="2" t="s">
        <v>385</v>
      </c>
      <c r="C757" s="2" t="s">
        <v>8</v>
      </c>
      <c r="D757" s="2" t="s">
        <v>36</v>
      </c>
      <c r="E757" s="2" t="s">
        <v>10</v>
      </c>
      <c r="F757" s="2">
        <v>0</v>
      </c>
      <c r="G757" s="3">
        <v>16</v>
      </c>
    </row>
    <row r="758" spans="1:7" ht="12.75" customHeight="1" x14ac:dyDescent="0.3">
      <c r="A758" s="2">
        <v>759</v>
      </c>
      <c r="B758" s="2" t="s">
        <v>386</v>
      </c>
      <c r="C758" s="2" t="s">
        <v>8</v>
      </c>
      <c r="D758" s="2" t="s">
        <v>36</v>
      </c>
      <c r="F758" s="2">
        <v>20</v>
      </c>
      <c r="G758" s="3">
        <v>37</v>
      </c>
    </row>
    <row r="759" spans="1:7" ht="12.75" customHeight="1" x14ac:dyDescent="0.3">
      <c r="A759" s="2">
        <v>760</v>
      </c>
      <c r="B759" s="2" t="s">
        <v>386</v>
      </c>
      <c r="C759" s="2" t="s">
        <v>8</v>
      </c>
      <c r="D759" s="2" t="s">
        <v>36</v>
      </c>
      <c r="F759" s="2">
        <v>30</v>
      </c>
      <c r="G759" s="3">
        <v>26</v>
      </c>
    </row>
    <row r="760" spans="1:7" ht="12.75" customHeight="1" x14ac:dyDescent="0.3">
      <c r="A760" s="2">
        <v>761</v>
      </c>
      <c r="B760" s="2" t="s">
        <v>386</v>
      </c>
      <c r="C760" s="2" t="s">
        <v>8</v>
      </c>
      <c r="D760" s="2" t="s">
        <v>36</v>
      </c>
      <c r="E760" s="2" t="s">
        <v>10</v>
      </c>
      <c r="F760" s="2">
        <v>0</v>
      </c>
      <c r="G760" s="3">
        <v>37</v>
      </c>
    </row>
    <row r="761" spans="1:7" ht="12.75" customHeight="1" x14ac:dyDescent="0.3">
      <c r="A761" s="2">
        <v>762</v>
      </c>
      <c r="B761" s="2" t="s">
        <v>387</v>
      </c>
      <c r="C761" s="2" t="s">
        <v>8</v>
      </c>
      <c r="D761" s="2" t="s">
        <v>47</v>
      </c>
      <c r="E761" s="2" t="s">
        <v>10</v>
      </c>
      <c r="F761" s="2">
        <v>0</v>
      </c>
      <c r="G761" s="3">
        <v>15</v>
      </c>
    </row>
    <row r="762" spans="1:7" ht="12.75" customHeight="1" x14ac:dyDescent="0.3">
      <c r="A762" s="2">
        <v>763</v>
      </c>
      <c r="B762" s="2" t="s">
        <v>388</v>
      </c>
      <c r="C762" s="2" t="s">
        <v>8</v>
      </c>
      <c r="D762" s="2" t="s">
        <v>54</v>
      </c>
      <c r="F762" s="2">
        <v>30</v>
      </c>
      <c r="G762" s="3">
        <v>39</v>
      </c>
    </row>
    <row r="763" spans="1:7" ht="12.75" customHeight="1" x14ac:dyDescent="0.3">
      <c r="A763" s="2">
        <v>764</v>
      </c>
      <c r="B763" s="2" t="s">
        <v>388</v>
      </c>
      <c r="C763" s="2" t="s">
        <v>8</v>
      </c>
      <c r="D763" s="2" t="s">
        <v>54</v>
      </c>
      <c r="F763" s="2">
        <v>20</v>
      </c>
      <c r="G763" s="3">
        <v>37</v>
      </c>
    </row>
    <row r="764" spans="1:7" ht="12.75" customHeight="1" x14ac:dyDescent="0.3">
      <c r="A764" s="2">
        <v>765</v>
      </c>
      <c r="B764" s="2" t="s">
        <v>388</v>
      </c>
      <c r="C764" s="2" t="s">
        <v>8</v>
      </c>
      <c r="D764" s="2" t="s">
        <v>54</v>
      </c>
      <c r="E764" s="2" t="s">
        <v>10</v>
      </c>
      <c r="F764" s="2">
        <v>0</v>
      </c>
      <c r="G764" s="3">
        <v>30</v>
      </c>
    </row>
    <row r="765" spans="1:7" ht="12.75" customHeight="1" x14ac:dyDescent="0.3">
      <c r="A765" s="2">
        <v>766</v>
      </c>
      <c r="B765" s="2" t="s">
        <v>389</v>
      </c>
      <c r="C765" s="2" t="s">
        <v>8</v>
      </c>
      <c r="D765" s="2" t="s">
        <v>54</v>
      </c>
      <c r="F765" s="2">
        <v>20</v>
      </c>
      <c r="G765" s="3">
        <v>22</v>
      </c>
    </row>
    <row r="766" spans="1:7" ht="12.75" customHeight="1" x14ac:dyDescent="0.3">
      <c r="A766" s="2">
        <v>767</v>
      </c>
      <c r="B766" s="2" t="s">
        <v>390</v>
      </c>
      <c r="C766" s="2" t="s">
        <v>8</v>
      </c>
      <c r="D766" s="2" t="s">
        <v>65</v>
      </c>
      <c r="F766" s="2">
        <v>20</v>
      </c>
      <c r="G766" s="3">
        <v>30</v>
      </c>
    </row>
    <row r="767" spans="1:7" ht="12.75" customHeight="1" x14ac:dyDescent="0.3">
      <c r="A767" s="2">
        <v>768</v>
      </c>
      <c r="B767" s="2" t="s">
        <v>390</v>
      </c>
      <c r="C767" s="2" t="s">
        <v>8</v>
      </c>
      <c r="D767" s="2" t="s">
        <v>65</v>
      </c>
      <c r="F767" s="2">
        <v>30</v>
      </c>
      <c r="G767" s="3">
        <v>31</v>
      </c>
    </row>
    <row r="768" spans="1:7" ht="12.75" customHeight="1" x14ac:dyDescent="0.3">
      <c r="A768" s="2">
        <v>769</v>
      </c>
      <c r="B768" s="2" t="s">
        <v>390</v>
      </c>
      <c r="C768" s="2" t="s">
        <v>8</v>
      </c>
      <c r="D768" s="2" t="s">
        <v>65</v>
      </c>
      <c r="E768" s="2" t="s">
        <v>10</v>
      </c>
      <c r="F768" s="2">
        <v>0</v>
      </c>
      <c r="G768" s="3">
        <v>29</v>
      </c>
    </row>
    <row r="769" spans="1:7" ht="12.75" customHeight="1" x14ac:dyDescent="0.3">
      <c r="A769" s="2">
        <v>770</v>
      </c>
      <c r="B769" s="2" t="s">
        <v>391</v>
      </c>
      <c r="C769" s="2" t="s">
        <v>8</v>
      </c>
      <c r="D769" s="2" t="s">
        <v>9</v>
      </c>
      <c r="E769" s="2" t="s">
        <v>10</v>
      </c>
      <c r="F769" s="2">
        <v>0</v>
      </c>
      <c r="G769" s="3">
        <v>13</v>
      </c>
    </row>
    <row r="770" spans="1:7" ht="12.75" customHeight="1" x14ac:dyDescent="0.3">
      <c r="A770" s="2">
        <v>771</v>
      </c>
      <c r="B770" s="2" t="s">
        <v>391</v>
      </c>
      <c r="C770" s="2" t="s">
        <v>8</v>
      </c>
      <c r="D770" s="2" t="s">
        <v>9</v>
      </c>
      <c r="F770" s="2">
        <v>30</v>
      </c>
      <c r="G770" s="3">
        <v>32</v>
      </c>
    </row>
    <row r="771" spans="1:7" ht="12.75" customHeight="1" x14ac:dyDescent="0.3">
      <c r="A771" s="2">
        <v>772</v>
      </c>
      <c r="B771" s="2" t="s">
        <v>392</v>
      </c>
      <c r="C771" s="2" t="s">
        <v>8</v>
      </c>
      <c r="D771" s="2" t="s">
        <v>36</v>
      </c>
      <c r="E771" s="2" t="s">
        <v>10</v>
      </c>
      <c r="F771" s="2">
        <v>0</v>
      </c>
      <c r="G771" s="3">
        <v>24</v>
      </c>
    </row>
    <row r="772" spans="1:7" ht="12.75" customHeight="1" x14ac:dyDescent="0.3">
      <c r="A772" s="2">
        <v>773</v>
      </c>
      <c r="B772" s="2" t="s">
        <v>393</v>
      </c>
      <c r="C772" s="2" t="s">
        <v>8</v>
      </c>
      <c r="D772" s="2" t="s">
        <v>97</v>
      </c>
      <c r="E772" s="2" t="s">
        <v>10</v>
      </c>
      <c r="F772" s="2">
        <v>0</v>
      </c>
      <c r="G772" s="3">
        <v>34</v>
      </c>
    </row>
    <row r="773" spans="1:7" ht="12.75" customHeight="1" x14ac:dyDescent="0.3">
      <c r="A773" s="2">
        <v>774</v>
      </c>
      <c r="B773" s="2" t="s">
        <v>393</v>
      </c>
      <c r="C773" s="2" t="s">
        <v>8</v>
      </c>
      <c r="D773" s="2" t="s">
        <v>97</v>
      </c>
      <c r="F773" s="2">
        <v>30</v>
      </c>
      <c r="G773" s="3">
        <v>39</v>
      </c>
    </row>
    <row r="774" spans="1:7" ht="12.75" customHeight="1" x14ac:dyDescent="0.3">
      <c r="A774" s="2">
        <v>775</v>
      </c>
      <c r="B774" s="2" t="s">
        <v>393</v>
      </c>
      <c r="C774" s="2" t="s">
        <v>8</v>
      </c>
      <c r="D774" s="2" t="s">
        <v>97</v>
      </c>
      <c r="F774" s="2">
        <v>20</v>
      </c>
      <c r="G774" s="3">
        <v>20</v>
      </c>
    </row>
    <row r="775" spans="1:7" ht="12.75" customHeight="1" x14ac:dyDescent="0.3">
      <c r="A775" s="2">
        <v>776</v>
      </c>
      <c r="B775" s="2" t="s">
        <v>394</v>
      </c>
      <c r="C775" s="2" t="s">
        <v>8</v>
      </c>
      <c r="D775" s="2" t="s">
        <v>9</v>
      </c>
      <c r="E775" s="2" t="s">
        <v>10</v>
      </c>
      <c r="F775" s="2">
        <v>0</v>
      </c>
      <c r="G775" s="3">
        <v>17</v>
      </c>
    </row>
    <row r="776" spans="1:7" ht="12.75" customHeight="1" x14ac:dyDescent="0.3">
      <c r="A776" s="2">
        <v>777</v>
      </c>
      <c r="B776" s="2" t="s">
        <v>395</v>
      </c>
      <c r="C776" s="2" t="s">
        <v>8</v>
      </c>
      <c r="D776" s="2" t="s">
        <v>47</v>
      </c>
      <c r="F776" s="2">
        <v>20</v>
      </c>
      <c r="G776" s="3">
        <v>18</v>
      </c>
    </row>
    <row r="777" spans="1:7" ht="12.75" customHeight="1" x14ac:dyDescent="0.3">
      <c r="A777" s="2">
        <v>778</v>
      </c>
      <c r="B777" s="2" t="s">
        <v>395</v>
      </c>
      <c r="C777" s="2" t="s">
        <v>8</v>
      </c>
      <c r="D777" s="2" t="s">
        <v>47</v>
      </c>
      <c r="F777" s="2">
        <v>30</v>
      </c>
      <c r="G777" s="3">
        <v>35</v>
      </c>
    </row>
    <row r="778" spans="1:7" ht="12.75" customHeight="1" x14ac:dyDescent="0.3">
      <c r="A778" s="2">
        <v>779</v>
      </c>
      <c r="B778" s="2" t="s">
        <v>395</v>
      </c>
      <c r="C778" s="2" t="s">
        <v>8</v>
      </c>
      <c r="D778" s="2" t="s">
        <v>47</v>
      </c>
      <c r="E778" s="2" t="s">
        <v>10</v>
      </c>
      <c r="F778" s="2">
        <v>0</v>
      </c>
      <c r="G778" s="3">
        <v>17</v>
      </c>
    </row>
    <row r="779" spans="1:7" ht="12.75" customHeight="1" x14ac:dyDescent="0.3">
      <c r="A779" s="2">
        <v>780</v>
      </c>
      <c r="B779" s="2" t="s">
        <v>396</v>
      </c>
      <c r="C779" s="2" t="s">
        <v>8</v>
      </c>
      <c r="D779" s="2" t="s">
        <v>94</v>
      </c>
      <c r="F779" s="2">
        <v>20</v>
      </c>
      <c r="G779" s="3">
        <v>24</v>
      </c>
    </row>
    <row r="780" spans="1:7" ht="12.75" customHeight="1" x14ac:dyDescent="0.3">
      <c r="A780" s="2">
        <v>781</v>
      </c>
      <c r="B780" s="2" t="s">
        <v>397</v>
      </c>
      <c r="C780" s="2" t="s">
        <v>8</v>
      </c>
      <c r="D780" s="2" t="s">
        <v>9</v>
      </c>
      <c r="E780" s="2" t="s">
        <v>10</v>
      </c>
      <c r="F780" s="2">
        <v>0</v>
      </c>
      <c r="G780" s="3">
        <v>40</v>
      </c>
    </row>
    <row r="781" spans="1:7" ht="12.75" customHeight="1" x14ac:dyDescent="0.3">
      <c r="A781" s="2">
        <v>782</v>
      </c>
      <c r="B781" s="2" t="s">
        <v>397</v>
      </c>
      <c r="C781" s="2" t="s">
        <v>8</v>
      </c>
      <c r="D781" s="2" t="s">
        <v>9</v>
      </c>
      <c r="F781" s="2">
        <v>30</v>
      </c>
      <c r="G781" s="3">
        <v>25</v>
      </c>
    </row>
    <row r="782" spans="1:7" ht="12.75" customHeight="1" x14ac:dyDescent="0.3">
      <c r="A782" s="2">
        <v>783</v>
      </c>
      <c r="B782" s="2" t="s">
        <v>398</v>
      </c>
      <c r="C782" s="2" t="s">
        <v>8</v>
      </c>
      <c r="D782" s="2" t="s">
        <v>9</v>
      </c>
      <c r="F782" s="2">
        <v>30</v>
      </c>
      <c r="G782" s="3">
        <v>10</v>
      </c>
    </row>
    <row r="783" spans="1:7" ht="12.75" customHeight="1" x14ac:dyDescent="0.3">
      <c r="A783" s="2">
        <v>784</v>
      </c>
      <c r="B783" s="2" t="s">
        <v>398</v>
      </c>
      <c r="C783" s="2" t="s">
        <v>8</v>
      </c>
      <c r="D783" s="2" t="s">
        <v>9</v>
      </c>
      <c r="E783" s="2" t="s">
        <v>10</v>
      </c>
      <c r="F783" s="2">
        <v>0</v>
      </c>
      <c r="G783" s="3">
        <v>39</v>
      </c>
    </row>
    <row r="784" spans="1:7" ht="12.75" customHeight="1" x14ac:dyDescent="0.3">
      <c r="A784" s="2">
        <v>785</v>
      </c>
      <c r="B784" s="2" t="s">
        <v>399</v>
      </c>
      <c r="C784" s="2" t="s">
        <v>8</v>
      </c>
      <c r="D784" s="2" t="s">
        <v>9</v>
      </c>
      <c r="E784" s="2" t="s">
        <v>10</v>
      </c>
      <c r="F784" s="2">
        <v>0</v>
      </c>
      <c r="G784" s="3">
        <v>17</v>
      </c>
    </row>
    <row r="785" spans="1:7" ht="12.75" customHeight="1" x14ac:dyDescent="0.3">
      <c r="A785" s="2">
        <v>786</v>
      </c>
      <c r="B785" s="2" t="s">
        <v>400</v>
      </c>
      <c r="C785" s="2" t="s">
        <v>8</v>
      </c>
      <c r="D785" s="2" t="s">
        <v>9</v>
      </c>
      <c r="F785" s="2">
        <v>20</v>
      </c>
      <c r="G785" s="3">
        <v>10</v>
      </c>
    </row>
    <row r="786" spans="1:7" ht="12.75" customHeight="1" x14ac:dyDescent="0.3">
      <c r="A786" s="2">
        <v>787</v>
      </c>
      <c r="B786" s="2" t="s">
        <v>400</v>
      </c>
      <c r="C786" s="2" t="s">
        <v>8</v>
      </c>
      <c r="D786" s="2" t="s">
        <v>9</v>
      </c>
      <c r="E786" s="2" t="s">
        <v>10</v>
      </c>
      <c r="F786" s="2">
        <v>0</v>
      </c>
      <c r="G786" s="3">
        <v>35</v>
      </c>
    </row>
    <row r="787" spans="1:7" ht="12.75" customHeight="1" x14ac:dyDescent="0.3">
      <c r="A787" s="2">
        <v>788</v>
      </c>
      <c r="B787" s="2" t="s">
        <v>400</v>
      </c>
      <c r="C787" s="2" t="s">
        <v>8</v>
      </c>
      <c r="D787" s="2" t="s">
        <v>9</v>
      </c>
      <c r="F787" s="2">
        <v>30</v>
      </c>
      <c r="G787" s="3">
        <v>11</v>
      </c>
    </row>
    <row r="788" spans="1:7" ht="12.75" customHeight="1" x14ac:dyDescent="0.3">
      <c r="A788" s="2">
        <v>789</v>
      </c>
      <c r="B788" s="2" t="s">
        <v>400</v>
      </c>
      <c r="C788" s="2" t="s">
        <v>8</v>
      </c>
      <c r="D788" s="2" t="s">
        <v>9</v>
      </c>
      <c r="F788" s="2">
        <v>20</v>
      </c>
      <c r="G788" s="3">
        <v>34</v>
      </c>
    </row>
    <row r="789" spans="1:7" ht="12.75" customHeight="1" x14ac:dyDescent="0.3">
      <c r="A789" s="2">
        <v>790</v>
      </c>
      <c r="B789" s="2" t="s">
        <v>401</v>
      </c>
      <c r="C789" s="2" t="s">
        <v>8</v>
      </c>
      <c r="D789" s="2" t="s">
        <v>36</v>
      </c>
      <c r="F789" s="2">
        <v>30</v>
      </c>
      <c r="G789" s="3">
        <v>22</v>
      </c>
    </row>
    <row r="790" spans="1:7" ht="12.75" customHeight="1" x14ac:dyDescent="0.3">
      <c r="A790" s="2">
        <v>791</v>
      </c>
      <c r="B790" s="2" t="s">
        <v>401</v>
      </c>
      <c r="C790" s="2" t="s">
        <v>8</v>
      </c>
      <c r="D790" s="2" t="s">
        <v>36</v>
      </c>
      <c r="E790" s="2" t="s">
        <v>10</v>
      </c>
      <c r="F790" s="2">
        <v>0</v>
      </c>
      <c r="G790" s="3">
        <v>16</v>
      </c>
    </row>
    <row r="791" spans="1:7" ht="12.75" customHeight="1" x14ac:dyDescent="0.3">
      <c r="A791" s="2">
        <v>792</v>
      </c>
      <c r="B791" s="2" t="s">
        <v>401</v>
      </c>
      <c r="C791" s="2" t="s">
        <v>8</v>
      </c>
      <c r="D791" s="2" t="s">
        <v>36</v>
      </c>
      <c r="F791" s="2">
        <v>20</v>
      </c>
      <c r="G791" s="3">
        <v>31</v>
      </c>
    </row>
    <row r="792" spans="1:7" ht="12.75" customHeight="1" x14ac:dyDescent="0.3">
      <c r="A792" s="2">
        <v>793</v>
      </c>
      <c r="B792" s="2" t="s">
        <v>402</v>
      </c>
      <c r="C792" s="2" t="s">
        <v>8</v>
      </c>
      <c r="D792" s="2" t="s">
        <v>65</v>
      </c>
      <c r="F792" s="2">
        <v>30</v>
      </c>
      <c r="G792" s="3">
        <v>17</v>
      </c>
    </row>
    <row r="793" spans="1:7" ht="12.75" customHeight="1" x14ac:dyDescent="0.3">
      <c r="A793" s="2">
        <v>794</v>
      </c>
      <c r="B793" s="2" t="s">
        <v>402</v>
      </c>
      <c r="C793" s="2" t="s">
        <v>8</v>
      </c>
      <c r="D793" s="2" t="s">
        <v>65</v>
      </c>
      <c r="F793" s="2">
        <v>20</v>
      </c>
      <c r="G793" s="3">
        <v>28</v>
      </c>
    </row>
    <row r="794" spans="1:7" ht="12.75" customHeight="1" x14ac:dyDescent="0.3">
      <c r="A794" s="2">
        <v>795</v>
      </c>
      <c r="B794" s="2" t="s">
        <v>402</v>
      </c>
      <c r="C794" s="2" t="s">
        <v>8</v>
      </c>
      <c r="D794" s="2" t="s">
        <v>65</v>
      </c>
      <c r="E794" s="2" t="s">
        <v>10</v>
      </c>
      <c r="F794" s="2">
        <v>0</v>
      </c>
      <c r="G794" s="3">
        <v>29</v>
      </c>
    </row>
    <row r="795" spans="1:7" ht="12.75" customHeight="1" x14ac:dyDescent="0.3">
      <c r="A795" s="2">
        <v>796</v>
      </c>
      <c r="B795" s="2" t="s">
        <v>403</v>
      </c>
      <c r="C795" s="2" t="s">
        <v>8</v>
      </c>
      <c r="D795" s="2" t="s">
        <v>9</v>
      </c>
      <c r="E795" s="2" t="s">
        <v>10</v>
      </c>
      <c r="F795" s="2">
        <v>0</v>
      </c>
      <c r="G795" s="3">
        <v>33</v>
      </c>
    </row>
    <row r="796" spans="1:7" ht="12.75" customHeight="1" x14ac:dyDescent="0.3">
      <c r="A796" s="2">
        <v>797</v>
      </c>
      <c r="B796" s="2" t="s">
        <v>403</v>
      </c>
      <c r="C796" s="2" t="s">
        <v>8</v>
      </c>
      <c r="D796" s="2" t="s">
        <v>9</v>
      </c>
      <c r="F796" s="2">
        <v>30</v>
      </c>
      <c r="G796" s="3">
        <v>33</v>
      </c>
    </row>
    <row r="797" spans="1:7" ht="12.75" customHeight="1" x14ac:dyDescent="0.3">
      <c r="A797" s="2">
        <v>798</v>
      </c>
      <c r="B797" s="2" t="s">
        <v>404</v>
      </c>
      <c r="C797" s="2" t="s">
        <v>8</v>
      </c>
      <c r="D797" s="2" t="s">
        <v>9</v>
      </c>
      <c r="F797" s="2">
        <v>30</v>
      </c>
      <c r="G797" s="3">
        <v>19</v>
      </c>
    </row>
    <row r="798" spans="1:7" ht="12.75" customHeight="1" x14ac:dyDescent="0.3">
      <c r="A798" s="2">
        <v>799</v>
      </c>
      <c r="B798" s="2" t="s">
        <v>404</v>
      </c>
      <c r="C798" s="2" t="s">
        <v>8</v>
      </c>
      <c r="D798" s="2" t="s">
        <v>9</v>
      </c>
      <c r="E798" s="2" t="s">
        <v>10</v>
      </c>
      <c r="F798" s="2">
        <v>0</v>
      </c>
      <c r="G798" s="3">
        <v>32</v>
      </c>
    </row>
    <row r="799" spans="1:7" ht="12.75" customHeight="1" x14ac:dyDescent="0.3">
      <c r="A799" s="2">
        <v>800</v>
      </c>
      <c r="B799" s="2" t="s">
        <v>405</v>
      </c>
      <c r="C799" s="2" t="s">
        <v>8</v>
      </c>
      <c r="D799" s="2" t="s">
        <v>9</v>
      </c>
      <c r="E799" s="2" t="s">
        <v>10</v>
      </c>
      <c r="F799" s="2">
        <v>0</v>
      </c>
      <c r="G799" s="3">
        <v>14</v>
      </c>
    </row>
    <row r="800" spans="1:7" ht="12.75" customHeight="1" x14ac:dyDescent="0.3">
      <c r="A800" s="2">
        <v>801</v>
      </c>
      <c r="B800" s="2" t="s">
        <v>406</v>
      </c>
      <c r="C800" s="2" t="s">
        <v>8</v>
      </c>
      <c r="D800" s="2" t="s">
        <v>9</v>
      </c>
      <c r="E800" s="2" t="s">
        <v>10</v>
      </c>
      <c r="F800" s="2">
        <v>0</v>
      </c>
      <c r="G800" s="3">
        <v>34</v>
      </c>
    </row>
    <row r="801" spans="1:7" ht="12.75" customHeight="1" x14ac:dyDescent="0.3">
      <c r="A801" s="2">
        <v>802</v>
      </c>
      <c r="B801" s="2" t="s">
        <v>406</v>
      </c>
      <c r="C801" s="2" t="s">
        <v>8</v>
      </c>
      <c r="D801" s="2" t="s">
        <v>9</v>
      </c>
      <c r="F801" s="2">
        <v>30</v>
      </c>
      <c r="G801" s="3">
        <v>32</v>
      </c>
    </row>
    <row r="802" spans="1:7" ht="12.75" customHeight="1" x14ac:dyDescent="0.3">
      <c r="A802" s="2">
        <v>803</v>
      </c>
      <c r="B802" s="2" t="s">
        <v>407</v>
      </c>
      <c r="C802" s="2" t="s">
        <v>8</v>
      </c>
      <c r="D802" s="2" t="s">
        <v>94</v>
      </c>
      <c r="E802" s="2" t="s">
        <v>10</v>
      </c>
      <c r="F802" s="2">
        <v>0</v>
      </c>
      <c r="G802" s="3">
        <v>32</v>
      </c>
    </row>
    <row r="803" spans="1:7" ht="12.75" customHeight="1" x14ac:dyDescent="0.3">
      <c r="A803" s="2">
        <v>804</v>
      </c>
      <c r="B803" s="2" t="s">
        <v>407</v>
      </c>
      <c r="C803" s="2" t="s">
        <v>8</v>
      </c>
      <c r="D803" s="2" t="s">
        <v>94</v>
      </c>
      <c r="F803" s="2">
        <v>30</v>
      </c>
      <c r="G803" s="3">
        <v>16</v>
      </c>
    </row>
    <row r="804" spans="1:7" ht="12.75" customHeight="1" x14ac:dyDescent="0.3">
      <c r="A804" s="2">
        <v>805</v>
      </c>
      <c r="B804" s="2" t="s">
        <v>407</v>
      </c>
      <c r="C804" s="2" t="s">
        <v>8</v>
      </c>
      <c r="D804" s="2" t="s">
        <v>94</v>
      </c>
      <c r="F804" s="2">
        <v>20</v>
      </c>
      <c r="G804" s="3">
        <v>20</v>
      </c>
    </row>
    <row r="805" spans="1:7" ht="12.75" customHeight="1" x14ac:dyDescent="0.3">
      <c r="A805" s="2">
        <v>806</v>
      </c>
      <c r="B805" s="2" t="s">
        <v>408</v>
      </c>
      <c r="C805" s="2" t="s">
        <v>8</v>
      </c>
      <c r="D805" s="2" t="s">
        <v>75</v>
      </c>
      <c r="E805" s="2" t="s">
        <v>10</v>
      </c>
      <c r="F805" s="2">
        <v>0</v>
      </c>
      <c r="G805" s="3">
        <v>38</v>
      </c>
    </row>
    <row r="806" spans="1:7" ht="12.75" customHeight="1" x14ac:dyDescent="0.3">
      <c r="A806" s="2">
        <v>807</v>
      </c>
      <c r="B806" s="2" t="s">
        <v>409</v>
      </c>
      <c r="C806" s="2" t="s">
        <v>8</v>
      </c>
      <c r="D806" s="2" t="s">
        <v>9</v>
      </c>
      <c r="F806" s="2">
        <v>30</v>
      </c>
      <c r="G806" s="3">
        <v>35</v>
      </c>
    </row>
    <row r="807" spans="1:7" ht="12.75" customHeight="1" x14ac:dyDescent="0.3">
      <c r="A807" s="2">
        <v>808</v>
      </c>
      <c r="B807" s="2" t="s">
        <v>409</v>
      </c>
      <c r="C807" s="2" t="s">
        <v>8</v>
      </c>
      <c r="D807" s="2" t="s">
        <v>9</v>
      </c>
      <c r="E807" s="2" t="s">
        <v>10</v>
      </c>
      <c r="F807" s="2">
        <v>0</v>
      </c>
      <c r="G807" s="3">
        <v>38</v>
      </c>
    </row>
    <row r="808" spans="1:7" ht="12.75" customHeight="1" x14ac:dyDescent="0.3">
      <c r="A808" s="2">
        <v>809</v>
      </c>
      <c r="B808" s="2" t="s">
        <v>409</v>
      </c>
      <c r="C808" s="2" t="s">
        <v>8</v>
      </c>
      <c r="D808" s="2" t="s">
        <v>9</v>
      </c>
      <c r="F808" s="2">
        <v>20</v>
      </c>
      <c r="G808" s="3">
        <v>22</v>
      </c>
    </row>
    <row r="809" spans="1:7" ht="12.75" customHeight="1" x14ac:dyDescent="0.3">
      <c r="A809" s="2">
        <v>810</v>
      </c>
      <c r="B809" s="2" t="s">
        <v>409</v>
      </c>
      <c r="C809" s="2" t="s">
        <v>8</v>
      </c>
      <c r="D809" s="2" t="s">
        <v>9</v>
      </c>
      <c r="F809" s="2">
        <v>20</v>
      </c>
      <c r="G809" s="3">
        <v>12</v>
      </c>
    </row>
    <row r="810" spans="1:7" ht="12.75" customHeight="1" x14ac:dyDescent="0.3">
      <c r="A810" s="2">
        <v>811</v>
      </c>
      <c r="B810" s="2" t="s">
        <v>410</v>
      </c>
      <c r="C810" s="2" t="s">
        <v>8</v>
      </c>
      <c r="D810" s="2" t="s">
        <v>9</v>
      </c>
      <c r="F810" s="2">
        <v>20</v>
      </c>
      <c r="G810" s="3">
        <v>25</v>
      </c>
    </row>
    <row r="811" spans="1:7" ht="12.75" customHeight="1" x14ac:dyDescent="0.3">
      <c r="A811" s="2">
        <v>812</v>
      </c>
      <c r="B811" s="2" t="s">
        <v>410</v>
      </c>
      <c r="C811" s="2" t="s">
        <v>8</v>
      </c>
      <c r="D811" s="2" t="s">
        <v>9</v>
      </c>
      <c r="E811" s="2" t="s">
        <v>10</v>
      </c>
      <c r="F811" s="2">
        <v>0</v>
      </c>
      <c r="G811" s="3">
        <v>33</v>
      </c>
    </row>
    <row r="812" spans="1:7" ht="12.75" customHeight="1" x14ac:dyDescent="0.3">
      <c r="A812" s="2">
        <v>813</v>
      </c>
      <c r="B812" s="2" t="s">
        <v>411</v>
      </c>
      <c r="C812" s="2" t="s">
        <v>8</v>
      </c>
      <c r="D812" s="2" t="s">
        <v>47</v>
      </c>
      <c r="F812" s="2">
        <v>30</v>
      </c>
      <c r="G812" s="3">
        <v>16</v>
      </c>
    </row>
    <row r="813" spans="1:7" ht="12.75" customHeight="1" x14ac:dyDescent="0.3">
      <c r="A813" s="2">
        <v>814</v>
      </c>
      <c r="B813" s="2" t="s">
        <v>411</v>
      </c>
      <c r="C813" s="2" t="s">
        <v>8</v>
      </c>
      <c r="D813" s="2" t="s">
        <v>47</v>
      </c>
      <c r="E813" s="2" t="s">
        <v>10</v>
      </c>
      <c r="F813" s="2">
        <v>0</v>
      </c>
      <c r="G813" s="3">
        <v>15</v>
      </c>
    </row>
    <row r="814" spans="1:7" ht="12.75" customHeight="1" x14ac:dyDescent="0.3">
      <c r="A814" s="2">
        <v>815</v>
      </c>
      <c r="B814" s="2" t="s">
        <v>411</v>
      </c>
      <c r="C814" s="2" t="s">
        <v>8</v>
      </c>
      <c r="D814" s="2" t="s">
        <v>47</v>
      </c>
      <c r="F814" s="2">
        <v>20</v>
      </c>
      <c r="G814" s="3">
        <v>14</v>
      </c>
    </row>
    <row r="815" spans="1:7" ht="12.75" customHeight="1" x14ac:dyDescent="0.3">
      <c r="A815" s="2">
        <v>816</v>
      </c>
      <c r="B815" s="2" t="s">
        <v>412</v>
      </c>
      <c r="C815" s="2" t="s">
        <v>8</v>
      </c>
      <c r="D815" s="2" t="s">
        <v>9</v>
      </c>
      <c r="F815" s="2">
        <v>20</v>
      </c>
      <c r="G815" s="3">
        <v>26</v>
      </c>
    </row>
    <row r="816" spans="1:7" ht="12.75" customHeight="1" x14ac:dyDescent="0.3">
      <c r="A816" s="2">
        <v>817</v>
      </c>
      <c r="B816" s="2" t="s">
        <v>412</v>
      </c>
      <c r="C816" s="2" t="s">
        <v>8</v>
      </c>
      <c r="D816" s="2" t="s">
        <v>9</v>
      </c>
      <c r="F816" s="2">
        <v>30</v>
      </c>
      <c r="G816" s="3">
        <v>33</v>
      </c>
    </row>
    <row r="817" spans="1:7" ht="12.75" customHeight="1" x14ac:dyDescent="0.3">
      <c r="A817" s="2">
        <v>818</v>
      </c>
      <c r="B817" s="2" t="s">
        <v>412</v>
      </c>
      <c r="C817" s="2" t="s">
        <v>8</v>
      </c>
      <c r="D817" s="2" t="s">
        <v>9</v>
      </c>
      <c r="E817" s="2" t="s">
        <v>10</v>
      </c>
      <c r="F817" s="2">
        <v>0</v>
      </c>
      <c r="G817" s="3">
        <v>34</v>
      </c>
    </row>
    <row r="818" spans="1:7" ht="12.75" customHeight="1" x14ac:dyDescent="0.3">
      <c r="A818" s="2">
        <v>819</v>
      </c>
      <c r="B818" s="2" t="s">
        <v>412</v>
      </c>
      <c r="C818" s="2" t="s">
        <v>8</v>
      </c>
      <c r="D818" s="2" t="s">
        <v>9</v>
      </c>
      <c r="F818" s="2">
        <v>20</v>
      </c>
      <c r="G818" s="3">
        <v>24</v>
      </c>
    </row>
    <row r="819" spans="1:7" ht="12.75" customHeight="1" x14ac:dyDescent="0.3">
      <c r="A819" s="2">
        <v>820</v>
      </c>
      <c r="B819" s="2" t="s">
        <v>413</v>
      </c>
      <c r="C819" s="2" t="s">
        <v>8</v>
      </c>
      <c r="D819" s="2" t="s">
        <v>9</v>
      </c>
      <c r="E819" s="2" t="s">
        <v>10</v>
      </c>
      <c r="F819" s="2">
        <v>0</v>
      </c>
      <c r="G819" s="3">
        <v>30</v>
      </c>
    </row>
    <row r="820" spans="1:7" ht="12.75" customHeight="1" x14ac:dyDescent="0.3">
      <c r="A820" s="2">
        <v>821</v>
      </c>
      <c r="B820" s="2" t="s">
        <v>413</v>
      </c>
      <c r="C820" s="2" t="s">
        <v>8</v>
      </c>
      <c r="D820" s="2" t="s">
        <v>9</v>
      </c>
      <c r="F820" s="2">
        <v>20</v>
      </c>
      <c r="G820" s="3">
        <v>23</v>
      </c>
    </row>
    <row r="821" spans="1:7" ht="12.75" customHeight="1" x14ac:dyDescent="0.3">
      <c r="A821" s="2">
        <v>822</v>
      </c>
      <c r="B821" s="2" t="s">
        <v>413</v>
      </c>
      <c r="C821" s="2" t="s">
        <v>8</v>
      </c>
      <c r="D821" s="2" t="s">
        <v>9</v>
      </c>
      <c r="F821" s="2">
        <v>30</v>
      </c>
      <c r="G821" s="3">
        <v>18</v>
      </c>
    </row>
    <row r="822" spans="1:7" ht="12.75" customHeight="1" x14ac:dyDescent="0.3">
      <c r="A822" s="2">
        <v>823</v>
      </c>
      <c r="B822" s="2" t="s">
        <v>414</v>
      </c>
      <c r="C822" s="2" t="s">
        <v>8</v>
      </c>
      <c r="D822" s="2" t="s">
        <v>65</v>
      </c>
      <c r="F822" s="2">
        <v>20</v>
      </c>
      <c r="G822" s="3">
        <v>36</v>
      </c>
    </row>
    <row r="823" spans="1:7" ht="12.75" customHeight="1" x14ac:dyDescent="0.3">
      <c r="A823" s="2">
        <v>824</v>
      </c>
      <c r="B823" s="2" t="s">
        <v>414</v>
      </c>
      <c r="C823" s="2" t="s">
        <v>8</v>
      </c>
      <c r="D823" s="2" t="s">
        <v>65</v>
      </c>
      <c r="E823" s="2" t="s">
        <v>10</v>
      </c>
      <c r="F823" s="2">
        <v>0</v>
      </c>
      <c r="G823" s="3">
        <v>21</v>
      </c>
    </row>
    <row r="824" spans="1:7" ht="12.75" customHeight="1" x14ac:dyDescent="0.3">
      <c r="A824" s="2">
        <v>825</v>
      </c>
      <c r="B824" s="2" t="s">
        <v>414</v>
      </c>
      <c r="C824" s="2" t="s">
        <v>8</v>
      </c>
      <c r="D824" s="2" t="s">
        <v>65</v>
      </c>
      <c r="F824" s="2">
        <v>30</v>
      </c>
      <c r="G824" s="3">
        <v>15</v>
      </c>
    </row>
    <row r="825" spans="1:7" ht="12.75" customHeight="1" x14ac:dyDescent="0.3">
      <c r="A825" s="2">
        <v>826</v>
      </c>
      <c r="B825" s="2" t="s">
        <v>415</v>
      </c>
      <c r="C825" s="2" t="s">
        <v>8</v>
      </c>
      <c r="D825" s="2" t="s">
        <v>47</v>
      </c>
      <c r="E825" s="2" t="s">
        <v>10</v>
      </c>
      <c r="F825" s="2">
        <v>0</v>
      </c>
      <c r="G825" s="3">
        <v>21</v>
      </c>
    </row>
    <row r="826" spans="1:7" ht="12.75" customHeight="1" x14ac:dyDescent="0.3">
      <c r="A826" s="2">
        <v>827</v>
      </c>
      <c r="B826" s="2" t="s">
        <v>415</v>
      </c>
      <c r="C826" s="2" t="s">
        <v>8</v>
      </c>
      <c r="D826" s="2" t="s">
        <v>47</v>
      </c>
      <c r="F826" s="2">
        <v>30</v>
      </c>
      <c r="G826" s="3">
        <v>23</v>
      </c>
    </row>
    <row r="827" spans="1:7" ht="12.75" customHeight="1" x14ac:dyDescent="0.3">
      <c r="A827" s="2">
        <v>828</v>
      </c>
      <c r="B827" s="2" t="s">
        <v>416</v>
      </c>
      <c r="C827" s="2" t="s">
        <v>8</v>
      </c>
      <c r="D827" s="2" t="s">
        <v>36</v>
      </c>
      <c r="E827" s="2" t="s">
        <v>10</v>
      </c>
      <c r="F827" s="2">
        <v>0</v>
      </c>
      <c r="G827" s="3">
        <v>24</v>
      </c>
    </row>
    <row r="828" spans="1:7" ht="12.75" customHeight="1" x14ac:dyDescent="0.3">
      <c r="A828" s="2">
        <v>829</v>
      </c>
      <c r="B828" s="2" t="s">
        <v>416</v>
      </c>
      <c r="C828" s="2" t="s">
        <v>8</v>
      </c>
      <c r="D828" s="2" t="s">
        <v>36</v>
      </c>
      <c r="F828" s="2">
        <v>30</v>
      </c>
      <c r="G828" s="3">
        <v>18</v>
      </c>
    </row>
    <row r="829" spans="1:7" ht="12.75" customHeight="1" x14ac:dyDescent="0.3">
      <c r="A829" s="2">
        <v>830</v>
      </c>
      <c r="B829" s="2" t="s">
        <v>416</v>
      </c>
      <c r="C829" s="2" t="s">
        <v>8</v>
      </c>
      <c r="D829" s="2" t="s">
        <v>36</v>
      </c>
      <c r="F829" s="2">
        <v>20</v>
      </c>
      <c r="G829" s="3">
        <v>29</v>
      </c>
    </row>
    <row r="830" spans="1:7" ht="12.75" customHeight="1" x14ac:dyDescent="0.3">
      <c r="A830" s="2">
        <v>831</v>
      </c>
      <c r="B830" s="2" t="s">
        <v>416</v>
      </c>
      <c r="C830" s="2" t="s">
        <v>8</v>
      </c>
      <c r="D830" s="2" t="s">
        <v>36</v>
      </c>
      <c r="F830" s="2">
        <v>20</v>
      </c>
      <c r="G830" s="3">
        <v>10</v>
      </c>
    </row>
    <row r="831" spans="1:7" ht="12.75" customHeight="1" x14ac:dyDescent="0.3">
      <c r="A831" s="2">
        <v>832</v>
      </c>
      <c r="B831" s="2" t="s">
        <v>417</v>
      </c>
      <c r="C831" s="2" t="s">
        <v>8</v>
      </c>
      <c r="D831" s="2" t="s">
        <v>47</v>
      </c>
      <c r="F831" s="2">
        <v>20</v>
      </c>
      <c r="G831" s="3">
        <v>19</v>
      </c>
    </row>
    <row r="832" spans="1:7" ht="12.75" customHeight="1" x14ac:dyDescent="0.3">
      <c r="A832" s="2">
        <v>833</v>
      </c>
      <c r="B832" s="2" t="s">
        <v>417</v>
      </c>
      <c r="C832" s="2" t="s">
        <v>8</v>
      </c>
      <c r="D832" s="2" t="s">
        <v>47</v>
      </c>
      <c r="E832" s="2" t="s">
        <v>10</v>
      </c>
      <c r="F832" s="2">
        <v>0</v>
      </c>
      <c r="G832" s="3">
        <v>19</v>
      </c>
    </row>
    <row r="833" spans="1:7" ht="12.75" customHeight="1" x14ac:dyDescent="0.3">
      <c r="A833" s="2">
        <v>834</v>
      </c>
      <c r="B833" s="2" t="s">
        <v>417</v>
      </c>
      <c r="C833" s="2" t="s">
        <v>8</v>
      </c>
      <c r="D833" s="2" t="s">
        <v>47</v>
      </c>
      <c r="F833" s="2">
        <v>30</v>
      </c>
      <c r="G833" s="3">
        <v>28</v>
      </c>
    </row>
    <row r="834" spans="1:7" ht="12.75" customHeight="1" x14ac:dyDescent="0.3">
      <c r="A834" s="2">
        <v>835</v>
      </c>
      <c r="B834" s="2" t="s">
        <v>418</v>
      </c>
      <c r="C834" s="2" t="s">
        <v>8</v>
      </c>
      <c r="D834" s="2" t="s">
        <v>9</v>
      </c>
      <c r="F834" s="2">
        <v>30</v>
      </c>
      <c r="G834" s="3">
        <v>22</v>
      </c>
    </row>
    <row r="835" spans="1:7" ht="12.75" customHeight="1" x14ac:dyDescent="0.3">
      <c r="A835" s="2">
        <v>836</v>
      </c>
      <c r="B835" s="2" t="s">
        <v>418</v>
      </c>
      <c r="C835" s="2" t="s">
        <v>8</v>
      </c>
      <c r="D835" s="2" t="s">
        <v>9</v>
      </c>
      <c r="E835" s="2" t="s">
        <v>10</v>
      </c>
      <c r="F835" s="2">
        <v>0</v>
      </c>
      <c r="G835" s="3">
        <v>39</v>
      </c>
    </row>
    <row r="836" spans="1:7" ht="12.75" customHeight="1" x14ac:dyDescent="0.3">
      <c r="A836" s="2">
        <v>837</v>
      </c>
      <c r="B836" s="2" t="s">
        <v>419</v>
      </c>
      <c r="C836" s="2" t="s">
        <v>8</v>
      </c>
      <c r="D836" s="2" t="s">
        <v>9</v>
      </c>
      <c r="E836" s="2" t="s">
        <v>10</v>
      </c>
      <c r="F836" s="2">
        <v>0</v>
      </c>
      <c r="G836" s="3">
        <v>28</v>
      </c>
    </row>
    <row r="837" spans="1:7" ht="12.75" customHeight="1" x14ac:dyDescent="0.3">
      <c r="A837" s="2">
        <v>838</v>
      </c>
      <c r="B837" s="2" t="s">
        <v>420</v>
      </c>
      <c r="C837" s="2" t="s">
        <v>8</v>
      </c>
      <c r="D837" s="2" t="s">
        <v>47</v>
      </c>
      <c r="E837" s="2" t="s">
        <v>10</v>
      </c>
      <c r="F837" s="2">
        <v>0</v>
      </c>
      <c r="G837" s="3">
        <v>35</v>
      </c>
    </row>
    <row r="838" spans="1:7" ht="12.75" customHeight="1" x14ac:dyDescent="0.3">
      <c r="A838" s="2">
        <v>839</v>
      </c>
      <c r="B838" s="2" t="s">
        <v>420</v>
      </c>
      <c r="C838" s="2" t="s">
        <v>8</v>
      </c>
      <c r="D838" s="2" t="s">
        <v>47</v>
      </c>
      <c r="F838" s="2">
        <v>30</v>
      </c>
      <c r="G838" s="3">
        <v>11</v>
      </c>
    </row>
    <row r="839" spans="1:7" ht="12.75" customHeight="1" x14ac:dyDescent="0.3">
      <c r="A839" s="2">
        <v>840</v>
      </c>
      <c r="B839" s="2" t="s">
        <v>421</v>
      </c>
      <c r="C839" s="2" t="s">
        <v>8</v>
      </c>
      <c r="D839" s="2" t="s">
        <v>180</v>
      </c>
      <c r="E839" s="2" t="s">
        <v>10</v>
      </c>
      <c r="F839" s="2">
        <v>0</v>
      </c>
      <c r="G839" s="3">
        <v>35</v>
      </c>
    </row>
    <row r="840" spans="1:7" ht="12.75" customHeight="1" x14ac:dyDescent="0.3">
      <c r="A840" s="2">
        <v>841</v>
      </c>
      <c r="B840" s="2" t="s">
        <v>421</v>
      </c>
      <c r="C840" s="2" t="s">
        <v>8</v>
      </c>
      <c r="D840" s="2" t="s">
        <v>180</v>
      </c>
      <c r="F840" s="2">
        <v>30</v>
      </c>
      <c r="G840" s="3">
        <v>37</v>
      </c>
    </row>
    <row r="841" spans="1:7" ht="12.75" customHeight="1" x14ac:dyDescent="0.3">
      <c r="A841" s="2">
        <v>842</v>
      </c>
      <c r="B841" s="2" t="s">
        <v>421</v>
      </c>
      <c r="C841" s="2" t="s">
        <v>8</v>
      </c>
      <c r="D841" s="2" t="s">
        <v>180</v>
      </c>
      <c r="F841" s="2">
        <v>20</v>
      </c>
      <c r="G841" s="3">
        <v>16</v>
      </c>
    </row>
    <row r="842" spans="1:7" ht="12.75" customHeight="1" x14ac:dyDescent="0.3">
      <c r="A842" s="2">
        <v>843</v>
      </c>
      <c r="B842" s="2" t="s">
        <v>422</v>
      </c>
      <c r="C842" s="2" t="s">
        <v>8</v>
      </c>
      <c r="D842" s="2" t="s">
        <v>47</v>
      </c>
      <c r="E842" s="2" t="s">
        <v>10</v>
      </c>
      <c r="F842" s="2">
        <v>0</v>
      </c>
      <c r="G842" s="3">
        <v>25</v>
      </c>
    </row>
    <row r="843" spans="1:7" ht="12.75" customHeight="1" x14ac:dyDescent="0.3">
      <c r="A843" s="2">
        <v>844</v>
      </c>
      <c r="B843" s="2" t="s">
        <v>423</v>
      </c>
      <c r="C843" s="2" t="s">
        <v>8</v>
      </c>
      <c r="D843" s="2" t="s">
        <v>47</v>
      </c>
      <c r="E843" s="2" t="s">
        <v>10</v>
      </c>
      <c r="F843" s="2">
        <v>0</v>
      </c>
      <c r="G843" s="3">
        <v>35</v>
      </c>
    </row>
    <row r="844" spans="1:7" ht="12.75" customHeight="1" x14ac:dyDescent="0.3">
      <c r="A844" s="2">
        <v>845</v>
      </c>
      <c r="B844" s="2" t="s">
        <v>424</v>
      </c>
      <c r="C844" s="2" t="s">
        <v>8</v>
      </c>
      <c r="D844" s="2" t="s">
        <v>75</v>
      </c>
      <c r="E844" s="2" t="s">
        <v>10</v>
      </c>
      <c r="F844" s="2">
        <v>0</v>
      </c>
      <c r="G844" s="3">
        <v>31</v>
      </c>
    </row>
    <row r="845" spans="1:7" ht="12.75" customHeight="1" x14ac:dyDescent="0.3">
      <c r="A845" s="2">
        <v>846</v>
      </c>
      <c r="B845" s="2" t="s">
        <v>425</v>
      </c>
      <c r="C845" s="2" t="s">
        <v>8</v>
      </c>
      <c r="D845" s="2" t="s">
        <v>36</v>
      </c>
      <c r="F845" s="2">
        <v>20</v>
      </c>
      <c r="G845" s="3">
        <v>35</v>
      </c>
    </row>
    <row r="846" spans="1:7" ht="12.75" customHeight="1" x14ac:dyDescent="0.3">
      <c r="A846" s="2">
        <v>847</v>
      </c>
      <c r="B846" s="2" t="s">
        <v>425</v>
      </c>
      <c r="C846" s="2" t="s">
        <v>8</v>
      </c>
      <c r="D846" s="2" t="s">
        <v>36</v>
      </c>
      <c r="F846" s="2">
        <v>30</v>
      </c>
      <c r="G846" s="3">
        <v>13</v>
      </c>
    </row>
    <row r="847" spans="1:7" ht="12.75" customHeight="1" x14ac:dyDescent="0.3">
      <c r="A847" s="2">
        <v>848</v>
      </c>
      <c r="B847" s="2" t="s">
        <v>425</v>
      </c>
      <c r="C847" s="2" t="s">
        <v>8</v>
      </c>
      <c r="D847" s="2" t="s">
        <v>36</v>
      </c>
      <c r="E847" s="2" t="s">
        <v>10</v>
      </c>
      <c r="F847" s="2">
        <v>0</v>
      </c>
      <c r="G847" s="3">
        <v>40</v>
      </c>
    </row>
    <row r="848" spans="1:7" ht="12.75" customHeight="1" x14ac:dyDescent="0.3">
      <c r="A848" s="2">
        <v>849</v>
      </c>
      <c r="B848" s="2" t="s">
        <v>425</v>
      </c>
      <c r="C848" s="2" t="s">
        <v>8</v>
      </c>
      <c r="D848" s="2" t="s">
        <v>36</v>
      </c>
      <c r="F848" s="2">
        <v>20</v>
      </c>
      <c r="G848" s="3">
        <v>12</v>
      </c>
    </row>
    <row r="849" spans="1:7" ht="12.75" customHeight="1" x14ac:dyDescent="0.3">
      <c r="A849" s="2">
        <v>850</v>
      </c>
      <c r="B849" s="2" t="s">
        <v>426</v>
      </c>
      <c r="C849" s="2" t="s">
        <v>8</v>
      </c>
      <c r="D849" s="2" t="s">
        <v>36</v>
      </c>
      <c r="F849" s="2">
        <v>30</v>
      </c>
      <c r="G849" s="3">
        <v>36</v>
      </c>
    </row>
    <row r="850" spans="1:7" ht="12.75" customHeight="1" x14ac:dyDescent="0.3">
      <c r="A850" s="2">
        <v>851</v>
      </c>
      <c r="B850" s="2" t="s">
        <v>426</v>
      </c>
      <c r="C850" s="2" t="s">
        <v>8</v>
      </c>
      <c r="D850" s="2" t="s">
        <v>36</v>
      </c>
      <c r="E850" s="2" t="s">
        <v>10</v>
      </c>
      <c r="F850" s="2">
        <v>0</v>
      </c>
      <c r="G850" s="3">
        <v>18</v>
      </c>
    </row>
    <row r="851" spans="1:7" ht="12.75" customHeight="1" x14ac:dyDescent="0.3">
      <c r="A851" s="2">
        <v>852</v>
      </c>
      <c r="B851" s="2" t="s">
        <v>427</v>
      </c>
      <c r="C851" s="2" t="s">
        <v>8</v>
      </c>
      <c r="D851" s="2" t="s">
        <v>36</v>
      </c>
      <c r="E851" s="2" t="s">
        <v>10</v>
      </c>
      <c r="F851" s="2">
        <v>0</v>
      </c>
      <c r="G851" s="3">
        <v>14</v>
      </c>
    </row>
    <row r="852" spans="1:7" ht="12.75" customHeight="1" x14ac:dyDescent="0.3">
      <c r="A852" s="2">
        <v>853</v>
      </c>
      <c r="B852" s="2" t="s">
        <v>427</v>
      </c>
      <c r="C852" s="2" t="s">
        <v>8</v>
      </c>
      <c r="D852" s="2" t="s">
        <v>36</v>
      </c>
      <c r="F852" s="2">
        <v>20</v>
      </c>
      <c r="G852" s="3">
        <v>27</v>
      </c>
    </row>
    <row r="853" spans="1:7" ht="12.75" customHeight="1" x14ac:dyDescent="0.3">
      <c r="A853" s="2">
        <v>854</v>
      </c>
      <c r="B853" s="2" t="s">
        <v>427</v>
      </c>
      <c r="C853" s="2" t="s">
        <v>8</v>
      </c>
      <c r="D853" s="2" t="s">
        <v>36</v>
      </c>
      <c r="F853" s="2">
        <v>30</v>
      </c>
      <c r="G853" s="3">
        <v>29</v>
      </c>
    </row>
    <row r="854" spans="1:7" ht="12.75" customHeight="1" x14ac:dyDescent="0.3">
      <c r="A854" s="2">
        <v>855</v>
      </c>
      <c r="B854" s="2" t="s">
        <v>428</v>
      </c>
      <c r="C854" s="2" t="s">
        <v>8</v>
      </c>
      <c r="D854" s="2" t="s">
        <v>75</v>
      </c>
      <c r="E854" s="2" t="s">
        <v>10</v>
      </c>
      <c r="F854" s="2">
        <v>0</v>
      </c>
      <c r="G854" s="3">
        <v>30</v>
      </c>
    </row>
    <row r="855" spans="1:7" ht="12.75" customHeight="1" x14ac:dyDescent="0.3">
      <c r="A855" s="2">
        <v>856</v>
      </c>
      <c r="B855" s="2" t="s">
        <v>429</v>
      </c>
      <c r="C855" s="2" t="s">
        <v>8</v>
      </c>
      <c r="D855" s="2" t="s">
        <v>47</v>
      </c>
      <c r="E855" s="2" t="s">
        <v>10</v>
      </c>
      <c r="F855" s="2">
        <v>0</v>
      </c>
      <c r="G855" s="3">
        <v>31</v>
      </c>
    </row>
    <row r="856" spans="1:7" ht="12.75" customHeight="1" x14ac:dyDescent="0.3">
      <c r="A856" s="2">
        <v>857</v>
      </c>
      <c r="B856" s="2" t="s">
        <v>430</v>
      </c>
      <c r="C856" s="2" t="s">
        <v>8</v>
      </c>
      <c r="D856" s="2" t="s">
        <v>54</v>
      </c>
      <c r="F856" s="2">
        <v>30</v>
      </c>
      <c r="G856" s="3">
        <v>40</v>
      </c>
    </row>
    <row r="857" spans="1:7" ht="12.75" customHeight="1" x14ac:dyDescent="0.3">
      <c r="A857" s="2">
        <v>858</v>
      </c>
      <c r="B857" s="2" t="s">
        <v>430</v>
      </c>
      <c r="C857" s="2" t="s">
        <v>8</v>
      </c>
      <c r="D857" s="2" t="s">
        <v>54</v>
      </c>
      <c r="E857" s="2" t="s">
        <v>10</v>
      </c>
      <c r="F857" s="2">
        <v>0</v>
      </c>
      <c r="G857" s="3">
        <v>22</v>
      </c>
    </row>
    <row r="858" spans="1:7" ht="12.75" customHeight="1" x14ac:dyDescent="0.3">
      <c r="A858" s="2">
        <v>859</v>
      </c>
      <c r="B858" s="2" t="s">
        <v>430</v>
      </c>
      <c r="C858" s="2" t="s">
        <v>8</v>
      </c>
      <c r="D858" s="2" t="s">
        <v>54</v>
      </c>
      <c r="F858" s="2">
        <v>20</v>
      </c>
      <c r="G858" s="3">
        <v>40</v>
      </c>
    </row>
    <row r="859" spans="1:7" ht="12.75" customHeight="1" x14ac:dyDescent="0.3">
      <c r="A859" s="2">
        <v>860</v>
      </c>
      <c r="B859" s="2" t="s">
        <v>431</v>
      </c>
      <c r="C859" s="2" t="s">
        <v>8</v>
      </c>
      <c r="D859" s="2" t="s">
        <v>47</v>
      </c>
      <c r="E859" s="2" t="s">
        <v>10</v>
      </c>
      <c r="F859" s="2">
        <v>0</v>
      </c>
      <c r="G859" s="3">
        <v>22</v>
      </c>
    </row>
    <row r="860" spans="1:7" ht="12.75" customHeight="1" x14ac:dyDescent="0.3">
      <c r="A860" s="2">
        <v>861</v>
      </c>
      <c r="B860" s="2" t="s">
        <v>432</v>
      </c>
      <c r="C860" s="2" t="s">
        <v>8</v>
      </c>
      <c r="D860" s="2" t="s">
        <v>47</v>
      </c>
      <c r="E860" s="2" t="s">
        <v>10</v>
      </c>
      <c r="F860" s="2">
        <v>0</v>
      </c>
      <c r="G860" s="3">
        <v>21</v>
      </c>
    </row>
    <row r="861" spans="1:7" ht="12.75" customHeight="1" x14ac:dyDescent="0.3">
      <c r="A861" s="2">
        <v>862</v>
      </c>
      <c r="B861" s="2" t="s">
        <v>432</v>
      </c>
      <c r="C861" s="2" t="s">
        <v>8</v>
      </c>
      <c r="D861" s="2" t="s">
        <v>47</v>
      </c>
      <c r="F861" s="2">
        <v>20</v>
      </c>
      <c r="G861" s="3">
        <v>21</v>
      </c>
    </row>
    <row r="862" spans="1:7" ht="12.75" customHeight="1" x14ac:dyDescent="0.3">
      <c r="A862" s="2">
        <v>863</v>
      </c>
      <c r="B862" s="2" t="s">
        <v>432</v>
      </c>
      <c r="C862" s="2" t="s">
        <v>8</v>
      </c>
      <c r="D862" s="2" t="s">
        <v>47</v>
      </c>
      <c r="F862" s="2">
        <v>30</v>
      </c>
      <c r="G862" s="3">
        <v>16</v>
      </c>
    </row>
    <row r="863" spans="1:7" ht="12.75" customHeight="1" x14ac:dyDescent="0.3">
      <c r="A863" s="2">
        <v>864</v>
      </c>
      <c r="B863" s="2" t="s">
        <v>433</v>
      </c>
      <c r="C863" s="2" t="s">
        <v>8</v>
      </c>
      <c r="D863" s="2" t="s">
        <v>180</v>
      </c>
      <c r="F863" s="2">
        <v>30</v>
      </c>
      <c r="G863" s="3">
        <v>30</v>
      </c>
    </row>
    <row r="864" spans="1:7" ht="12.75" customHeight="1" x14ac:dyDescent="0.3">
      <c r="A864" s="2">
        <v>865</v>
      </c>
      <c r="B864" s="2" t="s">
        <v>434</v>
      </c>
      <c r="C864" s="2" t="s">
        <v>8</v>
      </c>
      <c r="D864" s="2" t="s">
        <v>54</v>
      </c>
      <c r="F864" s="2">
        <v>30</v>
      </c>
      <c r="G864" s="3">
        <v>15</v>
      </c>
    </row>
    <row r="865" spans="1:7" ht="12.75" customHeight="1" x14ac:dyDescent="0.3">
      <c r="A865" s="2">
        <v>866</v>
      </c>
      <c r="B865" s="2" t="s">
        <v>434</v>
      </c>
      <c r="C865" s="2" t="s">
        <v>8</v>
      </c>
      <c r="D865" s="2" t="s">
        <v>54</v>
      </c>
      <c r="E865" s="2" t="s">
        <v>10</v>
      </c>
      <c r="F865" s="2">
        <v>0</v>
      </c>
      <c r="G865" s="3">
        <v>22</v>
      </c>
    </row>
    <row r="866" spans="1:7" ht="12.75" customHeight="1" x14ac:dyDescent="0.3">
      <c r="A866" s="2">
        <v>867</v>
      </c>
      <c r="B866" s="2" t="s">
        <v>434</v>
      </c>
      <c r="C866" s="2" t="s">
        <v>8</v>
      </c>
      <c r="D866" s="2" t="s">
        <v>54</v>
      </c>
      <c r="F866" s="2">
        <v>20</v>
      </c>
      <c r="G866" s="3">
        <v>31</v>
      </c>
    </row>
    <row r="867" spans="1:7" ht="12.75" customHeight="1" x14ac:dyDescent="0.3">
      <c r="A867" s="2">
        <v>868</v>
      </c>
      <c r="B867" s="2" t="s">
        <v>435</v>
      </c>
      <c r="C867" s="2" t="s">
        <v>8</v>
      </c>
      <c r="D867" s="2" t="s">
        <v>36</v>
      </c>
      <c r="E867" s="2" t="s">
        <v>10</v>
      </c>
      <c r="F867" s="2">
        <v>0</v>
      </c>
      <c r="G867" s="3">
        <v>37</v>
      </c>
    </row>
    <row r="868" spans="1:7" ht="12.75" customHeight="1" x14ac:dyDescent="0.3">
      <c r="A868" s="2">
        <v>869</v>
      </c>
      <c r="B868" s="2" t="s">
        <v>435</v>
      </c>
      <c r="C868" s="2" t="s">
        <v>8</v>
      </c>
      <c r="D868" s="2" t="s">
        <v>36</v>
      </c>
      <c r="F868" s="2">
        <v>30</v>
      </c>
      <c r="G868" s="3">
        <v>28</v>
      </c>
    </row>
    <row r="869" spans="1:7" ht="12.75" customHeight="1" x14ac:dyDescent="0.3">
      <c r="A869" s="2">
        <v>870</v>
      </c>
      <c r="B869" s="2" t="s">
        <v>435</v>
      </c>
      <c r="C869" s="2" t="s">
        <v>8</v>
      </c>
      <c r="D869" s="2" t="s">
        <v>36</v>
      </c>
      <c r="F869" s="2">
        <v>20</v>
      </c>
      <c r="G869" s="3">
        <v>10</v>
      </c>
    </row>
    <row r="870" spans="1:7" ht="12.75" customHeight="1" x14ac:dyDescent="0.3">
      <c r="A870" s="2">
        <v>871</v>
      </c>
      <c r="B870" s="2" t="s">
        <v>436</v>
      </c>
      <c r="C870" s="2" t="s">
        <v>8</v>
      </c>
      <c r="D870" s="2" t="s">
        <v>36</v>
      </c>
      <c r="F870" s="2">
        <v>20</v>
      </c>
      <c r="G870" s="3">
        <v>14</v>
      </c>
    </row>
    <row r="871" spans="1:7" ht="12.75" customHeight="1" x14ac:dyDescent="0.3">
      <c r="A871" s="2">
        <v>872</v>
      </c>
      <c r="B871" s="2" t="s">
        <v>436</v>
      </c>
      <c r="C871" s="2" t="s">
        <v>8</v>
      </c>
      <c r="D871" s="2" t="s">
        <v>36</v>
      </c>
      <c r="E871" s="2" t="s">
        <v>10</v>
      </c>
      <c r="F871" s="2">
        <v>0</v>
      </c>
      <c r="G871" s="3">
        <v>11</v>
      </c>
    </row>
    <row r="872" spans="1:7" ht="12.75" customHeight="1" x14ac:dyDescent="0.3">
      <c r="A872" s="2">
        <v>873</v>
      </c>
      <c r="B872" s="2" t="s">
        <v>436</v>
      </c>
      <c r="C872" s="2" t="s">
        <v>8</v>
      </c>
      <c r="D872" s="2" t="s">
        <v>36</v>
      </c>
      <c r="F872" s="2">
        <v>20</v>
      </c>
      <c r="G872" s="3">
        <v>29</v>
      </c>
    </row>
    <row r="873" spans="1:7" ht="12.75" customHeight="1" x14ac:dyDescent="0.3">
      <c r="A873" s="2">
        <v>874</v>
      </c>
      <c r="B873" s="2" t="s">
        <v>436</v>
      </c>
      <c r="C873" s="2" t="s">
        <v>8</v>
      </c>
      <c r="D873" s="2" t="s">
        <v>36</v>
      </c>
      <c r="F873" s="2">
        <v>30</v>
      </c>
      <c r="G873" s="3">
        <v>28</v>
      </c>
    </row>
    <row r="874" spans="1:7" ht="12.75" customHeight="1" x14ac:dyDescent="0.3">
      <c r="A874" s="2">
        <v>875</v>
      </c>
      <c r="B874" s="2" t="s">
        <v>437</v>
      </c>
      <c r="C874" s="2" t="s">
        <v>8</v>
      </c>
      <c r="D874" s="2" t="s">
        <v>54</v>
      </c>
      <c r="E874" s="2" t="s">
        <v>10</v>
      </c>
      <c r="F874" s="2">
        <v>0</v>
      </c>
      <c r="G874" s="3">
        <v>17</v>
      </c>
    </row>
    <row r="875" spans="1:7" ht="12.75" customHeight="1" x14ac:dyDescent="0.3">
      <c r="A875" s="2">
        <v>876</v>
      </c>
      <c r="B875" s="2" t="s">
        <v>438</v>
      </c>
      <c r="C875" s="2" t="s">
        <v>83</v>
      </c>
      <c r="D875" s="2" t="s">
        <v>199</v>
      </c>
      <c r="F875" s="2">
        <v>20</v>
      </c>
      <c r="G875" s="3">
        <v>33</v>
      </c>
    </row>
    <row r="876" spans="1:7" ht="12.75" customHeight="1" x14ac:dyDescent="0.3">
      <c r="A876" s="2">
        <v>877</v>
      </c>
      <c r="B876" s="2" t="s">
        <v>438</v>
      </c>
      <c r="C876" s="2" t="s">
        <v>83</v>
      </c>
      <c r="D876" s="2" t="s">
        <v>199</v>
      </c>
      <c r="E876" s="2" t="s">
        <v>10</v>
      </c>
      <c r="F876" s="2">
        <v>0</v>
      </c>
      <c r="G876" s="3">
        <v>16</v>
      </c>
    </row>
    <row r="877" spans="1:7" ht="12.75" customHeight="1" x14ac:dyDescent="0.3">
      <c r="A877" s="2">
        <v>878</v>
      </c>
      <c r="B877" s="2" t="s">
        <v>438</v>
      </c>
      <c r="C877" s="2" t="s">
        <v>83</v>
      </c>
      <c r="D877" s="2" t="s">
        <v>199</v>
      </c>
      <c r="F877" s="2">
        <v>30</v>
      </c>
      <c r="G877" s="3">
        <v>25</v>
      </c>
    </row>
    <row r="878" spans="1:7" ht="12.75" customHeight="1" x14ac:dyDescent="0.3">
      <c r="A878" s="2">
        <v>879</v>
      </c>
      <c r="B878" s="2" t="s">
        <v>439</v>
      </c>
      <c r="C878" s="2" t="s">
        <v>8</v>
      </c>
      <c r="D878" s="2" t="s">
        <v>36</v>
      </c>
      <c r="F878" s="2">
        <v>20</v>
      </c>
      <c r="G878" s="3">
        <v>29</v>
      </c>
    </row>
    <row r="879" spans="1:7" ht="12.75" customHeight="1" x14ac:dyDescent="0.3">
      <c r="A879" s="2">
        <v>880</v>
      </c>
      <c r="B879" s="2" t="s">
        <v>439</v>
      </c>
      <c r="C879" s="2" t="s">
        <v>8</v>
      </c>
      <c r="D879" s="2" t="s">
        <v>36</v>
      </c>
      <c r="E879" s="2" t="s">
        <v>10</v>
      </c>
      <c r="F879" s="2">
        <v>0</v>
      </c>
      <c r="G879" s="3">
        <v>11</v>
      </c>
    </row>
    <row r="880" spans="1:7" ht="12.75" customHeight="1" x14ac:dyDescent="0.3">
      <c r="A880" s="2">
        <v>881</v>
      </c>
      <c r="B880" s="2" t="s">
        <v>439</v>
      </c>
      <c r="C880" s="2" t="s">
        <v>8</v>
      </c>
      <c r="D880" s="2" t="s">
        <v>36</v>
      </c>
      <c r="F880" s="2">
        <v>30</v>
      </c>
      <c r="G880" s="3">
        <v>26</v>
      </c>
    </row>
    <row r="881" spans="1:7" ht="12.75" customHeight="1" x14ac:dyDescent="0.3">
      <c r="A881" s="2">
        <v>882</v>
      </c>
      <c r="B881" s="2" t="s">
        <v>440</v>
      </c>
      <c r="C881" s="2" t="s">
        <v>8</v>
      </c>
      <c r="D881" s="2" t="s">
        <v>75</v>
      </c>
      <c r="E881" s="2" t="s">
        <v>10</v>
      </c>
      <c r="F881" s="2">
        <v>0</v>
      </c>
      <c r="G881" s="3">
        <v>34</v>
      </c>
    </row>
    <row r="882" spans="1:7" ht="12.75" customHeight="1" x14ac:dyDescent="0.3">
      <c r="A882" s="2">
        <v>883</v>
      </c>
      <c r="B882" s="2" t="s">
        <v>441</v>
      </c>
      <c r="C882" s="2" t="s">
        <v>8</v>
      </c>
      <c r="D882" s="2" t="s">
        <v>75</v>
      </c>
      <c r="E882" s="2" t="s">
        <v>10</v>
      </c>
      <c r="F882" s="2">
        <v>0</v>
      </c>
      <c r="G882" s="3">
        <v>30</v>
      </c>
    </row>
    <row r="883" spans="1:7" ht="12.75" customHeight="1" x14ac:dyDescent="0.3">
      <c r="A883" s="2">
        <v>884</v>
      </c>
      <c r="B883" s="2" t="s">
        <v>441</v>
      </c>
      <c r="C883" s="2" t="s">
        <v>8</v>
      </c>
      <c r="D883" s="2" t="s">
        <v>75</v>
      </c>
      <c r="F883" s="2">
        <v>30</v>
      </c>
      <c r="G883" s="3">
        <v>14</v>
      </c>
    </row>
    <row r="884" spans="1:7" ht="12.75" customHeight="1" x14ac:dyDescent="0.3">
      <c r="A884" s="2">
        <v>885</v>
      </c>
      <c r="B884" s="2" t="s">
        <v>442</v>
      </c>
      <c r="C884" s="2" t="s">
        <v>8</v>
      </c>
      <c r="D884" s="2" t="s">
        <v>97</v>
      </c>
      <c r="F884" s="2">
        <v>30</v>
      </c>
      <c r="G884" s="3">
        <v>22</v>
      </c>
    </row>
    <row r="885" spans="1:7" ht="12.75" customHeight="1" x14ac:dyDescent="0.3">
      <c r="A885" s="2">
        <v>886</v>
      </c>
      <c r="B885" s="2" t="s">
        <v>442</v>
      </c>
      <c r="C885" s="2" t="s">
        <v>8</v>
      </c>
      <c r="D885" s="2" t="s">
        <v>97</v>
      </c>
      <c r="E885" s="2" t="s">
        <v>10</v>
      </c>
      <c r="F885" s="2">
        <v>0</v>
      </c>
      <c r="G885" s="3">
        <v>19</v>
      </c>
    </row>
    <row r="886" spans="1:7" ht="12.75" customHeight="1" x14ac:dyDescent="0.3">
      <c r="A886" s="2">
        <v>887</v>
      </c>
      <c r="B886" s="2" t="s">
        <v>442</v>
      </c>
      <c r="C886" s="2" t="s">
        <v>8</v>
      </c>
      <c r="D886" s="2" t="s">
        <v>97</v>
      </c>
      <c r="F886" s="2">
        <v>20</v>
      </c>
      <c r="G886" s="3">
        <v>27</v>
      </c>
    </row>
    <row r="887" spans="1:7" ht="12.75" customHeight="1" x14ac:dyDescent="0.3">
      <c r="A887" s="2">
        <v>888</v>
      </c>
      <c r="B887" s="2" t="s">
        <v>443</v>
      </c>
      <c r="C887" s="2" t="s">
        <v>8</v>
      </c>
      <c r="D887" s="2" t="s">
        <v>75</v>
      </c>
      <c r="F887" s="2">
        <v>20</v>
      </c>
      <c r="G887" s="3">
        <v>39</v>
      </c>
    </row>
    <row r="888" spans="1:7" ht="12.75" customHeight="1" x14ac:dyDescent="0.3">
      <c r="A888" s="2">
        <v>889</v>
      </c>
      <c r="B888" s="2" t="s">
        <v>443</v>
      </c>
      <c r="C888" s="2" t="s">
        <v>8</v>
      </c>
      <c r="D888" s="2" t="s">
        <v>75</v>
      </c>
      <c r="E888" s="2" t="s">
        <v>10</v>
      </c>
      <c r="F888" s="2">
        <v>0</v>
      </c>
      <c r="G888" s="3">
        <v>17</v>
      </c>
    </row>
    <row r="889" spans="1:7" ht="12.75" customHeight="1" x14ac:dyDescent="0.3">
      <c r="A889" s="2">
        <v>890</v>
      </c>
      <c r="B889" s="2" t="s">
        <v>444</v>
      </c>
      <c r="C889" s="2" t="s">
        <v>8</v>
      </c>
      <c r="D889" s="2" t="s">
        <v>75</v>
      </c>
      <c r="E889" s="2" t="s">
        <v>10</v>
      </c>
      <c r="F889" s="2">
        <v>0</v>
      </c>
      <c r="G889" s="3">
        <v>26</v>
      </c>
    </row>
    <row r="890" spans="1:7" ht="12.75" customHeight="1" x14ac:dyDescent="0.3">
      <c r="A890" s="2">
        <v>891</v>
      </c>
      <c r="B890" s="2" t="s">
        <v>445</v>
      </c>
      <c r="C890" s="2" t="s">
        <v>8</v>
      </c>
      <c r="D890" s="2" t="s">
        <v>49</v>
      </c>
      <c r="F890" s="2">
        <v>30</v>
      </c>
      <c r="G890" s="3">
        <v>15</v>
      </c>
    </row>
    <row r="891" spans="1:7" ht="12.75" customHeight="1" x14ac:dyDescent="0.3">
      <c r="A891" s="2">
        <v>892</v>
      </c>
      <c r="B891" s="2" t="s">
        <v>445</v>
      </c>
      <c r="C891" s="2" t="s">
        <v>8</v>
      </c>
      <c r="D891" s="2" t="s">
        <v>49</v>
      </c>
      <c r="E891" s="2" t="s">
        <v>10</v>
      </c>
      <c r="F891" s="2">
        <v>0</v>
      </c>
      <c r="G891" s="3">
        <v>21</v>
      </c>
    </row>
    <row r="892" spans="1:7" ht="12.75" customHeight="1" x14ac:dyDescent="0.3">
      <c r="A892" s="2">
        <v>893</v>
      </c>
      <c r="B892" s="2" t="s">
        <v>445</v>
      </c>
      <c r="C892" s="2" t="s">
        <v>8</v>
      </c>
      <c r="D892" s="2" t="s">
        <v>49</v>
      </c>
      <c r="F892" s="2">
        <v>20</v>
      </c>
      <c r="G892" s="3">
        <v>21</v>
      </c>
    </row>
    <row r="893" spans="1:7" ht="12.75" customHeight="1" x14ac:dyDescent="0.3">
      <c r="A893" s="2">
        <v>894</v>
      </c>
      <c r="B893" s="2" t="s">
        <v>446</v>
      </c>
      <c r="C893" s="2" t="s">
        <v>8</v>
      </c>
      <c r="D893" s="2" t="s">
        <v>9</v>
      </c>
      <c r="F893" s="2">
        <v>20</v>
      </c>
      <c r="G893" s="3">
        <v>15</v>
      </c>
    </row>
    <row r="894" spans="1:7" ht="12.75" customHeight="1" x14ac:dyDescent="0.3">
      <c r="A894" s="2">
        <v>895</v>
      </c>
      <c r="B894" s="2" t="s">
        <v>446</v>
      </c>
      <c r="C894" s="2" t="s">
        <v>8</v>
      </c>
      <c r="D894" s="2" t="s">
        <v>9</v>
      </c>
      <c r="E894" s="2" t="s">
        <v>10</v>
      </c>
      <c r="F894" s="2">
        <v>0</v>
      </c>
      <c r="G894" s="3">
        <v>23</v>
      </c>
    </row>
    <row r="895" spans="1:7" ht="12.75" customHeight="1" x14ac:dyDescent="0.3">
      <c r="A895" s="2">
        <v>896</v>
      </c>
      <c r="B895" s="2" t="s">
        <v>446</v>
      </c>
      <c r="C895" s="2" t="s">
        <v>8</v>
      </c>
      <c r="D895" s="2" t="s">
        <v>9</v>
      </c>
      <c r="F895" s="2">
        <v>30</v>
      </c>
      <c r="G895" s="3">
        <v>11</v>
      </c>
    </row>
    <row r="896" spans="1:7" ht="12.75" customHeight="1" x14ac:dyDescent="0.3">
      <c r="A896" s="2">
        <v>897</v>
      </c>
      <c r="B896" s="2" t="s">
        <v>447</v>
      </c>
      <c r="C896" s="2" t="s">
        <v>8</v>
      </c>
      <c r="D896" s="2" t="s">
        <v>47</v>
      </c>
      <c r="E896" s="2" t="s">
        <v>10</v>
      </c>
      <c r="F896" s="2">
        <v>0</v>
      </c>
      <c r="G896" s="3">
        <v>21</v>
      </c>
    </row>
    <row r="897" spans="1:7" ht="12.75" customHeight="1" x14ac:dyDescent="0.3">
      <c r="A897" s="2">
        <v>898</v>
      </c>
      <c r="B897" s="2" t="s">
        <v>448</v>
      </c>
      <c r="C897" s="2" t="s">
        <v>8</v>
      </c>
      <c r="D897" s="2" t="s">
        <v>75</v>
      </c>
      <c r="E897" s="2" t="s">
        <v>10</v>
      </c>
      <c r="F897" s="2">
        <v>0</v>
      </c>
      <c r="G897" s="3">
        <v>19</v>
      </c>
    </row>
    <row r="898" spans="1:7" ht="12.75" customHeight="1" x14ac:dyDescent="0.3">
      <c r="A898" s="2">
        <v>899</v>
      </c>
      <c r="B898" s="2" t="s">
        <v>449</v>
      </c>
      <c r="C898" s="2" t="s">
        <v>8</v>
      </c>
      <c r="D898" s="2" t="s">
        <v>75</v>
      </c>
      <c r="E898" s="2" t="s">
        <v>10</v>
      </c>
      <c r="F898" s="2">
        <v>0</v>
      </c>
      <c r="G898" s="3">
        <v>27</v>
      </c>
    </row>
    <row r="899" spans="1:7" ht="12.75" customHeight="1" x14ac:dyDescent="0.3">
      <c r="A899" s="2">
        <v>900</v>
      </c>
      <c r="B899" s="2" t="s">
        <v>449</v>
      </c>
      <c r="C899" s="2" t="s">
        <v>8</v>
      </c>
      <c r="D899" s="2" t="s">
        <v>75</v>
      </c>
      <c r="F899" s="2">
        <v>30</v>
      </c>
      <c r="G899" s="3">
        <v>22</v>
      </c>
    </row>
    <row r="900" spans="1:7" ht="12.75" customHeight="1" x14ac:dyDescent="0.3">
      <c r="A900" s="2">
        <v>901</v>
      </c>
      <c r="B900" s="2" t="s">
        <v>450</v>
      </c>
      <c r="C900" s="2" t="s">
        <v>8</v>
      </c>
      <c r="D900" s="2" t="s">
        <v>75</v>
      </c>
      <c r="E900" s="2" t="s">
        <v>10</v>
      </c>
      <c r="F900" s="2">
        <v>0</v>
      </c>
      <c r="G900" s="3">
        <v>32</v>
      </c>
    </row>
    <row r="901" spans="1:7" ht="12.75" customHeight="1" x14ac:dyDescent="0.3">
      <c r="A901" s="2">
        <v>902</v>
      </c>
      <c r="B901" s="2" t="s">
        <v>451</v>
      </c>
      <c r="C901" s="2" t="s">
        <v>8</v>
      </c>
      <c r="D901" s="2" t="s">
        <v>47</v>
      </c>
      <c r="E901" s="2" t="s">
        <v>10</v>
      </c>
      <c r="F901" s="2">
        <v>0</v>
      </c>
      <c r="G901" s="3">
        <v>18</v>
      </c>
    </row>
    <row r="902" spans="1:7" ht="12.75" customHeight="1" x14ac:dyDescent="0.3">
      <c r="A902" s="2">
        <v>903</v>
      </c>
      <c r="B902" s="2" t="s">
        <v>452</v>
      </c>
      <c r="C902" s="2" t="s">
        <v>8</v>
      </c>
      <c r="D902" s="2" t="s">
        <v>9</v>
      </c>
      <c r="E902" s="2" t="s">
        <v>10</v>
      </c>
      <c r="F902" s="2">
        <v>0</v>
      </c>
      <c r="G902" s="3">
        <v>22</v>
      </c>
    </row>
    <row r="903" spans="1:7" ht="12.75" customHeight="1" x14ac:dyDescent="0.3">
      <c r="A903" s="2">
        <v>904</v>
      </c>
      <c r="B903" s="2" t="s">
        <v>452</v>
      </c>
      <c r="C903" s="2" t="s">
        <v>8</v>
      </c>
      <c r="D903" s="2" t="s">
        <v>9</v>
      </c>
      <c r="F903" s="2">
        <v>30</v>
      </c>
      <c r="G903" s="3">
        <v>35</v>
      </c>
    </row>
    <row r="904" spans="1:7" ht="12.75" customHeight="1" x14ac:dyDescent="0.3">
      <c r="A904" s="2">
        <v>905</v>
      </c>
      <c r="B904" s="2" t="s">
        <v>453</v>
      </c>
      <c r="C904" s="2" t="s">
        <v>8</v>
      </c>
      <c r="D904" s="2" t="s">
        <v>47</v>
      </c>
      <c r="F904" s="2">
        <v>30</v>
      </c>
      <c r="G904" s="3">
        <v>30</v>
      </c>
    </row>
    <row r="905" spans="1:7" ht="12.75" customHeight="1" x14ac:dyDescent="0.3">
      <c r="A905" s="2">
        <v>906</v>
      </c>
      <c r="B905" s="2" t="s">
        <v>453</v>
      </c>
      <c r="C905" s="2" t="s">
        <v>8</v>
      </c>
      <c r="D905" s="2" t="s">
        <v>47</v>
      </c>
      <c r="E905" s="2" t="s">
        <v>10</v>
      </c>
      <c r="F905" s="2">
        <v>0</v>
      </c>
      <c r="G905" s="3">
        <v>34</v>
      </c>
    </row>
    <row r="906" spans="1:7" ht="12.75" customHeight="1" x14ac:dyDescent="0.3">
      <c r="A906" s="2">
        <v>907</v>
      </c>
      <c r="B906" s="2" t="s">
        <v>453</v>
      </c>
      <c r="C906" s="2" t="s">
        <v>8</v>
      </c>
      <c r="D906" s="2" t="s">
        <v>47</v>
      </c>
      <c r="F906" s="2">
        <v>20</v>
      </c>
      <c r="G906" s="3">
        <v>35</v>
      </c>
    </row>
    <row r="907" spans="1:7" ht="12.75" customHeight="1" x14ac:dyDescent="0.3">
      <c r="A907" s="2">
        <v>908</v>
      </c>
      <c r="B907" s="2" t="s">
        <v>454</v>
      </c>
      <c r="C907" s="2" t="s">
        <v>8</v>
      </c>
      <c r="D907" s="2" t="s">
        <v>47</v>
      </c>
      <c r="F907" s="2">
        <v>20</v>
      </c>
      <c r="G907" s="3">
        <v>35</v>
      </c>
    </row>
    <row r="908" spans="1:7" ht="12.75" customHeight="1" x14ac:dyDescent="0.3">
      <c r="A908" s="2">
        <v>909</v>
      </c>
      <c r="B908" s="2" t="s">
        <v>454</v>
      </c>
      <c r="C908" s="2" t="s">
        <v>8</v>
      </c>
      <c r="D908" s="2" t="s">
        <v>47</v>
      </c>
      <c r="F908" s="2">
        <v>30</v>
      </c>
      <c r="G908" s="3">
        <v>23</v>
      </c>
    </row>
    <row r="909" spans="1:7" ht="12.75" customHeight="1" x14ac:dyDescent="0.3">
      <c r="A909" s="2">
        <v>910</v>
      </c>
      <c r="B909" s="2" t="s">
        <v>454</v>
      </c>
      <c r="C909" s="2" t="s">
        <v>8</v>
      </c>
      <c r="D909" s="2" t="s">
        <v>47</v>
      </c>
      <c r="E909" s="2" t="s">
        <v>10</v>
      </c>
      <c r="F909" s="2">
        <v>0</v>
      </c>
      <c r="G909" s="3">
        <v>28</v>
      </c>
    </row>
    <row r="910" spans="1:7" ht="12.75" customHeight="1" x14ac:dyDescent="0.3">
      <c r="A910" s="2">
        <v>911</v>
      </c>
      <c r="B910" s="2" t="s">
        <v>455</v>
      </c>
      <c r="C910" s="2" t="s">
        <v>8</v>
      </c>
      <c r="D910" s="2" t="s">
        <v>9</v>
      </c>
      <c r="E910" s="2" t="s">
        <v>10</v>
      </c>
      <c r="F910" s="2">
        <v>0</v>
      </c>
      <c r="G910" s="3">
        <v>31</v>
      </c>
    </row>
    <row r="911" spans="1:7" ht="12.75" customHeight="1" x14ac:dyDescent="0.3">
      <c r="A911" s="2">
        <v>912</v>
      </c>
      <c r="B911" s="2" t="s">
        <v>455</v>
      </c>
      <c r="C911" s="2" t="s">
        <v>8</v>
      </c>
      <c r="D911" s="2" t="s">
        <v>9</v>
      </c>
      <c r="F911" s="2">
        <v>30</v>
      </c>
      <c r="G911" s="3">
        <v>24</v>
      </c>
    </row>
    <row r="912" spans="1:7" ht="12.75" customHeight="1" x14ac:dyDescent="0.3">
      <c r="A912" s="2">
        <v>913</v>
      </c>
      <c r="B912" s="2" t="s">
        <v>456</v>
      </c>
      <c r="C912" s="2" t="s">
        <v>8</v>
      </c>
      <c r="D912" s="2" t="s">
        <v>9</v>
      </c>
      <c r="F912" s="2">
        <v>30</v>
      </c>
      <c r="G912" s="3">
        <v>15</v>
      </c>
    </row>
    <row r="913" spans="1:7" ht="12.75" customHeight="1" x14ac:dyDescent="0.3">
      <c r="A913" s="2">
        <v>914</v>
      </c>
      <c r="B913" s="2" t="s">
        <v>456</v>
      </c>
      <c r="C913" s="2" t="s">
        <v>8</v>
      </c>
      <c r="D913" s="2" t="s">
        <v>9</v>
      </c>
      <c r="F913" s="2">
        <v>20</v>
      </c>
      <c r="G913" s="3">
        <v>31</v>
      </c>
    </row>
    <row r="914" spans="1:7" ht="12.75" customHeight="1" x14ac:dyDescent="0.3">
      <c r="A914" s="2">
        <v>915</v>
      </c>
      <c r="B914" s="2" t="s">
        <v>456</v>
      </c>
      <c r="C914" s="2" t="s">
        <v>8</v>
      </c>
      <c r="D914" s="2" t="s">
        <v>9</v>
      </c>
      <c r="E914" s="2" t="s">
        <v>10</v>
      </c>
      <c r="F914" s="2">
        <v>0</v>
      </c>
      <c r="G914" s="3">
        <v>37</v>
      </c>
    </row>
    <row r="915" spans="1:7" ht="12.75" customHeight="1" x14ac:dyDescent="0.3">
      <c r="A915" s="2">
        <v>916</v>
      </c>
      <c r="B915" s="2" t="s">
        <v>457</v>
      </c>
      <c r="C915" s="2" t="s">
        <v>8</v>
      </c>
      <c r="D915" s="2" t="s">
        <v>47</v>
      </c>
      <c r="E915" s="2" t="s">
        <v>10</v>
      </c>
      <c r="F915" s="2">
        <v>0</v>
      </c>
      <c r="G915" s="3">
        <v>22</v>
      </c>
    </row>
    <row r="916" spans="1:7" ht="12.75" customHeight="1" x14ac:dyDescent="0.3">
      <c r="A916" s="2">
        <v>917</v>
      </c>
      <c r="B916" s="2" t="s">
        <v>458</v>
      </c>
      <c r="C916" s="2" t="s">
        <v>8</v>
      </c>
      <c r="D916" s="2" t="s">
        <v>47</v>
      </c>
      <c r="E916" s="2" t="s">
        <v>10</v>
      </c>
      <c r="F916" s="2">
        <v>0</v>
      </c>
      <c r="G916" s="3">
        <v>22</v>
      </c>
    </row>
    <row r="917" spans="1:7" ht="12.75" customHeight="1" x14ac:dyDescent="0.3">
      <c r="A917" s="2">
        <v>918</v>
      </c>
      <c r="B917" s="2" t="s">
        <v>459</v>
      </c>
      <c r="C917" s="2" t="s">
        <v>8</v>
      </c>
      <c r="D917" s="2" t="s">
        <v>75</v>
      </c>
      <c r="E917" s="2" t="s">
        <v>10</v>
      </c>
      <c r="F917" s="2">
        <v>0</v>
      </c>
      <c r="G917" s="3">
        <v>25</v>
      </c>
    </row>
    <row r="918" spans="1:7" ht="12.75" customHeight="1" x14ac:dyDescent="0.3">
      <c r="A918" s="2">
        <v>919</v>
      </c>
      <c r="B918" s="2" t="s">
        <v>460</v>
      </c>
      <c r="C918" s="2" t="s">
        <v>8</v>
      </c>
      <c r="D918" s="2" t="s">
        <v>9</v>
      </c>
      <c r="E918" s="2" t="s">
        <v>10</v>
      </c>
      <c r="F918" s="2">
        <v>0</v>
      </c>
      <c r="G918" s="3">
        <v>35</v>
      </c>
    </row>
    <row r="919" spans="1:7" ht="12.75" customHeight="1" x14ac:dyDescent="0.3">
      <c r="A919" s="2">
        <v>920</v>
      </c>
      <c r="B919" s="2" t="s">
        <v>460</v>
      </c>
      <c r="C919" s="2" t="s">
        <v>8</v>
      </c>
      <c r="D919" s="2" t="s">
        <v>9</v>
      </c>
      <c r="F919" s="2">
        <v>30</v>
      </c>
      <c r="G919" s="3">
        <v>29</v>
      </c>
    </row>
    <row r="920" spans="1:7" ht="12.75" customHeight="1" x14ac:dyDescent="0.3">
      <c r="A920" s="2">
        <v>921</v>
      </c>
      <c r="B920" s="2" t="s">
        <v>461</v>
      </c>
      <c r="C920" s="2" t="s">
        <v>8</v>
      </c>
      <c r="D920" s="2" t="s">
        <v>49</v>
      </c>
      <c r="E920" s="2" t="s">
        <v>10</v>
      </c>
      <c r="F920" s="2">
        <v>0</v>
      </c>
      <c r="G920" s="3">
        <v>29</v>
      </c>
    </row>
    <row r="921" spans="1:7" ht="12.75" customHeight="1" x14ac:dyDescent="0.3">
      <c r="A921" s="2">
        <v>922</v>
      </c>
      <c r="B921" s="2" t="s">
        <v>461</v>
      </c>
      <c r="C921" s="2" t="s">
        <v>8</v>
      </c>
      <c r="D921" s="2" t="s">
        <v>49</v>
      </c>
      <c r="F921" s="2">
        <v>30</v>
      </c>
      <c r="G921" s="3">
        <v>11</v>
      </c>
    </row>
    <row r="922" spans="1:7" ht="12.75" customHeight="1" x14ac:dyDescent="0.3">
      <c r="A922" s="2">
        <v>923</v>
      </c>
      <c r="B922" s="2" t="s">
        <v>462</v>
      </c>
      <c r="C922" s="2" t="s">
        <v>8</v>
      </c>
      <c r="D922" s="2" t="s">
        <v>47</v>
      </c>
      <c r="E922" s="2" t="s">
        <v>10</v>
      </c>
      <c r="F922" s="2">
        <v>0</v>
      </c>
      <c r="G922" s="3">
        <v>31</v>
      </c>
    </row>
    <row r="923" spans="1:7" ht="12.75" customHeight="1" x14ac:dyDescent="0.3">
      <c r="A923" s="2">
        <v>924</v>
      </c>
      <c r="B923" s="2" t="s">
        <v>463</v>
      </c>
      <c r="C923" s="2" t="s">
        <v>8</v>
      </c>
      <c r="D923" s="2" t="s">
        <v>94</v>
      </c>
      <c r="F923" s="2">
        <v>20</v>
      </c>
      <c r="G923" s="3">
        <v>39</v>
      </c>
    </row>
    <row r="924" spans="1:7" ht="12.75" customHeight="1" x14ac:dyDescent="0.3">
      <c r="A924" s="2">
        <v>925</v>
      </c>
      <c r="B924" s="2" t="s">
        <v>464</v>
      </c>
      <c r="C924" s="2" t="s">
        <v>8</v>
      </c>
      <c r="D924" s="2" t="s">
        <v>9</v>
      </c>
      <c r="F924" s="2">
        <v>30</v>
      </c>
      <c r="G924" s="3">
        <v>28</v>
      </c>
    </row>
    <row r="925" spans="1:7" ht="12.75" customHeight="1" x14ac:dyDescent="0.3">
      <c r="A925" s="2">
        <v>926</v>
      </c>
      <c r="B925" s="2" t="s">
        <v>464</v>
      </c>
      <c r="C925" s="2" t="s">
        <v>8</v>
      </c>
      <c r="D925" s="2" t="s">
        <v>9</v>
      </c>
      <c r="E925" s="2" t="s">
        <v>10</v>
      </c>
      <c r="F925" s="2">
        <v>0</v>
      </c>
      <c r="G925" s="3">
        <v>28</v>
      </c>
    </row>
    <row r="926" spans="1:7" ht="12.75" customHeight="1" x14ac:dyDescent="0.3">
      <c r="A926" s="2">
        <v>927</v>
      </c>
      <c r="B926" s="2" t="s">
        <v>465</v>
      </c>
      <c r="C926" s="2" t="s">
        <v>83</v>
      </c>
      <c r="D926" s="2" t="s">
        <v>199</v>
      </c>
      <c r="F926" s="2">
        <v>30</v>
      </c>
      <c r="G926" s="3">
        <v>16</v>
      </c>
    </row>
    <row r="927" spans="1:7" ht="12.75" customHeight="1" x14ac:dyDescent="0.3">
      <c r="A927" s="2">
        <v>928</v>
      </c>
      <c r="B927" s="2" t="s">
        <v>465</v>
      </c>
      <c r="C927" s="2" t="s">
        <v>83</v>
      </c>
      <c r="D927" s="2" t="s">
        <v>199</v>
      </c>
      <c r="F927" s="2">
        <v>20</v>
      </c>
      <c r="G927" s="3">
        <v>30</v>
      </c>
    </row>
    <row r="928" spans="1:7" ht="12.75" customHeight="1" x14ac:dyDescent="0.3">
      <c r="A928" s="2">
        <v>929</v>
      </c>
      <c r="B928" s="2" t="s">
        <v>465</v>
      </c>
      <c r="C928" s="2" t="s">
        <v>83</v>
      </c>
      <c r="D928" s="2" t="s">
        <v>199</v>
      </c>
      <c r="E928" s="2" t="s">
        <v>10</v>
      </c>
      <c r="F928" s="2">
        <v>0</v>
      </c>
      <c r="G928" s="3">
        <v>30</v>
      </c>
    </row>
    <row r="929" spans="1:7" ht="12.75" customHeight="1" x14ac:dyDescent="0.3">
      <c r="A929" s="2">
        <v>930</v>
      </c>
      <c r="B929" s="2" t="s">
        <v>466</v>
      </c>
      <c r="C929" s="2" t="s">
        <v>8</v>
      </c>
      <c r="D929" s="2" t="s">
        <v>47</v>
      </c>
      <c r="E929" s="2" t="s">
        <v>10</v>
      </c>
      <c r="F929" s="2">
        <v>0</v>
      </c>
      <c r="G929" s="3">
        <v>26</v>
      </c>
    </row>
    <row r="930" spans="1:7" ht="12.75" customHeight="1" x14ac:dyDescent="0.3">
      <c r="A930" s="2">
        <v>931</v>
      </c>
      <c r="B930" s="2" t="s">
        <v>467</v>
      </c>
      <c r="C930" s="2" t="s">
        <v>8</v>
      </c>
      <c r="D930" s="2" t="s">
        <v>47</v>
      </c>
      <c r="E930" s="2" t="s">
        <v>10</v>
      </c>
      <c r="F930" s="2">
        <v>0</v>
      </c>
      <c r="G930" s="3">
        <v>23</v>
      </c>
    </row>
    <row r="931" spans="1:7" ht="12.75" customHeight="1" x14ac:dyDescent="0.3">
      <c r="A931" s="2">
        <v>932</v>
      </c>
      <c r="B931" s="2" t="s">
        <v>467</v>
      </c>
      <c r="C931" s="2" t="s">
        <v>8</v>
      </c>
      <c r="D931" s="2" t="s">
        <v>47</v>
      </c>
      <c r="F931" s="2">
        <v>20</v>
      </c>
      <c r="G931" s="3">
        <v>32</v>
      </c>
    </row>
    <row r="932" spans="1:7" ht="12.75" customHeight="1" x14ac:dyDescent="0.3">
      <c r="A932" s="2">
        <v>933</v>
      </c>
      <c r="B932" s="2" t="s">
        <v>467</v>
      </c>
      <c r="C932" s="2" t="s">
        <v>8</v>
      </c>
      <c r="D932" s="2" t="s">
        <v>47</v>
      </c>
      <c r="F932" s="2">
        <v>30</v>
      </c>
      <c r="G932" s="3">
        <v>18</v>
      </c>
    </row>
    <row r="933" spans="1:7" ht="12.75" customHeight="1" x14ac:dyDescent="0.3">
      <c r="A933" s="2">
        <v>934</v>
      </c>
      <c r="B933" s="2" t="s">
        <v>468</v>
      </c>
      <c r="C933" s="2" t="s">
        <v>8</v>
      </c>
      <c r="D933" s="2" t="s">
        <v>75</v>
      </c>
      <c r="E933" s="2" t="s">
        <v>10</v>
      </c>
      <c r="F933" s="2">
        <v>0</v>
      </c>
      <c r="G933" s="3">
        <v>30</v>
      </c>
    </row>
    <row r="934" spans="1:7" ht="12.75" customHeight="1" x14ac:dyDescent="0.3">
      <c r="A934" s="2">
        <v>935</v>
      </c>
      <c r="B934" s="2" t="s">
        <v>469</v>
      </c>
      <c r="C934" s="2" t="s">
        <v>8</v>
      </c>
      <c r="D934" s="2" t="s">
        <v>47</v>
      </c>
      <c r="F934" s="2">
        <v>30</v>
      </c>
      <c r="G934" s="3">
        <v>17</v>
      </c>
    </row>
    <row r="935" spans="1:7" ht="12.75" customHeight="1" x14ac:dyDescent="0.3">
      <c r="A935" s="2">
        <v>936</v>
      </c>
      <c r="B935" s="2" t="s">
        <v>469</v>
      </c>
      <c r="C935" s="2" t="s">
        <v>8</v>
      </c>
      <c r="D935" s="2" t="s">
        <v>47</v>
      </c>
      <c r="E935" s="2" t="s">
        <v>10</v>
      </c>
      <c r="F935" s="2">
        <v>0</v>
      </c>
      <c r="G935" s="3">
        <v>26</v>
      </c>
    </row>
    <row r="936" spans="1:7" ht="12.75" customHeight="1" x14ac:dyDescent="0.3">
      <c r="A936" s="2">
        <v>937</v>
      </c>
      <c r="B936" s="2" t="s">
        <v>470</v>
      </c>
      <c r="C936" s="2" t="s">
        <v>8</v>
      </c>
      <c r="D936" s="2" t="s">
        <v>65</v>
      </c>
      <c r="F936" s="2">
        <v>20</v>
      </c>
      <c r="G936" s="3">
        <v>10</v>
      </c>
    </row>
    <row r="937" spans="1:7" ht="12.75" customHeight="1" x14ac:dyDescent="0.3">
      <c r="A937" s="2">
        <v>938</v>
      </c>
      <c r="B937" s="2" t="s">
        <v>470</v>
      </c>
      <c r="C937" s="2" t="s">
        <v>8</v>
      </c>
      <c r="D937" s="2" t="s">
        <v>65</v>
      </c>
      <c r="F937" s="2">
        <v>30</v>
      </c>
      <c r="G937" s="3">
        <v>26</v>
      </c>
    </row>
    <row r="938" spans="1:7" ht="12.75" customHeight="1" x14ac:dyDescent="0.3">
      <c r="A938" s="2">
        <v>939</v>
      </c>
      <c r="B938" s="2" t="s">
        <v>470</v>
      </c>
      <c r="C938" s="2" t="s">
        <v>8</v>
      </c>
      <c r="D938" s="2" t="s">
        <v>65</v>
      </c>
      <c r="E938" s="2" t="s">
        <v>10</v>
      </c>
      <c r="F938" s="2">
        <v>0</v>
      </c>
      <c r="G938" s="3">
        <v>17</v>
      </c>
    </row>
    <row r="939" spans="1:7" ht="12.75" customHeight="1" x14ac:dyDescent="0.3">
      <c r="A939" s="2">
        <v>940</v>
      </c>
      <c r="B939" s="2" t="s">
        <v>471</v>
      </c>
      <c r="C939" s="2" t="s">
        <v>8</v>
      </c>
      <c r="D939" s="2" t="s">
        <v>36</v>
      </c>
      <c r="E939" s="2" t="s">
        <v>10</v>
      </c>
      <c r="F939" s="2">
        <v>0</v>
      </c>
      <c r="G939" s="3">
        <v>37</v>
      </c>
    </row>
    <row r="940" spans="1:7" ht="12.75" customHeight="1" x14ac:dyDescent="0.3">
      <c r="A940" s="2">
        <v>941</v>
      </c>
      <c r="B940" s="2" t="s">
        <v>472</v>
      </c>
      <c r="C940" s="2" t="s">
        <v>8</v>
      </c>
      <c r="D940" s="2" t="s">
        <v>49</v>
      </c>
      <c r="E940" s="2" t="s">
        <v>10</v>
      </c>
      <c r="F940" s="2">
        <v>0</v>
      </c>
      <c r="G940" s="3">
        <v>36</v>
      </c>
    </row>
    <row r="941" spans="1:7" ht="12.75" customHeight="1" x14ac:dyDescent="0.3">
      <c r="A941" s="2">
        <v>942</v>
      </c>
      <c r="B941" s="2" t="s">
        <v>472</v>
      </c>
      <c r="C941" s="2" t="s">
        <v>8</v>
      </c>
      <c r="D941" s="2" t="s">
        <v>49</v>
      </c>
      <c r="F941" s="2">
        <v>30</v>
      </c>
      <c r="G941" s="3">
        <v>21</v>
      </c>
    </row>
    <row r="942" spans="1:7" ht="12.75" customHeight="1" x14ac:dyDescent="0.3">
      <c r="A942" s="2">
        <v>943</v>
      </c>
      <c r="B942" s="2" t="s">
        <v>472</v>
      </c>
      <c r="C942" s="2" t="s">
        <v>8</v>
      </c>
      <c r="D942" s="2" t="s">
        <v>49</v>
      </c>
      <c r="F942" s="2">
        <v>20</v>
      </c>
      <c r="G942" s="3">
        <v>30</v>
      </c>
    </row>
    <row r="943" spans="1:7" ht="12.75" customHeight="1" x14ac:dyDescent="0.3">
      <c r="A943" s="2">
        <v>944</v>
      </c>
      <c r="B943" s="2" t="s">
        <v>473</v>
      </c>
      <c r="C943" s="2" t="s">
        <v>8</v>
      </c>
      <c r="D943" s="2" t="s">
        <v>65</v>
      </c>
      <c r="E943" s="2" t="s">
        <v>10</v>
      </c>
      <c r="F943" s="2">
        <v>0</v>
      </c>
      <c r="G943" s="3">
        <v>10</v>
      </c>
    </row>
    <row r="944" spans="1:7" ht="12.75" customHeight="1" x14ac:dyDescent="0.3">
      <c r="A944" s="2">
        <v>945</v>
      </c>
      <c r="B944" s="2" t="s">
        <v>473</v>
      </c>
      <c r="C944" s="2" t="s">
        <v>8</v>
      </c>
      <c r="D944" s="2" t="s">
        <v>65</v>
      </c>
      <c r="F944" s="2">
        <v>30</v>
      </c>
      <c r="G944" s="3">
        <v>32</v>
      </c>
    </row>
    <row r="945" spans="1:7" ht="12.75" customHeight="1" x14ac:dyDescent="0.3">
      <c r="A945" s="2">
        <v>946</v>
      </c>
      <c r="B945" s="2" t="s">
        <v>473</v>
      </c>
      <c r="C945" s="2" t="s">
        <v>8</v>
      </c>
      <c r="D945" s="2" t="s">
        <v>65</v>
      </c>
      <c r="F945" s="2">
        <v>20</v>
      </c>
      <c r="G945" s="3">
        <v>34</v>
      </c>
    </row>
    <row r="946" spans="1:7" ht="12.75" customHeight="1" x14ac:dyDescent="0.3">
      <c r="A946" s="2">
        <v>947</v>
      </c>
      <c r="B946" s="2" t="s">
        <v>474</v>
      </c>
      <c r="C946" s="2" t="s">
        <v>8</v>
      </c>
      <c r="D946" s="2" t="s">
        <v>54</v>
      </c>
      <c r="E946" s="2" t="s">
        <v>10</v>
      </c>
      <c r="F946" s="2">
        <v>0</v>
      </c>
      <c r="G946" s="3">
        <v>31</v>
      </c>
    </row>
    <row r="947" spans="1:7" ht="12.75" customHeight="1" x14ac:dyDescent="0.3">
      <c r="A947" s="2">
        <v>948</v>
      </c>
      <c r="B947" s="2" t="s">
        <v>474</v>
      </c>
      <c r="C947" s="2" t="s">
        <v>8</v>
      </c>
      <c r="D947" s="2" t="s">
        <v>54</v>
      </c>
      <c r="F947" s="2">
        <v>30</v>
      </c>
      <c r="G947" s="3">
        <v>14</v>
      </c>
    </row>
    <row r="948" spans="1:7" ht="12.75" customHeight="1" x14ac:dyDescent="0.3">
      <c r="A948" s="2">
        <v>949</v>
      </c>
      <c r="B948" s="2" t="s">
        <v>474</v>
      </c>
      <c r="C948" s="2" t="s">
        <v>8</v>
      </c>
      <c r="D948" s="2" t="s">
        <v>54</v>
      </c>
      <c r="F948" s="2">
        <v>20</v>
      </c>
      <c r="G948" s="3">
        <v>38</v>
      </c>
    </row>
    <row r="949" spans="1:7" ht="12.75" customHeight="1" x14ac:dyDescent="0.3">
      <c r="A949" s="2">
        <v>950</v>
      </c>
      <c r="B949" s="2" t="s">
        <v>475</v>
      </c>
      <c r="C949" s="2" t="s">
        <v>8</v>
      </c>
      <c r="D949" s="2" t="s">
        <v>75</v>
      </c>
      <c r="E949" s="2" t="s">
        <v>10</v>
      </c>
      <c r="F949" s="2">
        <v>0</v>
      </c>
      <c r="G949" s="3">
        <v>17</v>
      </c>
    </row>
    <row r="950" spans="1:7" ht="12.75" customHeight="1" x14ac:dyDescent="0.3">
      <c r="A950" s="2">
        <v>951</v>
      </c>
      <c r="B950" s="2" t="s">
        <v>476</v>
      </c>
      <c r="C950" s="2" t="s">
        <v>8</v>
      </c>
      <c r="D950" s="2" t="s">
        <v>75</v>
      </c>
      <c r="E950" s="2" t="s">
        <v>10</v>
      </c>
      <c r="F950" s="2">
        <v>0</v>
      </c>
      <c r="G950" s="3">
        <v>34</v>
      </c>
    </row>
    <row r="951" spans="1:7" ht="12.75" customHeight="1" x14ac:dyDescent="0.3">
      <c r="A951" s="2">
        <v>952</v>
      </c>
      <c r="B951" s="2" t="s">
        <v>477</v>
      </c>
      <c r="C951" s="2" t="s">
        <v>8</v>
      </c>
      <c r="D951" s="2" t="s">
        <v>9</v>
      </c>
      <c r="E951" s="2" t="s">
        <v>10</v>
      </c>
      <c r="F951" s="2">
        <v>0</v>
      </c>
      <c r="G951" s="3">
        <v>19</v>
      </c>
    </row>
    <row r="952" spans="1:7" ht="12.75" customHeight="1" x14ac:dyDescent="0.3">
      <c r="A952" s="2">
        <v>953</v>
      </c>
      <c r="B952" s="2" t="s">
        <v>478</v>
      </c>
      <c r="C952" s="2" t="s">
        <v>8</v>
      </c>
      <c r="D952" s="2" t="s">
        <v>9</v>
      </c>
      <c r="F952" s="2">
        <v>30</v>
      </c>
      <c r="G952" s="3">
        <v>15</v>
      </c>
    </row>
    <row r="953" spans="1:7" ht="12.75" customHeight="1" x14ac:dyDescent="0.3">
      <c r="A953" s="2">
        <v>954</v>
      </c>
      <c r="B953" s="2" t="s">
        <v>478</v>
      </c>
      <c r="C953" s="2" t="s">
        <v>8</v>
      </c>
      <c r="D953" s="2" t="s">
        <v>9</v>
      </c>
      <c r="E953" s="2" t="s">
        <v>10</v>
      </c>
      <c r="F953" s="2">
        <v>0</v>
      </c>
      <c r="G953" s="3">
        <v>38</v>
      </c>
    </row>
    <row r="954" spans="1:7" ht="12.75" customHeight="1" x14ac:dyDescent="0.3">
      <c r="A954" s="2">
        <v>955</v>
      </c>
      <c r="B954" s="2" t="s">
        <v>479</v>
      </c>
      <c r="C954" s="2" t="s">
        <v>8</v>
      </c>
      <c r="D954" s="2" t="s">
        <v>54</v>
      </c>
      <c r="E954" s="2" t="s">
        <v>10</v>
      </c>
      <c r="F954" s="2">
        <v>0</v>
      </c>
      <c r="G954" s="3">
        <v>19</v>
      </c>
    </row>
    <row r="955" spans="1:7" ht="12.75" customHeight="1" x14ac:dyDescent="0.3">
      <c r="A955" s="2">
        <v>956</v>
      </c>
      <c r="B955" s="2" t="s">
        <v>480</v>
      </c>
      <c r="C955" s="2" t="s">
        <v>8</v>
      </c>
      <c r="D955" s="2" t="s">
        <v>9</v>
      </c>
      <c r="E955" s="2" t="s">
        <v>10</v>
      </c>
      <c r="F955" s="2">
        <v>0</v>
      </c>
      <c r="G955" s="3">
        <v>26</v>
      </c>
    </row>
    <row r="956" spans="1:7" ht="12.75" customHeight="1" x14ac:dyDescent="0.3">
      <c r="A956" s="2">
        <v>957</v>
      </c>
      <c r="B956" s="2" t="s">
        <v>481</v>
      </c>
      <c r="C956" s="2" t="s">
        <v>83</v>
      </c>
      <c r="D956" s="2" t="s">
        <v>84</v>
      </c>
      <c r="F956" s="2">
        <v>30</v>
      </c>
      <c r="G956" s="3">
        <v>13</v>
      </c>
    </row>
    <row r="957" spans="1:7" ht="12.75" customHeight="1" x14ac:dyDescent="0.3">
      <c r="A957" s="2">
        <v>958</v>
      </c>
      <c r="B957" s="2" t="s">
        <v>481</v>
      </c>
      <c r="C957" s="2" t="s">
        <v>83</v>
      </c>
      <c r="D957" s="2" t="s">
        <v>84</v>
      </c>
      <c r="E957" s="2" t="s">
        <v>10</v>
      </c>
      <c r="F957" s="2">
        <v>0</v>
      </c>
      <c r="G957" s="3">
        <v>27</v>
      </c>
    </row>
    <row r="958" spans="1:7" ht="12.75" customHeight="1" x14ac:dyDescent="0.3">
      <c r="A958" s="2">
        <v>959</v>
      </c>
      <c r="B958" s="2" t="s">
        <v>481</v>
      </c>
      <c r="C958" s="2" t="s">
        <v>83</v>
      </c>
      <c r="D958" s="2" t="s">
        <v>84</v>
      </c>
      <c r="F958" s="2">
        <v>20</v>
      </c>
      <c r="G958" s="3">
        <v>25</v>
      </c>
    </row>
    <row r="959" spans="1:7" ht="12.75" customHeight="1" x14ac:dyDescent="0.3">
      <c r="A959" s="2">
        <v>960</v>
      </c>
      <c r="B959" s="2" t="s">
        <v>481</v>
      </c>
      <c r="C959" s="2" t="s">
        <v>83</v>
      </c>
      <c r="D959" s="2" t="s">
        <v>84</v>
      </c>
      <c r="F959" s="2">
        <v>20</v>
      </c>
      <c r="G959" s="3">
        <v>32</v>
      </c>
    </row>
    <row r="960" spans="1:7" ht="12.75" customHeight="1" x14ac:dyDescent="0.3">
      <c r="A960" s="2">
        <v>961</v>
      </c>
      <c r="B960" s="2" t="s">
        <v>482</v>
      </c>
      <c r="C960" s="2" t="s">
        <v>8</v>
      </c>
      <c r="D960" s="2" t="s">
        <v>65</v>
      </c>
      <c r="F960" s="2">
        <v>20</v>
      </c>
      <c r="G960" s="3">
        <v>12</v>
      </c>
    </row>
    <row r="961" spans="1:7" ht="12.75" customHeight="1" x14ac:dyDescent="0.3">
      <c r="A961" s="2">
        <v>962</v>
      </c>
      <c r="B961" s="2" t="s">
        <v>482</v>
      </c>
      <c r="C961" s="2" t="s">
        <v>8</v>
      </c>
      <c r="D961" s="2" t="s">
        <v>65</v>
      </c>
      <c r="F961" s="2">
        <v>30</v>
      </c>
      <c r="G961" s="3">
        <v>40</v>
      </c>
    </row>
    <row r="962" spans="1:7" ht="12.75" customHeight="1" x14ac:dyDescent="0.3">
      <c r="A962" s="2">
        <v>963</v>
      </c>
      <c r="B962" s="2" t="s">
        <v>482</v>
      </c>
      <c r="C962" s="2" t="s">
        <v>8</v>
      </c>
      <c r="D962" s="2" t="s">
        <v>65</v>
      </c>
      <c r="E962" s="2" t="s">
        <v>10</v>
      </c>
      <c r="F962" s="2">
        <v>0</v>
      </c>
      <c r="G962" s="3">
        <v>28</v>
      </c>
    </row>
    <row r="963" spans="1:7" ht="12.75" customHeight="1" x14ac:dyDescent="0.3">
      <c r="A963" s="2">
        <v>964</v>
      </c>
      <c r="B963" s="2" t="s">
        <v>483</v>
      </c>
      <c r="C963" s="2" t="s">
        <v>8</v>
      </c>
      <c r="D963" s="2" t="s">
        <v>9</v>
      </c>
      <c r="E963" s="2" t="s">
        <v>10</v>
      </c>
      <c r="F963" s="2">
        <v>0</v>
      </c>
      <c r="G963" s="3">
        <v>23</v>
      </c>
    </row>
    <row r="964" spans="1:7" ht="12.75" customHeight="1" x14ac:dyDescent="0.3">
      <c r="A964" s="2">
        <v>965</v>
      </c>
      <c r="B964" s="2" t="s">
        <v>483</v>
      </c>
      <c r="C964" s="2" t="s">
        <v>8</v>
      </c>
      <c r="D964" s="2" t="s">
        <v>9</v>
      </c>
      <c r="F964" s="2">
        <v>20</v>
      </c>
      <c r="G964" s="3">
        <v>33</v>
      </c>
    </row>
    <row r="965" spans="1:7" ht="12.75" customHeight="1" x14ac:dyDescent="0.3">
      <c r="A965" s="2">
        <v>966</v>
      </c>
      <c r="B965" s="2" t="s">
        <v>483</v>
      </c>
      <c r="C965" s="2" t="s">
        <v>8</v>
      </c>
      <c r="D965" s="2" t="s">
        <v>9</v>
      </c>
      <c r="F965" s="2">
        <v>20</v>
      </c>
      <c r="G965" s="3">
        <v>31</v>
      </c>
    </row>
    <row r="966" spans="1:7" ht="12.75" customHeight="1" x14ac:dyDescent="0.3">
      <c r="A966" s="2">
        <v>967</v>
      </c>
      <c r="B966" s="2" t="s">
        <v>483</v>
      </c>
      <c r="C966" s="2" t="s">
        <v>8</v>
      </c>
      <c r="D966" s="2" t="s">
        <v>9</v>
      </c>
      <c r="F966" s="2">
        <v>30</v>
      </c>
      <c r="G966" s="3">
        <v>27</v>
      </c>
    </row>
    <row r="967" spans="1:7" ht="12.75" customHeight="1" x14ac:dyDescent="0.3">
      <c r="A967" s="2">
        <v>968</v>
      </c>
      <c r="B967" s="2" t="s">
        <v>484</v>
      </c>
      <c r="C967" s="2" t="s">
        <v>8</v>
      </c>
      <c r="D967" s="2" t="s">
        <v>9</v>
      </c>
      <c r="F967" s="2">
        <v>30</v>
      </c>
      <c r="G967" s="3">
        <v>30</v>
      </c>
    </row>
    <row r="968" spans="1:7" ht="12.75" customHeight="1" x14ac:dyDescent="0.3">
      <c r="A968" s="2">
        <v>969</v>
      </c>
      <c r="B968" s="2" t="s">
        <v>484</v>
      </c>
      <c r="C968" s="2" t="s">
        <v>8</v>
      </c>
      <c r="D968" s="2" t="s">
        <v>9</v>
      </c>
      <c r="E968" s="2" t="s">
        <v>10</v>
      </c>
      <c r="F968" s="2">
        <v>0</v>
      </c>
      <c r="G968" s="3">
        <v>25</v>
      </c>
    </row>
    <row r="969" spans="1:7" ht="12.75" customHeight="1" x14ac:dyDescent="0.3">
      <c r="A969" s="2">
        <v>970</v>
      </c>
      <c r="B969" s="2" t="s">
        <v>484</v>
      </c>
      <c r="C969" s="2" t="s">
        <v>8</v>
      </c>
      <c r="D969" s="2" t="s">
        <v>9</v>
      </c>
      <c r="F969" s="2">
        <v>20</v>
      </c>
      <c r="G969" s="3">
        <v>17</v>
      </c>
    </row>
    <row r="970" spans="1:7" ht="12.75" customHeight="1" x14ac:dyDescent="0.3">
      <c r="A970" s="2">
        <v>971</v>
      </c>
      <c r="B970" s="2" t="s">
        <v>485</v>
      </c>
      <c r="C970" s="2" t="s">
        <v>14</v>
      </c>
      <c r="D970" s="2" t="s">
        <v>23</v>
      </c>
      <c r="F970" s="2">
        <v>30</v>
      </c>
      <c r="G970" s="3">
        <v>28</v>
      </c>
    </row>
    <row r="971" spans="1:7" ht="12.75" customHeight="1" x14ac:dyDescent="0.3">
      <c r="A971" s="2">
        <v>972</v>
      </c>
      <c r="B971" s="2" t="s">
        <v>485</v>
      </c>
      <c r="C971" s="2" t="s">
        <v>14</v>
      </c>
      <c r="D971" s="2" t="s">
        <v>23</v>
      </c>
      <c r="E971" s="2" t="s">
        <v>10</v>
      </c>
      <c r="F971" s="2">
        <v>0</v>
      </c>
      <c r="G971" s="3">
        <v>16</v>
      </c>
    </row>
    <row r="972" spans="1:7" ht="12.75" customHeight="1" x14ac:dyDescent="0.3">
      <c r="A972" s="2">
        <v>973</v>
      </c>
      <c r="B972" s="2" t="s">
        <v>485</v>
      </c>
      <c r="C972" s="2" t="s">
        <v>14</v>
      </c>
      <c r="D972" s="2" t="s">
        <v>23</v>
      </c>
      <c r="F972" s="2">
        <v>20</v>
      </c>
      <c r="G972" s="3">
        <v>39</v>
      </c>
    </row>
    <row r="973" spans="1:7" ht="12.75" customHeight="1" x14ac:dyDescent="0.3">
      <c r="A973" s="2">
        <v>974</v>
      </c>
      <c r="B973" s="2" t="s">
        <v>486</v>
      </c>
      <c r="C973" s="2" t="s">
        <v>14</v>
      </c>
      <c r="D973" s="2" t="s">
        <v>23</v>
      </c>
      <c r="F973" s="2">
        <v>30</v>
      </c>
      <c r="G973" s="3">
        <v>13</v>
      </c>
    </row>
    <row r="974" spans="1:7" ht="12.75" customHeight="1" x14ac:dyDescent="0.3">
      <c r="A974" s="2">
        <v>975</v>
      </c>
      <c r="B974" s="2" t="s">
        <v>487</v>
      </c>
      <c r="C974" s="2" t="s">
        <v>14</v>
      </c>
      <c r="D974" s="2" t="s">
        <v>23</v>
      </c>
      <c r="F974" s="2">
        <v>30</v>
      </c>
      <c r="G974" s="3">
        <v>40</v>
      </c>
    </row>
    <row r="975" spans="1:7" ht="12.75" customHeight="1" x14ac:dyDescent="0.3">
      <c r="A975" s="2">
        <v>976</v>
      </c>
      <c r="B975" s="2" t="s">
        <v>487</v>
      </c>
      <c r="C975" s="2" t="s">
        <v>14</v>
      </c>
      <c r="D975" s="2" t="s">
        <v>23</v>
      </c>
      <c r="E975" s="2" t="s">
        <v>10</v>
      </c>
      <c r="F975" s="2">
        <v>0</v>
      </c>
      <c r="G975" s="3">
        <v>24</v>
      </c>
    </row>
    <row r="976" spans="1:7" ht="12.75" customHeight="1" x14ac:dyDescent="0.3">
      <c r="A976" s="2">
        <v>977</v>
      </c>
      <c r="B976" s="2" t="s">
        <v>488</v>
      </c>
      <c r="C976" s="2" t="s">
        <v>14</v>
      </c>
      <c r="D976" s="2" t="s">
        <v>13</v>
      </c>
      <c r="F976" s="2">
        <v>20</v>
      </c>
      <c r="G976" s="3">
        <v>30</v>
      </c>
    </row>
    <row r="977" spans="1:7" ht="12.75" customHeight="1" x14ac:dyDescent="0.3">
      <c r="A977" s="2">
        <v>978</v>
      </c>
      <c r="B977" s="2" t="s">
        <v>488</v>
      </c>
      <c r="C977" s="2" t="s">
        <v>14</v>
      </c>
      <c r="D977" s="2" t="s">
        <v>13</v>
      </c>
      <c r="F977" s="2">
        <v>30</v>
      </c>
      <c r="G977" s="3">
        <v>19</v>
      </c>
    </row>
    <row r="978" spans="1:7" ht="12.75" customHeight="1" x14ac:dyDescent="0.3">
      <c r="A978" s="2">
        <v>979</v>
      </c>
      <c r="B978" s="2" t="s">
        <v>488</v>
      </c>
      <c r="C978" s="2" t="s">
        <v>14</v>
      </c>
      <c r="D978" s="2" t="s">
        <v>13</v>
      </c>
      <c r="E978" s="2" t="s">
        <v>10</v>
      </c>
      <c r="F978" s="2">
        <v>0</v>
      </c>
      <c r="G978" s="3">
        <v>24</v>
      </c>
    </row>
    <row r="979" spans="1:7" ht="12.75" customHeight="1" x14ac:dyDescent="0.3">
      <c r="A979" s="2">
        <v>980</v>
      </c>
      <c r="B979" s="2" t="s">
        <v>489</v>
      </c>
      <c r="C979" s="2" t="s">
        <v>14</v>
      </c>
      <c r="D979" s="2" t="s">
        <v>13</v>
      </c>
      <c r="F979" s="2">
        <v>20</v>
      </c>
      <c r="G979" s="3">
        <v>10</v>
      </c>
    </row>
    <row r="980" spans="1:7" ht="12.75" customHeight="1" x14ac:dyDescent="0.3">
      <c r="A980" s="2">
        <v>981</v>
      </c>
      <c r="B980" s="2" t="s">
        <v>489</v>
      </c>
      <c r="C980" s="2" t="s">
        <v>14</v>
      </c>
      <c r="D980" s="2" t="s">
        <v>13</v>
      </c>
      <c r="F980" s="2">
        <v>30</v>
      </c>
      <c r="G980" s="3">
        <v>22</v>
      </c>
    </row>
    <row r="981" spans="1:7" ht="12.75" customHeight="1" x14ac:dyDescent="0.3">
      <c r="A981" s="2">
        <v>982</v>
      </c>
      <c r="B981" s="2" t="s">
        <v>489</v>
      </c>
      <c r="C981" s="2" t="s">
        <v>14</v>
      </c>
      <c r="D981" s="2" t="s">
        <v>13</v>
      </c>
      <c r="E981" s="2" t="s">
        <v>10</v>
      </c>
      <c r="F981" s="2">
        <v>0</v>
      </c>
      <c r="G981" s="3">
        <v>26</v>
      </c>
    </row>
    <row r="982" spans="1:7" ht="12.75" customHeight="1" x14ac:dyDescent="0.3">
      <c r="A982" s="2">
        <v>983</v>
      </c>
      <c r="B982" s="2" t="s">
        <v>489</v>
      </c>
      <c r="C982" s="2" t="s">
        <v>14</v>
      </c>
      <c r="D982" s="2" t="s">
        <v>13</v>
      </c>
      <c r="F982" s="2">
        <v>20</v>
      </c>
      <c r="G982" s="3">
        <v>35</v>
      </c>
    </row>
    <row r="983" spans="1:7" ht="12.75" customHeight="1" x14ac:dyDescent="0.3">
      <c r="A983" s="2">
        <v>984</v>
      </c>
      <c r="B983" s="2" t="s">
        <v>490</v>
      </c>
      <c r="C983" s="2" t="s">
        <v>14</v>
      </c>
      <c r="D983" s="2" t="s">
        <v>13</v>
      </c>
      <c r="E983" s="2" t="s">
        <v>10</v>
      </c>
      <c r="F983" s="2">
        <v>0</v>
      </c>
      <c r="G983" s="3">
        <v>23</v>
      </c>
    </row>
    <row r="984" spans="1:7" ht="12.75" customHeight="1" x14ac:dyDescent="0.3">
      <c r="A984" s="2">
        <v>985</v>
      </c>
      <c r="B984" s="2" t="s">
        <v>491</v>
      </c>
      <c r="C984" s="2" t="s">
        <v>30</v>
      </c>
      <c r="D984" s="2" t="s">
        <v>16</v>
      </c>
      <c r="E984" s="2" t="s">
        <v>10</v>
      </c>
      <c r="F984" s="2">
        <v>0</v>
      </c>
      <c r="G984" s="3">
        <v>38</v>
      </c>
    </row>
    <row r="985" spans="1:7" ht="12.75" customHeight="1" x14ac:dyDescent="0.3">
      <c r="A985" s="2">
        <v>986</v>
      </c>
      <c r="B985" s="2" t="s">
        <v>491</v>
      </c>
      <c r="C985" s="2" t="s">
        <v>30</v>
      </c>
      <c r="D985" s="2" t="s">
        <v>16</v>
      </c>
      <c r="F985" s="2">
        <v>20</v>
      </c>
      <c r="G985" s="3">
        <v>14</v>
      </c>
    </row>
    <row r="986" spans="1:7" ht="12.75" customHeight="1" x14ac:dyDescent="0.3">
      <c r="A986" s="2">
        <v>987</v>
      </c>
      <c r="B986" s="2" t="s">
        <v>492</v>
      </c>
      <c r="C986" s="2" t="s">
        <v>14</v>
      </c>
      <c r="D986" s="2" t="s">
        <v>23</v>
      </c>
      <c r="F986" s="2">
        <v>30</v>
      </c>
      <c r="G986" s="3">
        <v>34</v>
      </c>
    </row>
    <row r="987" spans="1:7" ht="12.75" customHeight="1" x14ac:dyDescent="0.3">
      <c r="A987" s="2">
        <v>988</v>
      </c>
      <c r="B987" s="2" t="s">
        <v>492</v>
      </c>
      <c r="C987" s="2" t="s">
        <v>14</v>
      </c>
      <c r="D987" s="2" t="s">
        <v>23</v>
      </c>
      <c r="F987" s="2">
        <v>20</v>
      </c>
      <c r="G987" s="3">
        <v>18</v>
      </c>
    </row>
    <row r="988" spans="1:7" ht="12.75" customHeight="1" x14ac:dyDescent="0.3">
      <c r="A988" s="2">
        <v>989</v>
      </c>
      <c r="B988" s="2" t="s">
        <v>492</v>
      </c>
      <c r="C988" s="2" t="s">
        <v>14</v>
      </c>
      <c r="D988" s="2" t="s">
        <v>23</v>
      </c>
      <c r="E988" s="2" t="s">
        <v>10</v>
      </c>
      <c r="F988" s="2">
        <v>0</v>
      </c>
      <c r="G988" s="3">
        <v>14</v>
      </c>
    </row>
    <row r="989" spans="1:7" ht="12.75" customHeight="1" x14ac:dyDescent="0.3">
      <c r="A989" s="2">
        <v>990</v>
      </c>
      <c r="B989" s="2" t="s">
        <v>493</v>
      </c>
      <c r="C989" s="2" t="s">
        <v>14</v>
      </c>
      <c r="D989" s="2" t="s">
        <v>23</v>
      </c>
      <c r="E989" s="2" t="s">
        <v>10</v>
      </c>
      <c r="F989" s="2">
        <v>0</v>
      </c>
      <c r="G989" s="3">
        <v>20</v>
      </c>
    </row>
    <row r="990" spans="1:7" ht="12.75" customHeight="1" x14ac:dyDescent="0.3">
      <c r="A990" s="2">
        <v>991</v>
      </c>
      <c r="B990" s="2" t="s">
        <v>493</v>
      </c>
      <c r="C990" s="2" t="s">
        <v>14</v>
      </c>
      <c r="D990" s="2" t="s">
        <v>23</v>
      </c>
      <c r="F990" s="2">
        <v>20</v>
      </c>
      <c r="G990" s="3">
        <v>20</v>
      </c>
    </row>
    <row r="991" spans="1:7" ht="12.75" customHeight="1" x14ac:dyDescent="0.3">
      <c r="A991" s="2">
        <v>992</v>
      </c>
      <c r="B991" s="2" t="s">
        <v>493</v>
      </c>
      <c r="C991" s="2" t="s">
        <v>14</v>
      </c>
      <c r="D991" s="2" t="s">
        <v>23</v>
      </c>
      <c r="F991" s="2">
        <v>30</v>
      </c>
      <c r="G991" s="3">
        <v>18</v>
      </c>
    </row>
    <row r="992" spans="1:7" ht="12.75" customHeight="1" x14ac:dyDescent="0.3">
      <c r="A992" s="2">
        <v>993</v>
      </c>
      <c r="B992" s="2" t="s">
        <v>494</v>
      </c>
      <c r="C992" s="2" t="s">
        <v>14</v>
      </c>
      <c r="D992" s="2" t="s">
        <v>13</v>
      </c>
      <c r="E992" s="2" t="s">
        <v>10</v>
      </c>
      <c r="F992" s="2">
        <v>0</v>
      </c>
      <c r="G992" s="3">
        <v>26</v>
      </c>
    </row>
    <row r="993" spans="1:7" ht="12.75" customHeight="1" x14ac:dyDescent="0.3">
      <c r="A993" s="2">
        <v>994</v>
      </c>
      <c r="B993" s="2" t="s">
        <v>494</v>
      </c>
      <c r="C993" s="2" t="s">
        <v>14</v>
      </c>
      <c r="D993" s="2" t="s">
        <v>13</v>
      </c>
      <c r="F993" s="2">
        <v>30</v>
      </c>
      <c r="G993" s="3">
        <v>19</v>
      </c>
    </row>
    <row r="994" spans="1:7" ht="12.75" customHeight="1" x14ac:dyDescent="0.3">
      <c r="A994" s="2">
        <v>995</v>
      </c>
      <c r="B994" s="2" t="s">
        <v>494</v>
      </c>
      <c r="C994" s="2" t="s">
        <v>14</v>
      </c>
      <c r="D994" s="2" t="s">
        <v>13</v>
      </c>
      <c r="F994" s="2">
        <v>20</v>
      </c>
      <c r="G994" s="3">
        <v>25</v>
      </c>
    </row>
    <row r="995" spans="1:7" ht="12.75" customHeight="1" x14ac:dyDescent="0.3">
      <c r="A995" s="2">
        <v>996</v>
      </c>
      <c r="B995" s="2" t="s">
        <v>495</v>
      </c>
      <c r="C995" s="2" t="s">
        <v>30</v>
      </c>
      <c r="D995" s="2" t="s">
        <v>16</v>
      </c>
      <c r="E995" s="2" t="s">
        <v>10</v>
      </c>
      <c r="F995" s="2">
        <v>0</v>
      </c>
      <c r="G995" s="3">
        <v>33</v>
      </c>
    </row>
    <row r="996" spans="1:7" ht="12.75" customHeight="1" x14ac:dyDescent="0.3">
      <c r="A996" s="2">
        <v>997</v>
      </c>
      <c r="B996" s="2" t="s">
        <v>496</v>
      </c>
      <c r="C996" s="2" t="s">
        <v>14</v>
      </c>
      <c r="D996" s="2" t="s">
        <v>23</v>
      </c>
      <c r="F996" s="2">
        <v>30</v>
      </c>
      <c r="G996" s="3">
        <v>29</v>
      </c>
    </row>
    <row r="997" spans="1:7" ht="12.75" customHeight="1" x14ac:dyDescent="0.3">
      <c r="A997" s="2">
        <v>998</v>
      </c>
      <c r="B997" s="2" t="s">
        <v>497</v>
      </c>
      <c r="C997" s="2" t="s">
        <v>30</v>
      </c>
      <c r="D997" s="2" t="s">
        <v>16</v>
      </c>
      <c r="F997" s="2">
        <v>30</v>
      </c>
      <c r="G997" s="3">
        <v>32</v>
      </c>
    </row>
    <row r="998" spans="1:7" ht="12.75" customHeight="1" x14ac:dyDescent="0.3">
      <c r="A998" s="2">
        <v>999</v>
      </c>
      <c r="B998" s="2" t="s">
        <v>497</v>
      </c>
      <c r="C998" s="2" t="s">
        <v>30</v>
      </c>
      <c r="D998" s="2" t="s">
        <v>16</v>
      </c>
      <c r="E998" s="2" t="s">
        <v>10</v>
      </c>
      <c r="F998" s="2">
        <v>0</v>
      </c>
      <c r="G998" s="3">
        <v>29</v>
      </c>
    </row>
    <row r="999" spans="1:7" ht="12.75" customHeight="1" x14ac:dyDescent="0.3">
      <c r="A999" s="2">
        <v>1000</v>
      </c>
      <c r="B999" s="2" t="s">
        <v>497</v>
      </c>
      <c r="C999" s="2" t="s">
        <v>30</v>
      </c>
      <c r="D999" s="2" t="s">
        <v>16</v>
      </c>
      <c r="F999" s="2">
        <v>20</v>
      </c>
      <c r="G999" s="3">
        <v>39</v>
      </c>
    </row>
    <row r="1000" spans="1:7" ht="12.75" customHeight="1" x14ac:dyDescent="0.3">
      <c r="A1000" s="2">
        <v>1001</v>
      </c>
      <c r="B1000" s="2" t="s">
        <v>498</v>
      </c>
      <c r="C1000" s="2" t="s">
        <v>14</v>
      </c>
      <c r="D1000" s="2" t="s">
        <v>13</v>
      </c>
      <c r="F1000" s="2">
        <v>20</v>
      </c>
      <c r="G1000" s="3">
        <v>34</v>
      </c>
    </row>
    <row r="1001" spans="1:7" ht="12.75" customHeight="1" x14ac:dyDescent="0.3">
      <c r="A1001" s="2">
        <v>1002</v>
      </c>
      <c r="B1001" s="2" t="s">
        <v>498</v>
      </c>
      <c r="C1001" s="2" t="s">
        <v>14</v>
      </c>
      <c r="D1001" s="2" t="s">
        <v>13</v>
      </c>
      <c r="E1001" s="2" t="s">
        <v>10</v>
      </c>
      <c r="F1001" s="2">
        <v>0</v>
      </c>
      <c r="G1001" s="3">
        <v>16</v>
      </c>
    </row>
    <row r="1002" spans="1:7" ht="12.75" customHeight="1" x14ac:dyDescent="0.3">
      <c r="A1002" s="2">
        <v>1003</v>
      </c>
      <c r="B1002" s="2" t="s">
        <v>499</v>
      </c>
      <c r="C1002" s="2" t="s">
        <v>14</v>
      </c>
      <c r="D1002" s="2" t="s">
        <v>23</v>
      </c>
      <c r="F1002" s="2">
        <v>30</v>
      </c>
      <c r="G1002" s="3">
        <v>20</v>
      </c>
    </row>
    <row r="1003" spans="1:7" ht="12.75" customHeight="1" x14ac:dyDescent="0.3">
      <c r="A1003" s="2">
        <v>1004</v>
      </c>
      <c r="B1003" s="2" t="s">
        <v>499</v>
      </c>
      <c r="C1003" s="2" t="s">
        <v>14</v>
      </c>
      <c r="D1003" s="2" t="s">
        <v>23</v>
      </c>
      <c r="F1003" s="2">
        <v>20</v>
      </c>
      <c r="G1003" s="3">
        <v>33</v>
      </c>
    </row>
    <row r="1004" spans="1:7" ht="12.75" customHeight="1" x14ac:dyDescent="0.3">
      <c r="A1004" s="2">
        <v>1005</v>
      </c>
      <c r="B1004" s="2" t="s">
        <v>499</v>
      </c>
      <c r="C1004" s="2" t="s">
        <v>14</v>
      </c>
      <c r="D1004" s="2" t="s">
        <v>23</v>
      </c>
      <c r="E1004" s="2" t="s">
        <v>10</v>
      </c>
      <c r="F1004" s="2">
        <v>0</v>
      </c>
      <c r="G1004" s="3">
        <v>33</v>
      </c>
    </row>
    <row r="1005" spans="1:7" ht="12.75" customHeight="1" x14ac:dyDescent="0.3">
      <c r="A1005" s="2">
        <v>1006</v>
      </c>
      <c r="B1005" s="2" t="s">
        <v>500</v>
      </c>
      <c r="C1005" s="2" t="s">
        <v>14</v>
      </c>
      <c r="D1005" s="2" t="s">
        <v>23</v>
      </c>
      <c r="E1005" s="2" t="s">
        <v>10</v>
      </c>
      <c r="F1005" s="2">
        <v>0</v>
      </c>
      <c r="G1005" s="3">
        <v>15</v>
      </c>
    </row>
    <row r="1006" spans="1:7" ht="12.75" customHeight="1" x14ac:dyDescent="0.3">
      <c r="A1006" s="2">
        <v>1007</v>
      </c>
      <c r="B1006" s="2" t="s">
        <v>500</v>
      </c>
      <c r="C1006" s="2" t="s">
        <v>14</v>
      </c>
      <c r="D1006" s="2" t="s">
        <v>23</v>
      </c>
      <c r="F1006" s="2">
        <v>30</v>
      </c>
      <c r="G1006" s="3">
        <v>36</v>
      </c>
    </row>
    <row r="1007" spans="1:7" ht="12.75" customHeight="1" x14ac:dyDescent="0.3">
      <c r="A1007" s="2">
        <v>1008</v>
      </c>
      <c r="B1007" s="2" t="s">
        <v>501</v>
      </c>
      <c r="C1007" s="2" t="s">
        <v>14</v>
      </c>
      <c r="D1007" s="2" t="s">
        <v>13</v>
      </c>
      <c r="F1007" s="2">
        <v>20</v>
      </c>
      <c r="G1007" s="3">
        <v>21</v>
      </c>
    </row>
    <row r="1008" spans="1:7" ht="12.75" customHeight="1" x14ac:dyDescent="0.3">
      <c r="A1008" s="2">
        <v>1009</v>
      </c>
      <c r="B1008" s="2" t="s">
        <v>501</v>
      </c>
      <c r="C1008" s="2" t="s">
        <v>14</v>
      </c>
      <c r="D1008" s="2" t="s">
        <v>13</v>
      </c>
      <c r="E1008" s="2" t="s">
        <v>10</v>
      </c>
      <c r="F1008" s="2">
        <v>0</v>
      </c>
      <c r="G1008" s="3">
        <v>13</v>
      </c>
    </row>
    <row r="1009" spans="1:7" ht="12.75" customHeight="1" x14ac:dyDescent="0.3">
      <c r="A1009" s="2">
        <v>1010</v>
      </c>
      <c r="B1009" s="2" t="s">
        <v>502</v>
      </c>
      <c r="C1009" s="2" t="s">
        <v>8</v>
      </c>
      <c r="D1009" s="2" t="s">
        <v>65</v>
      </c>
      <c r="F1009" s="2">
        <v>20</v>
      </c>
      <c r="G1009" s="3">
        <v>12</v>
      </c>
    </row>
    <row r="1010" spans="1:7" ht="12.75" customHeight="1" x14ac:dyDescent="0.3">
      <c r="A1010" s="2">
        <v>1011</v>
      </c>
      <c r="B1010" s="2" t="s">
        <v>502</v>
      </c>
      <c r="C1010" s="2" t="s">
        <v>8</v>
      </c>
      <c r="D1010" s="2" t="s">
        <v>65</v>
      </c>
      <c r="F1010" s="2">
        <v>30</v>
      </c>
      <c r="G1010" s="3">
        <v>39</v>
      </c>
    </row>
    <row r="1011" spans="1:7" ht="12.75" customHeight="1" x14ac:dyDescent="0.3">
      <c r="A1011" s="2">
        <v>1012</v>
      </c>
      <c r="B1011" s="2" t="s">
        <v>502</v>
      </c>
      <c r="C1011" s="2" t="s">
        <v>8</v>
      </c>
      <c r="D1011" s="2" t="s">
        <v>65</v>
      </c>
      <c r="E1011" s="2" t="s">
        <v>10</v>
      </c>
      <c r="F1011" s="2">
        <v>0</v>
      </c>
      <c r="G1011" s="3">
        <v>32</v>
      </c>
    </row>
    <row r="1012" spans="1:7" ht="12.75" customHeight="1" x14ac:dyDescent="0.3">
      <c r="A1012" s="2">
        <v>1013</v>
      </c>
      <c r="B1012" s="2" t="s">
        <v>503</v>
      </c>
      <c r="C1012" s="2" t="s">
        <v>8</v>
      </c>
      <c r="D1012" s="2" t="s">
        <v>9</v>
      </c>
      <c r="E1012" s="2" t="s">
        <v>10</v>
      </c>
      <c r="F1012" s="2">
        <v>0</v>
      </c>
      <c r="G1012" s="3">
        <v>34</v>
      </c>
    </row>
    <row r="1013" spans="1:7" ht="12.75" customHeight="1" x14ac:dyDescent="0.3">
      <c r="A1013" s="2">
        <v>1014</v>
      </c>
      <c r="B1013" s="2" t="s">
        <v>503</v>
      </c>
      <c r="C1013" s="2" t="s">
        <v>8</v>
      </c>
      <c r="D1013" s="2" t="s">
        <v>9</v>
      </c>
      <c r="F1013" s="2">
        <v>30</v>
      </c>
      <c r="G1013" s="3">
        <v>33</v>
      </c>
    </row>
    <row r="1014" spans="1:7" ht="12.75" customHeight="1" x14ac:dyDescent="0.3">
      <c r="A1014" s="2">
        <v>1015</v>
      </c>
      <c r="B1014" s="2" t="s">
        <v>504</v>
      </c>
      <c r="C1014" s="2" t="s">
        <v>8</v>
      </c>
      <c r="D1014" s="2" t="s">
        <v>9</v>
      </c>
      <c r="E1014" s="2" t="s">
        <v>10</v>
      </c>
      <c r="F1014" s="2">
        <v>0</v>
      </c>
      <c r="G1014" s="3">
        <v>10</v>
      </c>
    </row>
    <row r="1015" spans="1:7" ht="12.75" customHeight="1" x14ac:dyDescent="0.3">
      <c r="A1015" s="2">
        <v>1016</v>
      </c>
      <c r="B1015" s="2" t="s">
        <v>504</v>
      </c>
      <c r="C1015" s="2" t="s">
        <v>8</v>
      </c>
      <c r="D1015" s="2" t="s">
        <v>9</v>
      </c>
      <c r="F1015" s="2">
        <v>30</v>
      </c>
      <c r="G1015" s="3">
        <v>37</v>
      </c>
    </row>
    <row r="1016" spans="1:7" ht="12.75" customHeight="1" x14ac:dyDescent="0.3">
      <c r="A1016" s="2">
        <v>1017</v>
      </c>
      <c r="B1016" s="2" t="s">
        <v>505</v>
      </c>
      <c r="C1016" s="2" t="s">
        <v>8</v>
      </c>
      <c r="D1016" s="2" t="s">
        <v>9</v>
      </c>
      <c r="E1016" s="2" t="s">
        <v>10</v>
      </c>
      <c r="F1016" s="2">
        <v>0</v>
      </c>
      <c r="G1016" s="3">
        <v>31</v>
      </c>
    </row>
    <row r="1017" spans="1:7" ht="12.75" customHeight="1" x14ac:dyDescent="0.3">
      <c r="A1017" s="2">
        <v>1018</v>
      </c>
      <c r="B1017" s="2" t="s">
        <v>506</v>
      </c>
      <c r="C1017" s="2" t="s">
        <v>8</v>
      </c>
      <c r="D1017" s="2" t="s">
        <v>36</v>
      </c>
      <c r="E1017" s="2" t="s">
        <v>10</v>
      </c>
      <c r="F1017" s="2">
        <v>0</v>
      </c>
      <c r="G1017" s="3">
        <v>21</v>
      </c>
    </row>
    <row r="1018" spans="1:7" ht="12.75" customHeight="1" x14ac:dyDescent="0.3">
      <c r="A1018" s="2">
        <v>1019</v>
      </c>
      <c r="B1018" s="2" t="s">
        <v>507</v>
      </c>
      <c r="C1018" s="2" t="s">
        <v>8</v>
      </c>
      <c r="D1018" s="2" t="s">
        <v>36</v>
      </c>
      <c r="E1018" s="2" t="s">
        <v>10</v>
      </c>
      <c r="F1018" s="2">
        <v>0</v>
      </c>
      <c r="G1018" s="3">
        <v>30</v>
      </c>
    </row>
    <row r="1019" spans="1:7" ht="12.75" customHeight="1" x14ac:dyDescent="0.3">
      <c r="A1019" s="2">
        <v>1020</v>
      </c>
      <c r="B1019" s="2" t="s">
        <v>507</v>
      </c>
      <c r="C1019" s="2" t="s">
        <v>8</v>
      </c>
      <c r="D1019" s="2" t="s">
        <v>36</v>
      </c>
      <c r="F1019" s="2">
        <v>20</v>
      </c>
      <c r="G1019" s="3">
        <v>33</v>
      </c>
    </row>
    <row r="1020" spans="1:7" ht="12.75" customHeight="1" x14ac:dyDescent="0.3">
      <c r="A1020" s="2">
        <v>1021</v>
      </c>
      <c r="B1020" s="2" t="s">
        <v>507</v>
      </c>
      <c r="C1020" s="2" t="s">
        <v>8</v>
      </c>
      <c r="D1020" s="2" t="s">
        <v>36</v>
      </c>
      <c r="F1020" s="2">
        <v>30</v>
      </c>
      <c r="G1020" s="3">
        <v>23</v>
      </c>
    </row>
    <row r="1021" spans="1:7" ht="12.75" customHeight="1" x14ac:dyDescent="0.3">
      <c r="A1021" s="2">
        <v>1022</v>
      </c>
      <c r="B1021" s="2" t="s">
        <v>508</v>
      </c>
      <c r="C1021" s="2" t="s">
        <v>8</v>
      </c>
      <c r="D1021" s="2" t="s">
        <v>36</v>
      </c>
      <c r="F1021" s="2">
        <v>30</v>
      </c>
      <c r="G1021" s="3">
        <v>24</v>
      </c>
    </row>
    <row r="1022" spans="1:7" ht="12.75" customHeight="1" x14ac:dyDescent="0.3">
      <c r="A1022" s="2">
        <v>1023</v>
      </c>
      <c r="B1022" s="2" t="s">
        <v>508</v>
      </c>
      <c r="C1022" s="2" t="s">
        <v>8</v>
      </c>
      <c r="D1022" s="2" t="s">
        <v>36</v>
      </c>
      <c r="E1022" s="2" t="s">
        <v>10</v>
      </c>
      <c r="F1022" s="2">
        <v>0</v>
      </c>
      <c r="G1022" s="3">
        <v>37</v>
      </c>
    </row>
    <row r="1023" spans="1:7" ht="12.75" customHeight="1" x14ac:dyDescent="0.3">
      <c r="A1023" s="2">
        <v>1024</v>
      </c>
      <c r="B1023" s="2" t="s">
        <v>508</v>
      </c>
      <c r="C1023" s="2" t="s">
        <v>8</v>
      </c>
      <c r="D1023" s="2" t="s">
        <v>36</v>
      </c>
      <c r="F1023" s="2">
        <v>20</v>
      </c>
      <c r="G1023" s="3">
        <v>10</v>
      </c>
    </row>
    <row r="1024" spans="1:7" ht="12.75" customHeight="1" x14ac:dyDescent="0.3">
      <c r="A1024" s="2">
        <v>1025</v>
      </c>
      <c r="B1024" s="2" t="s">
        <v>509</v>
      </c>
      <c r="C1024" s="2" t="s">
        <v>8</v>
      </c>
      <c r="D1024" s="2" t="s">
        <v>36</v>
      </c>
      <c r="F1024" s="2">
        <v>30</v>
      </c>
      <c r="G1024" s="3">
        <v>26</v>
      </c>
    </row>
    <row r="1025" spans="1:7" ht="12.75" customHeight="1" x14ac:dyDescent="0.3">
      <c r="A1025" s="2">
        <v>1026</v>
      </c>
      <c r="B1025" s="2" t="s">
        <v>509</v>
      </c>
      <c r="C1025" s="2" t="s">
        <v>8</v>
      </c>
      <c r="D1025" s="2" t="s">
        <v>36</v>
      </c>
      <c r="E1025" s="2" t="s">
        <v>10</v>
      </c>
      <c r="F1025" s="2">
        <v>0</v>
      </c>
      <c r="G1025" s="3">
        <v>11</v>
      </c>
    </row>
    <row r="1026" spans="1:7" ht="12.75" customHeight="1" x14ac:dyDescent="0.3">
      <c r="A1026" s="2">
        <v>1027</v>
      </c>
      <c r="B1026" s="2" t="s">
        <v>509</v>
      </c>
      <c r="C1026" s="2" t="s">
        <v>8</v>
      </c>
      <c r="D1026" s="2" t="s">
        <v>36</v>
      </c>
      <c r="F1026" s="2">
        <v>20</v>
      </c>
      <c r="G1026" s="3">
        <v>11</v>
      </c>
    </row>
    <row r="1027" spans="1:7" ht="12.75" customHeight="1" x14ac:dyDescent="0.3">
      <c r="A1027" s="2">
        <v>1028</v>
      </c>
      <c r="B1027" s="2" t="s">
        <v>510</v>
      </c>
      <c r="C1027" s="2" t="s">
        <v>30</v>
      </c>
      <c r="D1027" s="2" t="s">
        <v>16</v>
      </c>
      <c r="E1027" s="2" t="s">
        <v>10</v>
      </c>
      <c r="F1027" s="2">
        <v>0</v>
      </c>
      <c r="G1027" s="3">
        <v>11</v>
      </c>
    </row>
    <row r="1028" spans="1:7" ht="12.75" customHeight="1" x14ac:dyDescent="0.3">
      <c r="A1028" s="2">
        <v>1029</v>
      </c>
      <c r="B1028" s="2" t="s">
        <v>510</v>
      </c>
      <c r="C1028" s="2" t="s">
        <v>30</v>
      </c>
      <c r="D1028" s="2" t="s">
        <v>16</v>
      </c>
      <c r="F1028" s="2">
        <v>30</v>
      </c>
      <c r="G1028" s="3">
        <v>37</v>
      </c>
    </row>
    <row r="1029" spans="1:7" ht="12.75" customHeight="1" x14ac:dyDescent="0.3">
      <c r="A1029" s="2">
        <v>1030</v>
      </c>
      <c r="B1029" s="2" t="s">
        <v>511</v>
      </c>
      <c r="C1029" s="2" t="s">
        <v>8</v>
      </c>
      <c r="D1029" s="2" t="s">
        <v>47</v>
      </c>
      <c r="E1029" s="2" t="s">
        <v>10</v>
      </c>
      <c r="F1029" s="2">
        <v>0</v>
      </c>
      <c r="G1029" s="3">
        <v>19</v>
      </c>
    </row>
    <row r="1030" spans="1:7" ht="12.75" customHeight="1" x14ac:dyDescent="0.3">
      <c r="A1030" s="2">
        <v>1031</v>
      </c>
      <c r="B1030" s="2" t="s">
        <v>512</v>
      </c>
      <c r="C1030" s="2" t="s">
        <v>8</v>
      </c>
      <c r="D1030" s="2" t="s">
        <v>9</v>
      </c>
      <c r="E1030" s="2" t="s">
        <v>10</v>
      </c>
      <c r="F1030" s="2">
        <v>0</v>
      </c>
      <c r="G1030" s="3">
        <v>23</v>
      </c>
    </row>
    <row r="1031" spans="1:7" ht="12.75" customHeight="1" x14ac:dyDescent="0.3">
      <c r="A1031" s="2">
        <v>1032</v>
      </c>
      <c r="B1031" s="2" t="s">
        <v>513</v>
      </c>
      <c r="C1031" s="2" t="s">
        <v>8</v>
      </c>
      <c r="D1031" s="2" t="s">
        <v>9</v>
      </c>
      <c r="E1031" s="2" t="s">
        <v>10</v>
      </c>
      <c r="F1031" s="2">
        <v>0</v>
      </c>
      <c r="G1031" s="3">
        <v>32</v>
      </c>
    </row>
    <row r="1032" spans="1:7" ht="12.75" customHeight="1" x14ac:dyDescent="0.3">
      <c r="A1032" s="2">
        <v>1033</v>
      </c>
      <c r="B1032" s="2" t="s">
        <v>514</v>
      </c>
      <c r="C1032" s="2" t="s">
        <v>8</v>
      </c>
      <c r="D1032" s="2" t="s">
        <v>54</v>
      </c>
      <c r="F1032" s="2">
        <v>20</v>
      </c>
      <c r="G1032" s="3">
        <v>13</v>
      </c>
    </row>
    <row r="1033" spans="1:7" ht="12.75" customHeight="1" x14ac:dyDescent="0.3">
      <c r="A1033" s="2">
        <v>1034</v>
      </c>
      <c r="B1033" s="2" t="s">
        <v>514</v>
      </c>
      <c r="C1033" s="2" t="s">
        <v>8</v>
      </c>
      <c r="D1033" s="2" t="s">
        <v>54</v>
      </c>
      <c r="E1033" s="2" t="s">
        <v>10</v>
      </c>
      <c r="F1033" s="2">
        <v>0</v>
      </c>
      <c r="G1033" s="3">
        <v>38</v>
      </c>
    </row>
    <row r="1034" spans="1:7" ht="12.75" customHeight="1" x14ac:dyDescent="0.3">
      <c r="A1034" s="2">
        <v>1035</v>
      </c>
      <c r="B1034" s="2" t="s">
        <v>514</v>
      </c>
      <c r="C1034" s="2" t="s">
        <v>8</v>
      </c>
      <c r="D1034" s="2" t="s">
        <v>54</v>
      </c>
      <c r="F1034" s="2">
        <v>30</v>
      </c>
      <c r="G1034" s="3">
        <v>33</v>
      </c>
    </row>
    <row r="1035" spans="1:7" ht="12.75" customHeight="1" x14ac:dyDescent="0.3">
      <c r="A1035" s="2">
        <v>1036</v>
      </c>
      <c r="B1035" s="2" t="s">
        <v>515</v>
      </c>
      <c r="C1035" s="2" t="s">
        <v>8</v>
      </c>
      <c r="D1035" s="2" t="s">
        <v>47</v>
      </c>
      <c r="E1035" s="2" t="s">
        <v>10</v>
      </c>
      <c r="F1035" s="2">
        <v>0</v>
      </c>
      <c r="G1035" s="3">
        <v>25</v>
      </c>
    </row>
    <row r="1036" spans="1:7" ht="12.75" customHeight="1" x14ac:dyDescent="0.3">
      <c r="A1036" s="2">
        <v>1037</v>
      </c>
      <c r="B1036" s="2" t="s">
        <v>516</v>
      </c>
      <c r="C1036" s="2" t="s">
        <v>8</v>
      </c>
      <c r="D1036" s="2" t="s">
        <v>75</v>
      </c>
      <c r="E1036" s="2" t="s">
        <v>10</v>
      </c>
      <c r="F1036" s="2">
        <v>0</v>
      </c>
      <c r="G1036" s="3">
        <v>40</v>
      </c>
    </row>
    <row r="1037" spans="1:7" ht="12.75" customHeight="1" x14ac:dyDescent="0.3">
      <c r="A1037" s="2">
        <v>1038</v>
      </c>
      <c r="B1037" s="2" t="s">
        <v>517</v>
      </c>
      <c r="C1037" s="2" t="s">
        <v>14</v>
      </c>
      <c r="D1037" s="2" t="s">
        <v>13</v>
      </c>
      <c r="F1037" s="2">
        <v>30</v>
      </c>
      <c r="G1037" s="3">
        <v>22</v>
      </c>
    </row>
    <row r="1038" spans="1:7" ht="12.75" customHeight="1" x14ac:dyDescent="0.3">
      <c r="A1038" s="2">
        <v>1039</v>
      </c>
      <c r="B1038" s="2" t="s">
        <v>517</v>
      </c>
      <c r="C1038" s="2" t="s">
        <v>14</v>
      </c>
      <c r="D1038" s="2" t="s">
        <v>13</v>
      </c>
      <c r="E1038" s="2" t="s">
        <v>10</v>
      </c>
      <c r="F1038" s="2">
        <v>0</v>
      </c>
      <c r="G1038" s="3">
        <v>37</v>
      </c>
    </row>
    <row r="1039" spans="1:7" ht="12.75" customHeight="1" x14ac:dyDescent="0.3">
      <c r="A1039" s="2">
        <v>1040</v>
      </c>
      <c r="B1039" s="2" t="s">
        <v>517</v>
      </c>
      <c r="C1039" s="2" t="s">
        <v>14</v>
      </c>
      <c r="D1039" s="2" t="s">
        <v>13</v>
      </c>
      <c r="F1039" s="2">
        <v>20</v>
      </c>
      <c r="G1039" s="3">
        <v>23</v>
      </c>
    </row>
    <row r="1040" spans="1:7" ht="12.75" customHeight="1" x14ac:dyDescent="0.3">
      <c r="A1040" s="2">
        <v>1041</v>
      </c>
      <c r="B1040" s="2" t="s">
        <v>518</v>
      </c>
      <c r="C1040" s="2" t="s">
        <v>8</v>
      </c>
      <c r="D1040" s="2" t="s">
        <v>47</v>
      </c>
      <c r="E1040" s="2" t="s">
        <v>10</v>
      </c>
      <c r="F1040" s="2">
        <v>0</v>
      </c>
      <c r="G1040" s="3">
        <v>28</v>
      </c>
    </row>
    <row r="1041" spans="1:7" ht="12.75" customHeight="1" x14ac:dyDescent="0.3">
      <c r="A1041" s="2">
        <v>1042</v>
      </c>
      <c r="B1041" s="2" t="s">
        <v>519</v>
      </c>
      <c r="C1041" s="2" t="s">
        <v>14</v>
      </c>
      <c r="D1041" s="2" t="s">
        <v>23</v>
      </c>
      <c r="F1041" s="2">
        <v>20</v>
      </c>
      <c r="G1041" s="3">
        <v>39</v>
      </c>
    </row>
    <row r="1042" spans="1:7" ht="12.75" customHeight="1" x14ac:dyDescent="0.3">
      <c r="A1042" s="2">
        <v>1043</v>
      </c>
      <c r="B1042" s="2" t="s">
        <v>519</v>
      </c>
      <c r="C1042" s="2" t="s">
        <v>14</v>
      </c>
      <c r="D1042" s="2" t="s">
        <v>23</v>
      </c>
      <c r="F1042" s="2">
        <v>30</v>
      </c>
      <c r="G1042" s="3">
        <v>34</v>
      </c>
    </row>
    <row r="1043" spans="1:7" ht="12.75" customHeight="1" x14ac:dyDescent="0.3">
      <c r="A1043" s="2">
        <v>1044</v>
      </c>
      <c r="B1043" s="2" t="s">
        <v>519</v>
      </c>
      <c r="C1043" s="2" t="s">
        <v>14</v>
      </c>
      <c r="D1043" s="2" t="s">
        <v>23</v>
      </c>
      <c r="E1043" s="2" t="s">
        <v>10</v>
      </c>
      <c r="F1043" s="2">
        <v>0</v>
      </c>
      <c r="G1043" s="3">
        <v>19</v>
      </c>
    </row>
    <row r="1044" spans="1:7" ht="12.75" customHeight="1" x14ac:dyDescent="0.3">
      <c r="A1044" s="2">
        <v>1045</v>
      </c>
      <c r="B1044" s="2" t="s">
        <v>520</v>
      </c>
      <c r="C1044" s="2" t="s">
        <v>30</v>
      </c>
      <c r="D1044" s="2" t="s">
        <v>16</v>
      </c>
      <c r="E1044" s="2" t="s">
        <v>10</v>
      </c>
      <c r="F1044" s="2">
        <v>0</v>
      </c>
      <c r="G1044" s="3">
        <v>32</v>
      </c>
    </row>
    <row r="1045" spans="1:7" ht="12.75" customHeight="1" x14ac:dyDescent="0.3">
      <c r="A1045" s="2">
        <v>1046</v>
      </c>
      <c r="B1045" s="2" t="s">
        <v>520</v>
      </c>
      <c r="C1045" s="2" t="s">
        <v>30</v>
      </c>
      <c r="D1045" s="2" t="s">
        <v>16</v>
      </c>
      <c r="F1045" s="2">
        <v>20</v>
      </c>
      <c r="G1045" s="3">
        <v>29</v>
      </c>
    </row>
    <row r="1046" spans="1:7" ht="12.75" customHeight="1" x14ac:dyDescent="0.3">
      <c r="A1046" s="2">
        <v>1047</v>
      </c>
      <c r="B1046" s="2" t="s">
        <v>521</v>
      </c>
      <c r="C1046" s="2" t="s">
        <v>14</v>
      </c>
      <c r="D1046" s="2" t="s">
        <v>13</v>
      </c>
      <c r="E1046" s="2" t="s">
        <v>10</v>
      </c>
      <c r="F1046" s="2">
        <v>0</v>
      </c>
      <c r="G1046" s="3">
        <v>28</v>
      </c>
    </row>
    <row r="1047" spans="1:7" ht="12.75" customHeight="1" x14ac:dyDescent="0.3">
      <c r="A1047" s="2">
        <v>1048</v>
      </c>
      <c r="B1047" s="2" t="s">
        <v>521</v>
      </c>
      <c r="C1047" s="2" t="s">
        <v>14</v>
      </c>
      <c r="D1047" s="2" t="s">
        <v>13</v>
      </c>
      <c r="F1047" s="2">
        <v>30</v>
      </c>
      <c r="G1047" s="3">
        <v>40</v>
      </c>
    </row>
    <row r="1048" spans="1:7" ht="12.75" customHeight="1" x14ac:dyDescent="0.3">
      <c r="A1048" s="2">
        <v>1049</v>
      </c>
      <c r="B1048" s="2" t="s">
        <v>521</v>
      </c>
      <c r="C1048" s="2" t="s">
        <v>14</v>
      </c>
      <c r="D1048" s="2" t="s">
        <v>13</v>
      </c>
      <c r="F1048" s="2">
        <v>20</v>
      </c>
      <c r="G1048" s="3">
        <v>22</v>
      </c>
    </row>
    <row r="1049" spans="1:7" ht="12.75" customHeight="1" x14ac:dyDescent="0.3">
      <c r="A1049" s="2">
        <v>1050</v>
      </c>
      <c r="B1049" s="2" t="s">
        <v>522</v>
      </c>
      <c r="C1049" s="2" t="s">
        <v>8</v>
      </c>
      <c r="D1049" s="2" t="s">
        <v>9</v>
      </c>
      <c r="E1049" s="2" t="s">
        <v>10</v>
      </c>
      <c r="F1049" s="2">
        <v>0</v>
      </c>
      <c r="G1049" s="3">
        <v>13</v>
      </c>
    </row>
    <row r="1050" spans="1:7" ht="12.75" customHeight="1" x14ac:dyDescent="0.3">
      <c r="A1050" s="2">
        <v>1051</v>
      </c>
      <c r="B1050" s="2" t="s">
        <v>523</v>
      </c>
      <c r="C1050" s="2" t="s">
        <v>14</v>
      </c>
      <c r="D1050" s="2" t="s">
        <v>23</v>
      </c>
      <c r="F1050" s="2">
        <v>30</v>
      </c>
      <c r="G1050" s="3">
        <v>40</v>
      </c>
    </row>
    <row r="1051" spans="1:7" ht="12.75" customHeight="1" x14ac:dyDescent="0.3">
      <c r="A1051" s="2">
        <v>1052</v>
      </c>
      <c r="B1051" s="2" t="s">
        <v>524</v>
      </c>
      <c r="C1051" s="2" t="s">
        <v>30</v>
      </c>
      <c r="D1051" s="2" t="s">
        <v>16</v>
      </c>
      <c r="E1051" s="2" t="s">
        <v>10</v>
      </c>
      <c r="F1051" s="2">
        <v>0</v>
      </c>
      <c r="G1051" s="3">
        <v>29</v>
      </c>
    </row>
    <row r="1052" spans="1:7" ht="12.75" customHeight="1" x14ac:dyDescent="0.3">
      <c r="A1052" s="2">
        <v>1053</v>
      </c>
      <c r="B1052" s="2" t="s">
        <v>524</v>
      </c>
      <c r="C1052" s="2" t="s">
        <v>30</v>
      </c>
      <c r="D1052" s="2" t="s">
        <v>16</v>
      </c>
      <c r="F1052" s="2">
        <v>30</v>
      </c>
      <c r="G1052" s="3">
        <v>18</v>
      </c>
    </row>
    <row r="1053" spans="1:7" ht="12.75" customHeight="1" x14ac:dyDescent="0.3">
      <c r="A1053" s="2">
        <v>1054</v>
      </c>
      <c r="B1053" s="2" t="s">
        <v>525</v>
      </c>
      <c r="C1053" s="2" t="s">
        <v>8</v>
      </c>
      <c r="D1053" s="2" t="s">
        <v>47</v>
      </c>
      <c r="F1053" s="2">
        <v>30</v>
      </c>
      <c r="G1053" s="3">
        <v>38</v>
      </c>
    </row>
    <row r="1054" spans="1:7" ht="12.75" customHeight="1" x14ac:dyDescent="0.3">
      <c r="A1054" s="2">
        <v>1055</v>
      </c>
      <c r="B1054" s="2" t="s">
        <v>526</v>
      </c>
      <c r="C1054" s="2" t="s">
        <v>8</v>
      </c>
      <c r="D1054" s="2" t="s">
        <v>54</v>
      </c>
      <c r="F1054" s="2">
        <v>20</v>
      </c>
      <c r="G1054" s="3">
        <v>40</v>
      </c>
    </row>
    <row r="1055" spans="1:7" ht="12.75" customHeight="1" x14ac:dyDescent="0.3">
      <c r="A1055" s="2">
        <v>1056</v>
      </c>
      <c r="B1055" s="2" t="s">
        <v>526</v>
      </c>
      <c r="C1055" s="2" t="s">
        <v>8</v>
      </c>
      <c r="D1055" s="2" t="s">
        <v>54</v>
      </c>
      <c r="F1055" s="2">
        <v>30</v>
      </c>
      <c r="G1055" s="3">
        <v>16</v>
      </c>
    </row>
    <row r="1056" spans="1:7" ht="12.75" customHeight="1" x14ac:dyDescent="0.3">
      <c r="A1056" s="2">
        <v>1057</v>
      </c>
      <c r="B1056" s="2" t="s">
        <v>526</v>
      </c>
      <c r="C1056" s="2" t="s">
        <v>8</v>
      </c>
      <c r="D1056" s="2" t="s">
        <v>54</v>
      </c>
      <c r="E1056" s="2" t="s">
        <v>10</v>
      </c>
      <c r="F1056" s="2">
        <v>0</v>
      </c>
      <c r="G1056" s="3">
        <v>13</v>
      </c>
    </row>
    <row r="1057" spans="1:7" ht="12.75" customHeight="1" x14ac:dyDescent="0.3">
      <c r="A1057" s="2">
        <v>1058</v>
      </c>
      <c r="B1057" s="2" t="s">
        <v>527</v>
      </c>
      <c r="C1057" s="2" t="s">
        <v>30</v>
      </c>
      <c r="D1057" s="2" t="s">
        <v>31</v>
      </c>
      <c r="E1057" s="2" t="s">
        <v>10</v>
      </c>
      <c r="F1057" s="2">
        <v>0</v>
      </c>
      <c r="G1057" s="3">
        <v>18</v>
      </c>
    </row>
    <row r="1058" spans="1:7" ht="12.75" customHeight="1" x14ac:dyDescent="0.3">
      <c r="A1058" s="2">
        <v>1059</v>
      </c>
      <c r="B1058" s="2" t="s">
        <v>528</v>
      </c>
      <c r="C1058" s="2" t="s">
        <v>14</v>
      </c>
      <c r="D1058" s="2" t="s">
        <v>23</v>
      </c>
      <c r="F1058" s="2">
        <v>20</v>
      </c>
      <c r="G1058" s="3">
        <v>13</v>
      </c>
    </row>
    <row r="1059" spans="1:7" ht="12.75" customHeight="1" x14ac:dyDescent="0.3">
      <c r="A1059" s="2">
        <v>1060</v>
      </c>
      <c r="B1059" s="2" t="s">
        <v>528</v>
      </c>
      <c r="C1059" s="2" t="s">
        <v>14</v>
      </c>
      <c r="D1059" s="2" t="s">
        <v>23</v>
      </c>
      <c r="E1059" s="2" t="s">
        <v>10</v>
      </c>
      <c r="F1059" s="2">
        <v>0</v>
      </c>
      <c r="G1059" s="3">
        <v>39</v>
      </c>
    </row>
    <row r="1060" spans="1:7" ht="12.75" customHeight="1" x14ac:dyDescent="0.3">
      <c r="A1060" s="2">
        <v>1061</v>
      </c>
      <c r="B1060" s="2" t="s">
        <v>528</v>
      </c>
      <c r="C1060" s="2" t="s">
        <v>14</v>
      </c>
      <c r="D1060" s="2" t="s">
        <v>23</v>
      </c>
      <c r="F1060" s="2">
        <v>30</v>
      </c>
      <c r="G1060" s="3">
        <v>34</v>
      </c>
    </row>
    <row r="1061" spans="1:7" ht="12.75" customHeight="1" x14ac:dyDescent="0.3">
      <c r="A1061" s="2">
        <v>1062</v>
      </c>
      <c r="B1061" s="2" t="s">
        <v>529</v>
      </c>
      <c r="C1061" s="2" t="s">
        <v>8</v>
      </c>
      <c r="D1061" s="2" t="s">
        <v>36</v>
      </c>
      <c r="F1061" s="2">
        <v>20</v>
      </c>
      <c r="G1061" s="3">
        <v>34</v>
      </c>
    </row>
    <row r="1062" spans="1:7" ht="12.75" customHeight="1" x14ac:dyDescent="0.3">
      <c r="A1062" s="2">
        <v>1063</v>
      </c>
      <c r="B1062" s="2" t="s">
        <v>529</v>
      </c>
      <c r="C1062" s="2" t="s">
        <v>8</v>
      </c>
      <c r="D1062" s="2" t="s">
        <v>36</v>
      </c>
      <c r="F1062" s="2">
        <v>30</v>
      </c>
      <c r="G1062" s="3">
        <v>13</v>
      </c>
    </row>
    <row r="1063" spans="1:7" ht="12.75" customHeight="1" x14ac:dyDescent="0.3">
      <c r="A1063" s="2">
        <v>1064</v>
      </c>
      <c r="B1063" s="2" t="s">
        <v>529</v>
      </c>
      <c r="C1063" s="2" t="s">
        <v>8</v>
      </c>
      <c r="D1063" s="2" t="s">
        <v>36</v>
      </c>
      <c r="E1063" s="2" t="s">
        <v>10</v>
      </c>
      <c r="F1063" s="2">
        <v>0</v>
      </c>
      <c r="G1063" s="3">
        <v>33</v>
      </c>
    </row>
    <row r="1064" spans="1:7" ht="12.75" customHeight="1" x14ac:dyDescent="0.3">
      <c r="A1064" s="2">
        <v>1065</v>
      </c>
      <c r="B1064" s="2" t="s">
        <v>530</v>
      </c>
      <c r="C1064" s="2" t="s">
        <v>8</v>
      </c>
      <c r="D1064" s="2" t="s">
        <v>75</v>
      </c>
      <c r="E1064" s="2" t="s">
        <v>10</v>
      </c>
      <c r="F1064" s="2">
        <v>0</v>
      </c>
      <c r="G1064" s="3">
        <v>40</v>
      </c>
    </row>
    <row r="1065" spans="1:7" ht="12.75" customHeight="1" x14ac:dyDescent="0.3">
      <c r="A1065" s="2">
        <v>1066</v>
      </c>
      <c r="B1065" s="2" t="s">
        <v>531</v>
      </c>
      <c r="C1065" s="2" t="s">
        <v>14</v>
      </c>
      <c r="D1065" s="2" t="s">
        <v>13</v>
      </c>
      <c r="E1065" s="2" t="s">
        <v>10</v>
      </c>
      <c r="F1065" s="2">
        <v>0</v>
      </c>
      <c r="G1065" s="3">
        <v>36</v>
      </c>
    </row>
    <row r="1066" spans="1:7" ht="12.75" customHeight="1" x14ac:dyDescent="0.3">
      <c r="A1066" s="2">
        <v>1067</v>
      </c>
      <c r="B1066" s="2" t="s">
        <v>532</v>
      </c>
      <c r="C1066" s="2" t="s">
        <v>14</v>
      </c>
      <c r="D1066" s="2" t="s">
        <v>13</v>
      </c>
      <c r="E1066" s="2" t="s">
        <v>10</v>
      </c>
      <c r="F1066" s="2">
        <v>0</v>
      </c>
      <c r="G1066" s="3">
        <v>10</v>
      </c>
    </row>
    <row r="1067" spans="1:7" ht="12.75" customHeight="1" x14ac:dyDescent="0.3">
      <c r="A1067" s="2">
        <v>1068</v>
      </c>
      <c r="B1067" s="2" t="s">
        <v>532</v>
      </c>
      <c r="C1067" s="2" t="s">
        <v>14</v>
      </c>
      <c r="D1067" s="2" t="s">
        <v>13</v>
      </c>
      <c r="F1067" s="2">
        <v>30</v>
      </c>
      <c r="G1067" s="3">
        <v>30</v>
      </c>
    </row>
    <row r="1068" spans="1:7" ht="12.75" customHeight="1" x14ac:dyDescent="0.3">
      <c r="A1068" s="2">
        <v>1069</v>
      </c>
      <c r="B1068" s="2" t="s">
        <v>532</v>
      </c>
      <c r="C1068" s="2" t="s">
        <v>14</v>
      </c>
      <c r="D1068" s="2" t="s">
        <v>13</v>
      </c>
      <c r="F1068" s="2">
        <v>20</v>
      </c>
      <c r="G1068" s="3">
        <v>11</v>
      </c>
    </row>
    <row r="1069" spans="1:7" ht="12.75" customHeight="1" x14ac:dyDescent="0.3">
      <c r="A1069" s="2">
        <v>1070</v>
      </c>
      <c r="B1069" s="2" t="s">
        <v>533</v>
      </c>
      <c r="C1069" s="2" t="s">
        <v>14</v>
      </c>
      <c r="D1069" s="2" t="s">
        <v>13</v>
      </c>
      <c r="E1069" s="2" t="s">
        <v>10</v>
      </c>
      <c r="F1069" s="2">
        <v>0</v>
      </c>
      <c r="G1069" s="3">
        <v>40</v>
      </c>
    </row>
    <row r="1070" spans="1:7" ht="12.75" customHeight="1" x14ac:dyDescent="0.3">
      <c r="A1070" s="2">
        <v>1071</v>
      </c>
      <c r="B1070" s="2" t="s">
        <v>533</v>
      </c>
      <c r="C1070" s="2" t="s">
        <v>14</v>
      </c>
      <c r="D1070" s="2" t="s">
        <v>13</v>
      </c>
      <c r="F1070" s="2">
        <v>30</v>
      </c>
      <c r="G1070" s="3">
        <v>35</v>
      </c>
    </row>
    <row r="1071" spans="1:7" ht="12.75" customHeight="1" x14ac:dyDescent="0.3">
      <c r="A1071" s="2">
        <v>1072</v>
      </c>
      <c r="B1071" s="2" t="s">
        <v>533</v>
      </c>
      <c r="C1071" s="2" t="s">
        <v>14</v>
      </c>
      <c r="D1071" s="2" t="s">
        <v>13</v>
      </c>
      <c r="F1071" s="2">
        <v>20</v>
      </c>
      <c r="G1071" s="3">
        <v>22</v>
      </c>
    </row>
    <row r="1072" spans="1:7" ht="12.75" customHeight="1" x14ac:dyDescent="0.3">
      <c r="A1072" s="2">
        <v>1073</v>
      </c>
      <c r="B1072" s="2" t="s">
        <v>534</v>
      </c>
      <c r="C1072" s="2" t="s">
        <v>8</v>
      </c>
      <c r="D1072" s="2" t="s">
        <v>75</v>
      </c>
      <c r="E1072" s="2" t="s">
        <v>10</v>
      </c>
      <c r="F1072" s="2">
        <v>0</v>
      </c>
      <c r="G1072" s="3">
        <v>29</v>
      </c>
    </row>
    <row r="1073" spans="1:7" ht="12.75" customHeight="1" x14ac:dyDescent="0.3">
      <c r="A1073" s="2">
        <v>1074</v>
      </c>
      <c r="B1073" s="2" t="s">
        <v>535</v>
      </c>
      <c r="C1073" s="2" t="s">
        <v>8</v>
      </c>
      <c r="D1073" s="2" t="s">
        <v>47</v>
      </c>
      <c r="E1073" s="2" t="s">
        <v>10</v>
      </c>
      <c r="F1073" s="2">
        <v>0</v>
      </c>
      <c r="G1073" s="3">
        <v>39</v>
      </c>
    </row>
    <row r="1074" spans="1:7" ht="12.75" customHeight="1" x14ac:dyDescent="0.3">
      <c r="A1074" s="2">
        <v>1075</v>
      </c>
      <c r="B1074" s="2" t="s">
        <v>535</v>
      </c>
      <c r="C1074" s="2" t="s">
        <v>8</v>
      </c>
      <c r="D1074" s="2" t="s">
        <v>47</v>
      </c>
      <c r="F1074" s="2">
        <v>20</v>
      </c>
      <c r="G1074" s="3">
        <v>24</v>
      </c>
    </row>
    <row r="1075" spans="1:7" ht="12.75" customHeight="1" x14ac:dyDescent="0.3">
      <c r="A1075" s="2">
        <v>1076</v>
      </c>
      <c r="B1075" s="2" t="s">
        <v>535</v>
      </c>
      <c r="C1075" s="2" t="s">
        <v>8</v>
      </c>
      <c r="D1075" s="2" t="s">
        <v>47</v>
      </c>
      <c r="F1075" s="2">
        <v>30</v>
      </c>
      <c r="G1075" s="3">
        <v>32</v>
      </c>
    </row>
    <row r="1076" spans="1:7" ht="12.75" customHeight="1" x14ac:dyDescent="0.3">
      <c r="A1076" s="2">
        <v>1077</v>
      </c>
      <c r="B1076" s="2" t="s">
        <v>535</v>
      </c>
      <c r="C1076" s="2" t="s">
        <v>8</v>
      </c>
      <c r="D1076" s="2" t="s">
        <v>47</v>
      </c>
      <c r="F1076" s="2">
        <v>20</v>
      </c>
      <c r="G1076" s="3">
        <v>19</v>
      </c>
    </row>
    <row r="1077" spans="1:7" ht="12.75" customHeight="1" x14ac:dyDescent="0.3">
      <c r="A1077" s="2">
        <v>1078</v>
      </c>
      <c r="B1077" s="2" t="s">
        <v>536</v>
      </c>
      <c r="C1077" s="2" t="s">
        <v>8</v>
      </c>
      <c r="D1077" s="2" t="s">
        <v>65</v>
      </c>
      <c r="E1077" s="2" t="s">
        <v>10</v>
      </c>
      <c r="F1077" s="2">
        <v>0</v>
      </c>
      <c r="G1077" s="3">
        <v>25</v>
      </c>
    </row>
    <row r="1078" spans="1:7" ht="12.75" customHeight="1" x14ac:dyDescent="0.3">
      <c r="A1078" s="2">
        <v>1079</v>
      </c>
      <c r="B1078" s="2" t="s">
        <v>536</v>
      </c>
      <c r="C1078" s="2" t="s">
        <v>8</v>
      </c>
      <c r="D1078" s="2" t="s">
        <v>65</v>
      </c>
      <c r="F1078" s="2">
        <v>20</v>
      </c>
      <c r="G1078" s="3">
        <v>23</v>
      </c>
    </row>
    <row r="1079" spans="1:7" ht="12.75" customHeight="1" x14ac:dyDescent="0.3">
      <c r="A1079" s="2">
        <v>1080</v>
      </c>
      <c r="B1079" s="2" t="s">
        <v>537</v>
      </c>
      <c r="C1079" s="2" t="s">
        <v>8</v>
      </c>
      <c r="D1079" s="2" t="s">
        <v>36</v>
      </c>
      <c r="E1079" s="2" t="s">
        <v>10</v>
      </c>
      <c r="F1079" s="2">
        <v>0</v>
      </c>
      <c r="G1079" s="3">
        <v>34</v>
      </c>
    </row>
    <row r="1080" spans="1:7" ht="12.75" customHeight="1" x14ac:dyDescent="0.3">
      <c r="A1080" s="2">
        <v>1081</v>
      </c>
      <c r="B1080" s="2" t="s">
        <v>537</v>
      </c>
      <c r="C1080" s="2" t="s">
        <v>8</v>
      </c>
      <c r="D1080" s="2" t="s">
        <v>36</v>
      </c>
      <c r="F1080" s="2">
        <v>30</v>
      </c>
      <c r="G1080" s="3">
        <v>18</v>
      </c>
    </row>
    <row r="1081" spans="1:7" ht="12.75" customHeight="1" x14ac:dyDescent="0.3">
      <c r="A1081" s="2">
        <v>1082</v>
      </c>
      <c r="B1081" s="2" t="s">
        <v>537</v>
      </c>
      <c r="C1081" s="2" t="s">
        <v>8</v>
      </c>
      <c r="D1081" s="2" t="s">
        <v>36</v>
      </c>
      <c r="F1081" s="2">
        <v>20</v>
      </c>
      <c r="G1081" s="3">
        <v>19</v>
      </c>
    </row>
    <row r="1082" spans="1:7" ht="12.75" customHeight="1" x14ac:dyDescent="0.3">
      <c r="A1082" s="2">
        <v>1083</v>
      </c>
      <c r="B1082" s="2" t="s">
        <v>538</v>
      </c>
      <c r="C1082" s="2" t="s">
        <v>8</v>
      </c>
      <c r="D1082" s="2" t="s">
        <v>9</v>
      </c>
      <c r="F1082" s="2">
        <v>20</v>
      </c>
      <c r="G1082" s="3">
        <v>29</v>
      </c>
    </row>
    <row r="1083" spans="1:7" ht="12.75" customHeight="1" x14ac:dyDescent="0.3">
      <c r="A1083" s="2">
        <v>1084</v>
      </c>
      <c r="B1083" s="2" t="s">
        <v>538</v>
      </c>
      <c r="C1083" s="2" t="s">
        <v>8</v>
      </c>
      <c r="D1083" s="2" t="s">
        <v>9</v>
      </c>
      <c r="F1083" s="2">
        <v>30</v>
      </c>
      <c r="G1083" s="3">
        <v>33</v>
      </c>
    </row>
    <row r="1084" spans="1:7" ht="12.75" customHeight="1" x14ac:dyDescent="0.3">
      <c r="A1084" s="2">
        <v>1085</v>
      </c>
      <c r="B1084" s="2" t="s">
        <v>538</v>
      </c>
      <c r="C1084" s="2" t="s">
        <v>8</v>
      </c>
      <c r="D1084" s="2" t="s">
        <v>9</v>
      </c>
      <c r="E1084" s="2" t="s">
        <v>10</v>
      </c>
      <c r="F1084" s="2">
        <v>0</v>
      </c>
      <c r="G1084" s="3">
        <v>22</v>
      </c>
    </row>
    <row r="1085" spans="1:7" ht="12.75" customHeight="1" x14ac:dyDescent="0.3">
      <c r="A1085" s="2">
        <v>1086</v>
      </c>
      <c r="B1085" s="2" t="s">
        <v>539</v>
      </c>
      <c r="C1085" s="2" t="s">
        <v>8</v>
      </c>
      <c r="D1085" s="2" t="s">
        <v>9</v>
      </c>
      <c r="E1085" s="2" t="s">
        <v>10</v>
      </c>
      <c r="F1085" s="2">
        <v>0</v>
      </c>
      <c r="G1085" s="3">
        <v>13</v>
      </c>
    </row>
    <row r="1086" spans="1:7" ht="12.75" customHeight="1" x14ac:dyDescent="0.3">
      <c r="A1086" s="2">
        <v>1087</v>
      </c>
      <c r="B1086" s="2" t="s">
        <v>539</v>
      </c>
      <c r="C1086" s="2" t="s">
        <v>8</v>
      </c>
      <c r="D1086" s="2" t="s">
        <v>9</v>
      </c>
      <c r="F1086" s="2">
        <v>30</v>
      </c>
      <c r="G1086" s="3">
        <v>20</v>
      </c>
    </row>
    <row r="1087" spans="1:7" ht="12.75" customHeight="1" x14ac:dyDescent="0.3">
      <c r="A1087" s="2">
        <v>1088</v>
      </c>
      <c r="B1087" s="2" t="s">
        <v>540</v>
      </c>
      <c r="C1087" s="2" t="s">
        <v>8</v>
      </c>
      <c r="D1087" s="2" t="s">
        <v>9</v>
      </c>
      <c r="F1087" s="2">
        <v>30</v>
      </c>
      <c r="G1087" s="3">
        <v>23</v>
      </c>
    </row>
    <row r="1088" spans="1:7" ht="12.75" customHeight="1" x14ac:dyDescent="0.3">
      <c r="A1088" s="2">
        <v>1089</v>
      </c>
      <c r="B1088" s="2" t="s">
        <v>540</v>
      </c>
      <c r="C1088" s="2" t="s">
        <v>8</v>
      </c>
      <c r="D1088" s="2" t="s">
        <v>9</v>
      </c>
      <c r="E1088" s="2" t="s">
        <v>10</v>
      </c>
      <c r="F1088" s="2">
        <v>0</v>
      </c>
      <c r="G1088" s="3">
        <v>28</v>
      </c>
    </row>
    <row r="1089" spans="1:7" ht="12.75" customHeight="1" x14ac:dyDescent="0.3">
      <c r="A1089" s="2">
        <v>1090</v>
      </c>
      <c r="B1089" s="2" t="s">
        <v>540</v>
      </c>
      <c r="C1089" s="2" t="s">
        <v>8</v>
      </c>
      <c r="D1089" s="2" t="s">
        <v>9</v>
      </c>
      <c r="F1089" s="2">
        <v>20</v>
      </c>
      <c r="G1089" s="3">
        <v>26</v>
      </c>
    </row>
    <row r="1090" spans="1:7" ht="12.75" customHeight="1" x14ac:dyDescent="0.3">
      <c r="A1090" s="2">
        <v>1091</v>
      </c>
      <c r="B1090" s="2" t="s">
        <v>541</v>
      </c>
      <c r="C1090" s="2" t="s">
        <v>8</v>
      </c>
      <c r="D1090" s="2" t="s">
        <v>36</v>
      </c>
      <c r="F1090" s="2">
        <v>20</v>
      </c>
      <c r="G1090" s="3">
        <v>26</v>
      </c>
    </row>
    <row r="1091" spans="1:7" ht="12.75" customHeight="1" x14ac:dyDescent="0.3">
      <c r="A1091" s="2">
        <v>1092</v>
      </c>
      <c r="B1091" s="2" t="s">
        <v>541</v>
      </c>
      <c r="C1091" s="2" t="s">
        <v>8</v>
      </c>
      <c r="D1091" s="2" t="s">
        <v>36</v>
      </c>
      <c r="F1091" s="2">
        <v>30</v>
      </c>
      <c r="G1091" s="3">
        <v>16</v>
      </c>
    </row>
    <row r="1092" spans="1:7" ht="12.75" customHeight="1" x14ac:dyDescent="0.3">
      <c r="A1092" s="2">
        <v>1093</v>
      </c>
      <c r="B1092" s="2" t="s">
        <v>542</v>
      </c>
      <c r="C1092" s="2" t="s">
        <v>8</v>
      </c>
      <c r="D1092" s="2" t="s">
        <v>9</v>
      </c>
      <c r="E1092" s="2" t="s">
        <v>10</v>
      </c>
      <c r="F1092" s="2">
        <v>0</v>
      </c>
      <c r="G1092" s="3">
        <v>33</v>
      </c>
    </row>
    <row r="1093" spans="1:7" ht="12.75" customHeight="1" x14ac:dyDescent="0.3">
      <c r="A1093" s="2">
        <v>1094</v>
      </c>
      <c r="B1093" s="2" t="s">
        <v>543</v>
      </c>
      <c r="C1093" s="2" t="s">
        <v>8</v>
      </c>
      <c r="D1093" s="2" t="s">
        <v>54</v>
      </c>
      <c r="F1093" s="2">
        <v>30</v>
      </c>
      <c r="G1093" s="3">
        <v>15</v>
      </c>
    </row>
    <row r="1094" spans="1:7" ht="12.75" customHeight="1" x14ac:dyDescent="0.3">
      <c r="A1094" s="2">
        <v>1095</v>
      </c>
      <c r="B1094" s="2" t="s">
        <v>544</v>
      </c>
      <c r="C1094" s="2" t="s">
        <v>8</v>
      </c>
      <c r="D1094" s="2" t="s">
        <v>54</v>
      </c>
      <c r="F1094" s="2">
        <v>30</v>
      </c>
      <c r="G1094" s="3">
        <v>14</v>
      </c>
    </row>
    <row r="1095" spans="1:7" ht="12.75" customHeight="1" x14ac:dyDescent="0.3">
      <c r="A1095" s="2">
        <v>1096</v>
      </c>
      <c r="B1095" s="2" t="s">
        <v>544</v>
      </c>
      <c r="C1095" s="2" t="s">
        <v>8</v>
      </c>
      <c r="D1095" s="2" t="s">
        <v>54</v>
      </c>
      <c r="E1095" s="2" t="s">
        <v>10</v>
      </c>
      <c r="F1095" s="2">
        <v>0</v>
      </c>
      <c r="G1095" s="3">
        <v>21</v>
      </c>
    </row>
    <row r="1096" spans="1:7" ht="12.75" customHeight="1" x14ac:dyDescent="0.3">
      <c r="A1096" s="2">
        <v>1097</v>
      </c>
      <c r="B1096" s="2" t="s">
        <v>545</v>
      </c>
      <c r="C1096" s="2" t="s">
        <v>8</v>
      </c>
      <c r="D1096" s="2" t="s">
        <v>54</v>
      </c>
      <c r="E1096" s="2" t="s">
        <v>10</v>
      </c>
      <c r="F1096" s="2">
        <v>0</v>
      </c>
      <c r="G1096" s="3">
        <v>13</v>
      </c>
    </row>
    <row r="1097" spans="1:7" ht="12.75" customHeight="1" x14ac:dyDescent="0.3">
      <c r="A1097" s="2">
        <v>1098</v>
      </c>
      <c r="B1097" s="2" t="s">
        <v>545</v>
      </c>
      <c r="C1097" s="2" t="s">
        <v>8</v>
      </c>
      <c r="D1097" s="2" t="s">
        <v>54</v>
      </c>
      <c r="F1097" s="2">
        <v>20</v>
      </c>
      <c r="G1097" s="3">
        <v>12</v>
      </c>
    </row>
    <row r="1098" spans="1:7" ht="12.75" customHeight="1" x14ac:dyDescent="0.3">
      <c r="A1098" s="2">
        <v>1099</v>
      </c>
      <c r="B1098" s="2" t="s">
        <v>545</v>
      </c>
      <c r="C1098" s="2" t="s">
        <v>8</v>
      </c>
      <c r="D1098" s="2" t="s">
        <v>54</v>
      </c>
      <c r="F1098" s="2">
        <v>30</v>
      </c>
      <c r="G1098" s="3">
        <v>25</v>
      </c>
    </row>
    <row r="1099" spans="1:7" ht="12.75" customHeight="1" x14ac:dyDescent="0.3">
      <c r="A1099" s="2">
        <v>1100</v>
      </c>
      <c r="B1099" s="2" t="s">
        <v>546</v>
      </c>
      <c r="C1099" s="2" t="s">
        <v>8</v>
      </c>
      <c r="D1099" s="2" t="s">
        <v>9</v>
      </c>
      <c r="F1099" s="2">
        <v>30</v>
      </c>
      <c r="G1099" s="3">
        <v>14</v>
      </c>
    </row>
    <row r="1100" spans="1:7" ht="12.75" customHeight="1" x14ac:dyDescent="0.3">
      <c r="A1100" s="2">
        <v>1101</v>
      </c>
      <c r="B1100" s="2" t="s">
        <v>546</v>
      </c>
      <c r="C1100" s="2" t="s">
        <v>8</v>
      </c>
      <c r="D1100" s="2" t="s">
        <v>9</v>
      </c>
      <c r="F1100" s="2">
        <v>20</v>
      </c>
      <c r="G1100" s="3">
        <v>12</v>
      </c>
    </row>
    <row r="1101" spans="1:7" ht="12.75" customHeight="1" x14ac:dyDescent="0.3">
      <c r="A1101" s="2">
        <v>1102</v>
      </c>
      <c r="B1101" s="2" t="s">
        <v>546</v>
      </c>
      <c r="C1101" s="2" t="s">
        <v>8</v>
      </c>
      <c r="D1101" s="2" t="s">
        <v>9</v>
      </c>
      <c r="E1101" s="2" t="s">
        <v>10</v>
      </c>
      <c r="F1101" s="2">
        <v>0</v>
      </c>
      <c r="G1101" s="3">
        <v>22</v>
      </c>
    </row>
    <row r="1102" spans="1:7" ht="12.75" customHeight="1" x14ac:dyDescent="0.3">
      <c r="A1102" s="2">
        <v>1103</v>
      </c>
      <c r="B1102" s="2" t="s">
        <v>546</v>
      </c>
      <c r="C1102" s="2" t="s">
        <v>8</v>
      </c>
      <c r="D1102" s="2" t="s">
        <v>9</v>
      </c>
      <c r="F1102" s="2">
        <v>20</v>
      </c>
      <c r="G1102" s="3">
        <v>10</v>
      </c>
    </row>
    <row r="1103" spans="1:7" ht="12.75" customHeight="1" x14ac:dyDescent="0.3">
      <c r="A1103" s="2">
        <v>1104</v>
      </c>
      <c r="B1103" s="2" t="s">
        <v>547</v>
      </c>
      <c r="C1103" s="2" t="s">
        <v>8</v>
      </c>
      <c r="D1103" s="2" t="s">
        <v>49</v>
      </c>
      <c r="F1103" s="2">
        <v>20</v>
      </c>
      <c r="G1103" s="3">
        <v>20</v>
      </c>
    </row>
    <row r="1104" spans="1:7" ht="12.75" customHeight="1" x14ac:dyDescent="0.3">
      <c r="A1104" s="2">
        <v>1105</v>
      </c>
      <c r="B1104" s="2" t="s">
        <v>547</v>
      </c>
      <c r="C1104" s="2" t="s">
        <v>8</v>
      </c>
      <c r="D1104" s="2" t="s">
        <v>49</v>
      </c>
      <c r="E1104" s="2" t="s">
        <v>10</v>
      </c>
      <c r="F1104" s="2">
        <v>0</v>
      </c>
      <c r="G1104" s="3">
        <v>31</v>
      </c>
    </row>
    <row r="1105" spans="1:7" ht="12.75" customHeight="1" x14ac:dyDescent="0.3">
      <c r="A1105" s="2">
        <v>1106</v>
      </c>
      <c r="B1105" s="2" t="s">
        <v>547</v>
      </c>
      <c r="C1105" s="2" t="s">
        <v>8</v>
      </c>
      <c r="D1105" s="2" t="s">
        <v>49</v>
      </c>
      <c r="F1105" s="2">
        <v>30</v>
      </c>
      <c r="G1105" s="3">
        <v>14</v>
      </c>
    </row>
    <row r="1106" spans="1:7" ht="12.75" customHeight="1" x14ac:dyDescent="0.3">
      <c r="A1106" s="2">
        <v>1107</v>
      </c>
      <c r="B1106" s="2" t="s">
        <v>548</v>
      </c>
      <c r="C1106" s="2" t="s">
        <v>8</v>
      </c>
      <c r="D1106" s="2" t="s">
        <v>36</v>
      </c>
      <c r="E1106" s="2" t="s">
        <v>10</v>
      </c>
      <c r="F1106" s="2">
        <v>0</v>
      </c>
      <c r="G1106" s="3">
        <v>16</v>
      </c>
    </row>
    <row r="1107" spans="1:7" ht="12.75" customHeight="1" x14ac:dyDescent="0.3">
      <c r="A1107" s="2">
        <v>1108</v>
      </c>
      <c r="B1107" s="2" t="s">
        <v>549</v>
      </c>
      <c r="C1107" s="2" t="s">
        <v>8</v>
      </c>
      <c r="D1107" s="2" t="s">
        <v>9</v>
      </c>
      <c r="F1107" s="2">
        <v>20</v>
      </c>
      <c r="G1107" s="3">
        <v>12</v>
      </c>
    </row>
    <row r="1108" spans="1:7" ht="12.75" customHeight="1" x14ac:dyDescent="0.3">
      <c r="A1108" s="2">
        <v>1109</v>
      </c>
      <c r="B1108" s="2" t="s">
        <v>549</v>
      </c>
      <c r="C1108" s="2" t="s">
        <v>8</v>
      </c>
      <c r="D1108" s="2" t="s">
        <v>9</v>
      </c>
      <c r="F1108" s="2">
        <v>30</v>
      </c>
      <c r="G1108" s="3">
        <v>26</v>
      </c>
    </row>
    <row r="1109" spans="1:7" ht="12.75" customHeight="1" x14ac:dyDescent="0.3">
      <c r="A1109" s="2">
        <v>1110</v>
      </c>
      <c r="B1109" s="2" t="s">
        <v>549</v>
      </c>
      <c r="C1109" s="2" t="s">
        <v>8</v>
      </c>
      <c r="D1109" s="2" t="s">
        <v>9</v>
      </c>
      <c r="E1109" s="2" t="s">
        <v>10</v>
      </c>
      <c r="F1109" s="2">
        <v>0</v>
      </c>
      <c r="G1109" s="3">
        <v>31</v>
      </c>
    </row>
    <row r="1110" spans="1:7" ht="12.75" customHeight="1" x14ac:dyDescent="0.3">
      <c r="A1110" s="2">
        <v>1111</v>
      </c>
      <c r="B1110" s="2" t="s">
        <v>550</v>
      </c>
      <c r="C1110" s="2" t="s">
        <v>8</v>
      </c>
      <c r="D1110" s="2" t="s">
        <v>75</v>
      </c>
      <c r="E1110" s="2" t="s">
        <v>10</v>
      </c>
      <c r="F1110" s="2">
        <v>0</v>
      </c>
      <c r="G1110" s="3">
        <v>22</v>
      </c>
    </row>
    <row r="1111" spans="1:7" ht="12.75" customHeight="1" x14ac:dyDescent="0.3">
      <c r="A1111" s="2">
        <v>1112</v>
      </c>
      <c r="B1111" s="2" t="s">
        <v>551</v>
      </c>
      <c r="C1111" s="2" t="s">
        <v>8</v>
      </c>
      <c r="D1111" s="2" t="s">
        <v>9</v>
      </c>
      <c r="E1111" s="2" t="s">
        <v>10</v>
      </c>
      <c r="F1111" s="2">
        <v>0</v>
      </c>
      <c r="G1111" s="3">
        <v>38</v>
      </c>
    </row>
    <row r="1112" spans="1:7" ht="12.75" customHeight="1" x14ac:dyDescent="0.3">
      <c r="A1112" s="2">
        <v>1113</v>
      </c>
      <c r="B1112" s="2" t="s">
        <v>551</v>
      </c>
      <c r="C1112" s="2" t="s">
        <v>8</v>
      </c>
      <c r="D1112" s="2" t="s">
        <v>9</v>
      </c>
      <c r="F1112" s="2">
        <v>20</v>
      </c>
      <c r="G1112" s="3">
        <v>25</v>
      </c>
    </row>
    <row r="1113" spans="1:7" ht="12.75" customHeight="1" x14ac:dyDescent="0.3">
      <c r="A1113" s="2">
        <v>1114</v>
      </c>
      <c r="B1113" s="2" t="s">
        <v>552</v>
      </c>
      <c r="C1113" s="2" t="s">
        <v>8</v>
      </c>
      <c r="D1113" s="2" t="s">
        <v>47</v>
      </c>
      <c r="F1113" s="2">
        <v>30</v>
      </c>
      <c r="G1113" s="3">
        <v>18</v>
      </c>
    </row>
    <row r="1114" spans="1:7" ht="12.75" customHeight="1" x14ac:dyDescent="0.3">
      <c r="A1114" s="2">
        <v>1115</v>
      </c>
      <c r="B1114" s="2" t="s">
        <v>553</v>
      </c>
      <c r="C1114" s="2" t="s">
        <v>8</v>
      </c>
      <c r="D1114" s="2" t="s">
        <v>9</v>
      </c>
      <c r="F1114" s="2">
        <v>20</v>
      </c>
      <c r="G1114" s="3">
        <v>12</v>
      </c>
    </row>
    <row r="1115" spans="1:7" ht="12.75" customHeight="1" x14ac:dyDescent="0.3">
      <c r="A1115" s="2">
        <v>1116</v>
      </c>
      <c r="B1115" s="2" t="s">
        <v>553</v>
      </c>
      <c r="C1115" s="2" t="s">
        <v>8</v>
      </c>
      <c r="D1115" s="2" t="s">
        <v>9</v>
      </c>
      <c r="F1115" s="2">
        <v>30</v>
      </c>
      <c r="G1115" s="3">
        <v>24</v>
      </c>
    </row>
    <row r="1116" spans="1:7" ht="12.75" customHeight="1" x14ac:dyDescent="0.3">
      <c r="A1116" s="2">
        <v>1117</v>
      </c>
      <c r="B1116" s="2" t="s">
        <v>554</v>
      </c>
      <c r="C1116" s="2" t="s">
        <v>8</v>
      </c>
      <c r="D1116" s="2" t="s">
        <v>36</v>
      </c>
      <c r="E1116" s="2" t="s">
        <v>10</v>
      </c>
      <c r="F1116" s="2">
        <v>0</v>
      </c>
      <c r="G1116" s="3">
        <v>36</v>
      </c>
    </row>
    <row r="1117" spans="1:7" ht="12.75" customHeight="1" x14ac:dyDescent="0.3">
      <c r="A1117" s="2">
        <v>1118</v>
      </c>
      <c r="B1117" s="2" t="s">
        <v>555</v>
      </c>
      <c r="C1117" s="2" t="s">
        <v>8</v>
      </c>
      <c r="D1117" s="2" t="s">
        <v>9</v>
      </c>
      <c r="E1117" s="2" t="s">
        <v>10</v>
      </c>
      <c r="F1117" s="2">
        <v>0</v>
      </c>
      <c r="G1117" s="3">
        <v>35</v>
      </c>
    </row>
    <row r="1118" spans="1:7" ht="12.75" customHeight="1" x14ac:dyDescent="0.3">
      <c r="A1118" s="2">
        <v>1119</v>
      </c>
      <c r="B1118" s="2" t="s">
        <v>556</v>
      </c>
      <c r="C1118" s="2" t="s">
        <v>8</v>
      </c>
      <c r="D1118" s="2" t="s">
        <v>54</v>
      </c>
      <c r="F1118" s="2">
        <v>20</v>
      </c>
      <c r="G1118" s="3">
        <v>37</v>
      </c>
    </row>
    <row r="1119" spans="1:7" ht="12.75" customHeight="1" x14ac:dyDescent="0.3">
      <c r="A1119" s="2">
        <v>1120</v>
      </c>
      <c r="B1119" s="2" t="s">
        <v>556</v>
      </c>
      <c r="C1119" s="2" t="s">
        <v>8</v>
      </c>
      <c r="D1119" s="2" t="s">
        <v>54</v>
      </c>
      <c r="F1119" s="2">
        <v>20</v>
      </c>
      <c r="G1119" s="3">
        <v>12</v>
      </c>
    </row>
    <row r="1120" spans="1:7" ht="12.75" customHeight="1" x14ac:dyDescent="0.3">
      <c r="A1120" s="2">
        <v>1121</v>
      </c>
      <c r="B1120" s="2" t="s">
        <v>556</v>
      </c>
      <c r="C1120" s="2" t="s">
        <v>8</v>
      </c>
      <c r="D1120" s="2" t="s">
        <v>54</v>
      </c>
      <c r="F1120" s="2">
        <v>30</v>
      </c>
      <c r="G1120" s="3">
        <v>12</v>
      </c>
    </row>
    <row r="1121" spans="1:7" ht="12.75" customHeight="1" x14ac:dyDescent="0.3">
      <c r="A1121" s="2">
        <v>1122</v>
      </c>
      <c r="B1121" s="2" t="s">
        <v>556</v>
      </c>
      <c r="C1121" s="2" t="s">
        <v>8</v>
      </c>
      <c r="D1121" s="2" t="s">
        <v>54</v>
      </c>
      <c r="E1121" s="2" t="s">
        <v>10</v>
      </c>
      <c r="F1121" s="2">
        <v>0</v>
      </c>
      <c r="G1121" s="3">
        <v>28</v>
      </c>
    </row>
    <row r="1122" spans="1:7" ht="12.75" customHeight="1" x14ac:dyDescent="0.3">
      <c r="A1122" s="2">
        <v>1123</v>
      </c>
      <c r="B1122" s="2" t="s">
        <v>557</v>
      </c>
      <c r="C1122" s="2" t="s">
        <v>8</v>
      </c>
      <c r="D1122" s="2" t="s">
        <v>65</v>
      </c>
      <c r="F1122" s="2">
        <v>20</v>
      </c>
      <c r="G1122" s="3">
        <v>40</v>
      </c>
    </row>
    <row r="1123" spans="1:7" ht="12.75" customHeight="1" x14ac:dyDescent="0.3">
      <c r="A1123" s="2">
        <v>1124</v>
      </c>
      <c r="B1123" s="2" t="s">
        <v>557</v>
      </c>
      <c r="C1123" s="2" t="s">
        <v>8</v>
      </c>
      <c r="D1123" s="2" t="s">
        <v>65</v>
      </c>
      <c r="F1123" s="2">
        <v>30</v>
      </c>
      <c r="G1123" s="3">
        <v>31</v>
      </c>
    </row>
    <row r="1124" spans="1:7" ht="12.75" customHeight="1" x14ac:dyDescent="0.3">
      <c r="A1124" s="2">
        <v>1125</v>
      </c>
      <c r="B1124" s="2" t="s">
        <v>557</v>
      </c>
      <c r="C1124" s="2" t="s">
        <v>8</v>
      </c>
      <c r="D1124" s="2" t="s">
        <v>65</v>
      </c>
      <c r="E1124" s="2" t="s">
        <v>10</v>
      </c>
      <c r="F1124" s="2">
        <v>0</v>
      </c>
      <c r="G1124" s="3">
        <v>30</v>
      </c>
    </row>
    <row r="1125" spans="1:7" ht="12.75" customHeight="1" x14ac:dyDescent="0.3">
      <c r="A1125" s="2">
        <v>1126</v>
      </c>
      <c r="B1125" s="2" t="s">
        <v>558</v>
      </c>
      <c r="C1125" s="2" t="s">
        <v>8</v>
      </c>
      <c r="D1125" s="2" t="s">
        <v>105</v>
      </c>
      <c r="F1125" s="2">
        <v>30</v>
      </c>
      <c r="G1125" s="3">
        <v>20</v>
      </c>
    </row>
    <row r="1126" spans="1:7" ht="12.75" customHeight="1" x14ac:dyDescent="0.3">
      <c r="A1126" s="2">
        <v>1127</v>
      </c>
      <c r="B1126" s="2" t="s">
        <v>559</v>
      </c>
      <c r="C1126" s="2" t="s">
        <v>8</v>
      </c>
      <c r="D1126" s="2" t="s">
        <v>9</v>
      </c>
      <c r="E1126" s="2" t="s">
        <v>10</v>
      </c>
      <c r="F1126" s="2">
        <v>0</v>
      </c>
      <c r="G1126" s="3">
        <v>10</v>
      </c>
    </row>
    <row r="1127" spans="1:7" ht="12.75" customHeight="1" x14ac:dyDescent="0.3">
      <c r="A1127" s="2">
        <v>1128</v>
      </c>
      <c r="B1127" s="2" t="s">
        <v>560</v>
      </c>
      <c r="C1127" s="2" t="s">
        <v>8</v>
      </c>
      <c r="D1127" s="2" t="s">
        <v>47</v>
      </c>
      <c r="F1127" s="2">
        <v>30</v>
      </c>
      <c r="G1127" s="3">
        <v>22</v>
      </c>
    </row>
    <row r="1128" spans="1:7" ht="12.75" customHeight="1" x14ac:dyDescent="0.3">
      <c r="A1128" s="2">
        <v>1129</v>
      </c>
      <c r="B1128" s="2" t="s">
        <v>560</v>
      </c>
      <c r="C1128" s="2" t="s">
        <v>8</v>
      </c>
      <c r="D1128" s="2" t="s">
        <v>47</v>
      </c>
      <c r="E1128" s="2" t="s">
        <v>10</v>
      </c>
      <c r="F1128" s="2">
        <v>0</v>
      </c>
      <c r="G1128" s="3">
        <v>12</v>
      </c>
    </row>
    <row r="1129" spans="1:7" ht="12.75" customHeight="1" x14ac:dyDescent="0.3">
      <c r="A1129" s="2">
        <v>1130</v>
      </c>
      <c r="B1129" s="2" t="s">
        <v>560</v>
      </c>
      <c r="C1129" s="2" t="s">
        <v>8</v>
      </c>
      <c r="D1129" s="2" t="s">
        <v>47</v>
      </c>
      <c r="F1129" s="2">
        <v>20</v>
      </c>
      <c r="G1129" s="3">
        <v>23</v>
      </c>
    </row>
    <row r="1130" spans="1:7" ht="12.75" customHeight="1" x14ac:dyDescent="0.3">
      <c r="A1130" s="2">
        <v>1131</v>
      </c>
      <c r="B1130" s="2" t="s">
        <v>561</v>
      </c>
      <c r="C1130" s="2" t="s">
        <v>8</v>
      </c>
      <c r="D1130" s="2" t="s">
        <v>36</v>
      </c>
      <c r="E1130" s="2" t="s">
        <v>10</v>
      </c>
      <c r="F1130" s="2">
        <v>0</v>
      </c>
      <c r="G1130" s="3">
        <v>10</v>
      </c>
    </row>
    <row r="1131" spans="1:7" ht="12.75" customHeight="1" x14ac:dyDescent="0.3">
      <c r="A1131" s="2">
        <v>1132</v>
      </c>
      <c r="B1131" s="2" t="s">
        <v>561</v>
      </c>
      <c r="C1131" s="2" t="s">
        <v>8</v>
      </c>
      <c r="D1131" s="2" t="s">
        <v>36</v>
      </c>
      <c r="F1131" s="2">
        <v>30</v>
      </c>
      <c r="G1131" s="3">
        <v>11</v>
      </c>
    </row>
    <row r="1132" spans="1:7" ht="12.75" customHeight="1" x14ac:dyDescent="0.3">
      <c r="A1132" s="2">
        <v>1133</v>
      </c>
      <c r="B1132" s="2" t="s">
        <v>561</v>
      </c>
      <c r="C1132" s="2" t="s">
        <v>8</v>
      </c>
      <c r="D1132" s="2" t="s">
        <v>36</v>
      </c>
      <c r="F1132" s="2">
        <v>20</v>
      </c>
      <c r="G1132" s="3">
        <v>37</v>
      </c>
    </row>
    <row r="1133" spans="1:7" ht="12.75" customHeight="1" x14ac:dyDescent="0.3">
      <c r="A1133" s="2">
        <v>1134</v>
      </c>
      <c r="B1133" s="2" t="s">
        <v>562</v>
      </c>
      <c r="C1133" s="2" t="s">
        <v>8</v>
      </c>
      <c r="D1133" s="2" t="s">
        <v>49</v>
      </c>
      <c r="E1133" s="2" t="s">
        <v>10</v>
      </c>
      <c r="F1133" s="2">
        <v>0</v>
      </c>
      <c r="G1133" s="3">
        <v>27</v>
      </c>
    </row>
    <row r="1134" spans="1:7" ht="12.75" customHeight="1" x14ac:dyDescent="0.3">
      <c r="A1134" s="2">
        <v>1135</v>
      </c>
      <c r="B1134" s="2" t="s">
        <v>562</v>
      </c>
      <c r="C1134" s="2" t="s">
        <v>8</v>
      </c>
      <c r="D1134" s="2" t="s">
        <v>49</v>
      </c>
      <c r="F1134" s="2">
        <v>20</v>
      </c>
      <c r="G1134" s="3">
        <v>11</v>
      </c>
    </row>
    <row r="1135" spans="1:7" ht="12.75" customHeight="1" x14ac:dyDescent="0.3">
      <c r="A1135" s="2">
        <v>1136</v>
      </c>
      <c r="B1135" s="2" t="s">
        <v>562</v>
      </c>
      <c r="C1135" s="2" t="s">
        <v>8</v>
      </c>
      <c r="D1135" s="2" t="s">
        <v>49</v>
      </c>
      <c r="F1135" s="2">
        <v>30</v>
      </c>
      <c r="G1135" s="3">
        <v>20</v>
      </c>
    </row>
    <row r="1136" spans="1:7" ht="12.75" customHeight="1" x14ac:dyDescent="0.3">
      <c r="A1136" s="2">
        <v>1137</v>
      </c>
      <c r="B1136" s="2" t="s">
        <v>563</v>
      </c>
      <c r="C1136" s="2" t="s">
        <v>8</v>
      </c>
      <c r="D1136" s="2" t="s">
        <v>47</v>
      </c>
      <c r="F1136" s="2">
        <v>30</v>
      </c>
      <c r="G1136" s="3">
        <v>19</v>
      </c>
    </row>
    <row r="1137" spans="1:7" ht="12.75" customHeight="1" x14ac:dyDescent="0.3">
      <c r="A1137" s="2">
        <v>1138</v>
      </c>
      <c r="B1137" s="2" t="s">
        <v>563</v>
      </c>
      <c r="C1137" s="2" t="s">
        <v>8</v>
      </c>
      <c r="D1137" s="2" t="s">
        <v>47</v>
      </c>
      <c r="E1137" s="2" t="s">
        <v>10</v>
      </c>
      <c r="F1137" s="2">
        <v>0</v>
      </c>
      <c r="G1137" s="3">
        <v>37</v>
      </c>
    </row>
    <row r="1138" spans="1:7" ht="12.75" customHeight="1" x14ac:dyDescent="0.3">
      <c r="A1138" s="2">
        <v>1139</v>
      </c>
      <c r="B1138" s="2" t="s">
        <v>564</v>
      </c>
      <c r="C1138" s="2" t="s">
        <v>8</v>
      </c>
      <c r="D1138" s="2" t="s">
        <v>36</v>
      </c>
      <c r="E1138" s="2" t="s">
        <v>10</v>
      </c>
      <c r="F1138" s="2">
        <v>0</v>
      </c>
      <c r="G1138" s="3">
        <v>27</v>
      </c>
    </row>
    <row r="1139" spans="1:7" ht="12.75" customHeight="1" x14ac:dyDescent="0.3">
      <c r="A1139" s="2">
        <v>1140</v>
      </c>
      <c r="B1139" s="2" t="s">
        <v>565</v>
      </c>
      <c r="C1139" s="2" t="s">
        <v>8</v>
      </c>
      <c r="D1139" s="2" t="s">
        <v>36</v>
      </c>
      <c r="F1139" s="2">
        <v>30</v>
      </c>
      <c r="G1139" s="3">
        <v>22</v>
      </c>
    </row>
    <row r="1140" spans="1:7" ht="12.75" customHeight="1" x14ac:dyDescent="0.3">
      <c r="A1140" s="2">
        <v>1141</v>
      </c>
      <c r="B1140" s="2" t="s">
        <v>565</v>
      </c>
      <c r="C1140" s="2" t="s">
        <v>8</v>
      </c>
      <c r="D1140" s="2" t="s">
        <v>36</v>
      </c>
      <c r="F1140" s="2">
        <v>20</v>
      </c>
      <c r="G1140" s="3">
        <v>20</v>
      </c>
    </row>
    <row r="1141" spans="1:7" ht="12.75" customHeight="1" x14ac:dyDescent="0.3">
      <c r="A1141" s="2">
        <v>1142</v>
      </c>
      <c r="B1141" s="2" t="s">
        <v>566</v>
      </c>
      <c r="C1141" s="2" t="s">
        <v>8</v>
      </c>
      <c r="D1141" s="2" t="s">
        <v>65</v>
      </c>
      <c r="F1141" s="2">
        <v>30</v>
      </c>
      <c r="G1141" s="3">
        <v>23</v>
      </c>
    </row>
    <row r="1142" spans="1:7" ht="12.75" customHeight="1" x14ac:dyDescent="0.3">
      <c r="A1142" s="2">
        <v>1143</v>
      </c>
      <c r="B1142" s="2" t="s">
        <v>566</v>
      </c>
      <c r="C1142" s="2" t="s">
        <v>8</v>
      </c>
      <c r="D1142" s="2" t="s">
        <v>65</v>
      </c>
      <c r="F1142" s="2">
        <v>20</v>
      </c>
      <c r="G1142" s="3">
        <v>26</v>
      </c>
    </row>
    <row r="1143" spans="1:7" ht="12.75" customHeight="1" x14ac:dyDescent="0.3">
      <c r="A1143" s="2">
        <v>1144</v>
      </c>
      <c r="B1143" s="2" t="s">
        <v>566</v>
      </c>
      <c r="C1143" s="2" t="s">
        <v>8</v>
      </c>
      <c r="D1143" s="2" t="s">
        <v>65</v>
      </c>
      <c r="E1143" s="2" t="s">
        <v>10</v>
      </c>
      <c r="F1143" s="2">
        <v>0</v>
      </c>
      <c r="G1143" s="3">
        <v>23</v>
      </c>
    </row>
    <row r="1144" spans="1:7" ht="12.75" customHeight="1" x14ac:dyDescent="0.3">
      <c r="A1144" s="2">
        <v>1145</v>
      </c>
      <c r="B1144" s="2" t="s">
        <v>567</v>
      </c>
      <c r="C1144" s="2" t="s">
        <v>8</v>
      </c>
      <c r="D1144" s="2" t="s">
        <v>49</v>
      </c>
      <c r="E1144" s="2" t="s">
        <v>10</v>
      </c>
      <c r="F1144" s="2">
        <v>0</v>
      </c>
      <c r="G1144" s="3">
        <v>19</v>
      </c>
    </row>
    <row r="1145" spans="1:7" ht="12.75" customHeight="1" x14ac:dyDescent="0.3">
      <c r="A1145" s="2">
        <v>1146</v>
      </c>
      <c r="B1145" s="2" t="s">
        <v>568</v>
      </c>
      <c r="C1145" s="2" t="s">
        <v>8</v>
      </c>
      <c r="D1145" s="2" t="s">
        <v>54</v>
      </c>
      <c r="E1145" s="2" t="s">
        <v>10</v>
      </c>
      <c r="F1145" s="2">
        <v>0</v>
      </c>
      <c r="G1145" s="3">
        <v>22</v>
      </c>
    </row>
    <row r="1146" spans="1:7" ht="12.75" customHeight="1" x14ac:dyDescent="0.3">
      <c r="A1146" s="2">
        <v>1147</v>
      </c>
      <c r="B1146" s="2" t="s">
        <v>568</v>
      </c>
      <c r="C1146" s="2" t="s">
        <v>8</v>
      </c>
      <c r="D1146" s="2" t="s">
        <v>54</v>
      </c>
      <c r="F1146" s="2">
        <v>20</v>
      </c>
      <c r="G1146" s="3">
        <v>10</v>
      </c>
    </row>
    <row r="1147" spans="1:7" ht="12.75" customHeight="1" x14ac:dyDescent="0.3">
      <c r="A1147" s="2">
        <v>1148</v>
      </c>
      <c r="B1147" s="2" t="s">
        <v>569</v>
      </c>
      <c r="C1147" s="2" t="s">
        <v>8</v>
      </c>
      <c r="D1147" s="2" t="s">
        <v>54</v>
      </c>
      <c r="F1147" s="2">
        <v>20</v>
      </c>
      <c r="G1147" s="3">
        <v>16</v>
      </c>
    </row>
    <row r="1148" spans="1:7" ht="12.75" customHeight="1" x14ac:dyDescent="0.3">
      <c r="A1148" s="2">
        <v>1149</v>
      </c>
      <c r="B1148" s="2" t="s">
        <v>570</v>
      </c>
      <c r="C1148" s="2" t="s">
        <v>8</v>
      </c>
      <c r="D1148" s="2" t="s">
        <v>36</v>
      </c>
      <c r="E1148" s="2" t="s">
        <v>10</v>
      </c>
      <c r="F1148" s="2">
        <v>0</v>
      </c>
      <c r="G1148" s="3">
        <v>12</v>
      </c>
    </row>
    <row r="1149" spans="1:7" ht="12.75" customHeight="1" x14ac:dyDescent="0.3">
      <c r="A1149" s="2">
        <v>1150</v>
      </c>
      <c r="B1149" s="2" t="s">
        <v>570</v>
      </c>
      <c r="C1149" s="2" t="s">
        <v>8</v>
      </c>
      <c r="D1149" s="2" t="s">
        <v>36</v>
      </c>
      <c r="F1149" s="2">
        <v>20</v>
      </c>
      <c r="G1149" s="3">
        <v>18</v>
      </c>
    </row>
    <row r="1150" spans="1:7" ht="12.75" customHeight="1" x14ac:dyDescent="0.3">
      <c r="A1150" s="2">
        <v>1151</v>
      </c>
      <c r="B1150" s="2" t="s">
        <v>570</v>
      </c>
      <c r="C1150" s="2" t="s">
        <v>8</v>
      </c>
      <c r="D1150" s="2" t="s">
        <v>36</v>
      </c>
      <c r="F1150" s="2">
        <v>30</v>
      </c>
      <c r="G1150" s="3">
        <v>23</v>
      </c>
    </row>
    <row r="1151" spans="1:7" ht="12.75" customHeight="1" x14ac:dyDescent="0.3">
      <c r="A1151" s="2">
        <v>1152</v>
      </c>
      <c r="B1151" s="2" t="s">
        <v>570</v>
      </c>
      <c r="C1151" s="2" t="s">
        <v>8</v>
      </c>
      <c r="D1151" s="2" t="s">
        <v>36</v>
      </c>
      <c r="F1151" s="2">
        <v>20</v>
      </c>
      <c r="G1151" s="3">
        <v>37</v>
      </c>
    </row>
    <row r="1152" spans="1:7" ht="12.75" customHeight="1" x14ac:dyDescent="0.3">
      <c r="A1152" s="2">
        <v>1153</v>
      </c>
      <c r="B1152" s="2" t="s">
        <v>571</v>
      </c>
      <c r="C1152" s="2" t="s">
        <v>8</v>
      </c>
      <c r="D1152" s="2" t="s">
        <v>180</v>
      </c>
      <c r="F1152" s="2">
        <v>20</v>
      </c>
      <c r="G1152" s="3">
        <v>24</v>
      </c>
    </row>
    <row r="1153" spans="1:7" ht="12.75" customHeight="1" x14ac:dyDescent="0.3">
      <c r="A1153" s="2">
        <v>1154</v>
      </c>
      <c r="B1153" s="2" t="s">
        <v>571</v>
      </c>
      <c r="C1153" s="2" t="s">
        <v>8</v>
      </c>
      <c r="D1153" s="2" t="s">
        <v>180</v>
      </c>
      <c r="F1153" s="2">
        <v>30</v>
      </c>
      <c r="G1153" s="3">
        <v>26</v>
      </c>
    </row>
    <row r="1154" spans="1:7" ht="12.75" customHeight="1" x14ac:dyDescent="0.3">
      <c r="A1154" s="2">
        <v>1155</v>
      </c>
      <c r="B1154" s="2" t="s">
        <v>571</v>
      </c>
      <c r="C1154" s="2" t="s">
        <v>8</v>
      </c>
      <c r="D1154" s="2" t="s">
        <v>180</v>
      </c>
      <c r="E1154" s="2" t="s">
        <v>10</v>
      </c>
      <c r="F1154" s="2">
        <v>0</v>
      </c>
      <c r="G1154" s="3">
        <v>40</v>
      </c>
    </row>
    <row r="1155" spans="1:7" ht="12.75" customHeight="1" x14ac:dyDescent="0.3">
      <c r="A1155" s="2">
        <v>1156</v>
      </c>
      <c r="B1155" s="2" t="s">
        <v>572</v>
      </c>
      <c r="C1155" s="2" t="s">
        <v>8</v>
      </c>
      <c r="D1155" s="2" t="s">
        <v>47</v>
      </c>
      <c r="E1155" s="2" t="s">
        <v>10</v>
      </c>
      <c r="F1155" s="2">
        <v>0</v>
      </c>
      <c r="G1155" s="3">
        <v>18</v>
      </c>
    </row>
    <row r="1156" spans="1:7" ht="12.75" customHeight="1" x14ac:dyDescent="0.3">
      <c r="A1156" s="2">
        <v>1157</v>
      </c>
      <c r="B1156" s="2" t="s">
        <v>573</v>
      </c>
      <c r="C1156" s="2" t="s">
        <v>8</v>
      </c>
      <c r="D1156" s="2" t="s">
        <v>9</v>
      </c>
      <c r="E1156" s="2" t="s">
        <v>10</v>
      </c>
      <c r="F1156" s="2">
        <v>0</v>
      </c>
      <c r="G1156" s="3">
        <v>24</v>
      </c>
    </row>
    <row r="1157" spans="1:7" ht="12.75" customHeight="1" x14ac:dyDescent="0.3">
      <c r="A1157" s="2">
        <v>1158</v>
      </c>
      <c r="B1157" s="2" t="s">
        <v>574</v>
      </c>
      <c r="C1157" s="2" t="s">
        <v>8</v>
      </c>
      <c r="D1157" s="2" t="s">
        <v>47</v>
      </c>
      <c r="E1157" s="2" t="s">
        <v>10</v>
      </c>
      <c r="F1157" s="2">
        <v>0</v>
      </c>
      <c r="G1157" s="3">
        <v>40</v>
      </c>
    </row>
    <row r="1158" spans="1:7" ht="12.75" customHeight="1" x14ac:dyDescent="0.3">
      <c r="A1158" s="2">
        <v>1159</v>
      </c>
      <c r="B1158" s="2" t="s">
        <v>575</v>
      </c>
      <c r="C1158" s="2" t="s">
        <v>8</v>
      </c>
      <c r="D1158" s="2" t="s">
        <v>9</v>
      </c>
      <c r="F1158" s="2">
        <v>30</v>
      </c>
      <c r="G1158" s="3">
        <v>24</v>
      </c>
    </row>
    <row r="1159" spans="1:7" ht="12.75" customHeight="1" x14ac:dyDescent="0.3">
      <c r="A1159" s="2">
        <v>1160</v>
      </c>
      <c r="B1159" s="2" t="s">
        <v>575</v>
      </c>
      <c r="C1159" s="2" t="s">
        <v>8</v>
      </c>
      <c r="D1159" s="2" t="s">
        <v>9</v>
      </c>
      <c r="E1159" s="2" t="s">
        <v>10</v>
      </c>
      <c r="F1159" s="2">
        <v>0</v>
      </c>
      <c r="G1159" s="3">
        <v>27</v>
      </c>
    </row>
    <row r="1160" spans="1:7" ht="12.75" customHeight="1" x14ac:dyDescent="0.3">
      <c r="A1160" s="2">
        <v>1161</v>
      </c>
      <c r="B1160" s="2" t="s">
        <v>576</v>
      </c>
      <c r="C1160" s="2" t="s">
        <v>8</v>
      </c>
      <c r="D1160" s="2" t="s">
        <v>9</v>
      </c>
      <c r="E1160" s="2" t="s">
        <v>10</v>
      </c>
      <c r="F1160" s="2">
        <v>0</v>
      </c>
      <c r="G1160" s="3">
        <v>19</v>
      </c>
    </row>
    <row r="1161" spans="1:7" ht="12.75" customHeight="1" x14ac:dyDescent="0.3">
      <c r="A1161" s="2">
        <v>1162</v>
      </c>
      <c r="B1161" s="2" t="s">
        <v>576</v>
      </c>
      <c r="C1161" s="2" t="s">
        <v>8</v>
      </c>
      <c r="D1161" s="2" t="s">
        <v>9</v>
      </c>
      <c r="F1161" s="2">
        <v>30</v>
      </c>
      <c r="G1161" s="3">
        <v>20</v>
      </c>
    </row>
    <row r="1162" spans="1:7" ht="12.75" customHeight="1" x14ac:dyDescent="0.3">
      <c r="A1162" s="2">
        <v>1163</v>
      </c>
      <c r="B1162" s="2" t="s">
        <v>577</v>
      </c>
      <c r="C1162" s="2" t="s">
        <v>8</v>
      </c>
      <c r="D1162" s="2" t="s">
        <v>36</v>
      </c>
      <c r="F1162" s="2">
        <v>20</v>
      </c>
      <c r="G1162" s="3">
        <v>34</v>
      </c>
    </row>
    <row r="1163" spans="1:7" ht="12.75" customHeight="1" x14ac:dyDescent="0.3">
      <c r="A1163" s="2">
        <v>1164</v>
      </c>
      <c r="B1163" s="2" t="s">
        <v>577</v>
      </c>
      <c r="C1163" s="2" t="s">
        <v>8</v>
      </c>
      <c r="D1163" s="2" t="s">
        <v>36</v>
      </c>
      <c r="F1163" s="2">
        <v>30</v>
      </c>
      <c r="G1163" s="3">
        <v>32</v>
      </c>
    </row>
    <row r="1164" spans="1:7" ht="12.75" customHeight="1" x14ac:dyDescent="0.3">
      <c r="A1164" s="2">
        <v>1165</v>
      </c>
      <c r="B1164" s="2" t="s">
        <v>577</v>
      </c>
      <c r="C1164" s="2" t="s">
        <v>8</v>
      </c>
      <c r="D1164" s="2" t="s">
        <v>36</v>
      </c>
      <c r="E1164" s="2" t="s">
        <v>10</v>
      </c>
      <c r="F1164" s="2">
        <v>0</v>
      </c>
      <c r="G1164" s="3">
        <v>12</v>
      </c>
    </row>
    <row r="1165" spans="1:7" ht="12.75" customHeight="1" x14ac:dyDescent="0.3">
      <c r="A1165" s="2">
        <v>1166</v>
      </c>
      <c r="B1165" s="2" t="s">
        <v>578</v>
      </c>
      <c r="C1165" s="2" t="s">
        <v>8</v>
      </c>
      <c r="D1165" s="2" t="s">
        <v>47</v>
      </c>
      <c r="E1165" s="2" t="s">
        <v>10</v>
      </c>
      <c r="F1165" s="2">
        <v>0</v>
      </c>
      <c r="G1165" s="3">
        <v>32</v>
      </c>
    </row>
    <row r="1166" spans="1:7" ht="12.75" customHeight="1" x14ac:dyDescent="0.3">
      <c r="A1166" s="2">
        <v>1167</v>
      </c>
      <c r="B1166" s="2" t="s">
        <v>578</v>
      </c>
      <c r="C1166" s="2" t="s">
        <v>8</v>
      </c>
      <c r="D1166" s="2" t="s">
        <v>47</v>
      </c>
      <c r="F1166" s="2">
        <v>20</v>
      </c>
      <c r="G1166" s="3">
        <v>30</v>
      </c>
    </row>
    <row r="1167" spans="1:7" ht="12.75" customHeight="1" x14ac:dyDescent="0.3">
      <c r="A1167" s="2">
        <v>1168</v>
      </c>
      <c r="B1167" s="2" t="s">
        <v>578</v>
      </c>
      <c r="C1167" s="2" t="s">
        <v>8</v>
      </c>
      <c r="D1167" s="2" t="s">
        <v>47</v>
      </c>
      <c r="F1167" s="2">
        <v>30</v>
      </c>
      <c r="G1167" s="3">
        <v>17</v>
      </c>
    </row>
    <row r="1168" spans="1:7" ht="12.75" customHeight="1" x14ac:dyDescent="0.3">
      <c r="A1168" s="2">
        <v>1169</v>
      </c>
      <c r="B1168" s="2" t="s">
        <v>579</v>
      </c>
      <c r="C1168" s="2" t="s">
        <v>8</v>
      </c>
      <c r="D1168" s="2" t="s">
        <v>105</v>
      </c>
      <c r="F1168" s="2">
        <v>30</v>
      </c>
      <c r="G1168" s="3">
        <v>23</v>
      </c>
    </row>
    <row r="1169" spans="1:7" ht="12.75" customHeight="1" x14ac:dyDescent="0.3">
      <c r="A1169" s="2">
        <v>1170</v>
      </c>
      <c r="B1169" s="2" t="s">
        <v>580</v>
      </c>
      <c r="C1169" s="2" t="s">
        <v>8</v>
      </c>
      <c r="D1169" s="2" t="s">
        <v>9</v>
      </c>
      <c r="E1169" s="2" t="s">
        <v>10</v>
      </c>
      <c r="F1169" s="2">
        <v>0</v>
      </c>
      <c r="G1169" s="3">
        <v>15</v>
      </c>
    </row>
    <row r="1170" spans="1:7" ht="12.75" customHeight="1" x14ac:dyDescent="0.3">
      <c r="A1170" s="2">
        <v>1171</v>
      </c>
      <c r="B1170" s="2" t="s">
        <v>581</v>
      </c>
      <c r="C1170" s="2" t="s">
        <v>8</v>
      </c>
      <c r="D1170" s="2" t="s">
        <v>9</v>
      </c>
      <c r="E1170" s="2" t="s">
        <v>10</v>
      </c>
      <c r="F1170" s="2">
        <v>0</v>
      </c>
      <c r="G1170" s="3">
        <v>29</v>
      </c>
    </row>
    <row r="1171" spans="1:7" ht="12.75" customHeight="1" x14ac:dyDescent="0.3">
      <c r="A1171" s="2">
        <v>1172</v>
      </c>
      <c r="B1171" s="2" t="s">
        <v>581</v>
      </c>
      <c r="C1171" s="2" t="s">
        <v>8</v>
      </c>
      <c r="D1171" s="2" t="s">
        <v>9</v>
      </c>
      <c r="F1171" s="2">
        <v>20</v>
      </c>
      <c r="G1171" s="3">
        <v>38</v>
      </c>
    </row>
    <row r="1172" spans="1:7" ht="12.75" customHeight="1" x14ac:dyDescent="0.3">
      <c r="A1172" s="2">
        <v>1173</v>
      </c>
      <c r="B1172" s="2" t="s">
        <v>581</v>
      </c>
      <c r="C1172" s="2" t="s">
        <v>8</v>
      </c>
      <c r="D1172" s="2" t="s">
        <v>9</v>
      </c>
      <c r="F1172" s="2">
        <v>30</v>
      </c>
      <c r="G1172" s="3">
        <v>40</v>
      </c>
    </row>
    <row r="1173" spans="1:7" ht="12.75" customHeight="1" x14ac:dyDescent="0.3">
      <c r="A1173" s="2">
        <v>1174</v>
      </c>
      <c r="B1173" s="2" t="s">
        <v>582</v>
      </c>
      <c r="C1173" s="2" t="s">
        <v>14</v>
      </c>
      <c r="D1173" s="2" t="s">
        <v>13</v>
      </c>
      <c r="F1173" s="2">
        <v>20</v>
      </c>
      <c r="G1173" s="3">
        <v>10</v>
      </c>
    </row>
    <row r="1174" spans="1:7" ht="12.75" customHeight="1" x14ac:dyDescent="0.3">
      <c r="A1174" s="2">
        <v>1175</v>
      </c>
      <c r="B1174" s="2" t="s">
        <v>582</v>
      </c>
      <c r="C1174" s="2" t="s">
        <v>14</v>
      </c>
      <c r="D1174" s="2" t="s">
        <v>13</v>
      </c>
      <c r="F1174" s="2">
        <v>30</v>
      </c>
      <c r="G1174" s="3">
        <v>18</v>
      </c>
    </row>
    <row r="1175" spans="1:7" ht="12.75" customHeight="1" x14ac:dyDescent="0.3">
      <c r="A1175" s="2">
        <v>1176</v>
      </c>
      <c r="B1175" s="2" t="s">
        <v>582</v>
      </c>
      <c r="C1175" s="2" t="s">
        <v>14</v>
      </c>
      <c r="D1175" s="2" t="s">
        <v>13</v>
      </c>
      <c r="E1175" s="2" t="s">
        <v>10</v>
      </c>
      <c r="F1175" s="2">
        <v>0</v>
      </c>
      <c r="G1175" s="3">
        <v>35</v>
      </c>
    </row>
    <row r="1176" spans="1:7" ht="12.75" customHeight="1" x14ac:dyDescent="0.3">
      <c r="A1176" s="2">
        <v>1177</v>
      </c>
      <c r="B1176" s="2" t="s">
        <v>583</v>
      </c>
      <c r="C1176" s="2" t="s">
        <v>8</v>
      </c>
      <c r="D1176" s="2" t="s">
        <v>65</v>
      </c>
      <c r="F1176" s="2">
        <v>20</v>
      </c>
      <c r="G1176" s="3">
        <v>37</v>
      </c>
    </row>
    <row r="1177" spans="1:7" ht="12.75" customHeight="1" x14ac:dyDescent="0.3">
      <c r="A1177" s="2">
        <v>1178</v>
      </c>
      <c r="B1177" s="2" t="s">
        <v>583</v>
      </c>
      <c r="C1177" s="2" t="s">
        <v>8</v>
      </c>
      <c r="D1177" s="2" t="s">
        <v>65</v>
      </c>
      <c r="F1177" s="2">
        <v>30</v>
      </c>
      <c r="G1177" s="3">
        <v>21</v>
      </c>
    </row>
    <row r="1178" spans="1:7" ht="12.75" customHeight="1" x14ac:dyDescent="0.3">
      <c r="A1178" s="2">
        <v>1179</v>
      </c>
      <c r="B1178" s="2" t="s">
        <v>583</v>
      </c>
      <c r="C1178" s="2" t="s">
        <v>8</v>
      </c>
      <c r="D1178" s="2" t="s">
        <v>65</v>
      </c>
      <c r="E1178" s="2" t="s">
        <v>10</v>
      </c>
      <c r="F1178" s="2">
        <v>0</v>
      </c>
      <c r="G1178" s="3">
        <v>24</v>
      </c>
    </row>
    <row r="1179" spans="1:7" ht="12.75" customHeight="1" x14ac:dyDescent="0.3">
      <c r="A1179" s="2">
        <v>1180</v>
      </c>
      <c r="B1179" s="2" t="s">
        <v>584</v>
      </c>
      <c r="C1179" s="2" t="s">
        <v>8</v>
      </c>
      <c r="D1179" s="2" t="s">
        <v>97</v>
      </c>
      <c r="E1179" s="2" t="s">
        <v>10</v>
      </c>
      <c r="F1179" s="2">
        <v>0</v>
      </c>
      <c r="G1179" s="3">
        <v>14</v>
      </c>
    </row>
    <row r="1180" spans="1:7" ht="12.75" customHeight="1" x14ac:dyDescent="0.3">
      <c r="A1180" s="2">
        <v>1181</v>
      </c>
      <c r="B1180" s="2" t="s">
        <v>584</v>
      </c>
      <c r="C1180" s="2" t="s">
        <v>8</v>
      </c>
      <c r="D1180" s="2" t="s">
        <v>97</v>
      </c>
      <c r="F1180" s="2">
        <v>20</v>
      </c>
      <c r="G1180" s="3">
        <v>13</v>
      </c>
    </row>
    <row r="1181" spans="1:7" ht="12.75" customHeight="1" x14ac:dyDescent="0.3">
      <c r="A1181" s="2">
        <v>1182</v>
      </c>
      <c r="B1181" s="2" t="s">
        <v>584</v>
      </c>
      <c r="C1181" s="2" t="s">
        <v>8</v>
      </c>
      <c r="D1181" s="2" t="s">
        <v>97</v>
      </c>
      <c r="F1181" s="2">
        <v>30</v>
      </c>
      <c r="G1181" s="3">
        <v>10</v>
      </c>
    </row>
    <row r="1182" spans="1:7" ht="12.75" customHeight="1" x14ac:dyDescent="0.3">
      <c r="A1182" s="2">
        <v>1183</v>
      </c>
      <c r="B1182" s="2" t="s">
        <v>585</v>
      </c>
      <c r="C1182" s="2" t="s">
        <v>8</v>
      </c>
      <c r="D1182" s="2" t="s">
        <v>54</v>
      </c>
      <c r="E1182" s="2" t="s">
        <v>10</v>
      </c>
      <c r="F1182" s="2">
        <v>0</v>
      </c>
      <c r="G1182" s="3">
        <v>39</v>
      </c>
    </row>
    <row r="1183" spans="1:7" ht="12.75" customHeight="1" x14ac:dyDescent="0.3">
      <c r="A1183" s="2">
        <v>1184</v>
      </c>
      <c r="B1183" s="2" t="s">
        <v>585</v>
      </c>
      <c r="C1183" s="2" t="s">
        <v>8</v>
      </c>
      <c r="D1183" s="2" t="s">
        <v>54</v>
      </c>
      <c r="F1183" s="2">
        <v>20</v>
      </c>
      <c r="G1183" s="3">
        <v>27</v>
      </c>
    </row>
    <row r="1184" spans="1:7" ht="12.75" customHeight="1" x14ac:dyDescent="0.3">
      <c r="A1184" s="2">
        <v>1185</v>
      </c>
      <c r="B1184" s="2" t="s">
        <v>586</v>
      </c>
      <c r="C1184" s="2" t="s">
        <v>8</v>
      </c>
      <c r="D1184" s="2" t="s">
        <v>97</v>
      </c>
      <c r="E1184" s="2" t="s">
        <v>10</v>
      </c>
      <c r="F1184" s="2">
        <v>0</v>
      </c>
      <c r="G1184" s="3">
        <v>19</v>
      </c>
    </row>
    <row r="1185" spans="1:7" ht="12.75" customHeight="1" x14ac:dyDescent="0.3">
      <c r="A1185" s="2">
        <v>1186</v>
      </c>
      <c r="B1185" s="2" t="s">
        <v>586</v>
      </c>
      <c r="C1185" s="2" t="s">
        <v>8</v>
      </c>
      <c r="D1185" s="2" t="s">
        <v>97</v>
      </c>
      <c r="F1185" s="2">
        <v>20</v>
      </c>
      <c r="G1185" s="3">
        <v>19</v>
      </c>
    </row>
    <row r="1186" spans="1:7" ht="12.75" customHeight="1" x14ac:dyDescent="0.3">
      <c r="A1186" s="2">
        <v>1187</v>
      </c>
      <c r="B1186" s="2" t="s">
        <v>586</v>
      </c>
      <c r="C1186" s="2" t="s">
        <v>8</v>
      </c>
      <c r="D1186" s="2" t="s">
        <v>97</v>
      </c>
      <c r="F1186" s="2">
        <v>30</v>
      </c>
      <c r="G1186" s="3">
        <v>16</v>
      </c>
    </row>
    <row r="1187" spans="1:7" ht="12.75" customHeight="1" x14ac:dyDescent="0.3">
      <c r="A1187" s="2">
        <v>1188</v>
      </c>
      <c r="B1187" s="2" t="s">
        <v>587</v>
      </c>
      <c r="C1187" s="2" t="s">
        <v>8</v>
      </c>
      <c r="D1187" s="2" t="s">
        <v>9</v>
      </c>
      <c r="E1187" s="2" t="s">
        <v>10</v>
      </c>
      <c r="F1187" s="2">
        <v>0</v>
      </c>
      <c r="G1187" s="3">
        <v>28</v>
      </c>
    </row>
    <row r="1188" spans="1:7" ht="12.75" customHeight="1" x14ac:dyDescent="0.3">
      <c r="A1188" s="2">
        <v>1189</v>
      </c>
      <c r="B1188" s="2" t="s">
        <v>587</v>
      </c>
      <c r="C1188" s="2" t="s">
        <v>8</v>
      </c>
      <c r="D1188" s="2" t="s">
        <v>9</v>
      </c>
      <c r="F1188" s="2">
        <v>30</v>
      </c>
      <c r="G1188" s="3">
        <v>31</v>
      </c>
    </row>
    <row r="1189" spans="1:7" ht="12.75" customHeight="1" x14ac:dyDescent="0.3">
      <c r="A1189" s="2">
        <v>1190</v>
      </c>
      <c r="B1189" s="2" t="s">
        <v>588</v>
      </c>
      <c r="C1189" s="2" t="s">
        <v>8</v>
      </c>
      <c r="D1189" s="2" t="s">
        <v>9</v>
      </c>
      <c r="F1189" s="2">
        <v>30</v>
      </c>
      <c r="G1189" s="3">
        <v>10</v>
      </c>
    </row>
    <row r="1190" spans="1:7" ht="12.75" customHeight="1" x14ac:dyDescent="0.3">
      <c r="A1190" s="2">
        <v>1191</v>
      </c>
      <c r="B1190" s="2" t="s">
        <v>588</v>
      </c>
      <c r="C1190" s="2" t="s">
        <v>8</v>
      </c>
      <c r="D1190" s="2" t="s">
        <v>9</v>
      </c>
      <c r="E1190" s="2" t="s">
        <v>10</v>
      </c>
      <c r="F1190" s="2">
        <v>0</v>
      </c>
      <c r="G1190" s="3">
        <v>28</v>
      </c>
    </row>
    <row r="1191" spans="1:7" ht="12.75" customHeight="1" x14ac:dyDescent="0.3">
      <c r="A1191" s="2">
        <v>1192</v>
      </c>
      <c r="B1191" s="2" t="s">
        <v>589</v>
      </c>
      <c r="C1191" s="2" t="s">
        <v>83</v>
      </c>
      <c r="D1191" s="2" t="s">
        <v>590</v>
      </c>
      <c r="F1191" s="2">
        <v>20</v>
      </c>
      <c r="G1191" s="3">
        <v>39</v>
      </c>
    </row>
    <row r="1192" spans="1:7" ht="12.75" customHeight="1" x14ac:dyDescent="0.3">
      <c r="A1192" s="2">
        <v>1193</v>
      </c>
      <c r="B1192" s="2" t="s">
        <v>589</v>
      </c>
      <c r="C1192" s="2" t="s">
        <v>83</v>
      </c>
      <c r="D1192" s="2" t="s">
        <v>590</v>
      </c>
      <c r="E1192" s="2" t="s">
        <v>10</v>
      </c>
      <c r="F1192" s="2">
        <v>0</v>
      </c>
      <c r="G1192" s="3">
        <v>36</v>
      </c>
    </row>
    <row r="1193" spans="1:7" ht="12.75" customHeight="1" x14ac:dyDescent="0.3">
      <c r="A1193" s="2">
        <v>1194</v>
      </c>
      <c r="B1193" s="2" t="s">
        <v>589</v>
      </c>
      <c r="C1193" s="2" t="s">
        <v>83</v>
      </c>
      <c r="D1193" s="2" t="s">
        <v>590</v>
      </c>
      <c r="F1193" s="2">
        <v>30</v>
      </c>
      <c r="G1193" s="3">
        <v>27</v>
      </c>
    </row>
    <row r="1194" spans="1:7" ht="12.75" customHeight="1" x14ac:dyDescent="0.3">
      <c r="A1194" s="2">
        <v>1195</v>
      </c>
      <c r="B1194" s="2" t="s">
        <v>591</v>
      </c>
      <c r="C1194" s="2" t="s">
        <v>8</v>
      </c>
      <c r="D1194" s="2" t="s">
        <v>9</v>
      </c>
      <c r="E1194" s="2" t="s">
        <v>10</v>
      </c>
      <c r="F1194" s="2">
        <v>0</v>
      </c>
      <c r="G1194" s="3">
        <v>25</v>
      </c>
    </row>
    <row r="1195" spans="1:7" ht="12.75" customHeight="1" x14ac:dyDescent="0.3">
      <c r="A1195" s="2">
        <v>1196</v>
      </c>
      <c r="B1195" s="2" t="s">
        <v>591</v>
      </c>
      <c r="C1195" s="2" t="s">
        <v>8</v>
      </c>
      <c r="D1195" s="2" t="s">
        <v>9</v>
      </c>
      <c r="F1195" s="2">
        <v>30</v>
      </c>
      <c r="G1195" s="3">
        <v>24</v>
      </c>
    </row>
    <row r="1196" spans="1:7" ht="12.75" customHeight="1" x14ac:dyDescent="0.3">
      <c r="A1196" s="2">
        <v>1197</v>
      </c>
      <c r="B1196" s="2" t="s">
        <v>592</v>
      </c>
      <c r="C1196" s="2" t="s">
        <v>8</v>
      </c>
      <c r="D1196" s="2" t="s">
        <v>97</v>
      </c>
      <c r="F1196" s="2">
        <v>20</v>
      </c>
      <c r="G1196" s="3">
        <v>39</v>
      </c>
    </row>
    <row r="1197" spans="1:7" ht="12.75" customHeight="1" x14ac:dyDescent="0.3">
      <c r="A1197" s="2">
        <v>1198</v>
      </c>
      <c r="B1197" s="2" t="s">
        <v>592</v>
      </c>
      <c r="C1197" s="2" t="s">
        <v>8</v>
      </c>
      <c r="D1197" s="2" t="s">
        <v>97</v>
      </c>
      <c r="F1197" s="2">
        <v>20</v>
      </c>
      <c r="G1197" s="3">
        <v>40</v>
      </c>
    </row>
    <row r="1198" spans="1:7" ht="12.75" customHeight="1" x14ac:dyDescent="0.3">
      <c r="A1198" s="2">
        <v>1199</v>
      </c>
      <c r="B1198" s="2" t="s">
        <v>592</v>
      </c>
      <c r="C1198" s="2" t="s">
        <v>8</v>
      </c>
      <c r="D1198" s="2" t="s">
        <v>97</v>
      </c>
      <c r="F1198" s="2">
        <v>30</v>
      </c>
      <c r="G1198" s="3">
        <v>34</v>
      </c>
    </row>
    <row r="1199" spans="1:7" ht="12.75" customHeight="1" x14ac:dyDescent="0.3">
      <c r="A1199" s="2">
        <v>1200</v>
      </c>
      <c r="B1199" s="2" t="s">
        <v>592</v>
      </c>
      <c r="C1199" s="2" t="s">
        <v>8</v>
      </c>
      <c r="D1199" s="2" t="s">
        <v>97</v>
      </c>
      <c r="E1199" s="2" t="s">
        <v>10</v>
      </c>
      <c r="F1199" s="2">
        <v>0</v>
      </c>
      <c r="G1199" s="3">
        <v>17</v>
      </c>
    </row>
    <row r="1200" spans="1:7" ht="12.75" customHeight="1" x14ac:dyDescent="0.3">
      <c r="A1200" s="2">
        <v>1201</v>
      </c>
      <c r="B1200" s="2" t="s">
        <v>593</v>
      </c>
      <c r="C1200" s="2" t="s">
        <v>8</v>
      </c>
      <c r="D1200" s="2" t="s">
        <v>9</v>
      </c>
      <c r="F1200" s="2">
        <v>20</v>
      </c>
      <c r="G1200" s="3">
        <v>36</v>
      </c>
    </row>
    <row r="1201" spans="1:7" ht="12.75" customHeight="1" x14ac:dyDescent="0.3">
      <c r="A1201" s="2">
        <v>1202</v>
      </c>
      <c r="B1201" s="2" t="s">
        <v>593</v>
      </c>
      <c r="C1201" s="2" t="s">
        <v>8</v>
      </c>
      <c r="D1201" s="2" t="s">
        <v>9</v>
      </c>
      <c r="E1201" s="2" t="s">
        <v>10</v>
      </c>
      <c r="F1201" s="2">
        <v>0</v>
      </c>
      <c r="G1201" s="3">
        <v>20</v>
      </c>
    </row>
    <row r="1202" spans="1:7" ht="12.75" customHeight="1" x14ac:dyDescent="0.3">
      <c r="A1202" s="2">
        <v>1203</v>
      </c>
      <c r="B1202" s="2" t="s">
        <v>593</v>
      </c>
      <c r="C1202" s="2" t="s">
        <v>8</v>
      </c>
      <c r="D1202" s="2" t="s">
        <v>9</v>
      </c>
      <c r="F1202" s="2">
        <v>30</v>
      </c>
      <c r="G1202" s="3">
        <v>30</v>
      </c>
    </row>
    <row r="1203" spans="1:7" ht="12.75" customHeight="1" x14ac:dyDescent="0.3">
      <c r="A1203" s="2">
        <v>1204</v>
      </c>
      <c r="B1203" s="2" t="s">
        <v>593</v>
      </c>
      <c r="C1203" s="2" t="s">
        <v>8</v>
      </c>
      <c r="D1203" s="2" t="s">
        <v>9</v>
      </c>
      <c r="F1203" s="2">
        <v>20</v>
      </c>
      <c r="G1203" s="3">
        <v>22</v>
      </c>
    </row>
    <row r="1204" spans="1:7" ht="12.75" customHeight="1" x14ac:dyDescent="0.3">
      <c r="A1204" s="2">
        <v>1205</v>
      </c>
      <c r="B1204" s="2" t="s">
        <v>594</v>
      </c>
      <c r="C1204" s="2" t="s">
        <v>8</v>
      </c>
      <c r="D1204" s="2" t="s">
        <v>54</v>
      </c>
      <c r="F1204" s="2">
        <v>20</v>
      </c>
      <c r="G1204" s="3">
        <v>14</v>
      </c>
    </row>
    <row r="1205" spans="1:7" ht="12.75" customHeight="1" x14ac:dyDescent="0.3">
      <c r="A1205" s="2">
        <v>1206</v>
      </c>
      <c r="B1205" s="2" t="s">
        <v>594</v>
      </c>
      <c r="C1205" s="2" t="s">
        <v>8</v>
      </c>
      <c r="D1205" s="2" t="s">
        <v>54</v>
      </c>
      <c r="F1205" s="2">
        <v>30</v>
      </c>
      <c r="G1205" s="3">
        <v>39</v>
      </c>
    </row>
    <row r="1206" spans="1:7" ht="12.75" customHeight="1" x14ac:dyDescent="0.3">
      <c r="A1206" s="2">
        <v>1207</v>
      </c>
      <c r="B1206" s="2" t="s">
        <v>595</v>
      </c>
      <c r="C1206" s="2" t="s">
        <v>8</v>
      </c>
      <c r="D1206" s="2" t="s">
        <v>75</v>
      </c>
      <c r="F1206" s="2">
        <v>30</v>
      </c>
      <c r="G1206" s="3">
        <v>18</v>
      </c>
    </row>
    <row r="1207" spans="1:7" ht="12.75" customHeight="1" x14ac:dyDescent="0.3">
      <c r="A1207" s="2">
        <v>1208</v>
      </c>
      <c r="B1207" s="2" t="s">
        <v>595</v>
      </c>
      <c r="C1207" s="2" t="s">
        <v>8</v>
      </c>
      <c r="D1207" s="2" t="s">
        <v>75</v>
      </c>
      <c r="F1207" s="2">
        <v>20</v>
      </c>
      <c r="G1207" s="3">
        <v>15</v>
      </c>
    </row>
    <row r="1208" spans="1:7" ht="12.75" customHeight="1" x14ac:dyDescent="0.3">
      <c r="A1208" s="2">
        <v>1209</v>
      </c>
      <c r="B1208" s="2" t="s">
        <v>595</v>
      </c>
      <c r="C1208" s="2" t="s">
        <v>8</v>
      </c>
      <c r="D1208" s="2" t="s">
        <v>75</v>
      </c>
      <c r="E1208" s="2" t="s">
        <v>10</v>
      </c>
      <c r="F1208" s="2">
        <v>0</v>
      </c>
      <c r="G1208" s="3">
        <v>19</v>
      </c>
    </row>
    <row r="1209" spans="1:7" ht="12.75" customHeight="1" x14ac:dyDescent="0.3">
      <c r="A1209" s="2">
        <v>1210</v>
      </c>
      <c r="B1209" s="2" t="s">
        <v>596</v>
      </c>
      <c r="C1209" s="2" t="s">
        <v>8</v>
      </c>
      <c r="D1209" s="2" t="s">
        <v>54</v>
      </c>
      <c r="F1209" s="2">
        <v>30</v>
      </c>
      <c r="G1209" s="3">
        <v>16</v>
      </c>
    </row>
    <row r="1210" spans="1:7" ht="12.75" customHeight="1" x14ac:dyDescent="0.3">
      <c r="A1210" s="2">
        <v>1211</v>
      </c>
      <c r="B1210" s="2" t="s">
        <v>597</v>
      </c>
      <c r="C1210" s="2" t="s">
        <v>8</v>
      </c>
      <c r="D1210" s="2" t="s">
        <v>9</v>
      </c>
      <c r="E1210" s="2" t="s">
        <v>10</v>
      </c>
      <c r="F1210" s="2">
        <v>0</v>
      </c>
      <c r="G1210" s="3">
        <v>39</v>
      </c>
    </row>
    <row r="1211" spans="1:7" ht="12.75" customHeight="1" x14ac:dyDescent="0.3">
      <c r="A1211" s="2">
        <v>1212</v>
      </c>
      <c r="B1211" s="2" t="s">
        <v>598</v>
      </c>
      <c r="C1211" s="2" t="s">
        <v>8</v>
      </c>
      <c r="D1211" s="2" t="s">
        <v>47</v>
      </c>
      <c r="F1211" s="2">
        <v>20</v>
      </c>
      <c r="G1211" s="3">
        <v>21</v>
      </c>
    </row>
    <row r="1212" spans="1:7" ht="12.75" customHeight="1" x14ac:dyDescent="0.3">
      <c r="A1212" s="2">
        <v>1213</v>
      </c>
      <c r="B1212" s="2" t="s">
        <v>598</v>
      </c>
      <c r="C1212" s="2" t="s">
        <v>8</v>
      </c>
      <c r="D1212" s="2" t="s">
        <v>47</v>
      </c>
      <c r="E1212" s="2" t="s">
        <v>10</v>
      </c>
      <c r="F1212" s="2">
        <v>0</v>
      </c>
      <c r="G1212" s="3">
        <v>20</v>
      </c>
    </row>
    <row r="1213" spans="1:7" ht="12.75" customHeight="1" x14ac:dyDescent="0.3">
      <c r="A1213" s="2">
        <v>1214</v>
      </c>
      <c r="B1213" s="2" t="s">
        <v>598</v>
      </c>
      <c r="C1213" s="2" t="s">
        <v>8</v>
      </c>
      <c r="D1213" s="2" t="s">
        <v>47</v>
      </c>
      <c r="F1213" s="2">
        <v>30</v>
      </c>
      <c r="G1213" s="3">
        <v>19</v>
      </c>
    </row>
    <row r="1214" spans="1:7" ht="12.75" customHeight="1" x14ac:dyDescent="0.3">
      <c r="A1214" s="2">
        <v>1215</v>
      </c>
      <c r="B1214" s="2" t="s">
        <v>599</v>
      </c>
      <c r="C1214" s="2" t="s">
        <v>8</v>
      </c>
      <c r="D1214" s="2" t="s">
        <v>47</v>
      </c>
      <c r="F1214" s="2">
        <v>20</v>
      </c>
      <c r="G1214" s="3">
        <v>29</v>
      </c>
    </row>
    <row r="1215" spans="1:7" ht="12.75" customHeight="1" x14ac:dyDescent="0.3">
      <c r="A1215" s="2">
        <v>1216</v>
      </c>
      <c r="B1215" s="2" t="s">
        <v>599</v>
      </c>
      <c r="C1215" s="2" t="s">
        <v>8</v>
      </c>
      <c r="D1215" s="2" t="s">
        <v>47</v>
      </c>
      <c r="E1215" s="2" t="s">
        <v>10</v>
      </c>
      <c r="F1215" s="2">
        <v>0</v>
      </c>
      <c r="G1215" s="3">
        <v>34</v>
      </c>
    </row>
    <row r="1216" spans="1:7" ht="12.75" customHeight="1" x14ac:dyDescent="0.3">
      <c r="A1216" s="2">
        <v>1217</v>
      </c>
      <c r="B1216" s="2" t="s">
        <v>599</v>
      </c>
      <c r="C1216" s="2" t="s">
        <v>8</v>
      </c>
      <c r="D1216" s="2" t="s">
        <v>47</v>
      </c>
      <c r="F1216" s="2">
        <v>30</v>
      </c>
      <c r="G1216" s="3">
        <v>34</v>
      </c>
    </row>
    <row r="1217" spans="1:7" ht="12.75" customHeight="1" x14ac:dyDescent="0.3">
      <c r="A1217" s="2">
        <v>1218</v>
      </c>
      <c r="B1217" s="2" t="s">
        <v>600</v>
      </c>
      <c r="C1217" s="2" t="s">
        <v>8</v>
      </c>
      <c r="D1217" s="2" t="s">
        <v>54</v>
      </c>
      <c r="E1217" s="2" t="s">
        <v>10</v>
      </c>
      <c r="F1217" s="2">
        <v>0</v>
      </c>
      <c r="G1217" s="3">
        <v>28</v>
      </c>
    </row>
    <row r="1218" spans="1:7" ht="12.75" customHeight="1" x14ac:dyDescent="0.3">
      <c r="A1218" s="2">
        <v>1219</v>
      </c>
      <c r="B1218" s="2" t="s">
        <v>600</v>
      </c>
      <c r="C1218" s="2" t="s">
        <v>8</v>
      </c>
      <c r="D1218" s="2" t="s">
        <v>54</v>
      </c>
      <c r="F1218" s="2">
        <v>20</v>
      </c>
      <c r="G1218" s="3">
        <v>17</v>
      </c>
    </row>
    <row r="1219" spans="1:7" ht="12.75" customHeight="1" x14ac:dyDescent="0.3">
      <c r="A1219" s="2">
        <v>1220</v>
      </c>
      <c r="B1219" s="2" t="s">
        <v>600</v>
      </c>
      <c r="C1219" s="2" t="s">
        <v>8</v>
      </c>
      <c r="D1219" s="2" t="s">
        <v>54</v>
      </c>
      <c r="F1219" s="2">
        <v>30</v>
      </c>
      <c r="G1219" s="3">
        <v>36</v>
      </c>
    </row>
    <row r="1220" spans="1:7" ht="12.75" customHeight="1" x14ac:dyDescent="0.3">
      <c r="A1220" s="2">
        <v>1221</v>
      </c>
      <c r="B1220" s="2" t="s">
        <v>601</v>
      </c>
      <c r="C1220" s="2" t="s">
        <v>30</v>
      </c>
      <c r="D1220" s="2" t="s">
        <v>16</v>
      </c>
      <c r="E1220" s="2" t="s">
        <v>10</v>
      </c>
      <c r="F1220" s="2">
        <v>0</v>
      </c>
      <c r="G1220" s="3">
        <v>24</v>
      </c>
    </row>
    <row r="1221" spans="1:7" ht="12.75" customHeight="1" x14ac:dyDescent="0.3">
      <c r="A1221" s="2">
        <v>1222</v>
      </c>
      <c r="B1221" s="2" t="s">
        <v>601</v>
      </c>
      <c r="C1221" s="2" t="s">
        <v>30</v>
      </c>
      <c r="D1221" s="2" t="s">
        <v>16</v>
      </c>
      <c r="F1221" s="2">
        <v>30</v>
      </c>
      <c r="G1221" s="3">
        <v>17</v>
      </c>
    </row>
    <row r="1222" spans="1:7" ht="12.75" customHeight="1" x14ac:dyDescent="0.3">
      <c r="A1222" s="2">
        <v>1223</v>
      </c>
      <c r="B1222" s="2" t="s">
        <v>602</v>
      </c>
      <c r="C1222" s="2" t="s">
        <v>8</v>
      </c>
      <c r="D1222" s="2" t="s">
        <v>9</v>
      </c>
      <c r="F1222" s="2">
        <v>30</v>
      </c>
      <c r="G1222" s="3">
        <v>29</v>
      </c>
    </row>
    <row r="1223" spans="1:7" ht="12.75" customHeight="1" x14ac:dyDescent="0.3">
      <c r="A1223" s="2">
        <v>1224</v>
      </c>
      <c r="B1223" s="2" t="s">
        <v>602</v>
      </c>
      <c r="C1223" s="2" t="s">
        <v>8</v>
      </c>
      <c r="D1223" s="2" t="s">
        <v>9</v>
      </c>
      <c r="F1223" s="2">
        <v>20</v>
      </c>
      <c r="G1223" s="3">
        <v>18</v>
      </c>
    </row>
    <row r="1224" spans="1:7" ht="12.75" customHeight="1" x14ac:dyDescent="0.3">
      <c r="A1224" s="2">
        <v>1225</v>
      </c>
      <c r="B1224" s="2" t="s">
        <v>602</v>
      </c>
      <c r="C1224" s="2" t="s">
        <v>8</v>
      </c>
      <c r="D1224" s="2" t="s">
        <v>9</v>
      </c>
      <c r="E1224" s="2" t="s">
        <v>10</v>
      </c>
      <c r="F1224" s="2">
        <v>0</v>
      </c>
      <c r="G1224" s="3">
        <v>22</v>
      </c>
    </row>
    <row r="1225" spans="1:7" ht="12.75" customHeight="1" x14ac:dyDescent="0.3">
      <c r="A1225" s="2">
        <v>1226</v>
      </c>
      <c r="B1225" s="2" t="s">
        <v>603</v>
      </c>
      <c r="C1225" s="2" t="s">
        <v>8</v>
      </c>
      <c r="D1225" s="2" t="s">
        <v>36</v>
      </c>
      <c r="F1225" s="2">
        <v>20</v>
      </c>
      <c r="G1225" s="3">
        <v>38</v>
      </c>
    </row>
    <row r="1226" spans="1:7" ht="12.75" customHeight="1" x14ac:dyDescent="0.3">
      <c r="A1226" s="2">
        <v>1227</v>
      </c>
      <c r="B1226" s="2" t="s">
        <v>604</v>
      </c>
      <c r="C1226" s="2" t="s">
        <v>8</v>
      </c>
      <c r="D1226" s="2" t="s">
        <v>180</v>
      </c>
      <c r="F1226" s="2">
        <v>30</v>
      </c>
      <c r="G1226" s="3">
        <v>34</v>
      </c>
    </row>
    <row r="1227" spans="1:7" ht="12.75" customHeight="1" x14ac:dyDescent="0.3">
      <c r="A1227" s="2">
        <v>1228</v>
      </c>
      <c r="B1227" s="2" t="s">
        <v>604</v>
      </c>
      <c r="C1227" s="2" t="s">
        <v>8</v>
      </c>
      <c r="D1227" s="2" t="s">
        <v>180</v>
      </c>
      <c r="F1227" s="2">
        <v>20</v>
      </c>
      <c r="G1227" s="3">
        <v>32</v>
      </c>
    </row>
    <row r="1228" spans="1:7" ht="12.75" customHeight="1" x14ac:dyDescent="0.3">
      <c r="A1228" s="2">
        <v>1229</v>
      </c>
      <c r="B1228" s="2" t="s">
        <v>605</v>
      </c>
      <c r="C1228" s="2" t="s">
        <v>8</v>
      </c>
      <c r="D1228" s="2" t="s">
        <v>97</v>
      </c>
      <c r="E1228" s="2" t="s">
        <v>10</v>
      </c>
      <c r="F1228" s="2">
        <v>0</v>
      </c>
      <c r="G1228" s="3">
        <v>36</v>
      </c>
    </row>
    <row r="1229" spans="1:7" ht="12.75" customHeight="1" x14ac:dyDescent="0.3">
      <c r="A1229" s="2">
        <v>1230</v>
      </c>
      <c r="B1229" s="2" t="s">
        <v>605</v>
      </c>
      <c r="C1229" s="2" t="s">
        <v>8</v>
      </c>
      <c r="D1229" s="2" t="s">
        <v>97</v>
      </c>
      <c r="F1229" s="2">
        <v>20</v>
      </c>
      <c r="G1229" s="3">
        <v>35</v>
      </c>
    </row>
    <row r="1230" spans="1:7" ht="12.75" customHeight="1" x14ac:dyDescent="0.3">
      <c r="A1230" s="2">
        <v>1231</v>
      </c>
      <c r="B1230" s="2" t="s">
        <v>605</v>
      </c>
      <c r="C1230" s="2" t="s">
        <v>8</v>
      </c>
      <c r="D1230" s="2" t="s">
        <v>97</v>
      </c>
      <c r="F1230" s="2">
        <v>30</v>
      </c>
      <c r="G1230" s="3">
        <v>32</v>
      </c>
    </row>
    <row r="1231" spans="1:7" ht="12.75" customHeight="1" x14ac:dyDescent="0.3">
      <c r="A1231" s="2">
        <v>1232</v>
      </c>
      <c r="B1231" s="2" t="s">
        <v>606</v>
      </c>
      <c r="C1231" s="2" t="s">
        <v>8</v>
      </c>
      <c r="D1231" s="2" t="s">
        <v>54</v>
      </c>
      <c r="F1231" s="2">
        <v>20</v>
      </c>
      <c r="G1231" s="3">
        <v>21</v>
      </c>
    </row>
    <row r="1232" spans="1:7" ht="12.75" customHeight="1" x14ac:dyDescent="0.3">
      <c r="A1232" s="2">
        <v>1233</v>
      </c>
      <c r="B1232" s="2" t="s">
        <v>606</v>
      </c>
      <c r="C1232" s="2" t="s">
        <v>8</v>
      </c>
      <c r="D1232" s="2" t="s">
        <v>54</v>
      </c>
      <c r="F1232" s="2">
        <v>20</v>
      </c>
      <c r="G1232" s="3">
        <v>25</v>
      </c>
    </row>
    <row r="1233" spans="1:7" ht="12.75" customHeight="1" x14ac:dyDescent="0.3">
      <c r="A1233" s="2">
        <v>1234</v>
      </c>
      <c r="B1233" s="2" t="s">
        <v>606</v>
      </c>
      <c r="C1233" s="2" t="s">
        <v>8</v>
      </c>
      <c r="D1233" s="2" t="s">
        <v>54</v>
      </c>
      <c r="F1233" s="2">
        <v>30</v>
      </c>
      <c r="G1233" s="3">
        <v>36</v>
      </c>
    </row>
    <row r="1234" spans="1:7" ht="12.75" customHeight="1" x14ac:dyDescent="0.3">
      <c r="A1234" s="2">
        <v>1235</v>
      </c>
      <c r="B1234" s="2" t="s">
        <v>606</v>
      </c>
      <c r="C1234" s="2" t="s">
        <v>8</v>
      </c>
      <c r="D1234" s="2" t="s">
        <v>54</v>
      </c>
      <c r="E1234" s="2" t="s">
        <v>10</v>
      </c>
      <c r="F1234" s="2">
        <v>0</v>
      </c>
      <c r="G1234" s="3">
        <v>39</v>
      </c>
    </row>
    <row r="1235" spans="1:7" ht="12.75" customHeight="1" x14ac:dyDescent="0.3">
      <c r="A1235" s="2">
        <v>1236</v>
      </c>
      <c r="B1235" s="2" t="s">
        <v>607</v>
      </c>
      <c r="C1235" s="2" t="s">
        <v>8</v>
      </c>
      <c r="D1235" s="2" t="s">
        <v>9</v>
      </c>
      <c r="E1235" s="2" t="s">
        <v>10</v>
      </c>
      <c r="F1235" s="2">
        <v>0</v>
      </c>
      <c r="G1235" s="3">
        <v>25</v>
      </c>
    </row>
    <row r="1236" spans="1:7" ht="12.75" customHeight="1" x14ac:dyDescent="0.3">
      <c r="A1236" s="2">
        <v>1237</v>
      </c>
      <c r="B1236" s="2" t="s">
        <v>607</v>
      </c>
      <c r="C1236" s="2" t="s">
        <v>8</v>
      </c>
      <c r="D1236" s="2" t="s">
        <v>9</v>
      </c>
      <c r="F1236" s="2">
        <v>30</v>
      </c>
      <c r="G1236" s="3">
        <v>37</v>
      </c>
    </row>
    <row r="1237" spans="1:7" ht="12.75" customHeight="1" x14ac:dyDescent="0.3">
      <c r="A1237" s="2">
        <v>1238</v>
      </c>
      <c r="B1237" s="2" t="s">
        <v>607</v>
      </c>
      <c r="C1237" s="2" t="s">
        <v>8</v>
      </c>
      <c r="D1237" s="2" t="s">
        <v>9</v>
      </c>
      <c r="F1237" s="2">
        <v>20</v>
      </c>
      <c r="G1237" s="3">
        <v>27</v>
      </c>
    </row>
    <row r="1238" spans="1:7" ht="12.75" customHeight="1" x14ac:dyDescent="0.3">
      <c r="A1238" s="2">
        <v>1239</v>
      </c>
      <c r="B1238" s="2" t="s">
        <v>608</v>
      </c>
      <c r="C1238" s="2" t="s">
        <v>8</v>
      </c>
      <c r="D1238" s="2" t="s">
        <v>47</v>
      </c>
      <c r="E1238" s="2" t="s">
        <v>10</v>
      </c>
      <c r="F1238" s="2">
        <v>0</v>
      </c>
      <c r="G1238" s="3">
        <v>30</v>
      </c>
    </row>
    <row r="1239" spans="1:7" ht="12.75" customHeight="1" x14ac:dyDescent="0.3">
      <c r="A1239" s="2">
        <v>1240</v>
      </c>
      <c r="B1239" s="2" t="s">
        <v>608</v>
      </c>
      <c r="C1239" s="2" t="s">
        <v>8</v>
      </c>
      <c r="D1239" s="2" t="s">
        <v>47</v>
      </c>
      <c r="F1239" s="2">
        <v>30</v>
      </c>
      <c r="G1239" s="3">
        <v>37</v>
      </c>
    </row>
    <row r="1240" spans="1:7" ht="12.75" customHeight="1" x14ac:dyDescent="0.3">
      <c r="A1240" s="2">
        <v>1241</v>
      </c>
      <c r="B1240" s="2" t="s">
        <v>609</v>
      </c>
      <c r="C1240" s="2" t="s">
        <v>8</v>
      </c>
      <c r="D1240" s="2" t="s">
        <v>36</v>
      </c>
      <c r="E1240" s="2" t="s">
        <v>10</v>
      </c>
      <c r="F1240" s="2">
        <v>0</v>
      </c>
      <c r="G1240" s="3">
        <v>37</v>
      </c>
    </row>
    <row r="1241" spans="1:7" ht="12.75" customHeight="1" x14ac:dyDescent="0.3">
      <c r="A1241" s="2">
        <v>1242</v>
      </c>
      <c r="B1241" s="2" t="s">
        <v>609</v>
      </c>
      <c r="C1241" s="2" t="s">
        <v>8</v>
      </c>
      <c r="D1241" s="2" t="s">
        <v>36</v>
      </c>
      <c r="F1241" s="2">
        <v>30</v>
      </c>
      <c r="G1241" s="3">
        <v>37</v>
      </c>
    </row>
    <row r="1242" spans="1:7" ht="12.75" customHeight="1" x14ac:dyDescent="0.3">
      <c r="A1242" s="2">
        <v>1243</v>
      </c>
      <c r="B1242" s="2" t="s">
        <v>610</v>
      </c>
      <c r="C1242" s="2" t="s">
        <v>8</v>
      </c>
      <c r="D1242" s="2" t="s">
        <v>65</v>
      </c>
      <c r="F1242" s="2">
        <v>20</v>
      </c>
      <c r="G1242" s="3">
        <v>13</v>
      </c>
    </row>
    <row r="1243" spans="1:7" ht="12.75" customHeight="1" x14ac:dyDescent="0.3">
      <c r="A1243" s="2">
        <v>1244</v>
      </c>
      <c r="B1243" s="2" t="s">
        <v>610</v>
      </c>
      <c r="C1243" s="2" t="s">
        <v>8</v>
      </c>
      <c r="D1243" s="2" t="s">
        <v>65</v>
      </c>
      <c r="E1243" s="2" t="s">
        <v>10</v>
      </c>
      <c r="F1243" s="2">
        <v>0</v>
      </c>
      <c r="G1243" s="3">
        <v>26</v>
      </c>
    </row>
    <row r="1244" spans="1:7" ht="12.75" customHeight="1" x14ac:dyDescent="0.3">
      <c r="A1244" s="2">
        <v>1245</v>
      </c>
      <c r="B1244" s="2" t="s">
        <v>610</v>
      </c>
      <c r="C1244" s="2" t="s">
        <v>8</v>
      </c>
      <c r="D1244" s="2" t="s">
        <v>65</v>
      </c>
      <c r="F1244" s="2">
        <v>20</v>
      </c>
      <c r="G1244" s="3">
        <v>35</v>
      </c>
    </row>
    <row r="1245" spans="1:7" ht="12.75" customHeight="1" x14ac:dyDescent="0.3">
      <c r="A1245" s="2">
        <v>1246</v>
      </c>
      <c r="B1245" s="2" t="s">
        <v>610</v>
      </c>
      <c r="C1245" s="2" t="s">
        <v>8</v>
      </c>
      <c r="D1245" s="2" t="s">
        <v>65</v>
      </c>
      <c r="F1245" s="2">
        <v>30</v>
      </c>
      <c r="G1245" s="3">
        <v>23</v>
      </c>
    </row>
    <row r="1246" spans="1:7" ht="12.75" customHeight="1" x14ac:dyDescent="0.3">
      <c r="A1246" s="2">
        <v>1247</v>
      </c>
      <c r="B1246" s="2" t="s">
        <v>611</v>
      </c>
      <c r="C1246" s="2" t="s">
        <v>8</v>
      </c>
      <c r="D1246" s="2" t="s">
        <v>54</v>
      </c>
      <c r="F1246" s="2">
        <v>20</v>
      </c>
      <c r="G1246" s="3">
        <v>35</v>
      </c>
    </row>
    <row r="1247" spans="1:7" ht="12.75" customHeight="1" x14ac:dyDescent="0.3">
      <c r="A1247" s="2">
        <v>1248</v>
      </c>
      <c r="B1247" s="2" t="s">
        <v>612</v>
      </c>
      <c r="C1247" s="2" t="s">
        <v>8</v>
      </c>
      <c r="D1247" s="2" t="s">
        <v>47</v>
      </c>
      <c r="F1247" s="2">
        <v>20</v>
      </c>
      <c r="G1247" s="3">
        <v>28</v>
      </c>
    </row>
    <row r="1248" spans="1:7" ht="12.75" customHeight="1" x14ac:dyDescent="0.3">
      <c r="A1248" s="2">
        <v>1249</v>
      </c>
      <c r="B1248" s="2" t="s">
        <v>613</v>
      </c>
      <c r="C1248" s="2" t="s">
        <v>8</v>
      </c>
      <c r="D1248" s="2" t="s">
        <v>75</v>
      </c>
      <c r="E1248" s="2" t="s">
        <v>10</v>
      </c>
      <c r="F1248" s="2">
        <v>0</v>
      </c>
      <c r="G1248" s="3">
        <v>28</v>
      </c>
    </row>
    <row r="1249" spans="1:7" ht="12.75" customHeight="1" x14ac:dyDescent="0.3">
      <c r="A1249" s="2">
        <v>1250</v>
      </c>
      <c r="B1249" s="2" t="s">
        <v>614</v>
      </c>
      <c r="C1249" s="2" t="s">
        <v>8</v>
      </c>
      <c r="D1249" s="2" t="s">
        <v>54</v>
      </c>
      <c r="F1249" s="2">
        <v>20</v>
      </c>
      <c r="G1249" s="3">
        <v>12</v>
      </c>
    </row>
    <row r="1250" spans="1:7" ht="12.75" customHeight="1" x14ac:dyDescent="0.3">
      <c r="A1250" s="2">
        <v>1251</v>
      </c>
      <c r="B1250" s="2" t="s">
        <v>614</v>
      </c>
      <c r="C1250" s="2" t="s">
        <v>8</v>
      </c>
      <c r="D1250" s="2" t="s">
        <v>54</v>
      </c>
      <c r="F1250" s="2">
        <v>20</v>
      </c>
      <c r="G1250" s="3">
        <v>32</v>
      </c>
    </row>
    <row r="1251" spans="1:7" ht="12.75" customHeight="1" x14ac:dyDescent="0.3">
      <c r="A1251" s="2">
        <v>1252</v>
      </c>
      <c r="B1251" s="2" t="s">
        <v>614</v>
      </c>
      <c r="C1251" s="2" t="s">
        <v>8</v>
      </c>
      <c r="D1251" s="2" t="s">
        <v>54</v>
      </c>
      <c r="E1251" s="2" t="s">
        <v>10</v>
      </c>
      <c r="F1251" s="2">
        <v>0</v>
      </c>
      <c r="G1251" s="3">
        <v>32</v>
      </c>
    </row>
    <row r="1252" spans="1:7" ht="12.75" customHeight="1" x14ac:dyDescent="0.3">
      <c r="A1252" s="2">
        <v>1253</v>
      </c>
      <c r="B1252" s="2" t="s">
        <v>614</v>
      </c>
      <c r="C1252" s="2" t="s">
        <v>8</v>
      </c>
      <c r="D1252" s="2" t="s">
        <v>54</v>
      </c>
      <c r="F1252" s="2">
        <v>30</v>
      </c>
      <c r="G1252" s="3">
        <v>34</v>
      </c>
    </row>
    <row r="1253" spans="1:7" ht="12.75" customHeight="1" x14ac:dyDescent="0.3">
      <c r="A1253" s="2">
        <v>1254</v>
      </c>
      <c r="B1253" s="2" t="s">
        <v>615</v>
      </c>
      <c r="C1253" s="2" t="s">
        <v>8</v>
      </c>
      <c r="D1253" s="2" t="s">
        <v>65</v>
      </c>
      <c r="F1253" s="2">
        <v>20</v>
      </c>
      <c r="G1253" s="3">
        <v>34</v>
      </c>
    </row>
    <row r="1254" spans="1:7" ht="12.75" customHeight="1" x14ac:dyDescent="0.3">
      <c r="A1254" s="2">
        <v>1255</v>
      </c>
      <c r="B1254" s="2" t="s">
        <v>615</v>
      </c>
      <c r="C1254" s="2" t="s">
        <v>8</v>
      </c>
      <c r="D1254" s="2" t="s">
        <v>65</v>
      </c>
      <c r="E1254" s="2" t="s">
        <v>10</v>
      </c>
      <c r="F1254" s="2">
        <v>0</v>
      </c>
      <c r="G1254" s="3">
        <v>19</v>
      </c>
    </row>
    <row r="1255" spans="1:7" ht="12.75" customHeight="1" x14ac:dyDescent="0.3">
      <c r="A1255" s="2">
        <v>1256</v>
      </c>
      <c r="B1255" s="2" t="s">
        <v>616</v>
      </c>
      <c r="C1255" s="2" t="s">
        <v>8</v>
      </c>
      <c r="D1255" s="2" t="s">
        <v>75</v>
      </c>
      <c r="E1255" s="2" t="s">
        <v>10</v>
      </c>
      <c r="F1255" s="2">
        <v>0</v>
      </c>
      <c r="G1255" s="3">
        <v>11</v>
      </c>
    </row>
    <row r="1256" spans="1:7" ht="12.75" customHeight="1" x14ac:dyDescent="0.3">
      <c r="A1256" s="2">
        <v>1257</v>
      </c>
      <c r="B1256" s="2" t="s">
        <v>617</v>
      </c>
      <c r="C1256" s="2" t="s">
        <v>8</v>
      </c>
      <c r="D1256" s="2" t="s">
        <v>9</v>
      </c>
      <c r="E1256" s="2" t="s">
        <v>10</v>
      </c>
      <c r="F1256" s="2">
        <v>0</v>
      </c>
      <c r="G1256" s="3">
        <v>27</v>
      </c>
    </row>
    <row r="1257" spans="1:7" ht="12.75" customHeight="1" x14ac:dyDescent="0.3">
      <c r="A1257" s="2">
        <v>1258</v>
      </c>
      <c r="B1257" s="2" t="s">
        <v>618</v>
      </c>
      <c r="C1257" s="2" t="s">
        <v>8</v>
      </c>
      <c r="D1257" s="2" t="s">
        <v>47</v>
      </c>
      <c r="E1257" s="2" t="s">
        <v>10</v>
      </c>
      <c r="F1257" s="2">
        <v>0</v>
      </c>
      <c r="G1257" s="3">
        <v>12</v>
      </c>
    </row>
    <row r="1258" spans="1:7" ht="12.75" customHeight="1" x14ac:dyDescent="0.3">
      <c r="A1258" s="2">
        <v>1259</v>
      </c>
      <c r="B1258" s="2" t="s">
        <v>619</v>
      </c>
      <c r="C1258" s="2" t="s">
        <v>8</v>
      </c>
      <c r="D1258" s="2" t="s">
        <v>94</v>
      </c>
      <c r="E1258" s="2" t="s">
        <v>10</v>
      </c>
      <c r="F1258" s="2">
        <v>0</v>
      </c>
      <c r="G1258" s="3">
        <v>14</v>
      </c>
    </row>
    <row r="1259" spans="1:7" ht="12.75" customHeight="1" x14ac:dyDescent="0.3">
      <c r="A1259" s="2">
        <v>1260</v>
      </c>
      <c r="B1259" s="2" t="s">
        <v>619</v>
      </c>
      <c r="C1259" s="2" t="s">
        <v>8</v>
      </c>
      <c r="D1259" s="2" t="s">
        <v>94</v>
      </c>
      <c r="F1259" s="2">
        <v>30</v>
      </c>
      <c r="G1259" s="3">
        <v>28</v>
      </c>
    </row>
    <row r="1260" spans="1:7" ht="12.75" customHeight="1" x14ac:dyDescent="0.3">
      <c r="A1260" s="2">
        <v>1261</v>
      </c>
      <c r="B1260" s="2" t="s">
        <v>619</v>
      </c>
      <c r="C1260" s="2" t="s">
        <v>8</v>
      </c>
      <c r="D1260" s="2" t="s">
        <v>94</v>
      </c>
      <c r="F1260" s="2">
        <v>20</v>
      </c>
      <c r="G1260" s="3">
        <v>24</v>
      </c>
    </row>
    <row r="1261" spans="1:7" ht="12.75" customHeight="1" x14ac:dyDescent="0.3">
      <c r="A1261" s="2">
        <v>1262</v>
      </c>
      <c r="B1261" s="2" t="s">
        <v>620</v>
      </c>
      <c r="C1261" s="2" t="s">
        <v>8</v>
      </c>
      <c r="D1261" s="2" t="s">
        <v>49</v>
      </c>
      <c r="E1261" s="2" t="s">
        <v>10</v>
      </c>
      <c r="F1261" s="2">
        <v>0</v>
      </c>
      <c r="G1261" s="3">
        <v>15</v>
      </c>
    </row>
    <row r="1262" spans="1:7" ht="12.75" customHeight="1" x14ac:dyDescent="0.3">
      <c r="A1262" s="2">
        <v>1263</v>
      </c>
      <c r="B1262" s="2" t="s">
        <v>621</v>
      </c>
      <c r="C1262" s="2" t="s">
        <v>8</v>
      </c>
      <c r="D1262" s="2" t="s">
        <v>54</v>
      </c>
      <c r="F1262" s="2">
        <v>20</v>
      </c>
      <c r="G1262" s="3">
        <v>12</v>
      </c>
    </row>
    <row r="1263" spans="1:7" ht="12.75" customHeight="1" x14ac:dyDescent="0.3">
      <c r="A1263" s="2">
        <v>1264</v>
      </c>
      <c r="B1263" s="2" t="s">
        <v>621</v>
      </c>
      <c r="C1263" s="2" t="s">
        <v>8</v>
      </c>
      <c r="D1263" s="2" t="s">
        <v>54</v>
      </c>
      <c r="E1263" s="2" t="s">
        <v>10</v>
      </c>
      <c r="F1263" s="2">
        <v>0</v>
      </c>
      <c r="G1263" s="3">
        <v>40</v>
      </c>
    </row>
    <row r="1264" spans="1:7" ht="12.75" customHeight="1" x14ac:dyDescent="0.3">
      <c r="A1264" s="2">
        <v>1265</v>
      </c>
      <c r="B1264" s="2" t="s">
        <v>621</v>
      </c>
      <c r="C1264" s="2" t="s">
        <v>8</v>
      </c>
      <c r="D1264" s="2" t="s">
        <v>54</v>
      </c>
      <c r="F1264" s="2">
        <v>30</v>
      </c>
      <c r="G1264" s="3">
        <v>20</v>
      </c>
    </row>
    <row r="1265" spans="1:7" ht="12.75" customHeight="1" x14ac:dyDescent="0.3">
      <c r="A1265" s="2">
        <v>1266</v>
      </c>
      <c r="B1265" s="2" t="s">
        <v>622</v>
      </c>
      <c r="C1265" s="2" t="s">
        <v>8</v>
      </c>
      <c r="D1265" s="2" t="s">
        <v>36</v>
      </c>
      <c r="E1265" s="2" t="s">
        <v>10</v>
      </c>
      <c r="F1265" s="2">
        <v>0</v>
      </c>
      <c r="G1265" s="3">
        <v>39</v>
      </c>
    </row>
    <row r="1266" spans="1:7" ht="12.75" customHeight="1" x14ac:dyDescent="0.3">
      <c r="A1266" s="2">
        <v>1267</v>
      </c>
      <c r="B1266" s="2" t="s">
        <v>623</v>
      </c>
      <c r="C1266" s="2" t="s">
        <v>8</v>
      </c>
      <c r="D1266" s="2" t="s">
        <v>9</v>
      </c>
      <c r="F1266" s="2">
        <v>30</v>
      </c>
      <c r="G1266" s="3">
        <v>39</v>
      </c>
    </row>
    <row r="1267" spans="1:7" ht="12.75" customHeight="1" x14ac:dyDescent="0.3">
      <c r="A1267" s="2">
        <v>1268</v>
      </c>
      <c r="B1267" s="2" t="s">
        <v>623</v>
      </c>
      <c r="C1267" s="2" t="s">
        <v>8</v>
      </c>
      <c r="D1267" s="2" t="s">
        <v>9</v>
      </c>
      <c r="E1267" s="2" t="s">
        <v>10</v>
      </c>
      <c r="F1267" s="2">
        <v>0</v>
      </c>
      <c r="G1267" s="3">
        <v>18</v>
      </c>
    </row>
    <row r="1268" spans="1:7" ht="12.75" customHeight="1" x14ac:dyDescent="0.3">
      <c r="A1268" s="2">
        <v>1269</v>
      </c>
      <c r="B1268" s="2" t="s">
        <v>624</v>
      </c>
      <c r="C1268" s="2" t="s">
        <v>8</v>
      </c>
      <c r="D1268" s="2" t="s">
        <v>47</v>
      </c>
      <c r="E1268" s="2" t="s">
        <v>10</v>
      </c>
      <c r="F1268" s="2">
        <v>0</v>
      </c>
      <c r="G1268" s="3">
        <v>30</v>
      </c>
    </row>
    <row r="1269" spans="1:7" ht="12.75" customHeight="1" x14ac:dyDescent="0.3">
      <c r="A1269" s="2">
        <v>1270</v>
      </c>
      <c r="B1269" s="2" t="s">
        <v>624</v>
      </c>
      <c r="C1269" s="2" t="s">
        <v>8</v>
      </c>
      <c r="D1269" s="2" t="s">
        <v>47</v>
      </c>
      <c r="F1269" s="2">
        <v>30</v>
      </c>
      <c r="G1269" s="3">
        <v>32</v>
      </c>
    </row>
    <row r="1270" spans="1:7" ht="12.75" customHeight="1" x14ac:dyDescent="0.3">
      <c r="A1270" s="2">
        <v>1271</v>
      </c>
      <c r="B1270" s="2" t="s">
        <v>625</v>
      </c>
      <c r="C1270" s="2" t="s">
        <v>8</v>
      </c>
      <c r="D1270" s="2" t="s">
        <v>36</v>
      </c>
      <c r="F1270" s="2">
        <v>30</v>
      </c>
      <c r="G1270" s="3">
        <v>31</v>
      </c>
    </row>
    <row r="1271" spans="1:7" ht="12.75" customHeight="1" x14ac:dyDescent="0.3">
      <c r="A1271" s="2">
        <v>1272</v>
      </c>
      <c r="B1271" s="2" t="s">
        <v>625</v>
      </c>
      <c r="C1271" s="2" t="s">
        <v>8</v>
      </c>
      <c r="D1271" s="2" t="s">
        <v>36</v>
      </c>
      <c r="E1271" s="2" t="s">
        <v>10</v>
      </c>
      <c r="F1271" s="2">
        <v>0</v>
      </c>
      <c r="G1271" s="3">
        <v>21</v>
      </c>
    </row>
    <row r="1272" spans="1:7" ht="12.75" customHeight="1" x14ac:dyDescent="0.3">
      <c r="A1272" s="2">
        <v>1273</v>
      </c>
      <c r="B1272" s="2" t="s">
        <v>625</v>
      </c>
      <c r="C1272" s="2" t="s">
        <v>8</v>
      </c>
      <c r="D1272" s="2" t="s">
        <v>36</v>
      </c>
      <c r="F1272" s="2">
        <v>20</v>
      </c>
      <c r="G1272" s="3">
        <v>29</v>
      </c>
    </row>
    <row r="1273" spans="1:7" ht="12.75" customHeight="1" x14ac:dyDescent="0.3">
      <c r="A1273" s="2">
        <v>1274</v>
      </c>
      <c r="B1273" s="2" t="s">
        <v>626</v>
      </c>
      <c r="C1273" s="2" t="s">
        <v>8</v>
      </c>
      <c r="D1273" s="2" t="s">
        <v>47</v>
      </c>
      <c r="F1273" s="2">
        <v>20</v>
      </c>
      <c r="G1273" s="3">
        <v>10</v>
      </c>
    </row>
    <row r="1274" spans="1:7" ht="12.75" customHeight="1" x14ac:dyDescent="0.3">
      <c r="A1274" s="2">
        <v>1275</v>
      </c>
      <c r="B1274" s="2" t="s">
        <v>626</v>
      </c>
      <c r="C1274" s="2" t="s">
        <v>8</v>
      </c>
      <c r="D1274" s="2" t="s">
        <v>47</v>
      </c>
      <c r="F1274" s="2">
        <v>20</v>
      </c>
      <c r="G1274" s="3">
        <v>16</v>
      </c>
    </row>
    <row r="1275" spans="1:7" ht="12.75" customHeight="1" x14ac:dyDescent="0.3">
      <c r="A1275" s="2">
        <v>1276</v>
      </c>
      <c r="B1275" s="2" t="s">
        <v>626</v>
      </c>
      <c r="C1275" s="2" t="s">
        <v>8</v>
      </c>
      <c r="D1275" s="2" t="s">
        <v>47</v>
      </c>
      <c r="E1275" s="2" t="s">
        <v>10</v>
      </c>
      <c r="F1275" s="2">
        <v>0</v>
      </c>
      <c r="G1275" s="3">
        <v>22</v>
      </c>
    </row>
    <row r="1276" spans="1:7" ht="12.75" customHeight="1" x14ac:dyDescent="0.3">
      <c r="A1276" s="2">
        <v>1277</v>
      </c>
      <c r="B1276" s="2" t="s">
        <v>626</v>
      </c>
      <c r="C1276" s="2" t="s">
        <v>8</v>
      </c>
      <c r="D1276" s="2" t="s">
        <v>47</v>
      </c>
      <c r="F1276" s="2">
        <v>30</v>
      </c>
      <c r="G1276" s="3">
        <v>26</v>
      </c>
    </row>
    <row r="1277" spans="1:7" ht="12.75" customHeight="1" x14ac:dyDescent="0.3">
      <c r="A1277" s="2">
        <v>1278</v>
      </c>
      <c r="B1277" s="2" t="s">
        <v>627</v>
      </c>
      <c r="C1277" s="2" t="s">
        <v>8</v>
      </c>
      <c r="D1277" s="2" t="s">
        <v>97</v>
      </c>
      <c r="F1277" s="2">
        <v>30</v>
      </c>
      <c r="G1277" s="3">
        <v>14</v>
      </c>
    </row>
    <row r="1278" spans="1:7" ht="12.75" customHeight="1" x14ac:dyDescent="0.3">
      <c r="A1278" s="2">
        <v>1279</v>
      </c>
      <c r="B1278" s="2" t="s">
        <v>628</v>
      </c>
      <c r="C1278" s="2" t="s">
        <v>30</v>
      </c>
      <c r="D1278" s="2" t="s">
        <v>36</v>
      </c>
      <c r="E1278" s="2" t="s">
        <v>10</v>
      </c>
      <c r="F1278" s="2">
        <v>0</v>
      </c>
      <c r="G1278" s="3">
        <v>39</v>
      </c>
    </row>
    <row r="1279" spans="1:7" ht="12.75" customHeight="1" x14ac:dyDescent="0.3">
      <c r="A1279" s="2">
        <v>1280</v>
      </c>
      <c r="B1279" s="2" t="s">
        <v>629</v>
      </c>
      <c r="C1279" s="2" t="s">
        <v>8</v>
      </c>
      <c r="D1279" s="2" t="s">
        <v>36</v>
      </c>
      <c r="F1279" s="2">
        <v>20</v>
      </c>
      <c r="G1279" s="3">
        <v>14</v>
      </c>
    </row>
    <row r="1280" spans="1:7" ht="12.75" customHeight="1" x14ac:dyDescent="0.3">
      <c r="A1280" s="2">
        <v>1281</v>
      </c>
      <c r="B1280" s="2" t="s">
        <v>629</v>
      </c>
      <c r="C1280" s="2" t="s">
        <v>8</v>
      </c>
      <c r="D1280" s="2" t="s">
        <v>36</v>
      </c>
      <c r="E1280" s="2" t="s">
        <v>10</v>
      </c>
      <c r="F1280" s="2">
        <v>0</v>
      </c>
      <c r="G1280" s="3">
        <v>29</v>
      </c>
    </row>
    <row r="1281" spans="1:7" ht="12.75" customHeight="1" x14ac:dyDescent="0.3">
      <c r="A1281" s="2">
        <v>1282</v>
      </c>
      <c r="B1281" s="2" t="s">
        <v>630</v>
      </c>
      <c r="C1281" s="2" t="s">
        <v>8</v>
      </c>
      <c r="D1281" s="2" t="s">
        <v>47</v>
      </c>
      <c r="E1281" s="2" t="s">
        <v>10</v>
      </c>
      <c r="F1281" s="2">
        <v>0</v>
      </c>
      <c r="G1281" s="3">
        <v>35</v>
      </c>
    </row>
    <row r="1282" spans="1:7" ht="12.75" customHeight="1" x14ac:dyDescent="0.3">
      <c r="A1282" s="2">
        <v>1283</v>
      </c>
      <c r="B1282" s="2" t="s">
        <v>631</v>
      </c>
      <c r="C1282" s="2" t="s">
        <v>8</v>
      </c>
      <c r="D1282" s="2" t="s">
        <v>36</v>
      </c>
      <c r="E1282" s="2" t="s">
        <v>10</v>
      </c>
      <c r="F1282" s="2">
        <v>0</v>
      </c>
      <c r="G1282" s="3">
        <v>12</v>
      </c>
    </row>
    <row r="1283" spans="1:7" ht="12.75" customHeight="1" x14ac:dyDescent="0.3">
      <c r="A1283" s="2">
        <v>1284</v>
      </c>
      <c r="B1283" s="2" t="s">
        <v>632</v>
      </c>
      <c r="C1283" s="2" t="s">
        <v>8</v>
      </c>
      <c r="D1283" s="2" t="s">
        <v>97</v>
      </c>
      <c r="E1283" s="2" t="s">
        <v>10</v>
      </c>
      <c r="F1283" s="2">
        <v>0</v>
      </c>
      <c r="G1283" s="3">
        <v>17</v>
      </c>
    </row>
    <row r="1284" spans="1:7" ht="12.75" customHeight="1" x14ac:dyDescent="0.3">
      <c r="A1284" s="2">
        <v>1285</v>
      </c>
      <c r="B1284" s="2" t="s">
        <v>633</v>
      </c>
      <c r="C1284" s="2" t="s">
        <v>14</v>
      </c>
      <c r="D1284" s="2" t="s">
        <v>13</v>
      </c>
      <c r="E1284" s="2" t="s">
        <v>10</v>
      </c>
      <c r="F1284" s="2">
        <v>0</v>
      </c>
      <c r="G1284" s="3">
        <v>31</v>
      </c>
    </row>
    <row r="1285" spans="1:7" ht="12.75" customHeight="1" x14ac:dyDescent="0.3">
      <c r="A1285" s="2">
        <v>1286</v>
      </c>
      <c r="B1285" s="2" t="s">
        <v>633</v>
      </c>
      <c r="C1285" s="2" t="s">
        <v>14</v>
      </c>
      <c r="D1285" s="2" t="s">
        <v>13</v>
      </c>
      <c r="F1285" s="2">
        <v>20</v>
      </c>
      <c r="G1285" s="3">
        <v>15</v>
      </c>
    </row>
    <row r="1286" spans="1:7" ht="12.75" customHeight="1" x14ac:dyDescent="0.3">
      <c r="A1286" s="2">
        <v>1287</v>
      </c>
      <c r="B1286" s="2" t="s">
        <v>633</v>
      </c>
      <c r="C1286" s="2" t="s">
        <v>14</v>
      </c>
      <c r="D1286" s="2" t="s">
        <v>13</v>
      </c>
      <c r="F1286" s="2">
        <v>20</v>
      </c>
      <c r="G1286" s="3">
        <v>31</v>
      </c>
    </row>
    <row r="1287" spans="1:7" ht="12.75" customHeight="1" x14ac:dyDescent="0.3">
      <c r="A1287" s="2">
        <v>1288</v>
      </c>
      <c r="B1287" s="2" t="s">
        <v>633</v>
      </c>
      <c r="C1287" s="2" t="s">
        <v>14</v>
      </c>
      <c r="D1287" s="2" t="s">
        <v>13</v>
      </c>
      <c r="F1287" s="2">
        <v>30</v>
      </c>
      <c r="G1287" s="3">
        <v>40</v>
      </c>
    </row>
    <row r="1288" spans="1:7" ht="12.75" customHeight="1" x14ac:dyDescent="0.3">
      <c r="A1288" s="2">
        <v>1289</v>
      </c>
      <c r="B1288" s="2" t="s">
        <v>634</v>
      </c>
      <c r="C1288" s="2" t="s">
        <v>8</v>
      </c>
      <c r="D1288" s="2" t="s">
        <v>36</v>
      </c>
      <c r="F1288" s="2">
        <v>20</v>
      </c>
      <c r="G1288" s="3">
        <v>37</v>
      </c>
    </row>
    <row r="1289" spans="1:7" ht="12.75" customHeight="1" x14ac:dyDescent="0.3">
      <c r="A1289" s="2">
        <v>1290</v>
      </c>
      <c r="B1289" s="2" t="s">
        <v>634</v>
      </c>
      <c r="C1289" s="2" t="s">
        <v>8</v>
      </c>
      <c r="D1289" s="2" t="s">
        <v>36</v>
      </c>
      <c r="F1289" s="2">
        <v>30</v>
      </c>
      <c r="G1289" s="3">
        <v>21</v>
      </c>
    </row>
    <row r="1290" spans="1:7" ht="12.75" customHeight="1" x14ac:dyDescent="0.3">
      <c r="A1290" s="2">
        <v>1291</v>
      </c>
      <c r="B1290" s="2" t="s">
        <v>634</v>
      </c>
      <c r="C1290" s="2" t="s">
        <v>8</v>
      </c>
      <c r="D1290" s="2" t="s">
        <v>36</v>
      </c>
      <c r="E1290" s="2" t="s">
        <v>10</v>
      </c>
      <c r="F1290" s="2">
        <v>0</v>
      </c>
      <c r="G1290" s="3">
        <v>36</v>
      </c>
    </row>
    <row r="1291" spans="1:7" ht="12.75" customHeight="1" x14ac:dyDescent="0.3">
      <c r="A1291" s="2">
        <v>1292</v>
      </c>
      <c r="B1291" s="2" t="s">
        <v>635</v>
      </c>
      <c r="C1291" s="2" t="s">
        <v>8</v>
      </c>
      <c r="D1291" s="2" t="s">
        <v>9</v>
      </c>
      <c r="F1291" s="2">
        <v>30</v>
      </c>
      <c r="G1291" s="3">
        <v>19</v>
      </c>
    </row>
    <row r="1292" spans="1:7" ht="12.75" customHeight="1" x14ac:dyDescent="0.3">
      <c r="A1292" s="2">
        <v>1293</v>
      </c>
      <c r="B1292" s="2" t="s">
        <v>635</v>
      </c>
      <c r="C1292" s="2" t="s">
        <v>8</v>
      </c>
      <c r="D1292" s="2" t="s">
        <v>9</v>
      </c>
      <c r="F1292" s="2">
        <v>20</v>
      </c>
      <c r="G1292" s="3">
        <v>15</v>
      </c>
    </row>
    <row r="1293" spans="1:7" ht="12.75" customHeight="1" x14ac:dyDescent="0.3">
      <c r="A1293" s="2">
        <v>1294</v>
      </c>
      <c r="B1293" s="2" t="s">
        <v>635</v>
      </c>
      <c r="C1293" s="2" t="s">
        <v>8</v>
      </c>
      <c r="D1293" s="2" t="s">
        <v>9</v>
      </c>
      <c r="E1293" s="2" t="s">
        <v>10</v>
      </c>
      <c r="F1293" s="2">
        <v>0</v>
      </c>
      <c r="G1293" s="3">
        <v>16</v>
      </c>
    </row>
    <row r="1294" spans="1:7" ht="12.75" customHeight="1" x14ac:dyDescent="0.3">
      <c r="A1294" s="2">
        <v>1295</v>
      </c>
      <c r="B1294" s="2" t="s">
        <v>636</v>
      </c>
      <c r="C1294" s="2" t="s">
        <v>8</v>
      </c>
      <c r="D1294" s="2" t="s">
        <v>36</v>
      </c>
      <c r="E1294" s="2" t="s">
        <v>10</v>
      </c>
      <c r="F1294" s="2">
        <v>0</v>
      </c>
      <c r="G1294" s="3">
        <v>28</v>
      </c>
    </row>
    <row r="1295" spans="1:7" ht="12.75" customHeight="1" x14ac:dyDescent="0.3">
      <c r="A1295" s="2">
        <v>1296</v>
      </c>
      <c r="B1295" s="2" t="s">
        <v>637</v>
      </c>
      <c r="C1295" s="2" t="s">
        <v>8</v>
      </c>
      <c r="D1295" s="2" t="s">
        <v>36</v>
      </c>
      <c r="E1295" s="2" t="s">
        <v>10</v>
      </c>
      <c r="F1295" s="2">
        <v>0</v>
      </c>
      <c r="G1295" s="3">
        <v>11</v>
      </c>
    </row>
    <row r="1296" spans="1:7" ht="12.75" customHeight="1" x14ac:dyDescent="0.3">
      <c r="A1296" s="2">
        <v>1297</v>
      </c>
      <c r="B1296" s="2" t="s">
        <v>638</v>
      </c>
      <c r="C1296" s="2" t="s">
        <v>8</v>
      </c>
      <c r="D1296" s="2" t="s">
        <v>180</v>
      </c>
      <c r="E1296" s="2" t="s">
        <v>10</v>
      </c>
      <c r="F1296" s="2">
        <v>0</v>
      </c>
      <c r="G1296" s="3">
        <v>38</v>
      </c>
    </row>
    <row r="1297" spans="1:7" ht="12.75" customHeight="1" x14ac:dyDescent="0.3">
      <c r="A1297" s="2">
        <v>1298</v>
      </c>
      <c r="B1297" s="2" t="s">
        <v>638</v>
      </c>
      <c r="C1297" s="2" t="s">
        <v>8</v>
      </c>
      <c r="D1297" s="2" t="s">
        <v>180</v>
      </c>
      <c r="F1297" s="2">
        <v>30</v>
      </c>
      <c r="G1297" s="3">
        <v>27</v>
      </c>
    </row>
    <row r="1298" spans="1:7" ht="12.75" customHeight="1" x14ac:dyDescent="0.3">
      <c r="A1298" s="2">
        <v>1299</v>
      </c>
      <c r="B1298" s="2" t="s">
        <v>639</v>
      </c>
      <c r="C1298" s="2" t="s">
        <v>8</v>
      </c>
      <c r="D1298" s="2" t="s">
        <v>75</v>
      </c>
      <c r="E1298" s="2" t="s">
        <v>10</v>
      </c>
      <c r="F1298" s="2">
        <v>0</v>
      </c>
      <c r="G1298" s="3">
        <v>34</v>
      </c>
    </row>
    <row r="1299" spans="1:7" ht="12.75" customHeight="1" x14ac:dyDescent="0.3">
      <c r="A1299" s="2">
        <v>1300</v>
      </c>
      <c r="B1299" s="2" t="s">
        <v>640</v>
      </c>
      <c r="C1299" s="2" t="s">
        <v>8</v>
      </c>
      <c r="D1299" s="2" t="s">
        <v>75</v>
      </c>
      <c r="E1299" s="2" t="s">
        <v>10</v>
      </c>
      <c r="F1299" s="2">
        <v>0</v>
      </c>
      <c r="G1299" s="3">
        <v>38</v>
      </c>
    </row>
    <row r="1300" spans="1:7" ht="12.75" customHeight="1" x14ac:dyDescent="0.3">
      <c r="A1300" s="2">
        <v>1301</v>
      </c>
      <c r="B1300" s="2" t="s">
        <v>641</v>
      </c>
      <c r="C1300" s="2" t="s">
        <v>8</v>
      </c>
      <c r="D1300" s="2" t="s">
        <v>47</v>
      </c>
      <c r="E1300" s="2" t="s">
        <v>10</v>
      </c>
      <c r="F1300" s="2">
        <v>0</v>
      </c>
      <c r="G1300" s="3">
        <v>38</v>
      </c>
    </row>
    <row r="1301" spans="1:7" ht="12.75" customHeight="1" x14ac:dyDescent="0.3">
      <c r="A1301" s="2">
        <v>1302</v>
      </c>
      <c r="B1301" s="2" t="s">
        <v>642</v>
      </c>
      <c r="C1301" s="2" t="s">
        <v>83</v>
      </c>
      <c r="D1301" s="2" t="s">
        <v>84</v>
      </c>
      <c r="F1301" s="2">
        <v>20</v>
      </c>
      <c r="G1301" s="3">
        <v>25</v>
      </c>
    </row>
    <row r="1302" spans="1:7" ht="12.75" customHeight="1" x14ac:dyDescent="0.3">
      <c r="A1302" s="2">
        <v>1303</v>
      </c>
      <c r="B1302" s="2" t="s">
        <v>642</v>
      </c>
      <c r="C1302" s="2" t="s">
        <v>83</v>
      </c>
      <c r="D1302" s="2" t="s">
        <v>84</v>
      </c>
      <c r="F1302" s="2">
        <v>30</v>
      </c>
      <c r="G1302" s="3">
        <v>21</v>
      </c>
    </row>
    <row r="1303" spans="1:7" ht="12.75" customHeight="1" x14ac:dyDescent="0.3">
      <c r="A1303" s="2">
        <v>1304</v>
      </c>
      <c r="B1303" s="2" t="s">
        <v>642</v>
      </c>
      <c r="C1303" s="2" t="s">
        <v>83</v>
      </c>
      <c r="D1303" s="2" t="s">
        <v>84</v>
      </c>
      <c r="E1303" s="2" t="s">
        <v>10</v>
      </c>
      <c r="F1303" s="2">
        <v>0</v>
      </c>
      <c r="G1303" s="3">
        <v>17</v>
      </c>
    </row>
    <row r="1304" spans="1:7" ht="12.75" customHeight="1" x14ac:dyDescent="0.3">
      <c r="A1304" s="2">
        <v>1305</v>
      </c>
      <c r="B1304" s="2" t="s">
        <v>643</v>
      </c>
      <c r="C1304" s="2" t="s">
        <v>8</v>
      </c>
      <c r="D1304" s="2" t="s">
        <v>9</v>
      </c>
      <c r="F1304" s="2">
        <v>20</v>
      </c>
      <c r="G1304" s="3">
        <v>31</v>
      </c>
    </row>
    <row r="1305" spans="1:7" ht="12.75" customHeight="1" x14ac:dyDescent="0.3">
      <c r="A1305" s="2">
        <v>1306</v>
      </c>
      <c r="B1305" s="2" t="s">
        <v>643</v>
      </c>
      <c r="C1305" s="2" t="s">
        <v>8</v>
      </c>
      <c r="D1305" s="2" t="s">
        <v>9</v>
      </c>
      <c r="F1305" s="2">
        <v>20</v>
      </c>
      <c r="G1305" s="3">
        <v>32</v>
      </c>
    </row>
    <row r="1306" spans="1:7" ht="12.75" customHeight="1" x14ac:dyDescent="0.3">
      <c r="A1306" s="2">
        <v>1307</v>
      </c>
      <c r="B1306" s="2" t="s">
        <v>643</v>
      </c>
      <c r="C1306" s="2" t="s">
        <v>8</v>
      </c>
      <c r="D1306" s="2" t="s">
        <v>9</v>
      </c>
      <c r="F1306" s="2">
        <v>30</v>
      </c>
      <c r="G1306" s="3">
        <v>28</v>
      </c>
    </row>
    <row r="1307" spans="1:7" ht="12.75" customHeight="1" x14ac:dyDescent="0.3">
      <c r="A1307" s="2">
        <v>1308</v>
      </c>
      <c r="B1307" s="2" t="s">
        <v>643</v>
      </c>
      <c r="C1307" s="2" t="s">
        <v>8</v>
      </c>
      <c r="D1307" s="2" t="s">
        <v>9</v>
      </c>
      <c r="E1307" s="2" t="s">
        <v>10</v>
      </c>
      <c r="F1307" s="2">
        <v>0</v>
      </c>
      <c r="G1307" s="3">
        <v>18</v>
      </c>
    </row>
    <row r="1308" spans="1:7" ht="12.75" customHeight="1" x14ac:dyDescent="0.3">
      <c r="A1308" s="2">
        <v>1309</v>
      </c>
      <c r="B1308" s="2" t="s">
        <v>644</v>
      </c>
      <c r="C1308" s="2" t="s">
        <v>8</v>
      </c>
      <c r="D1308" s="2" t="s">
        <v>49</v>
      </c>
      <c r="E1308" s="2" t="s">
        <v>10</v>
      </c>
      <c r="F1308" s="2">
        <v>0</v>
      </c>
      <c r="G1308" s="3">
        <v>26</v>
      </c>
    </row>
    <row r="1309" spans="1:7" ht="12.75" customHeight="1" x14ac:dyDescent="0.3">
      <c r="A1309" s="2">
        <v>1310</v>
      </c>
      <c r="B1309" s="2" t="s">
        <v>645</v>
      </c>
      <c r="C1309" s="2" t="s">
        <v>8</v>
      </c>
      <c r="D1309" s="2" t="s">
        <v>54</v>
      </c>
      <c r="E1309" s="2" t="s">
        <v>10</v>
      </c>
      <c r="F1309" s="2">
        <v>0</v>
      </c>
      <c r="G1309" s="3">
        <v>20</v>
      </c>
    </row>
    <row r="1310" spans="1:7" ht="12.75" customHeight="1" x14ac:dyDescent="0.3">
      <c r="A1310" s="2">
        <v>1311</v>
      </c>
      <c r="B1310" s="2" t="s">
        <v>645</v>
      </c>
      <c r="C1310" s="2" t="s">
        <v>8</v>
      </c>
      <c r="D1310" s="2" t="s">
        <v>54</v>
      </c>
      <c r="F1310" s="2">
        <v>20</v>
      </c>
      <c r="G1310" s="3">
        <v>33</v>
      </c>
    </row>
    <row r="1311" spans="1:7" ht="12.75" customHeight="1" x14ac:dyDescent="0.3">
      <c r="A1311" s="2">
        <v>1312</v>
      </c>
      <c r="B1311" s="2" t="s">
        <v>645</v>
      </c>
      <c r="C1311" s="2" t="s">
        <v>8</v>
      </c>
      <c r="D1311" s="2" t="s">
        <v>54</v>
      </c>
      <c r="F1311" s="2">
        <v>20</v>
      </c>
      <c r="G1311" s="3">
        <v>26</v>
      </c>
    </row>
    <row r="1312" spans="1:7" ht="12.75" customHeight="1" x14ac:dyDescent="0.3">
      <c r="A1312" s="2">
        <v>1313</v>
      </c>
      <c r="B1312" s="2" t="s">
        <v>645</v>
      </c>
      <c r="C1312" s="2" t="s">
        <v>8</v>
      </c>
      <c r="D1312" s="2" t="s">
        <v>54</v>
      </c>
      <c r="F1312" s="2">
        <v>30</v>
      </c>
      <c r="G1312" s="3">
        <v>29</v>
      </c>
    </row>
    <row r="1313" spans="1:7" ht="12.75" customHeight="1" x14ac:dyDescent="0.3">
      <c r="A1313" s="2">
        <v>1314</v>
      </c>
      <c r="B1313" s="2" t="s">
        <v>646</v>
      </c>
      <c r="C1313" s="2" t="s">
        <v>8</v>
      </c>
      <c r="D1313" s="2" t="s">
        <v>9</v>
      </c>
      <c r="F1313" s="2">
        <v>30</v>
      </c>
      <c r="G1313" s="3">
        <v>36</v>
      </c>
    </row>
    <row r="1314" spans="1:7" ht="12.75" customHeight="1" x14ac:dyDescent="0.3">
      <c r="A1314" s="2">
        <v>1315</v>
      </c>
      <c r="B1314" s="2" t="s">
        <v>646</v>
      </c>
      <c r="C1314" s="2" t="s">
        <v>8</v>
      </c>
      <c r="D1314" s="2" t="s">
        <v>9</v>
      </c>
      <c r="F1314" s="2">
        <v>20</v>
      </c>
      <c r="G1314" s="3">
        <v>34</v>
      </c>
    </row>
    <row r="1315" spans="1:7" ht="12.75" customHeight="1" x14ac:dyDescent="0.3">
      <c r="A1315" s="2">
        <v>1316</v>
      </c>
      <c r="B1315" s="2" t="s">
        <v>646</v>
      </c>
      <c r="C1315" s="2" t="s">
        <v>8</v>
      </c>
      <c r="D1315" s="2" t="s">
        <v>9</v>
      </c>
      <c r="E1315" s="2" t="s">
        <v>10</v>
      </c>
      <c r="F1315" s="2">
        <v>0</v>
      </c>
      <c r="G1315" s="3">
        <v>36</v>
      </c>
    </row>
    <row r="1316" spans="1:7" ht="12.75" customHeight="1" x14ac:dyDescent="0.3">
      <c r="A1316" s="2">
        <v>1317</v>
      </c>
      <c r="B1316" s="2" t="s">
        <v>647</v>
      </c>
      <c r="C1316" s="2" t="s">
        <v>8</v>
      </c>
      <c r="D1316" s="2" t="s">
        <v>75</v>
      </c>
      <c r="F1316" s="2">
        <v>20</v>
      </c>
      <c r="G1316" s="3">
        <v>15</v>
      </c>
    </row>
    <row r="1317" spans="1:7" ht="12.75" customHeight="1" x14ac:dyDescent="0.3">
      <c r="A1317" s="2">
        <v>1318</v>
      </c>
      <c r="B1317" s="2" t="s">
        <v>647</v>
      </c>
      <c r="C1317" s="2" t="s">
        <v>8</v>
      </c>
      <c r="D1317" s="2" t="s">
        <v>75</v>
      </c>
      <c r="F1317" s="2">
        <v>30</v>
      </c>
      <c r="G1317" s="3">
        <v>10</v>
      </c>
    </row>
    <row r="1318" spans="1:7" ht="12.75" customHeight="1" x14ac:dyDescent="0.3">
      <c r="A1318" s="2">
        <v>1319</v>
      </c>
      <c r="B1318" s="2" t="s">
        <v>647</v>
      </c>
      <c r="C1318" s="2" t="s">
        <v>8</v>
      </c>
      <c r="D1318" s="2" t="s">
        <v>75</v>
      </c>
      <c r="E1318" s="2" t="s">
        <v>10</v>
      </c>
      <c r="F1318" s="2">
        <v>0</v>
      </c>
      <c r="G1318" s="3">
        <v>13</v>
      </c>
    </row>
    <row r="1319" spans="1:7" ht="12.75" customHeight="1" x14ac:dyDescent="0.3">
      <c r="A1319" s="2">
        <v>1320</v>
      </c>
      <c r="B1319" s="2" t="s">
        <v>648</v>
      </c>
      <c r="C1319" s="2" t="s">
        <v>8</v>
      </c>
      <c r="D1319" s="2" t="s">
        <v>75</v>
      </c>
      <c r="E1319" s="2" t="s">
        <v>10</v>
      </c>
      <c r="F1319" s="2">
        <v>0</v>
      </c>
      <c r="G1319" s="3">
        <v>14</v>
      </c>
    </row>
    <row r="1320" spans="1:7" ht="12.75" customHeight="1" x14ac:dyDescent="0.3">
      <c r="A1320" s="2">
        <v>1321</v>
      </c>
      <c r="B1320" s="2" t="s">
        <v>648</v>
      </c>
      <c r="C1320" s="2" t="s">
        <v>8</v>
      </c>
      <c r="D1320" s="2" t="s">
        <v>75</v>
      </c>
      <c r="F1320" s="2">
        <v>30</v>
      </c>
      <c r="G1320" s="3">
        <v>31</v>
      </c>
    </row>
    <row r="1321" spans="1:7" ht="12.75" customHeight="1" x14ac:dyDescent="0.3">
      <c r="A1321" s="2">
        <v>1322</v>
      </c>
      <c r="B1321" s="2" t="s">
        <v>649</v>
      </c>
      <c r="C1321" s="2" t="s">
        <v>8</v>
      </c>
      <c r="D1321" s="2" t="s">
        <v>97</v>
      </c>
      <c r="F1321" s="2">
        <v>20</v>
      </c>
      <c r="G1321" s="3">
        <v>17</v>
      </c>
    </row>
    <row r="1322" spans="1:7" ht="12.75" customHeight="1" x14ac:dyDescent="0.3">
      <c r="A1322" s="2">
        <v>1323</v>
      </c>
      <c r="B1322" s="2" t="s">
        <v>649</v>
      </c>
      <c r="C1322" s="2" t="s">
        <v>8</v>
      </c>
      <c r="D1322" s="2" t="s">
        <v>97</v>
      </c>
      <c r="E1322" s="2" t="s">
        <v>10</v>
      </c>
      <c r="F1322" s="2">
        <v>0</v>
      </c>
      <c r="G1322" s="3">
        <v>35</v>
      </c>
    </row>
    <row r="1323" spans="1:7" ht="12.75" customHeight="1" x14ac:dyDescent="0.3">
      <c r="A1323" s="2">
        <v>1324</v>
      </c>
      <c r="B1323" s="2" t="s">
        <v>649</v>
      </c>
      <c r="C1323" s="2" t="s">
        <v>8</v>
      </c>
      <c r="D1323" s="2" t="s">
        <v>97</v>
      </c>
      <c r="F1323" s="2">
        <v>20</v>
      </c>
      <c r="G1323" s="3">
        <v>33</v>
      </c>
    </row>
    <row r="1324" spans="1:7" ht="12.75" customHeight="1" x14ac:dyDescent="0.3">
      <c r="A1324" s="2">
        <v>1325</v>
      </c>
      <c r="B1324" s="2" t="s">
        <v>649</v>
      </c>
      <c r="C1324" s="2" t="s">
        <v>8</v>
      </c>
      <c r="D1324" s="2" t="s">
        <v>97</v>
      </c>
      <c r="F1324" s="2">
        <v>30</v>
      </c>
      <c r="G1324" s="3">
        <v>28</v>
      </c>
    </row>
    <row r="1325" spans="1:7" ht="12.75" customHeight="1" x14ac:dyDescent="0.3">
      <c r="A1325" s="2">
        <v>1326</v>
      </c>
      <c r="B1325" s="2" t="s">
        <v>650</v>
      </c>
      <c r="C1325" s="2" t="s">
        <v>8</v>
      </c>
      <c r="D1325" s="2" t="s">
        <v>9</v>
      </c>
      <c r="E1325" s="2" t="s">
        <v>10</v>
      </c>
      <c r="F1325" s="2">
        <v>0</v>
      </c>
      <c r="G1325" s="3">
        <v>22</v>
      </c>
    </row>
    <row r="1326" spans="1:7" ht="12.75" customHeight="1" x14ac:dyDescent="0.3">
      <c r="A1326" s="2">
        <v>1327</v>
      </c>
      <c r="B1326" s="2" t="s">
        <v>650</v>
      </c>
      <c r="C1326" s="2" t="s">
        <v>8</v>
      </c>
      <c r="D1326" s="2" t="s">
        <v>9</v>
      </c>
      <c r="F1326" s="2">
        <v>30</v>
      </c>
      <c r="G1326" s="3">
        <v>35</v>
      </c>
    </row>
    <row r="1327" spans="1:7" ht="12.75" customHeight="1" x14ac:dyDescent="0.3">
      <c r="A1327" s="2">
        <v>1328</v>
      </c>
      <c r="B1327" s="2" t="s">
        <v>651</v>
      </c>
      <c r="C1327" s="2" t="s">
        <v>8</v>
      </c>
      <c r="D1327" s="2" t="s">
        <v>36</v>
      </c>
      <c r="E1327" s="2" t="s">
        <v>10</v>
      </c>
      <c r="F1327" s="2">
        <v>0</v>
      </c>
      <c r="G1327" s="3">
        <v>27</v>
      </c>
    </row>
    <row r="1328" spans="1:7" ht="12.75" customHeight="1" x14ac:dyDescent="0.3">
      <c r="A1328" s="2">
        <v>1329</v>
      </c>
      <c r="B1328" s="2" t="s">
        <v>652</v>
      </c>
      <c r="C1328" s="2" t="s">
        <v>8</v>
      </c>
      <c r="D1328" s="2" t="s">
        <v>36</v>
      </c>
      <c r="F1328" s="2">
        <v>20</v>
      </c>
      <c r="G1328" s="3">
        <v>20</v>
      </c>
    </row>
    <row r="1329" spans="1:7" ht="12.75" customHeight="1" x14ac:dyDescent="0.3">
      <c r="A1329" s="2">
        <v>1330</v>
      </c>
      <c r="B1329" s="2" t="s">
        <v>653</v>
      </c>
      <c r="C1329" s="2" t="s">
        <v>8</v>
      </c>
      <c r="D1329" s="2" t="s">
        <v>54</v>
      </c>
      <c r="E1329" s="2" t="s">
        <v>10</v>
      </c>
      <c r="F1329" s="2">
        <v>0</v>
      </c>
      <c r="G1329" s="3">
        <v>25</v>
      </c>
    </row>
    <row r="1330" spans="1:7" ht="12.75" customHeight="1" x14ac:dyDescent="0.3">
      <c r="A1330" s="2">
        <v>1331</v>
      </c>
      <c r="B1330" s="2" t="s">
        <v>654</v>
      </c>
      <c r="C1330" s="2" t="s">
        <v>8</v>
      </c>
      <c r="D1330" s="2" t="s">
        <v>9</v>
      </c>
      <c r="E1330" s="2" t="s">
        <v>10</v>
      </c>
      <c r="F1330" s="2">
        <v>0</v>
      </c>
      <c r="G1330" s="3">
        <v>32</v>
      </c>
    </row>
    <row r="1331" spans="1:7" ht="12.75" customHeight="1" x14ac:dyDescent="0.3">
      <c r="A1331" s="2">
        <v>1332</v>
      </c>
      <c r="B1331" s="2" t="s">
        <v>655</v>
      </c>
      <c r="C1331" s="2" t="s">
        <v>8</v>
      </c>
      <c r="D1331" s="2" t="s">
        <v>9</v>
      </c>
      <c r="E1331" s="2" t="s">
        <v>10</v>
      </c>
      <c r="F1331" s="2">
        <v>0</v>
      </c>
      <c r="G1331" s="3">
        <v>40</v>
      </c>
    </row>
    <row r="1332" spans="1:7" ht="12.75" customHeight="1" x14ac:dyDescent="0.3">
      <c r="A1332" s="2">
        <v>1333</v>
      </c>
      <c r="B1332" s="2" t="s">
        <v>655</v>
      </c>
      <c r="C1332" s="2" t="s">
        <v>8</v>
      </c>
      <c r="D1332" s="2" t="s">
        <v>9</v>
      </c>
      <c r="F1332" s="2">
        <v>20</v>
      </c>
      <c r="G1332" s="3">
        <v>11</v>
      </c>
    </row>
    <row r="1333" spans="1:7" ht="12.75" customHeight="1" x14ac:dyDescent="0.3">
      <c r="A1333" s="2">
        <v>1334</v>
      </c>
      <c r="B1333" s="2" t="s">
        <v>655</v>
      </c>
      <c r="C1333" s="2" t="s">
        <v>8</v>
      </c>
      <c r="D1333" s="2" t="s">
        <v>9</v>
      </c>
      <c r="F1333" s="2">
        <v>30</v>
      </c>
      <c r="G1333" s="3">
        <v>35</v>
      </c>
    </row>
    <row r="1334" spans="1:7" ht="12.75" customHeight="1" x14ac:dyDescent="0.3">
      <c r="A1334" s="2">
        <v>1335</v>
      </c>
      <c r="B1334" s="2" t="s">
        <v>656</v>
      </c>
      <c r="C1334" s="2" t="s">
        <v>8</v>
      </c>
      <c r="D1334" s="2" t="s">
        <v>54</v>
      </c>
      <c r="E1334" s="2" t="s">
        <v>10</v>
      </c>
      <c r="F1334" s="2">
        <v>0</v>
      </c>
      <c r="G1334" s="3">
        <v>32</v>
      </c>
    </row>
    <row r="1335" spans="1:7" ht="12.75" customHeight="1" x14ac:dyDescent="0.3">
      <c r="A1335" s="2">
        <v>1336</v>
      </c>
      <c r="B1335" s="2" t="s">
        <v>657</v>
      </c>
      <c r="C1335" s="2" t="s">
        <v>8</v>
      </c>
      <c r="D1335" s="2" t="s">
        <v>9</v>
      </c>
      <c r="E1335" s="2" t="s">
        <v>10</v>
      </c>
      <c r="F1335" s="2">
        <v>0</v>
      </c>
      <c r="G1335" s="3">
        <v>10</v>
      </c>
    </row>
    <row r="1336" spans="1:7" ht="12.75" customHeight="1" x14ac:dyDescent="0.3">
      <c r="A1336" s="2">
        <v>1337</v>
      </c>
      <c r="B1336" s="2" t="s">
        <v>657</v>
      </c>
      <c r="C1336" s="2" t="s">
        <v>8</v>
      </c>
      <c r="D1336" s="2" t="s">
        <v>9</v>
      </c>
      <c r="F1336" s="2">
        <v>20</v>
      </c>
      <c r="G1336" s="3">
        <v>35</v>
      </c>
    </row>
    <row r="1337" spans="1:7" ht="12.75" customHeight="1" x14ac:dyDescent="0.3">
      <c r="A1337" s="2">
        <v>1338</v>
      </c>
      <c r="B1337" s="2" t="s">
        <v>657</v>
      </c>
      <c r="C1337" s="2" t="s">
        <v>8</v>
      </c>
      <c r="D1337" s="2" t="s">
        <v>9</v>
      </c>
      <c r="F1337" s="2">
        <v>30</v>
      </c>
      <c r="G1337" s="3">
        <v>30</v>
      </c>
    </row>
    <row r="1338" spans="1:7" ht="12.75" customHeight="1" x14ac:dyDescent="0.3">
      <c r="A1338" s="2">
        <v>1339</v>
      </c>
      <c r="B1338" s="2" t="s">
        <v>658</v>
      </c>
      <c r="C1338" s="2" t="s">
        <v>8</v>
      </c>
      <c r="D1338" s="2" t="s">
        <v>9</v>
      </c>
      <c r="E1338" s="2" t="s">
        <v>10</v>
      </c>
      <c r="F1338" s="2">
        <v>0</v>
      </c>
      <c r="G1338" s="3">
        <v>28</v>
      </c>
    </row>
    <row r="1339" spans="1:7" ht="12.75" customHeight="1" x14ac:dyDescent="0.3">
      <c r="A1339" s="2">
        <v>1340</v>
      </c>
      <c r="B1339" s="2" t="s">
        <v>658</v>
      </c>
      <c r="C1339" s="2" t="s">
        <v>8</v>
      </c>
      <c r="D1339" s="2" t="s">
        <v>9</v>
      </c>
      <c r="F1339" s="2">
        <v>20</v>
      </c>
      <c r="G1339" s="3">
        <v>11</v>
      </c>
    </row>
    <row r="1340" spans="1:7" ht="12.75" customHeight="1" x14ac:dyDescent="0.3">
      <c r="A1340" s="2">
        <v>1341</v>
      </c>
      <c r="B1340" s="2" t="s">
        <v>658</v>
      </c>
      <c r="C1340" s="2" t="s">
        <v>8</v>
      </c>
      <c r="D1340" s="2" t="s">
        <v>9</v>
      </c>
      <c r="F1340" s="2">
        <v>30</v>
      </c>
      <c r="G1340" s="3">
        <v>37</v>
      </c>
    </row>
    <row r="1341" spans="1:7" ht="12.75" customHeight="1" x14ac:dyDescent="0.3">
      <c r="A1341" s="2">
        <v>1342</v>
      </c>
      <c r="B1341" s="2" t="s">
        <v>659</v>
      </c>
      <c r="C1341" s="2" t="s">
        <v>8</v>
      </c>
      <c r="D1341" s="2" t="s">
        <v>47</v>
      </c>
      <c r="E1341" s="2" t="s">
        <v>10</v>
      </c>
      <c r="F1341" s="2">
        <v>0</v>
      </c>
      <c r="G1341" s="3">
        <v>31</v>
      </c>
    </row>
    <row r="1342" spans="1:7" ht="12.75" customHeight="1" x14ac:dyDescent="0.3">
      <c r="A1342" s="2">
        <v>1343</v>
      </c>
      <c r="B1342" s="2" t="s">
        <v>659</v>
      </c>
      <c r="C1342" s="2" t="s">
        <v>8</v>
      </c>
      <c r="D1342" s="2" t="s">
        <v>47</v>
      </c>
      <c r="F1342" s="2">
        <v>20</v>
      </c>
      <c r="G1342" s="3">
        <v>37</v>
      </c>
    </row>
    <row r="1343" spans="1:7" ht="12.75" customHeight="1" x14ac:dyDescent="0.3">
      <c r="A1343" s="2">
        <v>1344</v>
      </c>
      <c r="B1343" s="2" t="s">
        <v>659</v>
      </c>
      <c r="C1343" s="2" t="s">
        <v>8</v>
      </c>
      <c r="D1343" s="2" t="s">
        <v>47</v>
      </c>
      <c r="F1343" s="2">
        <v>30</v>
      </c>
      <c r="G1343" s="3">
        <v>26</v>
      </c>
    </row>
    <row r="1344" spans="1:7" ht="12.75" customHeight="1" x14ac:dyDescent="0.3">
      <c r="A1344" s="2">
        <v>1345</v>
      </c>
      <c r="B1344" s="2" t="s">
        <v>660</v>
      </c>
      <c r="C1344" s="2" t="s">
        <v>8</v>
      </c>
      <c r="D1344" s="2" t="s">
        <v>49</v>
      </c>
      <c r="F1344" s="2">
        <v>20</v>
      </c>
      <c r="G1344" s="3">
        <v>18</v>
      </c>
    </row>
    <row r="1345" spans="1:7" ht="12.75" customHeight="1" x14ac:dyDescent="0.3">
      <c r="A1345" s="2">
        <v>1346</v>
      </c>
      <c r="B1345" s="2" t="s">
        <v>660</v>
      </c>
      <c r="C1345" s="2" t="s">
        <v>8</v>
      </c>
      <c r="D1345" s="2" t="s">
        <v>49</v>
      </c>
      <c r="F1345" s="2">
        <v>30</v>
      </c>
      <c r="G1345" s="3">
        <v>25</v>
      </c>
    </row>
    <row r="1346" spans="1:7" ht="12.75" customHeight="1" x14ac:dyDescent="0.3">
      <c r="A1346" s="2">
        <v>1347</v>
      </c>
      <c r="B1346" s="2" t="s">
        <v>660</v>
      </c>
      <c r="C1346" s="2" t="s">
        <v>8</v>
      </c>
      <c r="D1346" s="2" t="s">
        <v>49</v>
      </c>
      <c r="E1346" s="2" t="s">
        <v>10</v>
      </c>
      <c r="F1346" s="2">
        <v>0</v>
      </c>
      <c r="G1346" s="3">
        <v>24</v>
      </c>
    </row>
    <row r="1347" spans="1:7" ht="12.75" customHeight="1" x14ac:dyDescent="0.3">
      <c r="A1347" s="2">
        <v>1348</v>
      </c>
      <c r="B1347" s="2" t="s">
        <v>660</v>
      </c>
      <c r="C1347" s="2" t="s">
        <v>8</v>
      </c>
      <c r="D1347" s="2" t="s">
        <v>49</v>
      </c>
      <c r="F1347" s="2">
        <v>20</v>
      </c>
      <c r="G1347" s="3">
        <v>38</v>
      </c>
    </row>
    <row r="1348" spans="1:7" ht="12.75" customHeight="1" x14ac:dyDescent="0.3">
      <c r="A1348" s="2">
        <v>1349</v>
      </c>
      <c r="B1348" s="2" t="s">
        <v>661</v>
      </c>
      <c r="C1348" s="2" t="s">
        <v>8</v>
      </c>
      <c r="D1348" s="2" t="s">
        <v>36</v>
      </c>
      <c r="E1348" s="2" t="s">
        <v>10</v>
      </c>
      <c r="F1348" s="2">
        <v>0</v>
      </c>
      <c r="G1348" s="3">
        <v>24</v>
      </c>
    </row>
    <row r="1349" spans="1:7" ht="12.75" customHeight="1" x14ac:dyDescent="0.3">
      <c r="A1349" s="2">
        <v>1350</v>
      </c>
      <c r="B1349" s="2" t="s">
        <v>662</v>
      </c>
      <c r="C1349" s="2" t="s">
        <v>8</v>
      </c>
      <c r="D1349" s="2" t="s">
        <v>97</v>
      </c>
      <c r="E1349" s="2" t="s">
        <v>10</v>
      </c>
      <c r="F1349" s="2">
        <v>0</v>
      </c>
      <c r="G1349" s="3">
        <v>30</v>
      </c>
    </row>
    <row r="1350" spans="1:7" ht="12.75" customHeight="1" x14ac:dyDescent="0.3">
      <c r="A1350" s="2">
        <v>1351</v>
      </c>
      <c r="B1350" s="2" t="s">
        <v>662</v>
      </c>
      <c r="C1350" s="2" t="s">
        <v>8</v>
      </c>
      <c r="D1350" s="2" t="s">
        <v>97</v>
      </c>
      <c r="F1350" s="2">
        <v>20</v>
      </c>
      <c r="G1350" s="3">
        <v>19</v>
      </c>
    </row>
    <row r="1351" spans="1:7" ht="12.75" customHeight="1" x14ac:dyDescent="0.3">
      <c r="A1351" s="2">
        <v>1352</v>
      </c>
      <c r="B1351" s="2" t="s">
        <v>662</v>
      </c>
      <c r="C1351" s="2" t="s">
        <v>8</v>
      </c>
      <c r="D1351" s="2" t="s">
        <v>97</v>
      </c>
      <c r="F1351" s="2">
        <v>30</v>
      </c>
      <c r="G1351" s="3">
        <v>26</v>
      </c>
    </row>
    <row r="1352" spans="1:7" ht="12.75" customHeight="1" x14ac:dyDescent="0.3">
      <c r="A1352" s="2">
        <v>1353</v>
      </c>
      <c r="B1352" s="2" t="s">
        <v>663</v>
      </c>
      <c r="C1352" s="2" t="s">
        <v>8</v>
      </c>
      <c r="D1352" s="2" t="s">
        <v>65</v>
      </c>
      <c r="E1352" s="2" t="s">
        <v>10</v>
      </c>
      <c r="F1352" s="2">
        <v>0</v>
      </c>
      <c r="G1352" s="3">
        <v>23</v>
      </c>
    </row>
    <row r="1353" spans="1:7" ht="12.75" customHeight="1" x14ac:dyDescent="0.3">
      <c r="A1353" s="2">
        <v>1354</v>
      </c>
      <c r="B1353" s="2" t="s">
        <v>663</v>
      </c>
      <c r="C1353" s="2" t="s">
        <v>8</v>
      </c>
      <c r="D1353" s="2" t="s">
        <v>65</v>
      </c>
      <c r="F1353" s="2">
        <v>20</v>
      </c>
      <c r="G1353" s="3">
        <v>29</v>
      </c>
    </row>
    <row r="1354" spans="1:7" ht="12.75" customHeight="1" x14ac:dyDescent="0.3">
      <c r="A1354" s="2">
        <v>1355</v>
      </c>
      <c r="B1354" s="2" t="s">
        <v>663</v>
      </c>
      <c r="C1354" s="2" t="s">
        <v>8</v>
      </c>
      <c r="D1354" s="2" t="s">
        <v>65</v>
      </c>
      <c r="F1354" s="2">
        <v>30</v>
      </c>
      <c r="G1354" s="3">
        <v>26</v>
      </c>
    </row>
    <row r="1355" spans="1:7" ht="12.75" customHeight="1" x14ac:dyDescent="0.3">
      <c r="A1355" s="2">
        <v>1356</v>
      </c>
      <c r="B1355" s="2" t="s">
        <v>664</v>
      </c>
      <c r="C1355" s="2" t="s">
        <v>8</v>
      </c>
      <c r="D1355" s="2" t="s">
        <v>36</v>
      </c>
      <c r="E1355" s="2" t="s">
        <v>10</v>
      </c>
      <c r="F1355" s="2">
        <v>0</v>
      </c>
      <c r="G1355" s="3">
        <v>37</v>
      </c>
    </row>
    <row r="1356" spans="1:7" ht="12.75" customHeight="1" x14ac:dyDescent="0.3">
      <c r="A1356" s="2">
        <v>1357</v>
      </c>
      <c r="B1356" s="2" t="s">
        <v>665</v>
      </c>
      <c r="C1356" s="2" t="s">
        <v>8</v>
      </c>
      <c r="D1356" s="2" t="s">
        <v>75</v>
      </c>
      <c r="E1356" s="2" t="s">
        <v>10</v>
      </c>
      <c r="F1356" s="2">
        <v>0</v>
      </c>
      <c r="G1356" s="3">
        <v>12</v>
      </c>
    </row>
    <row r="1357" spans="1:7" ht="12.75" customHeight="1" x14ac:dyDescent="0.3">
      <c r="A1357" s="2">
        <v>1358</v>
      </c>
      <c r="B1357" s="2" t="s">
        <v>666</v>
      </c>
      <c r="C1357" s="2" t="s">
        <v>14</v>
      </c>
      <c r="D1357" s="2" t="s">
        <v>16</v>
      </c>
      <c r="E1357" s="2" t="s">
        <v>10</v>
      </c>
      <c r="F1357" s="2">
        <v>0</v>
      </c>
      <c r="G1357" s="3">
        <v>30</v>
      </c>
    </row>
    <row r="1358" spans="1:7" ht="12.75" customHeight="1" x14ac:dyDescent="0.3">
      <c r="A1358" s="2">
        <v>1359</v>
      </c>
      <c r="B1358" s="2" t="s">
        <v>666</v>
      </c>
      <c r="C1358" s="2" t="s">
        <v>14</v>
      </c>
      <c r="D1358" s="2" t="s">
        <v>16</v>
      </c>
      <c r="F1358" s="2">
        <v>20</v>
      </c>
      <c r="G1358" s="3">
        <v>23</v>
      </c>
    </row>
    <row r="1359" spans="1:7" ht="12.75" customHeight="1" x14ac:dyDescent="0.3">
      <c r="A1359" s="2">
        <v>1360</v>
      </c>
      <c r="B1359" s="2" t="s">
        <v>666</v>
      </c>
      <c r="C1359" s="2" t="s">
        <v>14</v>
      </c>
      <c r="D1359" s="2" t="s">
        <v>16</v>
      </c>
      <c r="F1359" s="2">
        <v>30</v>
      </c>
      <c r="G1359" s="3">
        <v>17</v>
      </c>
    </row>
    <row r="1360" spans="1:7" ht="12.75" customHeight="1" x14ac:dyDescent="0.3">
      <c r="A1360" s="2">
        <v>1361</v>
      </c>
      <c r="B1360" s="2" t="s">
        <v>667</v>
      </c>
      <c r="C1360" s="2" t="s">
        <v>8</v>
      </c>
      <c r="D1360" s="2" t="s">
        <v>94</v>
      </c>
      <c r="E1360" s="2" t="s">
        <v>10</v>
      </c>
      <c r="F1360" s="2">
        <v>0</v>
      </c>
      <c r="G1360" s="3">
        <v>19</v>
      </c>
    </row>
    <row r="1361" spans="1:7" ht="12.75" customHeight="1" x14ac:dyDescent="0.3">
      <c r="A1361" s="2">
        <v>1362</v>
      </c>
      <c r="B1361" s="2" t="s">
        <v>667</v>
      </c>
      <c r="C1361" s="2" t="s">
        <v>8</v>
      </c>
      <c r="D1361" s="2" t="s">
        <v>94</v>
      </c>
      <c r="F1361" s="2">
        <v>20</v>
      </c>
      <c r="G1361" s="3">
        <v>16</v>
      </c>
    </row>
    <row r="1362" spans="1:7" ht="12.75" customHeight="1" x14ac:dyDescent="0.3">
      <c r="A1362" s="2">
        <v>1363</v>
      </c>
      <c r="B1362" s="2" t="s">
        <v>667</v>
      </c>
      <c r="C1362" s="2" t="s">
        <v>8</v>
      </c>
      <c r="D1362" s="2" t="s">
        <v>94</v>
      </c>
      <c r="F1362" s="2">
        <v>30</v>
      </c>
      <c r="G1362" s="3">
        <v>26</v>
      </c>
    </row>
    <row r="1363" spans="1:7" ht="12.75" customHeight="1" x14ac:dyDescent="0.3">
      <c r="A1363" s="2">
        <v>1364</v>
      </c>
      <c r="B1363" s="2" t="s">
        <v>668</v>
      </c>
      <c r="C1363" s="2" t="s">
        <v>8</v>
      </c>
      <c r="D1363" s="2" t="s">
        <v>9</v>
      </c>
      <c r="F1363" s="2">
        <v>30</v>
      </c>
      <c r="G1363" s="3">
        <v>17</v>
      </c>
    </row>
    <row r="1364" spans="1:7" ht="12.75" customHeight="1" x14ac:dyDescent="0.3">
      <c r="A1364" s="2">
        <v>1365</v>
      </c>
      <c r="B1364" s="2" t="s">
        <v>668</v>
      </c>
      <c r="C1364" s="2" t="s">
        <v>8</v>
      </c>
      <c r="D1364" s="2" t="s">
        <v>9</v>
      </c>
      <c r="E1364" s="2" t="s">
        <v>10</v>
      </c>
      <c r="F1364" s="2">
        <v>0</v>
      </c>
      <c r="G1364" s="3">
        <v>13</v>
      </c>
    </row>
    <row r="1365" spans="1:7" ht="12.75" customHeight="1" x14ac:dyDescent="0.3">
      <c r="A1365" s="2">
        <v>1366</v>
      </c>
      <c r="B1365" s="2" t="s">
        <v>669</v>
      </c>
      <c r="C1365" s="2" t="s">
        <v>8</v>
      </c>
      <c r="D1365" s="2" t="s">
        <v>65</v>
      </c>
      <c r="E1365" s="2" t="s">
        <v>10</v>
      </c>
      <c r="F1365" s="2">
        <v>0</v>
      </c>
      <c r="G1365" s="3">
        <v>28</v>
      </c>
    </row>
    <row r="1366" spans="1:7" ht="12.75" customHeight="1" x14ac:dyDescent="0.3">
      <c r="A1366" s="2">
        <v>1367</v>
      </c>
      <c r="B1366" s="2" t="s">
        <v>669</v>
      </c>
      <c r="C1366" s="2" t="s">
        <v>8</v>
      </c>
      <c r="D1366" s="2" t="s">
        <v>65</v>
      </c>
      <c r="F1366" s="2">
        <v>20</v>
      </c>
      <c r="G1366" s="3">
        <v>16</v>
      </c>
    </row>
    <row r="1367" spans="1:7" ht="12.75" customHeight="1" x14ac:dyDescent="0.3">
      <c r="A1367" s="2">
        <v>1368</v>
      </c>
      <c r="B1367" s="2" t="s">
        <v>669</v>
      </c>
      <c r="C1367" s="2" t="s">
        <v>8</v>
      </c>
      <c r="D1367" s="2" t="s">
        <v>65</v>
      </c>
      <c r="F1367" s="2">
        <v>30</v>
      </c>
      <c r="G1367" s="3">
        <v>19</v>
      </c>
    </row>
    <row r="1368" spans="1:7" ht="12.75" customHeight="1" x14ac:dyDescent="0.3">
      <c r="A1368" s="2">
        <v>1369</v>
      </c>
      <c r="B1368" s="2" t="s">
        <v>670</v>
      </c>
      <c r="C1368" s="2" t="s">
        <v>8</v>
      </c>
      <c r="D1368" s="2" t="s">
        <v>9</v>
      </c>
      <c r="F1368" s="2">
        <v>30</v>
      </c>
      <c r="G1368" s="3">
        <v>22</v>
      </c>
    </row>
    <row r="1369" spans="1:7" ht="12.75" customHeight="1" x14ac:dyDescent="0.3">
      <c r="A1369" s="2">
        <v>1370</v>
      </c>
      <c r="B1369" s="2" t="s">
        <v>670</v>
      </c>
      <c r="C1369" s="2" t="s">
        <v>8</v>
      </c>
      <c r="D1369" s="2" t="s">
        <v>9</v>
      </c>
      <c r="F1369" s="2">
        <v>20</v>
      </c>
      <c r="G1369" s="3">
        <v>22</v>
      </c>
    </row>
    <row r="1370" spans="1:7" ht="12.75" customHeight="1" x14ac:dyDescent="0.3">
      <c r="A1370" s="2">
        <v>1371</v>
      </c>
      <c r="B1370" s="2" t="s">
        <v>670</v>
      </c>
      <c r="C1370" s="2" t="s">
        <v>8</v>
      </c>
      <c r="D1370" s="2" t="s">
        <v>9</v>
      </c>
      <c r="E1370" s="2" t="s">
        <v>10</v>
      </c>
      <c r="F1370" s="2">
        <v>0</v>
      </c>
      <c r="G1370" s="3">
        <v>22</v>
      </c>
    </row>
    <row r="1371" spans="1:7" ht="12.75" customHeight="1" x14ac:dyDescent="0.3">
      <c r="A1371" s="2">
        <v>1372</v>
      </c>
      <c r="B1371" s="2" t="s">
        <v>671</v>
      </c>
      <c r="C1371" s="2" t="s">
        <v>8</v>
      </c>
      <c r="D1371" s="2" t="s">
        <v>9</v>
      </c>
      <c r="F1371" s="2">
        <v>30</v>
      </c>
      <c r="G1371" s="3">
        <v>14</v>
      </c>
    </row>
    <row r="1372" spans="1:7" ht="12.75" customHeight="1" x14ac:dyDescent="0.3">
      <c r="A1372" s="2">
        <v>1373</v>
      </c>
      <c r="B1372" s="2" t="s">
        <v>672</v>
      </c>
      <c r="C1372" s="2" t="s">
        <v>8</v>
      </c>
      <c r="D1372" s="2" t="s">
        <v>47</v>
      </c>
      <c r="F1372" s="2">
        <v>30</v>
      </c>
      <c r="G1372" s="3">
        <v>30</v>
      </c>
    </row>
    <row r="1373" spans="1:7" ht="12.75" customHeight="1" x14ac:dyDescent="0.3">
      <c r="A1373" s="2">
        <v>1374</v>
      </c>
      <c r="B1373" s="2" t="s">
        <v>672</v>
      </c>
      <c r="C1373" s="2" t="s">
        <v>8</v>
      </c>
      <c r="D1373" s="2" t="s">
        <v>47</v>
      </c>
      <c r="E1373" s="2" t="s">
        <v>10</v>
      </c>
      <c r="F1373" s="2">
        <v>0</v>
      </c>
      <c r="G1373" s="3">
        <v>12</v>
      </c>
    </row>
    <row r="1374" spans="1:7" ht="12.75" customHeight="1" x14ac:dyDescent="0.3">
      <c r="A1374" s="2">
        <v>1375</v>
      </c>
      <c r="B1374" s="2" t="s">
        <v>672</v>
      </c>
      <c r="C1374" s="2" t="s">
        <v>8</v>
      </c>
      <c r="D1374" s="2" t="s">
        <v>47</v>
      </c>
      <c r="F1374" s="2">
        <v>20</v>
      </c>
      <c r="G1374" s="3">
        <v>23</v>
      </c>
    </row>
    <row r="1375" spans="1:7" ht="12.75" customHeight="1" x14ac:dyDescent="0.3">
      <c r="A1375" s="2">
        <v>1376</v>
      </c>
      <c r="B1375" s="2" t="s">
        <v>673</v>
      </c>
      <c r="C1375" s="2" t="s">
        <v>8</v>
      </c>
      <c r="D1375" s="2" t="s">
        <v>9</v>
      </c>
      <c r="E1375" s="2" t="s">
        <v>10</v>
      </c>
      <c r="F1375" s="2">
        <v>0</v>
      </c>
      <c r="G1375" s="3">
        <v>24</v>
      </c>
    </row>
    <row r="1376" spans="1:7" ht="12.75" customHeight="1" x14ac:dyDescent="0.3">
      <c r="A1376" s="2">
        <v>1377</v>
      </c>
      <c r="B1376" s="2" t="s">
        <v>673</v>
      </c>
      <c r="C1376" s="2" t="s">
        <v>8</v>
      </c>
      <c r="D1376" s="2" t="s">
        <v>9</v>
      </c>
      <c r="F1376" s="2">
        <v>30</v>
      </c>
      <c r="G1376" s="3">
        <v>25</v>
      </c>
    </row>
    <row r="1377" spans="1:7" ht="12.75" customHeight="1" x14ac:dyDescent="0.3">
      <c r="A1377" s="2">
        <v>1378</v>
      </c>
      <c r="B1377" s="2" t="s">
        <v>673</v>
      </c>
      <c r="C1377" s="2" t="s">
        <v>8</v>
      </c>
      <c r="D1377" s="2" t="s">
        <v>9</v>
      </c>
      <c r="F1377" s="2">
        <v>20</v>
      </c>
      <c r="G1377" s="3">
        <v>29</v>
      </c>
    </row>
    <row r="1378" spans="1:7" ht="12.75" customHeight="1" x14ac:dyDescent="0.3">
      <c r="A1378" s="2">
        <v>1379</v>
      </c>
      <c r="B1378" s="2" t="s">
        <v>674</v>
      </c>
      <c r="C1378" s="2" t="s">
        <v>8</v>
      </c>
      <c r="D1378" s="2" t="s">
        <v>75</v>
      </c>
      <c r="F1378" s="2">
        <v>20</v>
      </c>
      <c r="G1378" s="3">
        <v>36</v>
      </c>
    </row>
    <row r="1379" spans="1:7" ht="12.75" customHeight="1" x14ac:dyDescent="0.3">
      <c r="A1379" s="2">
        <v>1380</v>
      </c>
      <c r="B1379" s="2" t="s">
        <v>674</v>
      </c>
      <c r="C1379" s="2" t="s">
        <v>8</v>
      </c>
      <c r="D1379" s="2" t="s">
        <v>75</v>
      </c>
      <c r="E1379" s="2" t="s">
        <v>10</v>
      </c>
      <c r="F1379" s="2">
        <v>0</v>
      </c>
      <c r="G1379" s="3">
        <v>32</v>
      </c>
    </row>
    <row r="1380" spans="1:7" ht="12.75" customHeight="1" x14ac:dyDescent="0.3">
      <c r="A1380" s="2">
        <v>1381</v>
      </c>
      <c r="B1380" s="2" t="s">
        <v>675</v>
      </c>
      <c r="C1380" s="2" t="s">
        <v>8</v>
      </c>
      <c r="D1380" s="2" t="s">
        <v>47</v>
      </c>
      <c r="E1380" s="2" t="s">
        <v>10</v>
      </c>
      <c r="F1380" s="2">
        <v>0</v>
      </c>
      <c r="G1380" s="3">
        <v>19</v>
      </c>
    </row>
    <row r="1381" spans="1:7" ht="12.75" customHeight="1" x14ac:dyDescent="0.3">
      <c r="A1381" s="2">
        <v>1382</v>
      </c>
      <c r="B1381" s="2" t="s">
        <v>676</v>
      </c>
      <c r="C1381" s="2" t="s">
        <v>8</v>
      </c>
      <c r="D1381" s="2" t="s">
        <v>9</v>
      </c>
      <c r="E1381" s="2" t="s">
        <v>10</v>
      </c>
      <c r="F1381" s="2">
        <v>0</v>
      </c>
      <c r="G1381" s="3">
        <v>37</v>
      </c>
    </row>
    <row r="1382" spans="1:7" ht="12.75" customHeight="1" x14ac:dyDescent="0.3">
      <c r="A1382" s="2">
        <v>1383</v>
      </c>
      <c r="B1382" s="2" t="s">
        <v>676</v>
      </c>
      <c r="C1382" s="2" t="s">
        <v>8</v>
      </c>
      <c r="D1382" s="2" t="s">
        <v>9</v>
      </c>
      <c r="F1382" s="2">
        <v>30</v>
      </c>
      <c r="G1382" s="3">
        <v>28</v>
      </c>
    </row>
    <row r="1383" spans="1:7" ht="12.75" customHeight="1" x14ac:dyDescent="0.3">
      <c r="A1383" s="2">
        <v>1384</v>
      </c>
      <c r="B1383" s="2" t="s">
        <v>677</v>
      </c>
      <c r="C1383" s="2" t="s">
        <v>8</v>
      </c>
      <c r="D1383" s="2" t="s">
        <v>47</v>
      </c>
      <c r="E1383" s="2" t="s">
        <v>10</v>
      </c>
      <c r="F1383" s="2">
        <v>0</v>
      </c>
      <c r="G1383" s="3">
        <v>40</v>
      </c>
    </row>
    <row r="1384" spans="1:7" ht="12.75" customHeight="1" x14ac:dyDescent="0.3">
      <c r="A1384" s="2">
        <v>1385</v>
      </c>
      <c r="B1384" s="2" t="s">
        <v>678</v>
      </c>
      <c r="C1384" s="2" t="s">
        <v>30</v>
      </c>
      <c r="D1384" s="2" t="s">
        <v>16</v>
      </c>
      <c r="E1384" s="2" t="s">
        <v>10</v>
      </c>
      <c r="F1384" s="2">
        <v>0</v>
      </c>
      <c r="G1384" s="3">
        <v>17</v>
      </c>
    </row>
    <row r="1385" spans="1:7" ht="12.75" customHeight="1" x14ac:dyDescent="0.3">
      <c r="A1385" s="2">
        <v>1386</v>
      </c>
      <c r="B1385" s="2" t="s">
        <v>678</v>
      </c>
      <c r="C1385" s="2" t="s">
        <v>30</v>
      </c>
      <c r="D1385" s="2" t="s">
        <v>16</v>
      </c>
      <c r="F1385" s="2">
        <v>20</v>
      </c>
      <c r="G1385" s="3">
        <v>14</v>
      </c>
    </row>
    <row r="1386" spans="1:7" ht="12.75" customHeight="1" x14ac:dyDescent="0.3">
      <c r="A1386" s="2">
        <v>1387</v>
      </c>
      <c r="B1386" s="2" t="s">
        <v>678</v>
      </c>
      <c r="C1386" s="2" t="s">
        <v>30</v>
      </c>
      <c r="D1386" s="2" t="s">
        <v>16</v>
      </c>
      <c r="F1386" s="2">
        <v>30</v>
      </c>
      <c r="G1386" s="3">
        <v>19</v>
      </c>
    </row>
    <row r="1387" spans="1:7" ht="12.75" customHeight="1" x14ac:dyDescent="0.3">
      <c r="A1387" s="2">
        <v>1388</v>
      </c>
      <c r="B1387" s="2" t="s">
        <v>679</v>
      </c>
      <c r="C1387" s="2" t="s">
        <v>8</v>
      </c>
      <c r="D1387" s="2" t="s">
        <v>9</v>
      </c>
      <c r="E1387" s="2" t="s">
        <v>10</v>
      </c>
      <c r="F1387" s="2">
        <v>0</v>
      </c>
      <c r="G1387" s="3">
        <v>29</v>
      </c>
    </row>
    <row r="1388" spans="1:7" ht="12.75" customHeight="1" x14ac:dyDescent="0.3">
      <c r="A1388" s="2">
        <v>1389</v>
      </c>
      <c r="B1388" s="2" t="s">
        <v>679</v>
      </c>
      <c r="C1388" s="2" t="s">
        <v>8</v>
      </c>
      <c r="D1388" s="2" t="s">
        <v>9</v>
      </c>
      <c r="F1388" s="2">
        <v>30</v>
      </c>
      <c r="G1388" s="3">
        <v>19</v>
      </c>
    </row>
    <row r="1389" spans="1:7" ht="12.75" customHeight="1" x14ac:dyDescent="0.3">
      <c r="A1389" s="2">
        <v>1390</v>
      </c>
      <c r="B1389" s="2" t="s">
        <v>680</v>
      </c>
      <c r="C1389" s="2" t="s">
        <v>8</v>
      </c>
      <c r="D1389" s="2" t="s">
        <v>180</v>
      </c>
      <c r="F1389" s="2">
        <v>30</v>
      </c>
      <c r="G1389" s="3">
        <v>11</v>
      </c>
    </row>
    <row r="1390" spans="1:7" ht="12.75" customHeight="1" x14ac:dyDescent="0.3">
      <c r="A1390" s="2">
        <v>1391</v>
      </c>
      <c r="B1390" s="2" t="s">
        <v>680</v>
      </c>
      <c r="C1390" s="2" t="s">
        <v>8</v>
      </c>
      <c r="D1390" s="2" t="s">
        <v>180</v>
      </c>
      <c r="F1390" s="2">
        <v>20</v>
      </c>
      <c r="G1390" s="3">
        <v>36</v>
      </c>
    </row>
    <row r="1391" spans="1:7" ht="12.75" customHeight="1" x14ac:dyDescent="0.3">
      <c r="A1391" s="2">
        <v>1392</v>
      </c>
      <c r="B1391" s="2" t="s">
        <v>680</v>
      </c>
      <c r="C1391" s="2" t="s">
        <v>8</v>
      </c>
      <c r="D1391" s="2" t="s">
        <v>180</v>
      </c>
      <c r="E1391" s="2" t="s">
        <v>10</v>
      </c>
      <c r="F1391" s="2">
        <v>0</v>
      </c>
      <c r="G1391" s="3">
        <v>18</v>
      </c>
    </row>
    <row r="1392" spans="1:7" ht="12.75" customHeight="1" x14ac:dyDescent="0.3">
      <c r="A1392" s="2">
        <v>1393</v>
      </c>
      <c r="B1392" s="2" t="s">
        <v>681</v>
      </c>
      <c r="C1392" s="2" t="s">
        <v>8</v>
      </c>
      <c r="D1392" s="2" t="s">
        <v>9</v>
      </c>
      <c r="E1392" s="2" t="s">
        <v>10</v>
      </c>
      <c r="F1392" s="2">
        <v>0</v>
      </c>
      <c r="G1392" s="3">
        <v>37</v>
      </c>
    </row>
    <row r="1393" spans="1:7" ht="12.75" customHeight="1" x14ac:dyDescent="0.3">
      <c r="A1393" s="2">
        <v>1394</v>
      </c>
      <c r="B1393" s="2" t="s">
        <v>681</v>
      </c>
      <c r="C1393" s="2" t="s">
        <v>8</v>
      </c>
      <c r="D1393" s="2" t="s">
        <v>9</v>
      </c>
      <c r="F1393" s="2">
        <v>20</v>
      </c>
      <c r="G1393" s="3">
        <v>16</v>
      </c>
    </row>
    <row r="1394" spans="1:7" ht="12.75" customHeight="1" x14ac:dyDescent="0.3">
      <c r="A1394" s="2">
        <v>1395</v>
      </c>
      <c r="B1394" s="2" t="s">
        <v>681</v>
      </c>
      <c r="C1394" s="2" t="s">
        <v>8</v>
      </c>
      <c r="D1394" s="2" t="s">
        <v>9</v>
      </c>
      <c r="F1394" s="2">
        <v>30</v>
      </c>
      <c r="G1394" s="3">
        <v>15</v>
      </c>
    </row>
    <row r="1395" spans="1:7" ht="12.75" customHeight="1" x14ac:dyDescent="0.3">
      <c r="A1395" s="2">
        <v>1396</v>
      </c>
      <c r="B1395" s="2" t="s">
        <v>682</v>
      </c>
      <c r="C1395" s="2" t="s">
        <v>8</v>
      </c>
      <c r="D1395" s="2" t="s">
        <v>36</v>
      </c>
      <c r="E1395" s="2" t="s">
        <v>10</v>
      </c>
      <c r="F1395" s="2">
        <v>0</v>
      </c>
      <c r="G1395" s="3">
        <v>39</v>
      </c>
    </row>
    <row r="1396" spans="1:7" ht="12.75" customHeight="1" x14ac:dyDescent="0.3">
      <c r="A1396" s="2">
        <v>1397</v>
      </c>
      <c r="B1396" s="2" t="s">
        <v>683</v>
      </c>
      <c r="C1396" s="2" t="s">
        <v>8</v>
      </c>
      <c r="D1396" s="2" t="s">
        <v>65</v>
      </c>
      <c r="F1396" s="2">
        <v>20</v>
      </c>
      <c r="G1396" s="3">
        <v>11</v>
      </c>
    </row>
    <row r="1397" spans="1:7" ht="12.75" customHeight="1" x14ac:dyDescent="0.3">
      <c r="A1397" s="2">
        <v>1398</v>
      </c>
      <c r="B1397" s="2" t="s">
        <v>683</v>
      </c>
      <c r="C1397" s="2" t="s">
        <v>8</v>
      </c>
      <c r="D1397" s="2" t="s">
        <v>65</v>
      </c>
      <c r="E1397" s="2" t="s">
        <v>10</v>
      </c>
      <c r="F1397" s="2">
        <v>0</v>
      </c>
      <c r="G1397" s="3">
        <v>32</v>
      </c>
    </row>
    <row r="1398" spans="1:7" ht="12.75" customHeight="1" x14ac:dyDescent="0.3">
      <c r="A1398" s="2">
        <v>1399</v>
      </c>
      <c r="B1398" s="2" t="s">
        <v>683</v>
      </c>
      <c r="C1398" s="2" t="s">
        <v>8</v>
      </c>
      <c r="D1398" s="2" t="s">
        <v>65</v>
      </c>
      <c r="F1398" s="2">
        <v>30</v>
      </c>
      <c r="G1398" s="3">
        <v>33</v>
      </c>
    </row>
    <row r="1399" spans="1:7" ht="12.75" customHeight="1" x14ac:dyDescent="0.3">
      <c r="A1399" s="2">
        <v>1400</v>
      </c>
      <c r="B1399" s="2" t="s">
        <v>684</v>
      </c>
      <c r="C1399" s="2" t="s">
        <v>8</v>
      </c>
      <c r="D1399" s="2" t="s">
        <v>36</v>
      </c>
      <c r="E1399" s="2" t="s">
        <v>10</v>
      </c>
      <c r="F1399" s="2">
        <v>0</v>
      </c>
      <c r="G1399" s="3">
        <v>39</v>
      </c>
    </row>
    <row r="1400" spans="1:7" ht="12.75" customHeight="1" x14ac:dyDescent="0.3">
      <c r="A1400" s="2">
        <v>1401</v>
      </c>
      <c r="B1400" s="2" t="s">
        <v>684</v>
      </c>
      <c r="C1400" s="2" t="s">
        <v>8</v>
      </c>
      <c r="D1400" s="2" t="s">
        <v>36</v>
      </c>
      <c r="F1400" s="2">
        <v>30</v>
      </c>
      <c r="G1400" s="3">
        <v>39</v>
      </c>
    </row>
    <row r="1401" spans="1:7" ht="12.75" customHeight="1" x14ac:dyDescent="0.3">
      <c r="A1401" s="2">
        <v>1402</v>
      </c>
      <c r="B1401" s="2" t="s">
        <v>684</v>
      </c>
      <c r="C1401" s="2" t="s">
        <v>8</v>
      </c>
      <c r="D1401" s="2" t="s">
        <v>36</v>
      </c>
      <c r="F1401" s="2">
        <v>20</v>
      </c>
      <c r="G1401" s="3">
        <v>38</v>
      </c>
    </row>
    <row r="1402" spans="1:7" ht="12.75" customHeight="1" x14ac:dyDescent="0.3">
      <c r="A1402" s="2">
        <v>1403</v>
      </c>
      <c r="B1402" s="2" t="s">
        <v>685</v>
      </c>
      <c r="C1402" s="2" t="s">
        <v>14</v>
      </c>
      <c r="D1402" s="2" t="s">
        <v>23</v>
      </c>
      <c r="F1402" s="2">
        <v>20</v>
      </c>
      <c r="G1402" s="3">
        <v>35</v>
      </c>
    </row>
    <row r="1403" spans="1:7" ht="12.75" customHeight="1" x14ac:dyDescent="0.3">
      <c r="A1403" s="2">
        <v>1404</v>
      </c>
      <c r="B1403" s="2" t="s">
        <v>685</v>
      </c>
      <c r="C1403" s="2" t="s">
        <v>14</v>
      </c>
      <c r="D1403" s="2" t="s">
        <v>23</v>
      </c>
      <c r="E1403" s="2" t="s">
        <v>10</v>
      </c>
      <c r="F1403" s="2">
        <v>0</v>
      </c>
      <c r="G1403" s="3">
        <v>29</v>
      </c>
    </row>
    <row r="1404" spans="1:7" ht="12.75" customHeight="1" x14ac:dyDescent="0.3">
      <c r="A1404" s="2">
        <v>1405</v>
      </c>
      <c r="B1404" s="2" t="s">
        <v>685</v>
      </c>
      <c r="C1404" s="2" t="s">
        <v>14</v>
      </c>
      <c r="D1404" s="2" t="s">
        <v>23</v>
      </c>
      <c r="F1404" s="2">
        <v>30</v>
      </c>
      <c r="G1404" s="3">
        <v>22</v>
      </c>
    </row>
    <row r="1405" spans="1:7" ht="12.75" customHeight="1" x14ac:dyDescent="0.3">
      <c r="A1405" s="2">
        <v>1406</v>
      </c>
      <c r="B1405" s="2" t="s">
        <v>685</v>
      </c>
      <c r="C1405" s="2" t="s">
        <v>14</v>
      </c>
      <c r="D1405" s="2" t="s">
        <v>23</v>
      </c>
      <c r="F1405" s="2">
        <v>20</v>
      </c>
      <c r="G1405" s="3">
        <v>14</v>
      </c>
    </row>
    <row r="1406" spans="1:7" ht="12.75" customHeight="1" x14ac:dyDescent="0.3">
      <c r="A1406" s="2">
        <v>1407</v>
      </c>
      <c r="B1406" s="2" t="s">
        <v>686</v>
      </c>
      <c r="C1406" s="2" t="s">
        <v>14</v>
      </c>
      <c r="D1406" s="2" t="s">
        <v>23</v>
      </c>
      <c r="E1406" s="2" t="s">
        <v>10</v>
      </c>
      <c r="F1406" s="2">
        <v>0</v>
      </c>
      <c r="G1406" s="3">
        <v>22</v>
      </c>
    </row>
    <row r="1407" spans="1:7" ht="12.75" customHeight="1" x14ac:dyDescent="0.3">
      <c r="A1407" s="2">
        <v>1408</v>
      </c>
      <c r="B1407" s="2" t="s">
        <v>686</v>
      </c>
      <c r="C1407" s="2" t="s">
        <v>14</v>
      </c>
      <c r="D1407" s="2" t="s">
        <v>23</v>
      </c>
      <c r="F1407" s="2">
        <v>20</v>
      </c>
      <c r="G1407" s="3">
        <v>15</v>
      </c>
    </row>
    <row r="1408" spans="1:7" ht="12.75" customHeight="1" x14ac:dyDescent="0.3">
      <c r="A1408" s="2">
        <v>1409</v>
      </c>
      <c r="B1408" s="2" t="s">
        <v>686</v>
      </c>
      <c r="C1408" s="2" t="s">
        <v>14</v>
      </c>
      <c r="D1408" s="2" t="s">
        <v>23</v>
      </c>
      <c r="F1408" s="2">
        <v>30</v>
      </c>
      <c r="G1408" s="3">
        <v>23</v>
      </c>
    </row>
    <row r="1409" spans="1:7" ht="12.75" customHeight="1" x14ac:dyDescent="0.3">
      <c r="A1409" s="2">
        <v>1410</v>
      </c>
      <c r="B1409" s="2" t="s">
        <v>687</v>
      </c>
      <c r="C1409" s="2" t="s">
        <v>14</v>
      </c>
      <c r="D1409" s="2" t="s">
        <v>23</v>
      </c>
      <c r="E1409" s="2" t="s">
        <v>10</v>
      </c>
      <c r="F1409" s="2">
        <v>0</v>
      </c>
      <c r="G1409" s="3">
        <v>28</v>
      </c>
    </row>
    <row r="1410" spans="1:7" ht="12.75" customHeight="1" x14ac:dyDescent="0.3">
      <c r="A1410" s="2">
        <v>1411</v>
      </c>
      <c r="B1410" s="2" t="s">
        <v>687</v>
      </c>
      <c r="C1410" s="2" t="s">
        <v>14</v>
      </c>
      <c r="D1410" s="2" t="s">
        <v>23</v>
      </c>
      <c r="F1410" s="2">
        <v>30</v>
      </c>
      <c r="G1410" s="3">
        <v>38</v>
      </c>
    </row>
    <row r="1411" spans="1:7" ht="12.75" customHeight="1" x14ac:dyDescent="0.3">
      <c r="A1411" s="2">
        <v>1412</v>
      </c>
      <c r="B1411" s="2" t="s">
        <v>687</v>
      </c>
      <c r="C1411" s="2" t="s">
        <v>14</v>
      </c>
      <c r="D1411" s="2" t="s">
        <v>23</v>
      </c>
      <c r="F1411" s="2">
        <v>20</v>
      </c>
      <c r="G1411" s="3">
        <v>33</v>
      </c>
    </row>
    <row r="1412" spans="1:7" ht="12.75" customHeight="1" x14ac:dyDescent="0.3">
      <c r="A1412" s="2">
        <v>1413</v>
      </c>
      <c r="B1412" s="2" t="s">
        <v>687</v>
      </c>
      <c r="C1412" s="2" t="s">
        <v>14</v>
      </c>
      <c r="D1412" s="2" t="s">
        <v>23</v>
      </c>
      <c r="F1412" s="2">
        <v>20</v>
      </c>
      <c r="G1412" s="3">
        <v>16</v>
      </c>
    </row>
    <row r="1413" spans="1:7" ht="12.75" customHeight="1" x14ac:dyDescent="0.3">
      <c r="A1413" s="2">
        <v>1414</v>
      </c>
      <c r="B1413" s="2" t="s">
        <v>688</v>
      </c>
      <c r="C1413" s="2" t="s">
        <v>14</v>
      </c>
      <c r="D1413" s="2" t="s">
        <v>16</v>
      </c>
      <c r="F1413" s="2">
        <v>20</v>
      </c>
      <c r="G1413" s="3">
        <v>34</v>
      </c>
    </row>
    <row r="1414" spans="1:7" ht="12.75" customHeight="1" x14ac:dyDescent="0.3">
      <c r="A1414" s="2">
        <v>1415</v>
      </c>
      <c r="B1414" s="2" t="s">
        <v>688</v>
      </c>
      <c r="C1414" s="2" t="s">
        <v>14</v>
      </c>
      <c r="D1414" s="2" t="s">
        <v>16</v>
      </c>
      <c r="F1414" s="2">
        <v>30</v>
      </c>
      <c r="G1414" s="3">
        <v>20</v>
      </c>
    </row>
    <row r="1415" spans="1:7" ht="12.75" customHeight="1" x14ac:dyDescent="0.3">
      <c r="A1415" s="2">
        <v>1416</v>
      </c>
      <c r="B1415" s="2" t="s">
        <v>688</v>
      </c>
      <c r="C1415" s="2" t="s">
        <v>14</v>
      </c>
      <c r="D1415" s="2" t="s">
        <v>16</v>
      </c>
      <c r="E1415" s="2" t="s">
        <v>10</v>
      </c>
      <c r="F1415" s="2">
        <v>0</v>
      </c>
      <c r="G1415" s="3">
        <v>28</v>
      </c>
    </row>
    <row r="1416" spans="1:7" ht="12.75" customHeight="1" x14ac:dyDescent="0.3">
      <c r="A1416" s="2">
        <v>1417</v>
      </c>
      <c r="B1416" s="2" t="s">
        <v>689</v>
      </c>
      <c r="C1416" s="2" t="s">
        <v>14</v>
      </c>
      <c r="D1416" s="2" t="s">
        <v>13</v>
      </c>
      <c r="F1416" s="2">
        <v>20</v>
      </c>
      <c r="G1416" s="3">
        <v>28</v>
      </c>
    </row>
    <row r="1417" spans="1:7" ht="12.75" customHeight="1" x14ac:dyDescent="0.3">
      <c r="A1417" s="2">
        <v>1418</v>
      </c>
      <c r="B1417" s="2" t="s">
        <v>690</v>
      </c>
      <c r="C1417" s="2" t="s">
        <v>14</v>
      </c>
      <c r="D1417" s="2" t="s">
        <v>23</v>
      </c>
      <c r="F1417" s="2">
        <v>30</v>
      </c>
      <c r="G1417" s="3">
        <v>25</v>
      </c>
    </row>
    <row r="1418" spans="1:7" ht="12.75" customHeight="1" x14ac:dyDescent="0.3">
      <c r="A1418" s="2">
        <v>1419</v>
      </c>
      <c r="B1418" s="2" t="s">
        <v>691</v>
      </c>
      <c r="C1418" s="2" t="s">
        <v>30</v>
      </c>
      <c r="D1418" s="2" t="s">
        <v>16</v>
      </c>
      <c r="E1418" s="2" t="s">
        <v>10</v>
      </c>
      <c r="F1418" s="2">
        <v>0</v>
      </c>
      <c r="G1418" s="3">
        <v>11</v>
      </c>
    </row>
    <row r="1419" spans="1:7" ht="12.75" customHeight="1" x14ac:dyDescent="0.3">
      <c r="A1419" s="2">
        <v>1420</v>
      </c>
      <c r="B1419" s="2" t="s">
        <v>691</v>
      </c>
      <c r="C1419" s="2" t="s">
        <v>30</v>
      </c>
      <c r="D1419" s="2" t="s">
        <v>16</v>
      </c>
      <c r="F1419" s="2">
        <v>20</v>
      </c>
      <c r="G1419" s="3">
        <v>38</v>
      </c>
    </row>
    <row r="1420" spans="1:7" ht="12.75" customHeight="1" x14ac:dyDescent="0.3">
      <c r="A1420" s="2">
        <v>1421</v>
      </c>
      <c r="B1420" s="2" t="s">
        <v>691</v>
      </c>
      <c r="C1420" s="2" t="s">
        <v>30</v>
      </c>
      <c r="D1420" s="2" t="s">
        <v>16</v>
      </c>
      <c r="F1420" s="2">
        <v>30</v>
      </c>
      <c r="G1420" s="3">
        <v>38</v>
      </c>
    </row>
    <row r="1421" spans="1:7" ht="12.75" customHeight="1" x14ac:dyDescent="0.3">
      <c r="A1421" s="2">
        <v>1422</v>
      </c>
      <c r="B1421" s="2" t="s">
        <v>692</v>
      </c>
      <c r="C1421" s="2" t="s">
        <v>14</v>
      </c>
      <c r="D1421" s="2" t="s">
        <v>13</v>
      </c>
      <c r="F1421" s="2">
        <v>30</v>
      </c>
      <c r="G1421" s="3">
        <v>21</v>
      </c>
    </row>
    <row r="1422" spans="1:7" ht="12.75" customHeight="1" x14ac:dyDescent="0.3">
      <c r="A1422" s="2">
        <v>1423</v>
      </c>
      <c r="B1422" s="2" t="s">
        <v>692</v>
      </c>
      <c r="C1422" s="2" t="s">
        <v>14</v>
      </c>
      <c r="D1422" s="2" t="s">
        <v>13</v>
      </c>
      <c r="F1422" s="2">
        <v>20</v>
      </c>
      <c r="G1422" s="3">
        <v>34</v>
      </c>
    </row>
    <row r="1423" spans="1:7" ht="12.75" customHeight="1" x14ac:dyDescent="0.3">
      <c r="A1423" s="2">
        <v>1424</v>
      </c>
      <c r="B1423" s="2" t="s">
        <v>692</v>
      </c>
      <c r="C1423" s="2" t="s">
        <v>14</v>
      </c>
      <c r="D1423" s="2" t="s">
        <v>13</v>
      </c>
      <c r="F1423" s="2">
        <v>20</v>
      </c>
      <c r="G1423" s="3">
        <v>36</v>
      </c>
    </row>
    <row r="1424" spans="1:7" ht="12.75" customHeight="1" x14ac:dyDescent="0.3">
      <c r="A1424" s="2">
        <v>1425</v>
      </c>
      <c r="B1424" s="2" t="s">
        <v>692</v>
      </c>
      <c r="C1424" s="2" t="s">
        <v>14</v>
      </c>
      <c r="D1424" s="2" t="s">
        <v>13</v>
      </c>
      <c r="E1424" s="2" t="s">
        <v>10</v>
      </c>
      <c r="F1424" s="2">
        <v>0</v>
      </c>
      <c r="G1424" s="3">
        <v>20</v>
      </c>
    </row>
    <row r="1425" spans="1:7" ht="12.75" customHeight="1" x14ac:dyDescent="0.3">
      <c r="A1425" s="2">
        <v>1426</v>
      </c>
      <c r="B1425" s="2" t="s">
        <v>693</v>
      </c>
      <c r="C1425" s="2" t="s">
        <v>14</v>
      </c>
      <c r="D1425" s="2" t="s">
        <v>23</v>
      </c>
      <c r="F1425" s="2">
        <v>20</v>
      </c>
      <c r="G1425" s="3">
        <v>15</v>
      </c>
    </row>
    <row r="1426" spans="1:7" ht="12.75" customHeight="1" x14ac:dyDescent="0.3">
      <c r="A1426" s="2">
        <v>1427</v>
      </c>
      <c r="B1426" s="2" t="s">
        <v>693</v>
      </c>
      <c r="C1426" s="2" t="s">
        <v>14</v>
      </c>
      <c r="D1426" s="2" t="s">
        <v>23</v>
      </c>
      <c r="E1426" s="2" t="s">
        <v>10</v>
      </c>
      <c r="F1426" s="2">
        <v>0</v>
      </c>
      <c r="G1426" s="3">
        <v>22</v>
      </c>
    </row>
    <row r="1427" spans="1:7" ht="12.75" customHeight="1" x14ac:dyDescent="0.3">
      <c r="A1427" s="2">
        <v>1428</v>
      </c>
      <c r="B1427" s="2" t="s">
        <v>693</v>
      </c>
      <c r="C1427" s="2" t="s">
        <v>14</v>
      </c>
      <c r="D1427" s="2" t="s">
        <v>23</v>
      </c>
      <c r="F1427" s="2">
        <v>30</v>
      </c>
      <c r="G1427" s="3">
        <v>17</v>
      </c>
    </row>
    <row r="1428" spans="1:7" ht="12.75" customHeight="1" x14ac:dyDescent="0.3">
      <c r="A1428" s="2">
        <v>1429</v>
      </c>
      <c r="B1428" s="2" t="s">
        <v>694</v>
      </c>
      <c r="C1428" s="2" t="s">
        <v>14</v>
      </c>
      <c r="D1428" s="2" t="s">
        <v>13</v>
      </c>
      <c r="F1428" s="2">
        <v>30</v>
      </c>
      <c r="G1428" s="3">
        <v>24</v>
      </c>
    </row>
    <row r="1429" spans="1:7" ht="12.75" customHeight="1" x14ac:dyDescent="0.3">
      <c r="A1429" s="2">
        <v>1430</v>
      </c>
      <c r="B1429" s="2" t="s">
        <v>694</v>
      </c>
      <c r="C1429" s="2" t="s">
        <v>14</v>
      </c>
      <c r="D1429" s="2" t="s">
        <v>13</v>
      </c>
      <c r="E1429" s="2" t="s">
        <v>10</v>
      </c>
      <c r="F1429" s="2">
        <v>0</v>
      </c>
      <c r="G1429" s="3">
        <v>24</v>
      </c>
    </row>
    <row r="1430" spans="1:7" ht="12.75" customHeight="1" x14ac:dyDescent="0.3">
      <c r="A1430" s="2">
        <v>1431</v>
      </c>
      <c r="B1430" s="2" t="s">
        <v>694</v>
      </c>
      <c r="C1430" s="2" t="s">
        <v>14</v>
      </c>
      <c r="D1430" s="2" t="s">
        <v>13</v>
      </c>
      <c r="F1430" s="2">
        <v>20</v>
      </c>
      <c r="G1430" s="3">
        <v>35</v>
      </c>
    </row>
    <row r="1431" spans="1:7" ht="12.75" customHeight="1" x14ac:dyDescent="0.3">
      <c r="A1431" s="2">
        <v>1432</v>
      </c>
      <c r="B1431" s="2" t="s">
        <v>695</v>
      </c>
      <c r="C1431" s="2" t="s">
        <v>8</v>
      </c>
      <c r="D1431" s="2" t="s">
        <v>47</v>
      </c>
      <c r="F1431" s="2">
        <v>20</v>
      </c>
      <c r="G1431" s="3">
        <v>31</v>
      </c>
    </row>
    <row r="1432" spans="1:7" ht="12.75" customHeight="1" x14ac:dyDescent="0.3">
      <c r="A1432" s="2">
        <v>1433</v>
      </c>
      <c r="B1432" s="2" t="s">
        <v>695</v>
      </c>
      <c r="C1432" s="2" t="s">
        <v>8</v>
      </c>
      <c r="D1432" s="2" t="s">
        <v>47</v>
      </c>
      <c r="F1432" s="2">
        <v>20</v>
      </c>
      <c r="G1432" s="3">
        <v>20</v>
      </c>
    </row>
    <row r="1433" spans="1:7" ht="12.75" customHeight="1" x14ac:dyDescent="0.3">
      <c r="A1433" s="2">
        <v>1434</v>
      </c>
      <c r="B1433" s="2" t="s">
        <v>695</v>
      </c>
      <c r="C1433" s="2" t="s">
        <v>8</v>
      </c>
      <c r="D1433" s="2" t="s">
        <v>47</v>
      </c>
      <c r="E1433" s="2" t="s">
        <v>10</v>
      </c>
      <c r="F1433" s="2">
        <v>0</v>
      </c>
      <c r="G1433" s="3">
        <v>19</v>
      </c>
    </row>
    <row r="1434" spans="1:7" ht="12.75" customHeight="1" x14ac:dyDescent="0.3">
      <c r="A1434" s="2">
        <v>1435</v>
      </c>
      <c r="B1434" s="2" t="s">
        <v>695</v>
      </c>
      <c r="C1434" s="2" t="s">
        <v>8</v>
      </c>
      <c r="D1434" s="2" t="s">
        <v>47</v>
      </c>
      <c r="F1434" s="2">
        <v>30</v>
      </c>
      <c r="G1434" s="3">
        <v>37</v>
      </c>
    </row>
    <row r="1435" spans="1:7" ht="12.75" customHeight="1" x14ac:dyDescent="0.3">
      <c r="A1435" s="2">
        <v>1436</v>
      </c>
      <c r="B1435" s="2" t="s">
        <v>696</v>
      </c>
      <c r="C1435" s="2" t="s">
        <v>8</v>
      </c>
      <c r="D1435" s="2" t="s">
        <v>9</v>
      </c>
      <c r="F1435" s="2">
        <v>30</v>
      </c>
      <c r="G1435" s="3">
        <v>27</v>
      </c>
    </row>
    <row r="1436" spans="1:7" ht="12.75" customHeight="1" x14ac:dyDescent="0.3">
      <c r="A1436" s="2">
        <v>1437</v>
      </c>
      <c r="B1436" s="2" t="s">
        <v>696</v>
      </c>
      <c r="C1436" s="2" t="s">
        <v>8</v>
      </c>
      <c r="D1436" s="2" t="s">
        <v>9</v>
      </c>
      <c r="E1436" s="2" t="s">
        <v>10</v>
      </c>
      <c r="F1436" s="2">
        <v>0</v>
      </c>
      <c r="G1436" s="3">
        <v>21</v>
      </c>
    </row>
    <row r="1437" spans="1:7" ht="12.75" customHeight="1" x14ac:dyDescent="0.3">
      <c r="A1437" s="2">
        <v>1438</v>
      </c>
      <c r="B1437" s="2" t="s">
        <v>696</v>
      </c>
      <c r="C1437" s="2" t="s">
        <v>8</v>
      </c>
      <c r="D1437" s="2" t="s">
        <v>9</v>
      </c>
      <c r="F1437" s="2">
        <v>20</v>
      </c>
      <c r="G1437" s="3">
        <v>37</v>
      </c>
    </row>
    <row r="1438" spans="1:7" ht="12.75" customHeight="1" x14ac:dyDescent="0.3">
      <c r="A1438" s="2">
        <v>1439</v>
      </c>
      <c r="B1438" s="2" t="s">
        <v>697</v>
      </c>
      <c r="C1438" s="2" t="s">
        <v>8</v>
      </c>
      <c r="D1438" s="2" t="s">
        <v>36</v>
      </c>
      <c r="E1438" s="2" t="s">
        <v>10</v>
      </c>
      <c r="F1438" s="2">
        <v>0</v>
      </c>
      <c r="G1438" s="3">
        <v>17</v>
      </c>
    </row>
    <row r="1439" spans="1:7" ht="12.75" customHeight="1" x14ac:dyDescent="0.3">
      <c r="A1439" s="2">
        <v>1440</v>
      </c>
      <c r="B1439" s="2" t="s">
        <v>697</v>
      </c>
      <c r="C1439" s="2" t="s">
        <v>8</v>
      </c>
      <c r="D1439" s="2" t="s">
        <v>36</v>
      </c>
      <c r="F1439" s="2">
        <v>30</v>
      </c>
      <c r="G1439" s="3">
        <v>23</v>
      </c>
    </row>
    <row r="1440" spans="1:7" ht="12.75" customHeight="1" x14ac:dyDescent="0.3">
      <c r="A1440" s="2">
        <v>1441</v>
      </c>
      <c r="B1440" s="2" t="s">
        <v>697</v>
      </c>
      <c r="C1440" s="2" t="s">
        <v>8</v>
      </c>
      <c r="D1440" s="2" t="s">
        <v>36</v>
      </c>
      <c r="F1440" s="2">
        <v>20</v>
      </c>
      <c r="G1440" s="3">
        <v>31</v>
      </c>
    </row>
    <row r="1441" spans="1:7" ht="12.75" customHeight="1" x14ac:dyDescent="0.3">
      <c r="A1441" s="2">
        <v>1442</v>
      </c>
      <c r="B1441" s="2" t="s">
        <v>697</v>
      </c>
      <c r="C1441" s="2" t="s">
        <v>8</v>
      </c>
      <c r="D1441" s="2" t="s">
        <v>36</v>
      </c>
      <c r="F1441" s="2">
        <v>20</v>
      </c>
      <c r="G1441" s="3">
        <v>15</v>
      </c>
    </row>
    <row r="1442" spans="1:7" ht="12.75" customHeight="1" x14ac:dyDescent="0.3">
      <c r="A1442" s="2">
        <v>1443</v>
      </c>
      <c r="B1442" s="2" t="s">
        <v>698</v>
      </c>
      <c r="C1442" s="2" t="s">
        <v>30</v>
      </c>
      <c r="D1442" s="2" t="s">
        <v>16</v>
      </c>
      <c r="E1442" s="2" t="s">
        <v>10</v>
      </c>
      <c r="F1442" s="2">
        <v>0</v>
      </c>
      <c r="G1442" s="3">
        <v>19</v>
      </c>
    </row>
    <row r="1443" spans="1:7" ht="12.75" customHeight="1" x14ac:dyDescent="0.3">
      <c r="A1443" s="2">
        <v>1444</v>
      </c>
      <c r="B1443" s="2" t="s">
        <v>699</v>
      </c>
      <c r="C1443" s="2" t="s">
        <v>8</v>
      </c>
      <c r="D1443" s="2" t="s">
        <v>9</v>
      </c>
      <c r="F1443" s="2">
        <v>30</v>
      </c>
      <c r="G1443" s="3">
        <v>29</v>
      </c>
    </row>
    <row r="1444" spans="1:7" ht="12.75" customHeight="1" x14ac:dyDescent="0.3">
      <c r="A1444" s="2">
        <v>1445</v>
      </c>
      <c r="B1444" s="2" t="s">
        <v>699</v>
      </c>
      <c r="C1444" s="2" t="s">
        <v>8</v>
      </c>
      <c r="D1444" s="2" t="s">
        <v>9</v>
      </c>
      <c r="E1444" s="2" t="s">
        <v>10</v>
      </c>
      <c r="F1444" s="2">
        <v>0</v>
      </c>
      <c r="G1444" s="3">
        <v>22</v>
      </c>
    </row>
    <row r="1445" spans="1:7" ht="12.75" customHeight="1" x14ac:dyDescent="0.3">
      <c r="A1445" s="2">
        <v>1446</v>
      </c>
      <c r="B1445" s="2" t="s">
        <v>699</v>
      </c>
      <c r="C1445" s="2" t="s">
        <v>8</v>
      </c>
      <c r="D1445" s="2" t="s">
        <v>9</v>
      </c>
      <c r="F1445" s="2">
        <v>20</v>
      </c>
      <c r="G1445" s="3">
        <v>21</v>
      </c>
    </row>
    <row r="1446" spans="1:7" ht="12.75" customHeight="1" x14ac:dyDescent="0.3">
      <c r="A1446" s="2">
        <v>1447</v>
      </c>
      <c r="B1446" s="2" t="s">
        <v>700</v>
      </c>
      <c r="C1446" s="2" t="s">
        <v>8</v>
      </c>
      <c r="D1446" s="2" t="s">
        <v>9</v>
      </c>
      <c r="F1446" s="2">
        <v>30</v>
      </c>
      <c r="G1446" s="3">
        <v>20</v>
      </c>
    </row>
    <row r="1447" spans="1:7" ht="12.75" customHeight="1" x14ac:dyDescent="0.3">
      <c r="A1447" s="2">
        <v>1448</v>
      </c>
      <c r="B1447" s="2" t="s">
        <v>700</v>
      </c>
      <c r="C1447" s="2" t="s">
        <v>8</v>
      </c>
      <c r="D1447" s="2" t="s">
        <v>9</v>
      </c>
      <c r="E1447" s="2" t="s">
        <v>10</v>
      </c>
      <c r="F1447" s="2">
        <v>0</v>
      </c>
      <c r="G1447" s="3">
        <v>28</v>
      </c>
    </row>
    <row r="1448" spans="1:7" ht="12.75" customHeight="1" x14ac:dyDescent="0.3">
      <c r="A1448" s="2">
        <v>1449</v>
      </c>
      <c r="B1448" s="2" t="s">
        <v>701</v>
      </c>
      <c r="C1448" s="2" t="s">
        <v>8</v>
      </c>
      <c r="D1448" s="2" t="s">
        <v>47</v>
      </c>
      <c r="E1448" s="2" t="s">
        <v>10</v>
      </c>
      <c r="F1448" s="2">
        <v>0</v>
      </c>
      <c r="G1448" s="3">
        <v>10</v>
      </c>
    </row>
    <row r="1449" spans="1:7" ht="12.75" customHeight="1" x14ac:dyDescent="0.3">
      <c r="A1449" s="2">
        <v>1450</v>
      </c>
      <c r="B1449" s="2" t="s">
        <v>701</v>
      </c>
      <c r="C1449" s="2" t="s">
        <v>8</v>
      </c>
      <c r="D1449" s="2" t="s">
        <v>47</v>
      </c>
      <c r="F1449" s="2">
        <v>20</v>
      </c>
      <c r="G1449" s="3">
        <v>21</v>
      </c>
    </row>
    <row r="1450" spans="1:7" ht="12.75" customHeight="1" x14ac:dyDescent="0.3">
      <c r="A1450" s="2">
        <v>1451</v>
      </c>
      <c r="B1450" s="2" t="s">
        <v>702</v>
      </c>
      <c r="C1450" s="2" t="s">
        <v>14</v>
      </c>
      <c r="D1450" s="2" t="s">
        <v>13</v>
      </c>
      <c r="F1450" s="2">
        <v>20</v>
      </c>
      <c r="G1450" s="3">
        <v>27</v>
      </c>
    </row>
    <row r="1451" spans="1:7" ht="12.75" customHeight="1" x14ac:dyDescent="0.3">
      <c r="A1451" s="2">
        <v>1452</v>
      </c>
      <c r="B1451" s="2" t="s">
        <v>702</v>
      </c>
      <c r="C1451" s="2" t="s">
        <v>14</v>
      </c>
      <c r="D1451" s="2" t="s">
        <v>13</v>
      </c>
      <c r="E1451" s="2" t="s">
        <v>10</v>
      </c>
      <c r="F1451" s="2">
        <v>0</v>
      </c>
      <c r="G1451" s="3">
        <v>34</v>
      </c>
    </row>
    <row r="1452" spans="1:7" ht="12.75" customHeight="1" x14ac:dyDescent="0.3">
      <c r="A1452" s="2">
        <v>1453</v>
      </c>
      <c r="B1452" s="2" t="s">
        <v>703</v>
      </c>
      <c r="C1452" s="2" t="s">
        <v>14</v>
      </c>
      <c r="D1452" s="2" t="s">
        <v>23</v>
      </c>
      <c r="F1452" s="2">
        <v>20</v>
      </c>
      <c r="G1452" s="3">
        <v>35</v>
      </c>
    </row>
    <row r="1453" spans="1:7" ht="12.75" customHeight="1" x14ac:dyDescent="0.3">
      <c r="A1453" s="2">
        <v>1454</v>
      </c>
      <c r="B1453" s="2" t="s">
        <v>703</v>
      </c>
      <c r="C1453" s="2" t="s">
        <v>14</v>
      </c>
      <c r="D1453" s="2" t="s">
        <v>23</v>
      </c>
      <c r="F1453" s="2">
        <v>20</v>
      </c>
      <c r="G1453" s="3">
        <v>29</v>
      </c>
    </row>
    <row r="1454" spans="1:7" ht="12.75" customHeight="1" x14ac:dyDescent="0.3">
      <c r="A1454" s="2">
        <v>1455</v>
      </c>
      <c r="B1454" s="2" t="s">
        <v>703</v>
      </c>
      <c r="C1454" s="2" t="s">
        <v>14</v>
      </c>
      <c r="D1454" s="2" t="s">
        <v>23</v>
      </c>
      <c r="E1454" s="2" t="s">
        <v>10</v>
      </c>
      <c r="F1454" s="2">
        <v>0</v>
      </c>
      <c r="G1454" s="3">
        <v>22</v>
      </c>
    </row>
    <row r="1455" spans="1:7" ht="12.75" customHeight="1" x14ac:dyDescent="0.3">
      <c r="A1455" s="2">
        <v>1456</v>
      </c>
      <c r="B1455" s="2" t="s">
        <v>704</v>
      </c>
      <c r="C1455" s="2" t="s">
        <v>14</v>
      </c>
      <c r="D1455" s="2" t="s">
        <v>13</v>
      </c>
      <c r="F1455" s="2">
        <v>20</v>
      </c>
      <c r="G1455" s="3">
        <v>19</v>
      </c>
    </row>
    <row r="1456" spans="1:7" ht="12.75" customHeight="1" x14ac:dyDescent="0.3">
      <c r="A1456" s="2">
        <v>1457</v>
      </c>
      <c r="B1456" s="2" t="s">
        <v>705</v>
      </c>
      <c r="C1456" s="2" t="s">
        <v>14</v>
      </c>
      <c r="D1456" s="2" t="s">
        <v>13</v>
      </c>
      <c r="E1456" s="2" t="s">
        <v>10</v>
      </c>
      <c r="F1456" s="2">
        <v>0</v>
      </c>
      <c r="G1456" s="3">
        <v>19</v>
      </c>
    </row>
    <row r="1457" spans="1:7" ht="12.75" customHeight="1" x14ac:dyDescent="0.3">
      <c r="A1457" s="2">
        <v>1458</v>
      </c>
      <c r="B1457" s="2" t="s">
        <v>705</v>
      </c>
      <c r="C1457" s="2" t="s">
        <v>14</v>
      </c>
      <c r="D1457" s="2" t="s">
        <v>13</v>
      </c>
      <c r="F1457" s="2">
        <v>20</v>
      </c>
      <c r="G1457" s="3">
        <v>11</v>
      </c>
    </row>
    <row r="1458" spans="1:7" ht="12.75" customHeight="1" x14ac:dyDescent="0.3">
      <c r="A1458" s="2">
        <v>1459</v>
      </c>
      <c r="B1458" s="2" t="s">
        <v>706</v>
      </c>
      <c r="C1458" s="2" t="s">
        <v>8</v>
      </c>
      <c r="D1458" s="2" t="s">
        <v>65</v>
      </c>
      <c r="E1458" s="2" t="s">
        <v>10</v>
      </c>
      <c r="F1458" s="2">
        <v>0</v>
      </c>
      <c r="G1458" s="3">
        <v>35</v>
      </c>
    </row>
    <row r="1459" spans="1:7" ht="12.75" customHeight="1" x14ac:dyDescent="0.3">
      <c r="A1459" s="2">
        <v>1460</v>
      </c>
      <c r="B1459" s="2" t="s">
        <v>706</v>
      </c>
      <c r="C1459" s="2" t="s">
        <v>8</v>
      </c>
      <c r="D1459" s="2" t="s">
        <v>65</v>
      </c>
      <c r="F1459" s="2">
        <v>30</v>
      </c>
      <c r="G1459" s="3">
        <v>26</v>
      </c>
    </row>
    <row r="1460" spans="1:7" ht="12.75" customHeight="1" x14ac:dyDescent="0.3">
      <c r="A1460" s="2">
        <v>1461</v>
      </c>
      <c r="B1460" s="2" t="s">
        <v>706</v>
      </c>
      <c r="C1460" s="2" t="s">
        <v>8</v>
      </c>
      <c r="D1460" s="2" t="s">
        <v>65</v>
      </c>
      <c r="F1460" s="2">
        <v>20</v>
      </c>
      <c r="G1460" s="3">
        <v>23</v>
      </c>
    </row>
    <row r="1461" spans="1:7" ht="12.75" customHeight="1" x14ac:dyDescent="0.3">
      <c r="A1461" s="2">
        <v>1462</v>
      </c>
      <c r="B1461" s="2" t="s">
        <v>707</v>
      </c>
      <c r="C1461" s="2" t="s">
        <v>8</v>
      </c>
      <c r="D1461" s="2" t="s">
        <v>47</v>
      </c>
      <c r="E1461" s="2" t="s">
        <v>10</v>
      </c>
      <c r="F1461" s="2">
        <v>0</v>
      </c>
      <c r="G1461" s="3">
        <v>38</v>
      </c>
    </row>
    <row r="1462" spans="1:7" ht="12.75" customHeight="1" x14ac:dyDescent="0.3">
      <c r="A1462" s="2">
        <v>1463</v>
      </c>
      <c r="B1462" s="2" t="s">
        <v>707</v>
      </c>
      <c r="C1462" s="2" t="s">
        <v>8</v>
      </c>
      <c r="D1462" s="2" t="s">
        <v>47</v>
      </c>
      <c r="F1462" s="2">
        <v>30</v>
      </c>
      <c r="G1462" s="3">
        <v>21</v>
      </c>
    </row>
    <row r="1463" spans="1:7" ht="12.75" customHeight="1" x14ac:dyDescent="0.3">
      <c r="A1463" s="2">
        <v>1464</v>
      </c>
      <c r="B1463" s="2" t="s">
        <v>707</v>
      </c>
      <c r="C1463" s="2" t="s">
        <v>8</v>
      </c>
      <c r="D1463" s="2" t="s">
        <v>47</v>
      </c>
      <c r="F1463" s="2">
        <v>20</v>
      </c>
      <c r="G1463" s="3">
        <v>10</v>
      </c>
    </row>
    <row r="1464" spans="1:7" ht="12.75" customHeight="1" x14ac:dyDescent="0.3">
      <c r="A1464" s="2">
        <v>1465</v>
      </c>
      <c r="B1464" s="2" t="s">
        <v>707</v>
      </c>
      <c r="C1464" s="2" t="s">
        <v>8</v>
      </c>
      <c r="D1464" s="2" t="s">
        <v>47</v>
      </c>
      <c r="F1464" s="2">
        <v>20</v>
      </c>
      <c r="G1464" s="3">
        <v>20</v>
      </c>
    </row>
    <row r="1465" spans="1:7" ht="12.75" customHeight="1" x14ac:dyDescent="0.3">
      <c r="A1465" s="2">
        <v>1466</v>
      </c>
      <c r="B1465" s="2" t="s">
        <v>708</v>
      </c>
      <c r="C1465" s="2" t="s">
        <v>8</v>
      </c>
      <c r="D1465" s="2" t="s">
        <v>75</v>
      </c>
      <c r="E1465" s="2" t="s">
        <v>10</v>
      </c>
      <c r="F1465" s="2">
        <v>0</v>
      </c>
      <c r="G1465" s="3">
        <v>27</v>
      </c>
    </row>
    <row r="1466" spans="1:7" ht="12.75" customHeight="1" x14ac:dyDescent="0.3">
      <c r="A1466" s="2">
        <v>1467</v>
      </c>
      <c r="B1466" s="2" t="s">
        <v>709</v>
      </c>
      <c r="C1466" s="2" t="s">
        <v>8</v>
      </c>
      <c r="D1466" s="2" t="s">
        <v>36</v>
      </c>
      <c r="E1466" s="2" t="s">
        <v>10</v>
      </c>
      <c r="F1466" s="2">
        <v>0</v>
      </c>
      <c r="G1466" s="3">
        <v>35</v>
      </c>
    </row>
    <row r="1467" spans="1:7" ht="12.75" customHeight="1" x14ac:dyDescent="0.3">
      <c r="A1467" s="2">
        <v>1468</v>
      </c>
      <c r="B1467" s="2" t="s">
        <v>710</v>
      </c>
      <c r="C1467" s="2" t="s">
        <v>8</v>
      </c>
      <c r="D1467" s="2" t="s">
        <v>47</v>
      </c>
      <c r="E1467" s="2" t="s">
        <v>10</v>
      </c>
      <c r="F1467" s="2">
        <v>0</v>
      </c>
      <c r="G1467" s="3">
        <v>36</v>
      </c>
    </row>
    <row r="1468" spans="1:7" ht="12.75" customHeight="1" x14ac:dyDescent="0.3">
      <c r="A1468" s="2">
        <v>1469</v>
      </c>
      <c r="B1468" s="2" t="s">
        <v>710</v>
      </c>
      <c r="C1468" s="2" t="s">
        <v>8</v>
      </c>
      <c r="D1468" s="2" t="s">
        <v>47</v>
      </c>
      <c r="F1468" s="2">
        <v>30</v>
      </c>
      <c r="G1468" s="3">
        <v>22</v>
      </c>
    </row>
    <row r="1469" spans="1:7" ht="12.75" customHeight="1" x14ac:dyDescent="0.3">
      <c r="A1469" s="2">
        <v>1470</v>
      </c>
      <c r="B1469" s="2" t="s">
        <v>711</v>
      </c>
      <c r="C1469" s="2" t="s">
        <v>8</v>
      </c>
      <c r="D1469" s="2" t="s">
        <v>36</v>
      </c>
      <c r="E1469" s="2" t="s">
        <v>10</v>
      </c>
      <c r="F1469" s="2">
        <v>0</v>
      </c>
      <c r="G1469" s="3">
        <v>13</v>
      </c>
    </row>
    <row r="1470" spans="1:7" ht="12.75" customHeight="1" x14ac:dyDescent="0.3">
      <c r="A1470" s="2">
        <v>1471</v>
      </c>
      <c r="B1470" s="2" t="s">
        <v>711</v>
      </c>
      <c r="C1470" s="2" t="s">
        <v>8</v>
      </c>
      <c r="D1470" s="2" t="s">
        <v>36</v>
      </c>
      <c r="F1470" s="2">
        <v>30</v>
      </c>
      <c r="G1470" s="3">
        <v>34</v>
      </c>
    </row>
    <row r="1471" spans="1:7" ht="12.75" customHeight="1" x14ac:dyDescent="0.3">
      <c r="A1471" s="2">
        <v>1472</v>
      </c>
      <c r="B1471" s="2" t="s">
        <v>712</v>
      </c>
      <c r="C1471" s="2" t="s">
        <v>8</v>
      </c>
      <c r="D1471" s="2" t="s">
        <v>47</v>
      </c>
      <c r="E1471" s="2" t="s">
        <v>10</v>
      </c>
      <c r="F1471" s="2">
        <v>0</v>
      </c>
      <c r="G1471" s="3">
        <v>16</v>
      </c>
    </row>
    <row r="1472" spans="1:7" ht="12.75" customHeight="1" x14ac:dyDescent="0.3">
      <c r="A1472" s="2">
        <v>1473</v>
      </c>
      <c r="B1472" s="2" t="s">
        <v>713</v>
      </c>
      <c r="C1472" s="2" t="s">
        <v>8</v>
      </c>
      <c r="D1472" s="2" t="s">
        <v>9</v>
      </c>
      <c r="E1472" s="2" t="s">
        <v>10</v>
      </c>
      <c r="F1472" s="2">
        <v>0</v>
      </c>
      <c r="G1472" s="3">
        <v>19</v>
      </c>
    </row>
    <row r="1473" spans="1:7" ht="12.75" customHeight="1" x14ac:dyDescent="0.3">
      <c r="A1473" s="2">
        <v>1474</v>
      </c>
      <c r="B1473" s="2" t="s">
        <v>714</v>
      </c>
      <c r="C1473" s="2" t="s">
        <v>8</v>
      </c>
      <c r="D1473" s="2" t="s">
        <v>75</v>
      </c>
      <c r="E1473" s="2" t="s">
        <v>10</v>
      </c>
      <c r="F1473" s="2">
        <v>0</v>
      </c>
      <c r="G1473" s="3">
        <v>18</v>
      </c>
    </row>
    <row r="1474" spans="1:7" ht="12.75" customHeight="1" x14ac:dyDescent="0.3">
      <c r="A1474" s="2">
        <v>1475</v>
      </c>
      <c r="B1474" s="2" t="s">
        <v>715</v>
      </c>
      <c r="C1474" s="2" t="s">
        <v>8</v>
      </c>
      <c r="D1474" s="2" t="s">
        <v>9</v>
      </c>
      <c r="E1474" s="2" t="s">
        <v>10</v>
      </c>
      <c r="F1474" s="2">
        <v>0</v>
      </c>
      <c r="G1474" s="3">
        <v>32</v>
      </c>
    </row>
    <row r="1475" spans="1:7" ht="12.75" customHeight="1" x14ac:dyDescent="0.3">
      <c r="A1475" s="2">
        <v>1476</v>
      </c>
      <c r="B1475" s="2" t="s">
        <v>715</v>
      </c>
      <c r="C1475" s="2" t="s">
        <v>8</v>
      </c>
      <c r="D1475" s="2" t="s">
        <v>9</v>
      </c>
      <c r="F1475" s="2">
        <v>30</v>
      </c>
      <c r="G1475" s="3">
        <v>11</v>
      </c>
    </row>
    <row r="1476" spans="1:7" ht="12.75" customHeight="1" x14ac:dyDescent="0.3">
      <c r="A1476" s="2">
        <v>1477</v>
      </c>
      <c r="B1476" s="2" t="s">
        <v>716</v>
      </c>
      <c r="C1476" s="2" t="s">
        <v>14</v>
      </c>
      <c r="D1476" s="2" t="s">
        <v>23</v>
      </c>
      <c r="F1476" s="2">
        <v>20</v>
      </c>
      <c r="G1476" s="3">
        <v>35</v>
      </c>
    </row>
    <row r="1477" spans="1:7" ht="12.75" customHeight="1" x14ac:dyDescent="0.3">
      <c r="A1477" s="2">
        <v>1478</v>
      </c>
      <c r="B1477" s="2" t="s">
        <v>716</v>
      </c>
      <c r="C1477" s="2" t="s">
        <v>14</v>
      </c>
      <c r="D1477" s="2" t="s">
        <v>23</v>
      </c>
      <c r="F1477" s="2">
        <v>30</v>
      </c>
      <c r="G1477" s="3">
        <v>34</v>
      </c>
    </row>
    <row r="1478" spans="1:7" ht="12.75" customHeight="1" x14ac:dyDescent="0.3">
      <c r="A1478" s="2">
        <v>1479</v>
      </c>
      <c r="B1478" s="2" t="s">
        <v>716</v>
      </c>
      <c r="C1478" s="2" t="s">
        <v>14</v>
      </c>
      <c r="D1478" s="2" t="s">
        <v>23</v>
      </c>
      <c r="E1478" s="2" t="s">
        <v>10</v>
      </c>
      <c r="F1478" s="2">
        <v>0</v>
      </c>
      <c r="G1478" s="3">
        <v>11</v>
      </c>
    </row>
    <row r="1479" spans="1:7" ht="12.75" customHeight="1" x14ac:dyDescent="0.3">
      <c r="A1479" s="2">
        <v>1480</v>
      </c>
      <c r="B1479" s="2" t="s">
        <v>716</v>
      </c>
      <c r="C1479" s="2" t="s">
        <v>14</v>
      </c>
      <c r="D1479" s="2" t="s">
        <v>23</v>
      </c>
      <c r="F1479" s="2">
        <v>20</v>
      </c>
      <c r="G1479" s="3">
        <v>40</v>
      </c>
    </row>
    <row r="1480" spans="1:7" ht="12.75" customHeight="1" x14ac:dyDescent="0.3">
      <c r="A1480" s="2">
        <v>1481</v>
      </c>
      <c r="B1480" s="2" t="s">
        <v>717</v>
      </c>
      <c r="C1480" s="2" t="s">
        <v>8</v>
      </c>
      <c r="D1480" s="2" t="s">
        <v>54</v>
      </c>
      <c r="F1480" s="2">
        <v>20</v>
      </c>
      <c r="G1480" s="3">
        <v>29</v>
      </c>
    </row>
    <row r="1481" spans="1:7" ht="12.75" customHeight="1" x14ac:dyDescent="0.3">
      <c r="A1481" s="2">
        <v>1482</v>
      </c>
      <c r="B1481" s="2" t="s">
        <v>717</v>
      </c>
      <c r="C1481" s="2" t="s">
        <v>8</v>
      </c>
      <c r="D1481" s="2" t="s">
        <v>54</v>
      </c>
      <c r="F1481" s="2">
        <v>30</v>
      </c>
      <c r="G1481" s="3">
        <v>19</v>
      </c>
    </row>
    <row r="1482" spans="1:7" ht="12.75" customHeight="1" x14ac:dyDescent="0.3">
      <c r="A1482" s="2">
        <v>1483</v>
      </c>
      <c r="B1482" s="2" t="s">
        <v>718</v>
      </c>
      <c r="C1482" s="2" t="s">
        <v>8</v>
      </c>
      <c r="D1482" s="2" t="s">
        <v>9</v>
      </c>
      <c r="E1482" s="2" t="s">
        <v>10</v>
      </c>
      <c r="F1482" s="2">
        <v>0</v>
      </c>
      <c r="G1482" s="3">
        <v>30</v>
      </c>
    </row>
    <row r="1483" spans="1:7" ht="12.75" customHeight="1" x14ac:dyDescent="0.3">
      <c r="A1483" s="2">
        <v>1484</v>
      </c>
      <c r="B1483" s="2" t="s">
        <v>718</v>
      </c>
      <c r="C1483" s="2" t="s">
        <v>8</v>
      </c>
      <c r="D1483" s="2" t="s">
        <v>9</v>
      </c>
      <c r="F1483" s="2">
        <v>30</v>
      </c>
      <c r="G1483" s="3">
        <v>38</v>
      </c>
    </row>
    <row r="1484" spans="1:7" ht="12.75" customHeight="1" x14ac:dyDescent="0.3">
      <c r="A1484" s="2">
        <v>1485</v>
      </c>
      <c r="B1484" s="2" t="s">
        <v>719</v>
      </c>
      <c r="C1484" s="2" t="s">
        <v>8</v>
      </c>
      <c r="D1484" s="2" t="s">
        <v>36</v>
      </c>
      <c r="E1484" s="2" t="s">
        <v>10</v>
      </c>
      <c r="F1484" s="2">
        <v>0</v>
      </c>
      <c r="G1484" s="3">
        <v>10</v>
      </c>
    </row>
    <row r="1485" spans="1:7" ht="12.75" customHeight="1" x14ac:dyDescent="0.3">
      <c r="A1485" s="2">
        <v>1486</v>
      </c>
      <c r="B1485" s="2" t="s">
        <v>720</v>
      </c>
      <c r="C1485" s="2" t="s">
        <v>30</v>
      </c>
      <c r="D1485" s="2" t="s">
        <v>16</v>
      </c>
      <c r="F1485" s="2">
        <v>30</v>
      </c>
      <c r="G1485" s="3">
        <v>30</v>
      </c>
    </row>
    <row r="1486" spans="1:7" ht="12.75" customHeight="1" x14ac:dyDescent="0.3">
      <c r="A1486" s="2">
        <v>1487</v>
      </c>
      <c r="B1486" s="2" t="s">
        <v>720</v>
      </c>
      <c r="C1486" s="2" t="s">
        <v>30</v>
      </c>
      <c r="D1486" s="2" t="s">
        <v>16</v>
      </c>
      <c r="E1486" s="2" t="s">
        <v>10</v>
      </c>
      <c r="F1486" s="2">
        <v>0</v>
      </c>
      <c r="G1486" s="3">
        <v>11</v>
      </c>
    </row>
    <row r="1487" spans="1:7" ht="12.75" customHeight="1" x14ac:dyDescent="0.3">
      <c r="A1487" s="2">
        <v>1488</v>
      </c>
      <c r="B1487" s="2" t="s">
        <v>720</v>
      </c>
      <c r="C1487" s="2" t="s">
        <v>30</v>
      </c>
      <c r="D1487" s="2" t="s">
        <v>16</v>
      </c>
      <c r="F1487" s="2">
        <v>20</v>
      </c>
      <c r="G1487" s="3">
        <v>38</v>
      </c>
    </row>
    <row r="1488" spans="1:7" ht="12.75" customHeight="1" x14ac:dyDescent="0.3">
      <c r="A1488" s="2">
        <v>1489</v>
      </c>
      <c r="B1488" s="2" t="s">
        <v>721</v>
      </c>
      <c r="C1488" s="2" t="s">
        <v>8</v>
      </c>
      <c r="D1488" s="2" t="s">
        <v>36</v>
      </c>
      <c r="E1488" s="2" t="s">
        <v>10</v>
      </c>
      <c r="F1488" s="2">
        <v>0</v>
      </c>
      <c r="G1488" s="3">
        <v>17</v>
      </c>
    </row>
    <row r="1489" spans="1:7" ht="12.75" customHeight="1" x14ac:dyDescent="0.3">
      <c r="A1489" s="2">
        <v>1490</v>
      </c>
      <c r="B1489" s="2" t="s">
        <v>721</v>
      </c>
      <c r="C1489" s="2" t="s">
        <v>8</v>
      </c>
      <c r="D1489" s="2" t="s">
        <v>36</v>
      </c>
      <c r="F1489" s="2">
        <v>20</v>
      </c>
      <c r="G1489" s="3">
        <v>29</v>
      </c>
    </row>
    <row r="1490" spans="1:7" ht="12.75" customHeight="1" x14ac:dyDescent="0.3">
      <c r="A1490" s="2">
        <v>1491</v>
      </c>
      <c r="B1490" s="2" t="s">
        <v>721</v>
      </c>
      <c r="C1490" s="2" t="s">
        <v>8</v>
      </c>
      <c r="D1490" s="2" t="s">
        <v>36</v>
      </c>
      <c r="F1490" s="2">
        <v>30</v>
      </c>
      <c r="G1490" s="3">
        <v>40</v>
      </c>
    </row>
    <row r="1491" spans="1:7" ht="12.75" customHeight="1" x14ac:dyDescent="0.3">
      <c r="A1491" s="2">
        <v>1492</v>
      </c>
      <c r="B1491" s="2" t="s">
        <v>721</v>
      </c>
      <c r="C1491" s="2" t="s">
        <v>8</v>
      </c>
      <c r="D1491" s="2" t="s">
        <v>36</v>
      </c>
      <c r="F1491" s="2">
        <v>20</v>
      </c>
      <c r="G1491" s="3">
        <v>15</v>
      </c>
    </row>
    <row r="1492" spans="1:7" ht="12.75" customHeight="1" x14ac:dyDescent="0.3">
      <c r="A1492" s="2">
        <v>1493</v>
      </c>
      <c r="B1492" s="2" t="s">
        <v>722</v>
      </c>
      <c r="C1492" s="2" t="s">
        <v>14</v>
      </c>
      <c r="D1492" s="2" t="s">
        <v>23</v>
      </c>
      <c r="F1492" s="2">
        <v>30</v>
      </c>
      <c r="G1492" s="3">
        <v>12</v>
      </c>
    </row>
    <row r="1493" spans="1:7" ht="12.75" customHeight="1" x14ac:dyDescent="0.3">
      <c r="A1493" s="2">
        <v>1494</v>
      </c>
      <c r="B1493" s="2" t="s">
        <v>723</v>
      </c>
      <c r="C1493" s="2" t="s">
        <v>83</v>
      </c>
      <c r="D1493" s="2" t="s">
        <v>199</v>
      </c>
      <c r="F1493" s="2">
        <v>20</v>
      </c>
      <c r="G1493" s="3">
        <v>29</v>
      </c>
    </row>
    <row r="1494" spans="1:7" ht="12.75" customHeight="1" x14ac:dyDescent="0.3">
      <c r="A1494" s="2">
        <v>1495</v>
      </c>
      <c r="B1494" s="2" t="s">
        <v>723</v>
      </c>
      <c r="C1494" s="2" t="s">
        <v>83</v>
      </c>
      <c r="D1494" s="2" t="s">
        <v>199</v>
      </c>
      <c r="E1494" s="2" t="s">
        <v>10</v>
      </c>
      <c r="F1494" s="2">
        <v>0</v>
      </c>
      <c r="G1494" s="3">
        <v>22</v>
      </c>
    </row>
    <row r="1495" spans="1:7" ht="12.75" customHeight="1" x14ac:dyDescent="0.3">
      <c r="A1495" s="2">
        <v>1496</v>
      </c>
      <c r="B1495" s="2" t="s">
        <v>724</v>
      </c>
      <c r="C1495" s="2" t="s">
        <v>83</v>
      </c>
      <c r="D1495" s="2" t="s">
        <v>199</v>
      </c>
      <c r="E1495" s="2" t="s">
        <v>10</v>
      </c>
      <c r="F1495" s="2">
        <v>0</v>
      </c>
      <c r="G1495" s="3">
        <v>20</v>
      </c>
    </row>
    <row r="1496" spans="1:7" ht="12.75" customHeight="1" x14ac:dyDescent="0.3">
      <c r="A1496" s="2">
        <v>1497</v>
      </c>
      <c r="B1496" s="2" t="s">
        <v>724</v>
      </c>
      <c r="C1496" s="2" t="s">
        <v>83</v>
      </c>
      <c r="D1496" s="2" t="s">
        <v>199</v>
      </c>
      <c r="F1496" s="2">
        <v>20</v>
      </c>
      <c r="G1496" s="3">
        <v>29</v>
      </c>
    </row>
    <row r="1497" spans="1:7" ht="12.75" customHeight="1" x14ac:dyDescent="0.3">
      <c r="A1497" s="2">
        <v>1498</v>
      </c>
      <c r="B1497" s="2" t="s">
        <v>724</v>
      </c>
      <c r="C1497" s="2" t="s">
        <v>83</v>
      </c>
      <c r="D1497" s="2" t="s">
        <v>199</v>
      </c>
      <c r="F1497" s="2">
        <v>30</v>
      </c>
      <c r="G1497" s="3">
        <v>22</v>
      </c>
    </row>
    <row r="1498" spans="1:7" ht="12.75" customHeight="1" x14ac:dyDescent="0.3">
      <c r="A1498" s="2">
        <v>1499</v>
      </c>
      <c r="B1498" s="2" t="s">
        <v>725</v>
      </c>
      <c r="C1498" s="2" t="s">
        <v>14</v>
      </c>
      <c r="D1498" s="2" t="s">
        <v>13</v>
      </c>
      <c r="E1498" s="2" t="s">
        <v>10</v>
      </c>
      <c r="F1498" s="2">
        <v>0</v>
      </c>
      <c r="G1498" s="3">
        <v>17</v>
      </c>
    </row>
    <row r="1499" spans="1:7" ht="12.75" customHeight="1" x14ac:dyDescent="0.3">
      <c r="A1499" s="2">
        <v>1500</v>
      </c>
      <c r="B1499" s="2" t="s">
        <v>725</v>
      </c>
      <c r="C1499" s="2" t="s">
        <v>14</v>
      </c>
      <c r="D1499" s="2" t="s">
        <v>13</v>
      </c>
      <c r="F1499" s="2">
        <v>20</v>
      </c>
      <c r="G1499" s="3">
        <v>27</v>
      </c>
    </row>
    <row r="1500" spans="1:7" ht="12.75" customHeight="1" x14ac:dyDescent="0.3">
      <c r="A1500" s="2">
        <v>1501</v>
      </c>
      <c r="B1500" s="2" t="s">
        <v>725</v>
      </c>
      <c r="C1500" s="2" t="s">
        <v>14</v>
      </c>
      <c r="D1500" s="2" t="s">
        <v>13</v>
      </c>
      <c r="F1500" s="2">
        <v>30</v>
      </c>
      <c r="G1500" s="3">
        <v>28</v>
      </c>
    </row>
    <row r="1501" spans="1:7" ht="12.75" customHeight="1" x14ac:dyDescent="0.3">
      <c r="A1501" s="2">
        <v>1502</v>
      </c>
      <c r="B1501" s="2" t="s">
        <v>725</v>
      </c>
      <c r="C1501" s="2" t="s">
        <v>14</v>
      </c>
      <c r="D1501" s="2" t="s">
        <v>13</v>
      </c>
      <c r="F1501" s="2">
        <v>20</v>
      </c>
      <c r="G1501" s="3">
        <v>22</v>
      </c>
    </row>
    <row r="1502" spans="1:7" ht="12.75" customHeight="1" x14ac:dyDescent="0.3">
      <c r="A1502" s="2">
        <v>1503</v>
      </c>
      <c r="B1502" s="2" t="s">
        <v>726</v>
      </c>
      <c r="C1502" s="2" t="s">
        <v>8</v>
      </c>
      <c r="D1502" s="2" t="s">
        <v>9</v>
      </c>
      <c r="E1502" s="2" t="s">
        <v>10</v>
      </c>
      <c r="F1502" s="2">
        <v>0</v>
      </c>
      <c r="G1502" s="3">
        <v>26</v>
      </c>
    </row>
    <row r="1503" spans="1:7" ht="12.75" customHeight="1" x14ac:dyDescent="0.3">
      <c r="A1503" s="2">
        <v>1504</v>
      </c>
      <c r="B1503" s="2" t="s">
        <v>726</v>
      </c>
      <c r="C1503" s="2" t="s">
        <v>8</v>
      </c>
      <c r="D1503" s="2" t="s">
        <v>9</v>
      </c>
      <c r="F1503" s="2">
        <v>20</v>
      </c>
      <c r="G1503" s="3">
        <v>11</v>
      </c>
    </row>
    <row r="1504" spans="1:7" ht="12.75" customHeight="1" x14ac:dyDescent="0.3">
      <c r="A1504" s="2">
        <v>1505</v>
      </c>
      <c r="B1504" s="2" t="s">
        <v>726</v>
      </c>
      <c r="C1504" s="2" t="s">
        <v>8</v>
      </c>
      <c r="D1504" s="2" t="s">
        <v>9</v>
      </c>
      <c r="F1504" s="2">
        <v>30</v>
      </c>
      <c r="G1504" s="3">
        <v>32</v>
      </c>
    </row>
    <row r="1505" spans="1:7" ht="12.75" customHeight="1" x14ac:dyDescent="0.3">
      <c r="A1505" s="2">
        <v>1506</v>
      </c>
      <c r="B1505" s="2" t="s">
        <v>726</v>
      </c>
      <c r="C1505" s="2" t="s">
        <v>8</v>
      </c>
      <c r="D1505" s="2" t="s">
        <v>9</v>
      </c>
      <c r="F1505" s="2">
        <v>20</v>
      </c>
      <c r="G1505" s="3">
        <v>22</v>
      </c>
    </row>
    <row r="1506" spans="1:7" ht="12.75" customHeight="1" x14ac:dyDescent="0.3">
      <c r="A1506" s="2">
        <v>1507</v>
      </c>
      <c r="B1506" s="2" t="s">
        <v>727</v>
      </c>
      <c r="C1506" s="2" t="s">
        <v>8</v>
      </c>
      <c r="D1506" s="2" t="s">
        <v>9</v>
      </c>
      <c r="E1506" s="2" t="s">
        <v>10</v>
      </c>
      <c r="F1506" s="2">
        <v>0</v>
      </c>
      <c r="G1506" s="3">
        <v>37</v>
      </c>
    </row>
    <row r="1507" spans="1:7" ht="12.75" customHeight="1" x14ac:dyDescent="0.3">
      <c r="A1507" s="2">
        <v>1508</v>
      </c>
      <c r="B1507" s="2" t="s">
        <v>728</v>
      </c>
      <c r="C1507" s="2" t="s">
        <v>8</v>
      </c>
      <c r="D1507" s="2" t="s">
        <v>36</v>
      </c>
      <c r="F1507" s="2">
        <v>30</v>
      </c>
      <c r="G1507" s="3">
        <v>39</v>
      </c>
    </row>
    <row r="1508" spans="1:7" ht="12.75" customHeight="1" x14ac:dyDescent="0.3">
      <c r="A1508" s="2">
        <v>1509</v>
      </c>
      <c r="B1508" s="2" t="s">
        <v>728</v>
      </c>
      <c r="C1508" s="2" t="s">
        <v>8</v>
      </c>
      <c r="D1508" s="2" t="s">
        <v>36</v>
      </c>
      <c r="E1508" s="2" t="s">
        <v>10</v>
      </c>
      <c r="F1508" s="2">
        <v>0</v>
      </c>
      <c r="G1508" s="3">
        <v>23</v>
      </c>
    </row>
    <row r="1509" spans="1:7" ht="12.75" customHeight="1" x14ac:dyDescent="0.3">
      <c r="A1509" s="2">
        <v>1510</v>
      </c>
      <c r="B1509" s="2" t="s">
        <v>728</v>
      </c>
      <c r="C1509" s="2" t="s">
        <v>8</v>
      </c>
      <c r="D1509" s="2" t="s">
        <v>36</v>
      </c>
      <c r="F1509" s="2">
        <v>20</v>
      </c>
      <c r="G1509" s="3">
        <v>18</v>
      </c>
    </row>
    <row r="1510" spans="1:7" ht="12.75" customHeight="1" x14ac:dyDescent="0.3">
      <c r="A1510" s="2">
        <v>1511</v>
      </c>
      <c r="B1510" s="2" t="s">
        <v>729</v>
      </c>
      <c r="C1510" s="2" t="s">
        <v>8</v>
      </c>
      <c r="D1510" s="2" t="s">
        <v>54</v>
      </c>
      <c r="F1510" s="2">
        <v>20</v>
      </c>
      <c r="G1510" s="3">
        <v>23</v>
      </c>
    </row>
    <row r="1511" spans="1:7" ht="12.75" customHeight="1" x14ac:dyDescent="0.3">
      <c r="A1511" s="2">
        <v>1512</v>
      </c>
      <c r="B1511" s="2" t="s">
        <v>729</v>
      </c>
      <c r="C1511" s="2" t="s">
        <v>8</v>
      </c>
      <c r="D1511" s="2" t="s">
        <v>54</v>
      </c>
      <c r="F1511" s="2">
        <v>30</v>
      </c>
      <c r="G1511" s="3">
        <v>27</v>
      </c>
    </row>
    <row r="1512" spans="1:7" ht="12.75" customHeight="1" x14ac:dyDescent="0.3">
      <c r="A1512" s="2">
        <v>1513</v>
      </c>
      <c r="B1512" s="2" t="s">
        <v>730</v>
      </c>
      <c r="C1512" s="2" t="s">
        <v>8</v>
      </c>
      <c r="D1512" s="2" t="s">
        <v>54</v>
      </c>
      <c r="E1512" s="2" t="s">
        <v>10</v>
      </c>
      <c r="F1512" s="2">
        <v>0</v>
      </c>
      <c r="G1512" s="3">
        <v>17</v>
      </c>
    </row>
    <row r="1513" spans="1:7" ht="12.75" customHeight="1" x14ac:dyDescent="0.3">
      <c r="A1513" s="2">
        <v>1514</v>
      </c>
      <c r="B1513" s="2" t="s">
        <v>730</v>
      </c>
      <c r="C1513" s="2" t="s">
        <v>8</v>
      </c>
      <c r="D1513" s="2" t="s">
        <v>54</v>
      </c>
      <c r="F1513" s="2">
        <v>20</v>
      </c>
      <c r="G1513" s="3">
        <v>22</v>
      </c>
    </row>
    <row r="1514" spans="1:7" ht="12.75" customHeight="1" x14ac:dyDescent="0.3">
      <c r="A1514" s="2">
        <v>1515</v>
      </c>
      <c r="B1514" s="2" t="s">
        <v>731</v>
      </c>
      <c r="C1514" s="2" t="s">
        <v>8</v>
      </c>
      <c r="D1514" s="2" t="s">
        <v>75</v>
      </c>
      <c r="E1514" s="2" t="s">
        <v>10</v>
      </c>
      <c r="F1514" s="2">
        <v>0</v>
      </c>
      <c r="G1514" s="3">
        <v>39</v>
      </c>
    </row>
    <row r="1515" spans="1:7" ht="12.75" customHeight="1" x14ac:dyDescent="0.3">
      <c r="A1515" s="2">
        <v>1516</v>
      </c>
      <c r="B1515" s="2" t="s">
        <v>732</v>
      </c>
      <c r="C1515" s="2" t="s">
        <v>8</v>
      </c>
      <c r="D1515" s="2" t="s">
        <v>49</v>
      </c>
      <c r="F1515" s="2">
        <v>20</v>
      </c>
      <c r="G1515" s="3">
        <v>36</v>
      </c>
    </row>
    <row r="1516" spans="1:7" ht="12.75" customHeight="1" x14ac:dyDescent="0.3">
      <c r="A1516" s="2">
        <v>1517</v>
      </c>
      <c r="B1516" s="2" t="s">
        <v>732</v>
      </c>
      <c r="C1516" s="2" t="s">
        <v>8</v>
      </c>
      <c r="D1516" s="2" t="s">
        <v>49</v>
      </c>
      <c r="F1516" s="2">
        <v>30</v>
      </c>
      <c r="G1516" s="3">
        <v>11</v>
      </c>
    </row>
    <row r="1517" spans="1:7" ht="12.75" customHeight="1" x14ac:dyDescent="0.3">
      <c r="A1517" s="2">
        <v>1518</v>
      </c>
      <c r="B1517" s="2" t="s">
        <v>733</v>
      </c>
      <c r="C1517" s="2" t="s">
        <v>8</v>
      </c>
      <c r="D1517" s="2" t="s">
        <v>9</v>
      </c>
      <c r="F1517" s="2">
        <v>20</v>
      </c>
      <c r="G1517" s="3">
        <v>16</v>
      </c>
    </row>
    <row r="1518" spans="1:7" ht="12.75" customHeight="1" x14ac:dyDescent="0.3">
      <c r="A1518" s="2">
        <v>1519</v>
      </c>
      <c r="B1518" s="2" t="s">
        <v>733</v>
      </c>
      <c r="C1518" s="2" t="s">
        <v>8</v>
      </c>
      <c r="D1518" s="2" t="s">
        <v>9</v>
      </c>
      <c r="E1518" s="2" t="s">
        <v>10</v>
      </c>
      <c r="F1518" s="2">
        <v>0</v>
      </c>
      <c r="G1518" s="3">
        <v>16</v>
      </c>
    </row>
    <row r="1519" spans="1:7" ht="12.75" customHeight="1" x14ac:dyDescent="0.3">
      <c r="A1519" s="2">
        <v>1520</v>
      </c>
      <c r="B1519" s="2" t="s">
        <v>733</v>
      </c>
      <c r="C1519" s="2" t="s">
        <v>8</v>
      </c>
      <c r="D1519" s="2" t="s">
        <v>9</v>
      </c>
      <c r="F1519" s="2">
        <v>30</v>
      </c>
      <c r="G1519" s="3">
        <v>16</v>
      </c>
    </row>
    <row r="1520" spans="1:7" ht="12.75" customHeight="1" x14ac:dyDescent="0.3">
      <c r="A1520" s="2">
        <v>1521</v>
      </c>
      <c r="B1520" s="2" t="s">
        <v>734</v>
      </c>
      <c r="C1520" s="2" t="s">
        <v>8</v>
      </c>
      <c r="D1520" s="2" t="s">
        <v>9</v>
      </c>
      <c r="E1520" s="2" t="s">
        <v>10</v>
      </c>
      <c r="F1520" s="2">
        <v>0</v>
      </c>
      <c r="G1520" s="3">
        <v>31</v>
      </c>
    </row>
    <row r="1521" spans="1:7" ht="12.75" customHeight="1" x14ac:dyDescent="0.3">
      <c r="A1521" s="2">
        <v>1522</v>
      </c>
      <c r="B1521" s="2" t="s">
        <v>734</v>
      </c>
      <c r="C1521" s="2" t="s">
        <v>8</v>
      </c>
      <c r="D1521" s="2" t="s">
        <v>9</v>
      </c>
      <c r="F1521" s="2">
        <v>30</v>
      </c>
      <c r="G1521" s="3">
        <v>38</v>
      </c>
    </row>
    <row r="1522" spans="1:7" ht="12.75" customHeight="1" x14ac:dyDescent="0.3">
      <c r="A1522" s="2">
        <v>1523</v>
      </c>
      <c r="B1522" s="2" t="s">
        <v>735</v>
      </c>
      <c r="C1522" s="2" t="s">
        <v>8</v>
      </c>
      <c r="D1522" s="2" t="s">
        <v>47</v>
      </c>
      <c r="F1522" s="2">
        <v>20</v>
      </c>
      <c r="G1522" s="3">
        <v>34</v>
      </c>
    </row>
    <row r="1523" spans="1:7" ht="12.75" customHeight="1" x14ac:dyDescent="0.3">
      <c r="A1523" s="2">
        <v>1524</v>
      </c>
      <c r="B1523" s="2" t="s">
        <v>735</v>
      </c>
      <c r="C1523" s="2" t="s">
        <v>8</v>
      </c>
      <c r="D1523" s="2" t="s">
        <v>47</v>
      </c>
      <c r="F1523" s="2">
        <v>30</v>
      </c>
      <c r="G1523" s="3">
        <v>14</v>
      </c>
    </row>
    <row r="1524" spans="1:7" ht="12.75" customHeight="1" x14ac:dyDescent="0.3">
      <c r="A1524" s="2">
        <v>1525</v>
      </c>
      <c r="B1524" s="2" t="s">
        <v>735</v>
      </c>
      <c r="C1524" s="2" t="s">
        <v>8</v>
      </c>
      <c r="D1524" s="2" t="s">
        <v>47</v>
      </c>
      <c r="E1524" s="2" t="s">
        <v>10</v>
      </c>
      <c r="F1524" s="2">
        <v>0</v>
      </c>
      <c r="G1524" s="3">
        <v>10</v>
      </c>
    </row>
    <row r="1525" spans="1:7" ht="12.75" customHeight="1" x14ac:dyDescent="0.3">
      <c r="A1525" s="2">
        <v>1526</v>
      </c>
      <c r="B1525" s="2" t="s">
        <v>736</v>
      </c>
      <c r="C1525" s="2" t="s">
        <v>8</v>
      </c>
      <c r="D1525" s="2" t="s">
        <v>65</v>
      </c>
      <c r="E1525" s="2" t="s">
        <v>10</v>
      </c>
      <c r="F1525" s="2">
        <v>0</v>
      </c>
      <c r="G1525" s="3">
        <v>28</v>
      </c>
    </row>
    <row r="1526" spans="1:7" ht="12.75" customHeight="1" x14ac:dyDescent="0.3">
      <c r="A1526" s="2">
        <v>1527</v>
      </c>
      <c r="B1526" s="2" t="s">
        <v>736</v>
      </c>
      <c r="C1526" s="2" t="s">
        <v>8</v>
      </c>
      <c r="D1526" s="2" t="s">
        <v>65</v>
      </c>
      <c r="F1526" s="2">
        <v>20</v>
      </c>
      <c r="G1526" s="3">
        <v>25</v>
      </c>
    </row>
    <row r="1527" spans="1:7" ht="12.75" customHeight="1" x14ac:dyDescent="0.3">
      <c r="A1527" s="2">
        <v>1528</v>
      </c>
      <c r="B1527" s="2" t="s">
        <v>736</v>
      </c>
      <c r="C1527" s="2" t="s">
        <v>8</v>
      </c>
      <c r="D1527" s="2" t="s">
        <v>65</v>
      </c>
      <c r="F1527" s="2">
        <v>30</v>
      </c>
      <c r="G1527" s="3">
        <v>14</v>
      </c>
    </row>
    <row r="1528" spans="1:7" ht="12.75" customHeight="1" x14ac:dyDescent="0.3">
      <c r="A1528" s="2">
        <v>1529</v>
      </c>
      <c r="B1528" s="2" t="s">
        <v>737</v>
      </c>
      <c r="C1528" s="2" t="s">
        <v>8</v>
      </c>
      <c r="D1528" s="2" t="s">
        <v>75</v>
      </c>
      <c r="E1528" s="2" t="s">
        <v>10</v>
      </c>
      <c r="F1528" s="2">
        <v>0</v>
      </c>
      <c r="G1528" s="3">
        <v>31</v>
      </c>
    </row>
    <row r="1529" spans="1:7" ht="12.75" customHeight="1" x14ac:dyDescent="0.3">
      <c r="A1529" s="2">
        <v>1530</v>
      </c>
      <c r="B1529" s="2" t="s">
        <v>738</v>
      </c>
      <c r="C1529" s="2" t="s">
        <v>8</v>
      </c>
      <c r="D1529" s="2" t="s">
        <v>54</v>
      </c>
      <c r="F1529" s="2">
        <v>30</v>
      </c>
      <c r="G1529" s="3">
        <v>13</v>
      </c>
    </row>
    <row r="1530" spans="1:7" ht="12.75" customHeight="1" x14ac:dyDescent="0.3">
      <c r="A1530" s="2">
        <v>1531</v>
      </c>
      <c r="B1530" s="2" t="s">
        <v>738</v>
      </c>
      <c r="C1530" s="2" t="s">
        <v>8</v>
      </c>
      <c r="D1530" s="2" t="s">
        <v>54</v>
      </c>
      <c r="F1530" s="2">
        <v>20</v>
      </c>
      <c r="G1530" s="3">
        <v>30</v>
      </c>
    </row>
    <row r="1531" spans="1:7" ht="12.75" customHeight="1" x14ac:dyDescent="0.3">
      <c r="A1531" s="2">
        <v>1532</v>
      </c>
      <c r="B1531" s="2" t="s">
        <v>739</v>
      </c>
      <c r="C1531" s="2" t="s">
        <v>8</v>
      </c>
      <c r="D1531" s="2" t="s">
        <v>47</v>
      </c>
      <c r="E1531" s="2" t="s">
        <v>10</v>
      </c>
      <c r="F1531" s="2">
        <v>0</v>
      </c>
      <c r="G1531" s="3">
        <v>33</v>
      </c>
    </row>
    <row r="1532" spans="1:7" ht="12.75" customHeight="1" x14ac:dyDescent="0.3">
      <c r="A1532" s="2">
        <v>1533</v>
      </c>
      <c r="B1532" s="2" t="s">
        <v>739</v>
      </c>
      <c r="C1532" s="2" t="s">
        <v>8</v>
      </c>
      <c r="D1532" s="2" t="s">
        <v>47</v>
      </c>
      <c r="F1532" s="2">
        <v>30</v>
      </c>
      <c r="G1532" s="3">
        <v>18</v>
      </c>
    </row>
    <row r="1533" spans="1:7" ht="12.75" customHeight="1" x14ac:dyDescent="0.3">
      <c r="A1533" s="2">
        <v>1534</v>
      </c>
      <c r="B1533" s="2" t="s">
        <v>739</v>
      </c>
      <c r="C1533" s="2" t="s">
        <v>8</v>
      </c>
      <c r="D1533" s="2" t="s">
        <v>47</v>
      </c>
      <c r="F1533" s="2">
        <v>20</v>
      </c>
      <c r="G1533" s="3">
        <v>38</v>
      </c>
    </row>
    <row r="1534" spans="1:7" ht="12.75" customHeight="1" x14ac:dyDescent="0.3">
      <c r="A1534" s="2">
        <v>1535</v>
      </c>
      <c r="B1534" s="2" t="s">
        <v>740</v>
      </c>
      <c r="C1534" s="2" t="s">
        <v>8</v>
      </c>
      <c r="D1534" s="2" t="s">
        <v>9</v>
      </c>
      <c r="F1534" s="2">
        <v>20</v>
      </c>
      <c r="G1534" s="3">
        <v>29</v>
      </c>
    </row>
    <row r="1535" spans="1:7" ht="12.75" customHeight="1" x14ac:dyDescent="0.3">
      <c r="A1535" s="2">
        <v>1536</v>
      </c>
      <c r="B1535" s="2" t="s">
        <v>740</v>
      </c>
      <c r="C1535" s="2" t="s">
        <v>8</v>
      </c>
      <c r="D1535" s="2" t="s">
        <v>9</v>
      </c>
      <c r="F1535" s="2">
        <v>30</v>
      </c>
      <c r="G1535" s="3">
        <v>30</v>
      </c>
    </row>
    <row r="1536" spans="1:7" ht="12.75" customHeight="1" x14ac:dyDescent="0.3">
      <c r="A1536" s="2">
        <v>1537</v>
      </c>
      <c r="B1536" s="2" t="s">
        <v>740</v>
      </c>
      <c r="C1536" s="2" t="s">
        <v>8</v>
      </c>
      <c r="D1536" s="2" t="s">
        <v>9</v>
      </c>
      <c r="E1536" s="2" t="s">
        <v>10</v>
      </c>
      <c r="F1536" s="2">
        <v>0</v>
      </c>
      <c r="G1536" s="3">
        <v>17</v>
      </c>
    </row>
    <row r="1537" spans="1:7" ht="12.75" customHeight="1" x14ac:dyDescent="0.3">
      <c r="A1537" s="2">
        <v>1538</v>
      </c>
      <c r="B1537" s="2" t="s">
        <v>741</v>
      </c>
      <c r="C1537" s="2" t="s">
        <v>8</v>
      </c>
      <c r="D1537" s="2" t="s">
        <v>9</v>
      </c>
      <c r="E1537" s="2" t="s">
        <v>10</v>
      </c>
      <c r="F1537" s="2">
        <v>0</v>
      </c>
      <c r="G1537" s="3">
        <v>28</v>
      </c>
    </row>
    <row r="1538" spans="1:7" ht="12.75" customHeight="1" x14ac:dyDescent="0.3">
      <c r="A1538" s="2">
        <v>1539</v>
      </c>
      <c r="B1538" s="2" t="s">
        <v>741</v>
      </c>
      <c r="C1538" s="2" t="s">
        <v>8</v>
      </c>
      <c r="D1538" s="2" t="s">
        <v>9</v>
      </c>
      <c r="F1538" s="2">
        <v>30</v>
      </c>
      <c r="G1538" s="3">
        <v>18</v>
      </c>
    </row>
    <row r="1539" spans="1:7" ht="12.75" customHeight="1" x14ac:dyDescent="0.3">
      <c r="A1539" s="2">
        <v>1540</v>
      </c>
      <c r="B1539" s="2" t="s">
        <v>742</v>
      </c>
      <c r="C1539" s="2" t="s">
        <v>8</v>
      </c>
      <c r="D1539" s="2" t="s">
        <v>47</v>
      </c>
      <c r="E1539" s="2" t="s">
        <v>10</v>
      </c>
      <c r="F1539" s="2">
        <v>0</v>
      </c>
      <c r="G1539" s="3">
        <v>22</v>
      </c>
    </row>
    <row r="1540" spans="1:7" ht="12.75" customHeight="1" x14ac:dyDescent="0.3">
      <c r="A1540" s="2">
        <v>1541</v>
      </c>
      <c r="B1540" s="2" t="s">
        <v>742</v>
      </c>
      <c r="C1540" s="2" t="s">
        <v>8</v>
      </c>
      <c r="D1540" s="2" t="s">
        <v>47</v>
      </c>
      <c r="F1540" s="2">
        <v>20</v>
      </c>
      <c r="G1540" s="3">
        <v>15</v>
      </c>
    </row>
    <row r="1541" spans="1:7" ht="12.75" customHeight="1" x14ac:dyDescent="0.3">
      <c r="A1541" s="2">
        <v>1542</v>
      </c>
      <c r="B1541" s="2" t="s">
        <v>743</v>
      </c>
      <c r="C1541" s="2" t="s">
        <v>8</v>
      </c>
      <c r="D1541" s="2" t="s">
        <v>9</v>
      </c>
      <c r="F1541" s="2">
        <v>20</v>
      </c>
      <c r="G1541" s="3">
        <v>28</v>
      </c>
    </row>
    <row r="1542" spans="1:7" ht="12.75" customHeight="1" x14ac:dyDescent="0.3">
      <c r="A1542" s="2">
        <v>1543</v>
      </c>
      <c r="B1542" s="2" t="s">
        <v>743</v>
      </c>
      <c r="C1542" s="2" t="s">
        <v>8</v>
      </c>
      <c r="D1542" s="2" t="s">
        <v>9</v>
      </c>
      <c r="E1542" s="2" t="s">
        <v>10</v>
      </c>
      <c r="F1542" s="2">
        <v>0</v>
      </c>
      <c r="G1542" s="3">
        <v>35</v>
      </c>
    </row>
    <row r="1543" spans="1:7" ht="12.75" customHeight="1" x14ac:dyDescent="0.3">
      <c r="A1543" s="2">
        <v>1544</v>
      </c>
      <c r="B1543" s="2" t="s">
        <v>743</v>
      </c>
      <c r="C1543" s="2" t="s">
        <v>8</v>
      </c>
      <c r="D1543" s="2" t="s">
        <v>9</v>
      </c>
      <c r="F1543" s="2">
        <v>30</v>
      </c>
      <c r="G1543" s="3">
        <v>31</v>
      </c>
    </row>
    <row r="1544" spans="1:7" ht="12.75" customHeight="1" x14ac:dyDescent="0.3">
      <c r="A1544" s="2">
        <v>1545</v>
      </c>
      <c r="B1544" s="2" t="s">
        <v>744</v>
      </c>
      <c r="C1544" s="2" t="s">
        <v>8</v>
      </c>
      <c r="D1544" s="2" t="s">
        <v>9</v>
      </c>
      <c r="E1544" s="2" t="s">
        <v>10</v>
      </c>
      <c r="F1544" s="2">
        <v>0</v>
      </c>
      <c r="G1544" s="3">
        <v>37</v>
      </c>
    </row>
    <row r="1545" spans="1:7" ht="12.75" customHeight="1" x14ac:dyDescent="0.3">
      <c r="A1545" s="2">
        <v>1546</v>
      </c>
      <c r="B1545" s="2" t="s">
        <v>744</v>
      </c>
      <c r="C1545" s="2" t="s">
        <v>8</v>
      </c>
      <c r="D1545" s="2" t="s">
        <v>9</v>
      </c>
      <c r="F1545" s="2">
        <v>30</v>
      </c>
      <c r="G1545" s="3">
        <v>24</v>
      </c>
    </row>
    <row r="1546" spans="1:7" ht="12.75" customHeight="1" x14ac:dyDescent="0.3">
      <c r="A1546" s="2">
        <v>1547</v>
      </c>
      <c r="B1546" s="2" t="s">
        <v>745</v>
      </c>
      <c r="C1546" s="2" t="s">
        <v>8</v>
      </c>
      <c r="D1546" s="2" t="s">
        <v>36</v>
      </c>
      <c r="E1546" s="2" t="s">
        <v>10</v>
      </c>
      <c r="F1546" s="2">
        <v>0</v>
      </c>
      <c r="G1546" s="3">
        <v>39</v>
      </c>
    </row>
    <row r="1547" spans="1:7" ht="12.75" customHeight="1" x14ac:dyDescent="0.3">
      <c r="A1547" s="2">
        <v>1548</v>
      </c>
      <c r="B1547" s="2" t="s">
        <v>746</v>
      </c>
      <c r="C1547" s="2" t="s">
        <v>8</v>
      </c>
      <c r="D1547" s="2" t="s">
        <v>9</v>
      </c>
      <c r="E1547" s="2" t="s">
        <v>10</v>
      </c>
      <c r="F1547" s="2">
        <v>0</v>
      </c>
      <c r="G1547" s="3">
        <v>37</v>
      </c>
    </row>
    <row r="1548" spans="1:7" ht="12.75" customHeight="1" x14ac:dyDescent="0.3">
      <c r="A1548" s="2">
        <v>1549</v>
      </c>
      <c r="B1548" s="2" t="s">
        <v>746</v>
      </c>
      <c r="C1548" s="2" t="s">
        <v>8</v>
      </c>
      <c r="D1548" s="2" t="s">
        <v>9</v>
      </c>
      <c r="F1548" s="2">
        <v>20</v>
      </c>
      <c r="G1548" s="3">
        <v>28</v>
      </c>
    </row>
    <row r="1549" spans="1:7" ht="12.75" customHeight="1" x14ac:dyDescent="0.3">
      <c r="A1549" s="2">
        <v>1550</v>
      </c>
      <c r="B1549" s="2" t="s">
        <v>746</v>
      </c>
      <c r="C1549" s="2" t="s">
        <v>8</v>
      </c>
      <c r="D1549" s="2" t="s">
        <v>9</v>
      </c>
      <c r="F1549" s="2">
        <v>30</v>
      </c>
      <c r="G1549" s="3">
        <v>21</v>
      </c>
    </row>
    <row r="1550" spans="1:7" ht="12.75" customHeight="1" x14ac:dyDescent="0.3">
      <c r="A1550" s="2">
        <v>1551</v>
      </c>
      <c r="B1550" s="2" t="s">
        <v>747</v>
      </c>
      <c r="C1550" s="2" t="s">
        <v>8</v>
      </c>
      <c r="D1550" s="2" t="s">
        <v>9</v>
      </c>
      <c r="E1550" s="2" t="s">
        <v>10</v>
      </c>
      <c r="F1550" s="2">
        <v>0</v>
      </c>
      <c r="G1550" s="3">
        <v>24</v>
      </c>
    </row>
    <row r="1551" spans="1:7" ht="12.75" customHeight="1" x14ac:dyDescent="0.3">
      <c r="A1551" s="2">
        <v>1552</v>
      </c>
      <c r="B1551" s="2" t="s">
        <v>747</v>
      </c>
      <c r="C1551" s="2" t="s">
        <v>8</v>
      </c>
      <c r="D1551" s="2" t="s">
        <v>9</v>
      </c>
      <c r="F1551" s="2">
        <v>30</v>
      </c>
      <c r="G1551" s="3">
        <v>39</v>
      </c>
    </row>
    <row r="1552" spans="1:7" ht="12.75" customHeight="1" x14ac:dyDescent="0.3">
      <c r="A1552" s="2">
        <v>1553</v>
      </c>
      <c r="B1552" s="2" t="s">
        <v>748</v>
      </c>
      <c r="C1552" s="2" t="s">
        <v>8</v>
      </c>
      <c r="D1552" s="2" t="s">
        <v>36</v>
      </c>
      <c r="E1552" s="2" t="s">
        <v>10</v>
      </c>
      <c r="F1552" s="2">
        <v>0</v>
      </c>
      <c r="G1552" s="3">
        <v>32</v>
      </c>
    </row>
    <row r="1553" spans="1:7" ht="12.75" customHeight="1" x14ac:dyDescent="0.3">
      <c r="A1553" s="2">
        <v>1554</v>
      </c>
      <c r="B1553" s="2" t="s">
        <v>749</v>
      </c>
      <c r="C1553" s="2" t="s">
        <v>8</v>
      </c>
      <c r="D1553" s="2" t="s">
        <v>9</v>
      </c>
      <c r="F1553" s="2">
        <v>30</v>
      </c>
      <c r="G1553" s="3">
        <v>25</v>
      </c>
    </row>
    <row r="1554" spans="1:7" ht="12.75" customHeight="1" x14ac:dyDescent="0.3">
      <c r="A1554" s="2">
        <v>1555</v>
      </c>
      <c r="B1554" s="2" t="s">
        <v>749</v>
      </c>
      <c r="C1554" s="2" t="s">
        <v>8</v>
      </c>
      <c r="D1554" s="2" t="s">
        <v>9</v>
      </c>
      <c r="E1554" s="2" t="s">
        <v>10</v>
      </c>
      <c r="F1554" s="2">
        <v>0</v>
      </c>
      <c r="G1554" s="3">
        <v>34</v>
      </c>
    </row>
    <row r="1555" spans="1:7" ht="12.75" customHeight="1" x14ac:dyDescent="0.3">
      <c r="A1555" s="2">
        <v>1556</v>
      </c>
      <c r="B1555" s="2" t="s">
        <v>750</v>
      </c>
      <c r="C1555" s="2" t="s">
        <v>8</v>
      </c>
      <c r="D1555" s="2" t="s">
        <v>54</v>
      </c>
      <c r="F1555" s="2">
        <v>20</v>
      </c>
      <c r="G1555" s="3">
        <v>20</v>
      </c>
    </row>
    <row r="1556" spans="1:7" ht="12.75" customHeight="1" x14ac:dyDescent="0.3">
      <c r="A1556" s="2">
        <v>1557</v>
      </c>
      <c r="B1556" s="2" t="s">
        <v>751</v>
      </c>
      <c r="C1556" s="2" t="s">
        <v>8</v>
      </c>
      <c r="D1556" s="2" t="s">
        <v>47</v>
      </c>
      <c r="F1556" s="2">
        <v>30</v>
      </c>
      <c r="G1556" s="3">
        <v>36</v>
      </c>
    </row>
    <row r="1557" spans="1:7" ht="12.75" customHeight="1" x14ac:dyDescent="0.3">
      <c r="A1557" s="2">
        <v>1558</v>
      </c>
      <c r="B1557" s="2" t="s">
        <v>751</v>
      </c>
      <c r="C1557" s="2" t="s">
        <v>8</v>
      </c>
      <c r="D1557" s="2" t="s">
        <v>47</v>
      </c>
      <c r="E1557" s="2" t="s">
        <v>10</v>
      </c>
      <c r="F1557" s="2">
        <v>0</v>
      </c>
      <c r="G1557" s="3">
        <v>22</v>
      </c>
    </row>
    <row r="1558" spans="1:7" ht="12.75" customHeight="1" x14ac:dyDescent="0.3">
      <c r="A1558" s="2">
        <v>1559</v>
      </c>
      <c r="B1558" s="2" t="s">
        <v>751</v>
      </c>
      <c r="C1558" s="2" t="s">
        <v>8</v>
      </c>
      <c r="D1558" s="2" t="s">
        <v>47</v>
      </c>
      <c r="F1558" s="2">
        <v>20</v>
      </c>
      <c r="G1558" s="3">
        <v>19</v>
      </c>
    </row>
    <row r="1559" spans="1:7" ht="12.75" customHeight="1" x14ac:dyDescent="0.3">
      <c r="A1559" s="2">
        <v>1560</v>
      </c>
      <c r="B1559" s="2" t="s">
        <v>752</v>
      </c>
      <c r="C1559" s="2" t="s">
        <v>8</v>
      </c>
      <c r="D1559" s="2" t="s">
        <v>97</v>
      </c>
      <c r="E1559" s="2" t="s">
        <v>10</v>
      </c>
      <c r="F1559" s="2">
        <v>0</v>
      </c>
      <c r="G1559" s="3">
        <v>22</v>
      </c>
    </row>
    <row r="1560" spans="1:7" ht="12.75" customHeight="1" x14ac:dyDescent="0.3">
      <c r="A1560" s="2">
        <v>1561</v>
      </c>
      <c r="B1560" s="2" t="s">
        <v>752</v>
      </c>
      <c r="C1560" s="2" t="s">
        <v>8</v>
      </c>
      <c r="D1560" s="2" t="s">
        <v>97</v>
      </c>
      <c r="F1560" s="2">
        <v>20</v>
      </c>
      <c r="G1560" s="3">
        <v>17</v>
      </c>
    </row>
    <row r="1561" spans="1:7" ht="12.75" customHeight="1" x14ac:dyDescent="0.3">
      <c r="A1561" s="2">
        <v>1562</v>
      </c>
      <c r="B1561" s="2" t="s">
        <v>752</v>
      </c>
      <c r="C1561" s="2" t="s">
        <v>8</v>
      </c>
      <c r="D1561" s="2" t="s">
        <v>97</v>
      </c>
      <c r="F1561" s="2">
        <v>30</v>
      </c>
      <c r="G1561" s="3">
        <v>17</v>
      </c>
    </row>
    <row r="1562" spans="1:7" ht="12.75" customHeight="1" x14ac:dyDescent="0.3">
      <c r="A1562" s="2">
        <v>1563</v>
      </c>
      <c r="B1562" s="2" t="s">
        <v>753</v>
      </c>
      <c r="C1562" s="2" t="s">
        <v>8</v>
      </c>
      <c r="D1562" s="2" t="s">
        <v>97</v>
      </c>
      <c r="F1562" s="2">
        <v>30</v>
      </c>
      <c r="G1562" s="3">
        <v>13</v>
      </c>
    </row>
    <row r="1563" spans="1:7" ht="12.75" customHeight="1" x14ac:dyDescent="0.3">
      <c r="A1563" s="2">
        <v>1564</v>
      </c>
      <c r="B1563" s="2" t="s">
        <v>753</v>
      </c>
      <c r="C1563" s="2" t="s">
        <v>8</v>
      </c>
      <c r="D1563" s="2" t="s">
        <v>97</v>
      </c>
      <c r="E1563" s="2" t="s">
        <v>10</v>
      </c>
      <c r="F1563" s="2">
        <v>0</v>
      </c>
      <c r="G1563" s="3">
        <v>14</v>
      </c>
    </row>
    <row r="1564" spans="1:7" ht="12.75" customHeight="1" x14ac:dyDescent="0.3">
      <c r="A1564" s="2">
        <v>1565</v>
      </c>
      <c r="B1564" s="2" t="s">
        <v>753</v>
      </c>
      <c r="C1564" s="2" t="s">
        <v>8</v>
      </c>
      <c r="D1564" s="2" t="s">
        <v>97</v>
      </c>
      <c r="F1564" s="2">
        <v>20</v>
      </c>
      <c r="G1564" s="3">
        <v>28</v>
      </c>
    </row>
    <row r="1565" spans="1:7" ht="12.75" customHeight="1" x14ac:dyDescent="0.3">
      <c r="A1565" s="2">
        <v>1566</v>
      </c>
      <c r="B1565" s="2" t="s">
        <v>754</v>
      </c>
      <c r="C1565" s="2" t="s">
        <v>8</v>
      </c>
      <c r="D1565" s="2" t="s">
        <v>9</v>
      </c>
      <c r="E1565" s="2" t="s">
        <v>10</v>
      </c>
      <c r="F1565" s="2">
        <v>0</v>
      </c>
      <c r="G1565" s="3">
        <v>17</v>
      </c>
    </row>
    <row r="1566" spans="1:7" ht="12.75" customHeight="1" x14ac:dyDescent="0.3">
      <c r="A1566" s="2">
        <v>1567</v>
      </c>
      <c r="B1566" s="2" t="s">
        <v>754</v>
      </c>
      <c r="C1566" s="2" t="s">
        <v>8</v>
      </c>
      <c r="D1566" s="2" t="s">
        <v>9</v>
      </c>
      <c r="F1566" s="2">
        <v>20</v>
      </c>
      <c r="G1566" s="3">
        <v>18</v>
      </c>
    </row>
    <row r="1567" spans="1:7" ht="12.75" customHeight="1" x14ac:dyDescent="0.3">
      <c r="A1567" s="2">
        <v>1568</v>
      </c>
      <c r="B1567" s="2" t="s">
        <v>754</v>
      </c>
      <c r="C1567" s="2" t="s">
        <v>8</v>
      </c>
      <c r="D1567" s="2" t="s">
        <v>9</v>
      </c>
      <c r="F1567" s="2">
        <v>30</v>
      </c>
      <c r="G1567" s="3">
        <v>24</v>
      </c>
    </row>
    <row r="1568" spans="1:7" ht="12.75" customHeight="1" x14ac:dyDescent="0.3">
      <c r="A1568" s="2">
        <v>1569</v>
      </c>
      <c r="B1568" s="2" t="s">
        <v>755</v>
      </c>
      <c r="C1568" s="2" t="s">
        <v>8</v>
      </c>
      <c r="D1568" s="2" t="s">
        <v>47</v>
      </c>
      <c r="F1568" s="2">
        <v>20</v>
      </c>
      <c r="G1568" s="3">
        <v>22</v>
      </c>
    </row>
    <row r="1569" spans="1:7" ht="12.75" customHeight="1" x14ac:dyDescent="0.3">
      <c r="A1569" s="2">
        <v>1570</v>
      </c>
      <c r="B1569" s="2" t="s">
        <v>755</v>
      </c>
      <c r="C1569" s="2" t="s">
        <v>8</v>
      </c>
      <c r="D1569" s="2" t="s">
        <v>47</v>
      </c>
      <c r="F1569" s="2">
        <v>20</v>
      </c>
      <c r="G1569" s="3">
        <v>29</v>
      </c>
    </row>
    <row r="1570" spans="1:7" ht="12.75" customHeight="1" x14ac:dyDescent="0.3">
      <c r="A1570" s="2">
        <v>1571</v>
      </c>
      <c r="B1570" s="2" t="s">
        <v>755</v>
      </c>
      <c r="C1570" s="2" t="s">
        <v>8</v>
      </c>
      <c r="D1570" s="2" t="s">
        <v>47</v>
      </c>
      <c r="F1570" s="2">
        <v>30</v>
      </c>
      <c r="G1570" s="3">
        <v>35</v>
      </c>
    </row>
    <row r="1571" spans="1:7" ht="12.75" customHeight="1" x14ac:dyDescent="0.3">
      <c r="A1571" s="2">
        <v>1572</v>
      </c>
      <c r="B1571" s="2" t="s">
        <v>755</v>
      </c>
      <c r="C1571" s="2" t="s">
        <v>8</v>
      </c>
      <c r="D1571" s="2" t="s">
        <v>47</v>
      </c>
      <c r="E1571" s="2" t="s">
        <v>10</v>
      </c>
      <c r="F1571" s="2">
        <v>0</v>
      </c>
      <c r="G1571" s="3">
        <v>18</v>
      </c>
    </row>
    <row r="1572" spans="1:7" ht="12.75" customHeight="1" x14ac:dyDescent="0.3">
      <c r="A1572" s="2">
        <v>1573</v>
      </c>
      <c r="B1572" s="2" t="s">
        <v>756</v>
      </c>
      <c r="C1572" s="2" t="s">
        <v>8</v>
      </c>
      <c r="D1572" s="2" t="s">
        <v>47</v>
      </c>
      <c r="E1572" s="2" t="s">
        <v>10</v>
      </c>
      <c r="F1572" s="2">
        <v>0</v>
      </c>
      <c r="G1572" s="3">
        <v>15</v>
      </c>
    </row>
    <row r="1573" spans="1:7" ht="12.75" customHeight="1" x14ac:dyDescent="0.3">
      <c r="A1573" s="2">
        <v>1574</v>
      </c>
      <c r="B1573" s="2" t="s">
        <v>756</v>
      </c>
      <c r="C1573" s="2" t="s">
        <v>8</v>
      </c>
      <c r="D1573" s="2" t="s">
        <v>47</v>
      </c>
      <c r="F1573" s="2">
        <v>30</v>
      </c>
      <c r="G1573" s="3">
        <v>29</v>
      </c>
    </row>
    <row r="1574" spans="1:7" ht="12.75" customHeight="1" x14ac:dyDescent="0.3">
      <c r="A1574" s="2">
        <v>1575</v>
      </c>
      <c r="B1574" s="2" t="s">
        <v>757</v>
      </c>
      <c r="C1574" s="2" t="s">
        <v>8</v>
      </c>
      <c r="D1574" s="2" t="s">
        <v>9</v>
      </c>
      <c r="E1574" s="2" t="s">
        <v>10</v>
      </c>
      <c r="F1574" s="2">
        <v>0</v>
      </c>
      <c r="G1574" s="3">
        <v>35</v>
      </c>
    </row>
    <row r="1575" spans="1:7" ht="12.75" customHeight="1" x14ac:dyDescent="0.3">
      <c r="A1575" s="2">
        <v>1576</v>
      </c>
      <c r="B1575" s="2" t="s">
        <v>758</v>
      </c>
      <c r="C1575" s="2" t="s">
        <v>8</v>
      </c>
      <c r="D1575" s="2" t="s">
        <v>47</v>
      </c>
      <c r="E1575" s="2" t="s">
        <v>10</v>
      </c>
      <c r="F1575" s="2">
        <v>0</v>
      </c>
      <c r="G1575" s="3">
        <v>33</v>
      </c>
    </row>
    <row r="1576" spans="1:7" ht="12.75" customHeight="1" x14ac:dyDescent="0.3">
      <c r="A1576" s="2">
        <v>1577</v>
      </c>
      <c r="B1576" s="2" t="s">
        <v>759</v>
      </c>
      <c r="C1576" s="2" t="s">
        <v>8</v>
      </c>
      <c r="D1576" s="2" t="s">
        <v>9</v>
      </c>
      <c r="E1576" s="2" t="s">
        <v>10</v>
      </c>
      <c r="F1576" s="2">
        <v>0</v>
      </c>
      <c r="G1576" s="3">
        <v>36</v>
      </c>
    </row>
    <row r="1577" spans="1:7" ht="12.75" customHeight="1" x14ac:dyDescent="0.3">
      <c r="A1577" s="2">
        <v>1578</v>
      </c>
      <c r="B1577" s="2" t="s">
        <v>760</v>
      </c>
      <c r="C1577" s="2" t="s">
        <v>8</v>
      </c>
      <c r="D1577" s="2" t="s">
        <v>65</v>
      </c>
      <c r="F1577" s="2">
        <v>20</v>
      </c>
      <c r="G1577" s="3">
        <v>27</v>
      </c>
    </row>
    <row r="1578" spans="1:7" ht="12.75" customHeight="1" x14ac:dyDescent="0.3">
      <c r="A1578" s="2">
        <v>1579</v>
      </c>
      <c r="B1578" s="2" t="s">
        <v>760</v>
      </c>
      <c r="C1578" s="2" t="s">
        <v>8</v>
      </c>
      <c r="D1578" s="2" t="s">
        <v>65</v>
      </c>
      <c r="E1578" s="2" t="s">
        <v>10</v>
      </c>
      <c r="F1578" s="2">
        <v>0</v>
      </c>
      <c r="G1578" s="3">
        <v>36</v>
      </c>
    </row>
    <row r="1579" spans="1:7" ht="12.75" customHeight="1" x14ac:dyDescent="0.3">
      <c r="A1579" s="2">
        <v>1580</v>
      </c>
      <c r="B1579" s="2" t="s">
        <v>760</v>
      </c>
      <c r="C1579" s="2" t="s">
        <v>8</v>
      </c>
      <c r="D1579" s="2" t="s">
        <v>65</v>
      </c>
      <c r="F1579" s="2">
        <v>30</v>
      </c>
      <c r="G1579" s="3">
        <v>26</v>
      </c>
    </row>
    <row r="1580" spans="1:7" ht="12.75" customHeight="1" x14ac:dyDescent="0.3">
      <c r="A1580" s="2">
        <v>1581</v>
      </c>
      <c r="B1580" s="2" t="s">
        <v>761</v>
      </c>
      <c r="C1580" s="2" t="s">
        <v>8</v>
      </c>
      <c r="D1580" s="2" t="s">
        <v>36</v>
      </c>
      <c r="F1580" s="2">
        <v>20</v>
      </c>
      <c r="G1580" s="3">
        <v>19</v>
      </c>
    </row>
    <row r="1581" spans="1:7" ht="12.75" customHeight="1" x14ac:dyDescent="0.3">
      <c r="A1581" s="2">
        <v>1582</v>
      </c>
      <c r="B1581" s="2" t="s">
        <v>761</v>
      </c>
      <c r="C1581" s="2" t="s">
        <v>8</v>
      </c>
      <c r="D1581" s="2" t="s">
        <v>36</v>
      </c>
      <c r="E1581" s="2" t="s">
        <v>10</v>
      </c>
      <c r="F1581" s="2">
        <v>0</v>
      </c>
      <c r="G1581" s="3">
        <v>23</v>
      </c>
    </row>
    <row r="1582" spans="1:7" ht="12.75" customHeight="1" x14ac:dyDescent="0.3">
      <c r="A1582" s="2">
        <v>1583</v>
      </c>
      <c r="B1582" s="2" t="s">
        <v>761</v>
      </c>
      <c r="C1582" s="2" t="s">
        <v>8</v>
      </c>
      <c r="D1582" s="2" t="s">
        <v>36</v>
      </c>
      <c r="F1582" s="2">
        <v>30</v>
      </c>
      <c r="G1582" s="3">
        <v>21</v>
      </c>
    </row>
    <row r="1583" spans="1:7" ht="12.75" customHeight="1" x14ac:dyDescent="0.3">
      <c r="A1583" s="2">
        <v>1584</v>
      </c>
      <c r="B1583" s="2" t="s">
        <v>762</v>
      </c>
      <c r="C1583" s="2" t="s">
        <v>14</v>
      </c>
      <c r="D1583" s="2" t="s">
        <v>13</v>
      </c>
      <c r="F1583" s="2">
        <v>20</v>
      </c>
      <c r="G1583" s="3">
        <v>10</v>
      </c>
    </row>
    <row r="1584" spans="1:7" ht="12.75" customHeight="1" x14ac:dyDescent="0.3">
      <c r="A1584" s="2">
        <v>1585</v>
      </c>
      <c r="B1584" s="2" t="s">
        <v>762</v>
      </c>
      <c r="C1584" s="2" t="s">
        <v>14</v>
      </c>
      <c r="D1584" s="2" t="s">
        <v>13</v>
      </c>
      <c r="F1584" s="2">
        <v>20</v>
      </c>
      <c r="G1584" s="3">
        <v>11</v>
      </c>
    </row>
    <row r="1585" spans="1:7" ht="12.75" customHeight="1" x14ac:dyDescent="0.3">
      <c r="A1585" s="2">
        <v>1586</v>
      </c>
      <c r="B1585" s="2" t="s">
        <v>762</v>
      </c>
      <c r="C1585" s="2" t="s">
        <v>14</v>
      </c>
      <c r="D1585" s="2" t="s">
        <v>13</v>
      </c>
      <c r="E1585" s="2" t="s">
        <v>10</v>
      </c>
      <c r="F1585" s="2">
        <v>0</v>
      </c>
      <c r="G1585" s="3">
        <v>17</v>
      </c>
    </row>
    <row r="1586" spans="1:7" ht="12.75" customHeight="1" x14ac:dyDescent="0.3">
      <c r="A1586" s="2">
        <v>1587</v>
      </c>
      <c r="B1586" s="2" t="s">
        <v>762</v>
      </c>
      <c r="C1586" s="2" t="s">
        <v>14</v>
      </c>
      <c r="D1586" s="2" t="s">
        <v>13</v>
      </c>
      <c r="F1586" s="2">
        <v>30</v>
      </c>
      <c r="G1586" s="3">
        <v>12</v>
      </c>
    </row>
    <row r="1587" spans="1:7" ht="12.75" customHeight="1" x14ac:dyDescent="0.3">
      <c r="A1587" s="2">
        <v>1588</v>
      </c>
      <c r="B1587" s="2" t="s">
        <v>763</v>
      </c>
      <c r="C1587" s="2" t="s">
        <v>8</v>
      </c>
      <c r="D1587" s="2" t="s">
        <v>36</v>
      </c>
      <c r="E1587" s="2" t="s">
        <v>10</v>
      </c>
      <c r="F1587" s="2">
        <v>0</v>
      </c>
      <c r="G1587" s="3">
        <v>14</v>
      </c>
    </row>
    <row r="1588" spans="1:7" ht="12.75" customHeight="1" x14ac:dyDescent="0.3">
      <c r="A1588" s="2">
        <v>1589</v>
      </c>
      <c r="B1588" s="2" t="s">
        <v>764</v>
      </c>
      <c r="C1588" s="2" t="s">
        <v>8</v>
      </c>
      <c r="D1588" s="2" t="s">
        <v>75</v>
      </c>
      <c r="E1588" s="2" t="s">
        <v>10</v>
      </c>
      <c r="F1588" s="2">
        <v>0</v>
      </c>
      <c r="G1588" s="3">
        <v>36</v>
      </c>
    </row>
    <row r="1589" spans="1:7" ht="12.75" customHeight="1" x14ac:dyDescent="0.3">
      <c r="A1589" s="2">
        <v>1590</v>
      </c>
      <c r="B1589" s="2" t="s">
        <v>765</v>
      </c>
      <c r="C1589" s="2" t="s">
        <v>8</v>
      </c>
      <c r="D1589" s="2" t="s">
        <v>36</v>
      </c>
      <c r="E1589" s="2" t="s">
        <v>10</v>
      </c>
      <c r="F1589" s="2">
        <v>0</v>
      </c>
      <c r="G1589" s="3">
        <v>38</v>
      </c>
    </row>
    <row r="1590" spans="1:7" ht="12.75" customHeight="1" x14ac:dyDescent="0.3">
      <c r="A1590" s="2">
        <v>1591</v>
      </c>
      <c r="B1590" s="2" t="s">
        <v>766</v>
      </c>
      <c r="C1590" s="2" t="s">
        <v>8</v>
      </c>
      <c r="D1590" s="2" t="s">
        <v>767</v>
      </c>
      <c r="F1590" s="2">
        <v>20</v>
      </c>
      <c r="G1590" s="3">
        <v>33</v>
      </c>
    </row>
    <row r="1591" spans="1:7" ht="12.75" customHeight="1" x14ac:dyDescent="0.3">
      <c r="A1591" s="2">
        <v>1592</v>
      </c>
      <c r="B1591" s="2" t="s">
        <v>766</v>
      </c>
      <c r="C1591" s="2" t="s">
        <v>8</v>
      </c>
      <c r="D1591" s="2" t="s">
        <v>767</v>
      </c>
      <c r="E1591" s="2" t="s">
        <v>10</v>
      </c>
      <c r="F1591" s="2">
        <v>0</v>
      </c>
      <c r="G1591" s="3">
        <v>38</v>
      </c>
    </row>
    <row r="1592" spans="1:7" ht="12.75" customHeight="1" x14ac:dyDescent="0.3">
      <c r="A1592" s="2">
        <v>1593</v>
      </c>
      <c r="B1592" s="2" t="s">
        <v>766</v>
      </c>
      <c r="C1592" s="2" t="s">
        <v>8</v>
      </c>
      <c r="D1592" s="2" t="s">
        <v>767</v>
      </c>
      <c r="F1592" s="2">
        <v>30</v>
      </c>
      <c r="G1592" s="3">
        <v>11</v>
      </c>
    </row>
    <row r="1593" spans="1:7" ht="12.75" customHeight="1" x14ac:dyDescent="0.3">
      <c r="A1593" s="2">
        <v>1594</v>
      </c>
      <c r="B1593" s="2" t="s">
        <v>768</v>
      </c>
      <c r="C1593" s="2" t="s">
        <v>8</v>
      </c>
      <c r="D1593" s="2" t="s">
        <v>9</v>
      </c>
      <c r="E1593" s="2" t="s">
        <v>10</v>
      </c>
      <c r="F1593" s="2">
        <v>0</v>
      </c>
      <c r="G1593" s="3">
        <v>35</v>
      </c>
    </row>
    <row r="1594" spans="1:7" ht="12.75" customHeight="1" x14ac:dyDescent="0.3">
      <c r="A1594" s="2">
        <v>1595</v>
      </c>
      <c r="B1594" s="2" t="s">
        <v>768</v>
      </c>
      <c r="C1594" s="2" t="s">
        <v>8</v>
      </c>
      <c r="D1594" s="2" t="s">
        <v>9</v>
      </c>
      <c r="F1594" s="2">
        <v>30</v>
      </c>
      <c r="G1594" s="3">
        <v>33</v>
      </c>
    </row>
    <row r="1595" spans="1:7" ht="12.75" customHeight="1" x14ac:dyDescent="0.3">
      <c r="A1595" s="2">
        <v>1596</v>
      </c>
      <c r="B1595" s="2" t="s">
        <v>769</v>
      </c>
      <c r="C1595" s="2" t="s">
        <v>8</v>
      </c>
      <c r="D1595" s="2" t="s">
        <v>65</v>
      </c>
      <c r="E1595" s="2" t="s">
        <v>10</v>
      </c>
      <c r="F1595" s="2">
        <v>0</v>
      </c>
      <c r="G1595" s="3">
        <v>22</v>
      </c>
    </row>
    <row r="1596" spans="1:7" ht="12.75" customHeight="1" x14ac:dyDescent="0.3">
      <c r="A1596" s="2">
        <v>1597</v>
      </c>
      <c r="B1596" s="2" t="s">
        <v>769</v>
      </c>
      <c r="C1596" s="2" t="s">
        <v>8</v>
      </c>
      <c r="D1596" s="2" t="s">
        <v>65</v>
      </c>
      <c r="F1596" s="2">
        <v>30</v>
      </c>
      <c r="G1596" s="3">
        <v>21</v>
      </c>
    </row>
    <row r="1597" spans="1:7" ht="12.75" customHeight="1" x14ac:dyDescent="0.3">
      <c r="A1597" s="2">
        <v>1598</v>
      </c>
      <c r="B1597" s="2" t="s">
        <v>769</v>
      </c>
      <c r="C1597" s="2" t="s">
        <v>8</v>
      </c>
      <c r="D1597" s="2" t="s">
        <v>65</v>
      </c>
      <c r="F1597" s="2">
        <v>20</v>
      </c>
      <c r="G1597" s="3">
        <v>20</v>
      </c>
    </row>
    <row r="1598" spans="1:7" ht="12.75" customHeight="1" x14ac:dyDescent="0.3">
      <c r="A1598" s="2">
        <v>1599</v>
      </c>
      <c r="B1598" s="2" t="s">
        <v>770</v>
      </c>
      <c r="C1598" s="2" t="s">
        <v>8</v>
      </c>
      <c r="D1598" s="2" t="s">
        <v>9</v>
      </c>
      <c r="F1598" s="2">
        <v>30</v>
      </c>
      <c r="G1598" s="3">
        <v>10</v>
      </c>
    </row>
    <row r="1599" spans="1:7" ht="12.75" customHeight="1" x14ac:dyDescent="0.3">
      <c r="A1599" s="2">
        <v>1600</v>
      </c>
      <c r="B1599" s="2" t="s">
        <v>770</v>
      </c>
      <c r="C1599" s="2" t="s">
        <v>8</v>
      </c>
      <c r="D1599" s="2" t="s">
        <v>9</v>
      </c>
      <c r="E1599" s="2" t="s">
        <v>10</v>
      </c>
      <c r="F1599" s="2">
        <v>0</v>
      </c>
      <c r="G1599" s="3">
        <v>34</v>
      </c>
    </row>
    <row r="1600" spans="1:7" ht="12.75" customHeight="1" x14ac:dyDescent="0.3">
      <c r="A1600" s="2">
        <v>1601</v>
      </c>
      <c r="B1600" s="2" t="s">
        <v>771</v>
      </c>
      <c r="C1600" s="2" t="s">
        <v>8</v>
      </c>
      <c r="D1600" s="2" t="s">
        <v>9</v>
      </c>
      <c r="E1600" s="2" t="s">
        <v>10</v>
      </c>
      <c r="F1600" s="2">
        <v>0</v>
      </c>
      <c r="G1600" s="3">
        <v>28</v>
      </c>
    </row>
    <row r="1601" spans="1:7" ht="12.75" customHeight="1" x14ac:dyDescent="0.3">
      <c r="A1601" s="2">
        <v>1602</v>
      </c>
      <c r="B1601" s="2" t="s">
        <v>771</v>
      </c>
      <c r="C1601" s="2" t="s">
        <v>8</v>
      </c>
      <c r="D1601" s="2" t="s">
        <v>9</v>
      </c>
      <c r="F1601" s="2">
        <v>30</v>
      </c>
      <c r="G1601" s="3">
        <v>20</v>
      </c>
    </row>
    <row r="1602" spans="1:7" ht="12.75" customHeight="1" x14ac:dyDescent="0.3">
      <c r="A1602" s="2">
        <v>1603</v>
      </c>
      <c r="B1602" s="2" t="s">
        <v>772</v>
      </c>
      <c r="C1602" s="2" t="s">
        <v>83</v>
      </c>
      <c r="D1602" s="2" t="s">
        <v>84</v>
      </c>
      <c r="F1602" s="2">
        <v>30</v>
      </c>
      <c r="G1602" s="3">
        <v>26</v>
      </c>
    </row>
    <row r="1603" spans="1:7" ht="12.75" customHeight="1" x14ac:dyDescent="0.3">
      <c r="A1603" s="2">
        <v>1604</v>
      </c>
      <c r="B1603" s="2" t="s">
        <v>772</v>
      </c>
      <c r="C1603" s="2" t="s">
        <v>83</v>
      </c>
      <c r="D1603" s="2" t="s">
        <v>84</v>
      </c>
      <c r="E1603" s="2" t="s">
        <v>10</v>
      </c>
      <c r="F1603" s="2">
        <v>0</v>
      </c>
      <c r="G1603" s="3">
        <v>20</v>
      </c>
    </row>
    <row r="1604" spans="1:7" ht="12.75" customHeight="1" x14ac:dyDescent="0.3">
      <c r="A1604" s="2">
        <v>1605</v>
      </c>
      <c r="B1604" s="2" t="s">
        <v>772</v>
      </c>
      <c r="C1604" s="2" t="s">
        <v>83</v>
      </c>
      <c r="D1604" s="2" t="s">
        <v>84</v>
      </c>
      <c r="F1604" s="2">
        <v>20</v>
      </c>
      <c r="G1604" s="3">
        <v>37</v>
      </c>
    </row>
    <row r="1605" spans="1:7" ht="12.75" customHeight="1" x14ac:dyDescent="0.3">
      <c r="A1605" s="2">
        <v>1606</v>
      </c>
      <c r="B1605" s="2" t="s">
        <v>773</v>
      </c>
      <c r="C1605" s="2" t="s">
        <v>8</v>
      </c>
      <c r="D1605" s="2" t="s">
        <v>75</v>
      </c>
      <c r="E1605" s="2" t="s">
        <v>10</v>
      </c>
      <c r="F1605" s="2">
        <v>0</v>
      </c>
      <c r="G1605" s="3">
        <v>28</v>
      </c>
    </row>
    <row r="1606" spans="1:7" ht="12.75" customHeight="1" x14ac:dyDescent="0.3">
      <c r="A1606" s="2">
        <v>1607</v>
      </c>
      <c r="B1606" s="2" t="s">
        <v>774</v>
      </c>
      <c r="C1606" s="2" t="s">
        <v>8</v>
      </c>
      <c r="D1606" s="2" t="s">
        <v>47</v>
      </c>
      <c r="E1606" s="2" t="s">
        <v>10</v>
      </c>
      <c r="F1606" s="2">
        <v>0</v>
      </c>
      <c r="G1606" s="3">
        <v>37</v>
      </c>
    </row>
    <row r="1607" spans="1:7" ht="12.75" customHeight="1" x14ac:dyDescent="0.3">
      <c r="A1607" s="2">
        <v>1608</v>
      </c>
      <c r="B1607" s="2" t="s">
        <v>775</v>
      </c>
      <c r="C1607" s="2" t="s">
        <v>8</v>
      </c>
      <c r="D1607" s="2" t="s">
        <v>9</v>
      </c>
      <c r="E1607" s="2" t="s">
        <v>10</v>
      </c>
      <c r="F1607" s="2">
        <v>0</v>
      </c>
      <c r="G1607" s="3">
        <v>23</v>
      </c>
    </row>
    <row r="1608" spans="1:7" ht="12.75" customHeight="1" x14ac:dyDescent="0.3">
      <c r="A1608" s="2">
        <v>1609</v>
      </c>
      <c r="B1608" s="2" t="s">
        <v>775</v>
      </c>
      <c r="C1608" s="2" t="s">
        <v>8</v>
      </c>
      <c r="D1608" s="2" t="s">
        <v>9</v>
      </c>
      <c r="F1608" s="2">
        <v>30</v>
      </c>
      <c r="G1608" s="3">
        <v>13</v>
      </c>
    </row>
    <row r="1609" spans="1:7" ht="12.75" customHeight="1" x14ac:dyDescent="0.3">
      <c r="A1609" s="2">
        <v>1610</v>
      </c>
      <c r="B1609" s="2" t="s">
        <v>776</v>
      </c>
      <c r="C1609" s="2" t="s">
        <v>8</v>
      </c>
      <c r="D1609" s="2" t="s">
        <v>54</v>
      </c>
      <c r="E1609" s="2" t="s">
        <v>10</v>
      </c>
      <c r="F1609" s="2">
        <v>0</v>
      </c>
      <c r="G1609" s="3">
        <v>39</v>
      </c>
    </row>
    <row r="1610" spans="1:7" ht="12.75" customHeight="1" x14ac:dyDescent="0.3">
      <c r="A1610" s="2">
        <v>1611</v>
      </c>
      <c r="B1610" s="2" t="s">
        <v>777</v>
      </c>
      <c r="C1610" s="2" t="s">
        <v>8</v>
      </c>
      <c r="D1610" s="2" t="s">
        <v>9</v>
      </c>
      <c r="F1610" s="2">
        <v>30</v>
      </c>
      <c r="G1610" s="3">
        <v>27</v>
      </c>
    </row>
    <row r="1611" spans="1:7" ht="12.75" customHeight="1" x14ac:dyDescent="0.3">
      <c r="A1611" s="2">
        <v>1612</v>
      </c>
      <c r="B1611" s="2" t="s">
        <v>777</v>
      </c>
      <c r="C1611" s="2" t="s">
        <v>8</v>
      </c>
      <c r="D1611" s="2" t="s">
        <v>9</v>
      </c>
      <c r="E1611" s="2" t="s">
        <v>10</v>
      </c>
      <c r="F1611" s="2">
        <v>0</v>
      </c>
      <c r="G1611" s="3">
        <v>25</v>
      </c>
    </row>
    <row r="1612" spans="1:7" ht="12.75" customHeight="1" x14ac:dyDescent="0.3">
      <c r="A1612" s="2">
        <v>1613</v>
      </c>
      <c r="B1612" s="2" t="s">
        <v>778</v>
      </c>
      <c r="C1612" s="2" t="s">
        <v>8</v>
      </c>
      <c r="D1612" s="2" t="s">
        <v>36</v>
      </c>
      <c r="E1612" s="2" t="s">
        <v>10</v>
      </c>
      <c r="F1612" s="2">
        <v>0</v>
      </c>
      <c r="G1612" s="3">
        <v>32</v>
      </c>
    </row>
    <row r="1613" spans="1:7" ht="12.75" customHeight="1" x14ac:dyDescent="0.3">
      <c r="A1613" s="2">
        <v>1614</v>
      </c>
      <c r="B1613" s="2" t="s">
        <v>778</v>
      </c>
      <c r="C1613" s="2" t="s">
        <v>8</v>
      </c>
      <c r="D1613" s="2" t="s">
        <v>36</v>
      </c>
      <c r="F1613" s="2">
        <v>20</v>
      </c>
      <c r="G1613" s="3">
        <v>22</v>
      </c>
    </row>
    <row r="1614" spans="1:7" ht="12.75" customHeight="1" x14ac:dyDescent="0.3">
      <c r="A1614" s="2">
        <v>1615</v>
      </c>
      <c r="B1614" s="2" t="s">
        <v>778</v>
      </c>
      <c r="C1614" s="2" t="s">
        <v>8</v>
      </c>
      <c r="D1614" s="2" t="s">
        <v>36</v>
      </c>
      <c r="F1614" s="2">
        <v>30</v>
      </c>
      <c r="G1614" s="3">
        <v>17</v>
      </c>
    </row>
    <row r="1615" spans="1:7" ht="12.75" customHeight="1" x14ac:dyDescent="0.3">
      <c r="A1615" s="2">
        <v>1616</v>
      </c>
      <c r="B1615" s="2" t="s">
        <v>779</v>
      </c>
      <c r="C1615" s="2" t="s">
        <v>8</v>
      </c>
      <c r="D1615" s="2" t="s">
        <v>54</v>
      </c>
      <c r="E1615" s="2" t="s">
        <v>10</v>
      </c>
      <c r="F1615" s="2">
        <v>0</v>
      </c>
      <c r="G1615" s="3">
        <v>16</v>
      </c>
    </row>
    <row r="1616" spans="1:7" ht="12.75" customHeight="1" x14ac:dyDescent="0.3">
      <c r="A1616" s="2">
        <v>1617</v>
      </c>
      <c r="B1616" s="2" t="s">
        <v>780</v>
      </c>
      <c r="C1616" s="2" t="s">
        <v>8</v>
      </c>
      <c r="D1616" s="2" t="s">
        <v>54</v>
      </c>
      <c r="E1616" s="2" t="s">
        <v>10</v>
      </c>
      <c r="F1616" s="2">
        <v>0</v>
      </c>
      <c r="G1616" s="3">
        <v>31</v>
      </c>
    </row>
    <row r="1617" spans="1:7" ht="12.75" customHeight="1" x14ac:dyDescent="0.3">
      <c r="A1617" s="2">
        <v>1618</v>
      </c>
      <c r="B1617" s="2" t="s">
        <v>780</v>
      </c>
      <c r="C1617" s="2" t="s">
        <v>8</v>
      </c>
      <c r="D1617" s="2" t="s">
        <v>54</v>
      </c>
      <c r="F1617" s="2">
        <v>20</v>
      </c>
      <c r="G1617" s="3">
        <v>17</v>
      </c>
    </row>
    <row r="1618" spans="1:7" ht="12.75" customHeight="1" x14ac:dyDescent="0.3">
      <c r="A1618" s="2">
        <v>1619</v>
      </c>
      <c r="B1618" s="2" t="s">
        <v>781</v>
      </c>
      <c r="C1618" s="2" t="s">
        <v>83</v>
      </c>
      <c r="D1618" s="2" t="s">
        <v>199</v>
      </c>
      <c r="F1618" s="2">
        <v>30</v>
      </c>
      <c r="G1618" s="3">
        <v>38</v>
      </c>
    </row>
    <row r="1619" spans="1:7" ht="12.75" customHeight="1" x14ac:dyDescent="0.3">
      <c r="A1619" s="2">
        <v>1620</v>
      </c>
      <c r="B1619" s="2" t="s">
        <v>782</v>
      </c>
      <c r="C1619" s="2" t="s">
        <v>8</v>
      </c>
      <c r="D1619" s="2" t="s">
        <v>36</v>
      </c>
      <c r="E1619" s="2" t="s">
        <v>10</v>
      </c>
      <c r="F1619" s="2">
        <v>0</v>
      </c>
      <c r="G1619" s="3">
        <v>22</v>
      </c>
    </row>
    <row r="1620" spans="1:7" ht="12.75" customHeight="1" x14ac:dyDescent="0.3">
      <c r="A1620" s="2">
        <v>1621</v>
      </c>
      <c r="B1620" s="2" t="s">
        <v>782</v>
      </c>
      <c r="C1620" s="2" t="s">
        <v>8</v>
      </c>
      <c r="D1620" s="2" t="s">
        <v>36</v>
      </c>
      <c r="F1620" s="2">
        <v>20</v>
      </c>
      <c r="G1620" s="3">
        <v>23</v>
      </c>
    </row>
    <row r="1621" spans="1:7" ht="12.75" customHeight="1" x14ac:dyDescent="0.3">
      <c r="A1621" s="2">
        <v>1622</v>
      </c>
      <c r="B1621" s="2" t="s">
        <v>782</v>
      </c>
      <c r="C1621" s="2" t="s">
        <v>8</v>
      </c>
      <c r="D1621" s="2" t="s">
        <v>36</v>
      </c>
      <c r="F1621" s="2">
        <v>30</v>
      </c>
      <c r="G1621" s="3">
        <v>22</v>
      </c>
    </row>
    <row r="1622" spans="1:7" ht="12.75" customHeight="1" x14ac:dyDescent="0.3">
      <c r="A1622" s="2">
        <v>1623</v>
      </c>
      <c r="B1622" s="2" t="s">
        <v>783</v>
      </c>
      <c r="C1622" s="2" t="s">
        <v>8</v>
      </c>
      <c r="D1622" s="2" t="s">
        <v>65</v>
      </c>
      <c r="F1622" s="2">
        <v>20</v>
      </c>
      <c r="G1622" s="3">
        <v>32</v>
      </c>
    </row>
    <row r="1623" spans="1:7" ht="12.75" customHeight="1" x14ac:dyDescent="0.3">
      <c r="A1623" s="2">
        <v>1624</v>
      </c>
      <c r="B1623" s="2" t="s">
        <v>783</v>
      </c>
      <c r="C1623" s="2" t="s">
        <v>8</v>
      </c>
      <c r="D1623" s="2" t="s">
        <v>65</v>
      </c>
      <c r="E1623" s="2" t="s">
        <v>10</v>
      </c>
      <c r="F1623" s="2">
        <v>0</v>
      </c>
      <c r="G1623" s="3">
        <v>32</v>
      </c>
    </row>
    <row r="1624" spans="1:7" ht="12.75" customHeight="1" x14ac:dyDescent="0.3">
      <c r="A1624" s="2">
        <v>1625</v>
      </c>
      <c r="B1624" s="2" t="s">
        <v>783</v>
      </c>
      <c r="C1624" s="2" t="s">
        <v>8</v>
      </c>
      <c r="D1624" s="2" t="s">
        <v>65</v>
      </c>
      <c r="F1624" s="2">
        <v>30</v>
      </c>
      <c r="G1624" s="3">
        <v>14</v>
      </c>
    </row>
    <row r="1625" spans="1:7" ht="12.75" customHeight="1" x14ac:dyDescent="0.3">
      <c r="A1625" s="2">
        <v>1626</v>
      </c>
      <c r="B1625" s="2" t="s">
        <v>784</v>
      </c>
      <c r="C1625" s="2" t="s">
        <v>8</v>
      </c>
      <c r="D1625" s="2" t="s">
        <v>9</v>
      </c>
      <c r="E1625" s="2" t="s">
        <v>10</v>
      </c>
      <c r="F1625" s="2">
        <v>0</v>
      </c>
      <c r="G1625" s="3">
        <v>25</v>
      </c>
    </row>
    <row r="1626" spans="1:7" ht="12.75" customHeight="1" x14ac:dyDescent="0.3">
      <c r="A1626" s="2">
        <v>1627</v>
      </c>
      <c r="B1626" s="2" t="s">
        <v>784</v>
      </c>
      <c r="C1626" s="2" t="s">
        <v>8</v>
      </c>
      <c r="D1626" s="2" t="s">
        <v>9</v>
      </c>
      <c r="F1626" s="2">
        <v>30</v>
      </c>
      <c r="G1626" s="3">
        <v>32</v>
      </c>
    </row>
    <row r="1627" spans="1:7" ht="12.75" customHeight="1" x14ac:dyDescent="0.3">
      <c r="A1627" s="2">
        <v>1628</v>
      </c>
      <c r="B1627" s="2" t="s">
        <v>784</v>
      </c>
      <c r="C1627" s="2" t="s">
        <v>8</v>
      </c>
      <c r="D1627" s="2" t="s">
        <v>9</v>
      </c>
      <c r="F1627" s="2">
        <v>20</v>
      </c>
      <c r="G1627" s="3">
        <v>28</v>
      </c>
    </row>
    <row r="1628" spans="1:7" ht="12.75" customHeight="1" x14ac:dyDescent="0.3">
      <c r="A1628" s="2">
        <v>1629</v>
      </c>
      <c r="B1628" s="2" t="s">
        <v>785</v>
      </c>
      <c r="C1628" s="2" t="s">
        <v>8</v>
      </c>
      <c r="D1628" s="2" t="s">
        <v>9</v>
      </c>
      <c r="F1628" s="2">
        <v>30</v>
      </c>
      <c r="G1628" s="3">
        <v>13</v>
      </c>
    </row>
    <row r="1629" spans="1:7" ht="12.75" customHeight="1" x14ac:dyDescent="0.3">
      <c r="A1629" s="2">
        <v>1630</v>
      </c>
      <c r="B1629" s="2" t="s">
        <v>785</v>
      </c>
      <c r="C1629" s="2" t="s">
        <v>8</v>
      </c>
      <c r="D1629" s="2" t="s">
        <v>9</v>
      </c>
      <c r="F1629" s="2">
        <v>20</v>
      </c>
      <c r="G1629" s="3">
        <v>36</v>
      </c>
    </row>
    <row r="1630" spans="1:7" ht="12.75" customHeight="1" x14ac:dyDescent="0.3">
      <c r="A1630" s="2">
        <v>1631</v>
      </c>
      <c r="B1630" s="2" t="s">
        <v>785</v>
      </c>
      <c r="C1630" s="2" t="s">
        <v>8</v>
      </c>
      <c r="D1630" s="2" t="s">
        <v>9</v>
      </c>
      <c r="E1630" s="2" t="s">
        <v>10</v>
      </c>
      <c r="F1630" s="2">
        <v>0</v>
      </c>
      <c r="G1630" s="3">
        <v>23</v>
      </c>
    </row>
    <row r="1631" spans="1:7" ht="12.75" customHeight="1" x14ac:dyDescent="0.3">
      <c r="A1631" s="2">
        <v>1632</v>
      </c>
      <c r="B1631" s="2" t="s">
        <v>786</v>
      </c>
      <c r="C1631" s="2" t="s">
        <v>8</v>
      </c>
      <c r="D1631" s="2" t="s">
        <v>9</v>
      </c>
      <c r="E1631" s="2" t="s">
        <v>10</v>
      </c>
      <c r="F1631" s="2">
        <v>0</v>
      </c>
      <c r="G1631" s="3">
        <v>17</v>
      </c>
    </row>
    <row r="1632" spans="1:7" ht="12.75" customHeight="1" x14ac:dyDescent="0.3">
      <c r="A1632" s="2">
        <v>1633</v>
      </c>
      <c r="B1632" s="2" t="s">
        <v>786</v>
      </c>
      <c r="C1632" s="2" t="s">
        <v>8</v>
      </c>
      <c r="D1632" s="2" t="s">
        <v>9</v>
      </c>
      <c r="F1632" s="2">
        <v>30</v>
      </c>
      <c r="G1632" s="3">
        <v>25</v>
      </c>
    </row>
    <row r="1633" spans="1:7" ht="12.75" customHeight="1" x14ac:dyDescent="0.3">
      <c r="A1633" s="2">
        <v>1634</v>
      </c>
      <c r="B1633" s="2" t="s">
        <v>787</v>
      </c>
      <c r="C1633" s="2" t="s">
        <v>8</v>
      </c>
      <c r="D1633" s="2" t="s">
        <v>9</v>
      </c>
      <c r="E1633" s="2" t="s">
        <v>10</v>
      </c>
      <c r="F1633" s="2">
        <v>0</v>
      </c>
      <c r="G1633" s="3">
        <v>26</v>
      </c>
    </row>
    <row r="1634" spans="1:7" ht="12.75" customHeight="1" x14ac:dyDescent="0.3">
      <c r="A1634" s="2">
        <v>1635</v>
      </c>
      <c r="B1634" s="2" t="s">
        <v>788</v>
      </c>
      <c r="C1634" s="2" t="s">
        <v>8</v>
      </c>
      <c r="D1634" s="2" t="s">
        <v>47</v>
      </c>
      <c r="E1634" s="2" t="s">
        <v>10</v>
      </c>
      <c r="F1634" s="2">
        <v>0</v>
      </c>
      <c r="G1634" s="3">
        <v>30</v>
      </c>
    </row>
    <row r="1635" spans="1:7" ht="12.75" customHeight="1" x14ac:dyDescent="0.3">
      <c r="A1635" s="2">
        <v>1636</v>
      </c>
      <c r="B1635" s="2" t="s">
        <v>789</v>
      </c>
      <c r="C1635" s="2" t="s">
        <v>8</v>
      </c>
      <c r="D1635" s="2" t="s">
        <v>36</v>
      </c>
      <c r="E1635" s="2" t="s">
        <v>10</v>
      </c>
      <c r="F1635" s="2">
        <v>0</v>
      </c>
      <c r="G1635" s="3">
        <v>13</v>
      </c>
    </row>
    <row r="1636" spans="1:7" ht="12.75" customHeight="1" x14ac:dyDescent="0.3">
      <c r="A1636" s="2">
        <v>1637</v>
      </c>
      <c r="B1636" s="2" t="s">
        <v>790</v>
      </c>
      <c r="C1636" s="2" t="s">
        <v>8</v>
      </c>
      <c r="D1636" s="2" t="s">
        <v>97</v>
      </c>
      <c r="F1636" s="2">
        <v>20</v>
      </c>
      <c r="G1636" s="3">
        <v>34</v>
      </c>
    </row>
    <row r="1637" spans="1:7" ht="12.75" customHeight="1" x14ac:dyDescent="0.3">
      <c r="A1637" s="2">
        <v>1638</v>
      </c>
      <c r="B1637" s="2" t="s">
        <v>790</v>
      </c>
      <c r="C1637" s="2" t="s">
        <v>8</v>
      </c>
      <c r="D1637" s="2" t="s">
        <v>97</v>
      </c>
      <c r="F1637" s="2">
        <v>30</v>
      </c>
      <c r="G1637" s="3">
        <v>17</v>
      </c>
    </row>
    <row r="1638" spans="1:7" ht="12.75" customHeight="1" x14ac:dyDescent="0.3">
      <c r="A1638" s="2">
        <v>1639</v>
      </c>
      <c r="B1638" s="2" t="s">
        <v>790</v>
      </c>
      <c r="C1638" s="2" t="s">
        <v>8</v>
      </c>
      <c r="D1638" s="2" t="s">
        <v>97</v>
      </c>
      <c r="E1638" s="2" t="s">
        <v>10</v>
      </c>
      <c r="F1638" s="2">
        <v>0</v>
      </c>
      <c r="G1638" s="3">
        <v>17</v>
      </c>
    </row>
    <row r="1639" spans="1:7" ht="12.75" customHeight="1" x14ac:dyDescent="0.3">
      <c r="A1639" s="2">
        <v>1640</v>
      </c>
      <c r="B1639" s="2" t="s">
        <v>791</v>
      </c>
      <c r="C1639" s="2" t="s">
        <v>8</v>
      </c>
      <c r="D1639" s="2" t="s">
        <v>47</v>
      </c>
      <c r="E1639" s="2" t="s">
        <v>10</v>
      </c>
      <c r="F1639" s="2">
        <v>0</v>
      </c>
      <c r="G1639" s="3">
        <v>20</v>
      </c>
    </row>
    <row r="1640" spans="1:7" ht="12.75" customHeight="1" x14ac:dyDescent="0.3">
      <c r="A1640" s="2">
        <v>1641</v>
      </c>
      <c r="B1640" s="2" t="s">
        <v>792</v>
      </c>
      <c r="C1640" s="2" t="s">
        <v>8</v>
      </c>
      <c r="D1640" s="2" t="s">
        <v>36</v>
      </c>
      <c r="E1640" s="2" t="s">
        <v>10</v>
      </c>
      <c r="F1640" s="2">
        <v>0</v>
      </c>
      <c r="G1640" s="3">
        <v>27</v>
      </c>
    </row>
    <row r="1641" spans="1:7" ht="12.75" customHeight="1" x14ac:dyDescent="0.3">
      <c r="A1641" s="2">
        <v>1642</v>
      </c>
      <c r="B1641" s="2" t="s">
        <v>793</v>
      </c>
      <c r="C1641" s="2" t="s">
        <v>83</v>
      </c>
      <c r="D1641" s="2" t="s">
        <v>199</v>
      </c>
      <c r="E1641" s="2" t="s">
        <v>10</v>
      </c>
      <c r="F1641" s="2">
        <v>0</v>
      </c>
      <c r="G1641" s="3">
        <v>28</v>
      </c>
    </row>
    <row r="1642" spans="1:7" ht="12.75" customHeight="1" x14ac:dyDescent="0.3">
      <c r="A1642" s="2">
        <v>1643</v>
      </c>
      <c r="B1642" s="2" t="s">
        <v>793</v>
      </c>
      <c r="C1642" s="2" t="s">
        <v>83</v>
      </c>
      <c r="D1642" s="2" t="s">
        <v>199</v>
      </c>
      <c r="F1642" s="2">
        <v>20</v>
      </c>
      <c r="G1642" s="3">
        <v>24</v>
      </c>
    </row>
    <row r="1643" spans="1:7" ht="12.75" customHeight="1" x14ac:dyDescent="0.3">
      <c r="A1643" s="2">
        <v>1644</v>
      </c>
      <c r="B1643" s="2" t="s">
        <v>793</v>
      </c>
      <c r="C1643" s="2" t="s">
        <v>83</v>
      </c>
      <c r="D1643" s="2" t="s">
        <v>199</v>
      </c>
      <c r="F1643" s="2">
        <v>30</v>
      </c>
      <c r="G1643" s="3">
        <v>36</v>
      </c>
    </row>
    <row r="1644" spans="1:7" ht="12.75" customHeight="1" x14ac:dyDescent="0.3">
      <c r="A1644" s="2">
        <v>1645</v>
      </c>
      <c r="B1644" s="2" t="s">
        <v>794</v>
      </c>
      <c r="C1644" s="2" t="s">
        <v>8</v>
      </c>
      <c r="D1644" s="2" t="s">
        <v>9</v>
      </c>
      <c r="E1644" s="2" t="s">
        <v>10</v>
      </c>
      <c r="F1644" s="2">
        <v>0</v>
      </c>
      <c r="G1644" s="3">
        <v>26</v>
      </c>
    </row>
    <row r="1645" spans="1:7" ht="12.75" customHeight="1" x14ac:dyDescent="0.3">
      <c r="A1645" s="2">
        <v>1646</v>
      </c>
      <c r="B1645" s="2" t="s">
        <v>794</v>
      </c>
      <c r="C1645" s="2" t="s">
        <v>8</v>
      </c>
      <c r="D1645" s="2" t="s">
        <v>9</v>
      </c>
      <c r="F1645" s="2">
        <v>20</v>
      </c>
      <c r="G1645" s="3">
        <v>35</v>
      </c>
    </row>
    <row r="1646" spans="1:7" ht="12.75" customHeight="1" x14ac:dyDescent="0.3">
      <c r="A1646" s="2">
        <v>1647</v>
      </c>
      <c r="B1646" s="2" t="s">
        <v>794</v>
      </c>
      <c r="C1646" s="2" t="s">
        <v>8</v>
      </c>
      <c r="D1646" s="2" t="s">
        <v>9</v>
      </c>
      <c r="F1646" s="2">
        <v>30</v>
      </c>
      <c r="G1646" s="3">
        <v>24</v>
      </c>
    </row>
    <row r="1647" spans="1:7" ht="12.75" customHeight="1" x14ac:dyDescent="0.3">
      <c r="A1647" s="2">
        <v>1648</v>
      </c>
      <c r="B1647" s="2" t="s">
        <v>795</v>
      </c>
      <c r="C1647" s="2" t="s">
        <v>14</v>
      </c>
      <c r="D1647" s="2" t="s">
        <v>23</v>
      </c>
      <c r="E1647" s="2" t="s">
        <v>10</v>
      </c>
      <c r="F1647" s="2">
        <v>0</v>
      </c>
      <c r="G1647" s="3">
        <v>38</v>
      </c>
    </row>
    <row r="1648" spans="1:7" ht="12.75" customHeight="1" x14ac:dyDescent="0.3">
      <c r="A1648" s="2">
        <v>1649</v>
      </c>
      <c r="B1648" s="2" t="s">
        <v>795</v>
      </c>
      <c r="C1648" s="2" t="s">
        <v>14</v>
      </c>
      <c r="D1648" s="2" t="s">
        <v>23</v>
      </c>
      <c r="F1648" s="2">
        <v>20</v>
      </c>
      <c r="G1648" s="3">
        <v>25</v>
      </c>
    </row>
    <row r="1649" spans="1:7" ht="12.75" customHeight="1" x14ac:dyDescent="0.3">
      <c r="A1649" s="2">
        <v>1650</v>
      </c>
      <c r="B1649" s="2" t="s">
        <v>796</v>
      </c>
      <c r="C1649" s="2" t="s">
        <v>797</v>
      </c>
      <c r="D1649" s="2" t="s">
        <v>36</v>
      </c>
      <c r="E1649" s="2" t="s">
        <v>10</v>
      </c>
      <c r="F1649" s="2">
        <v>0</v>
      </c>
      <c r="G1649" s="3">
        <v>32</v>
      </c>
    </row>
    <row r="1650" spans="1:7" ht="12.75" customHeight="1" x14ac:dyDescent="0.3">
      <c r="A1650" s="2">
        <v>1651</v>
      </c>
      <c r="B1650" s="2" t="s">
        <v>798</v>
      </c>
      <c r="C1650" s="2" t="s">
        <v>8</v>
      </c>
      <c r="D1650" s="2" t="s">
        <v>36</v>
      </c>
      <c r="E1650" s="2" t="s">
        <v>10</v>
      </c>
      <c r="F1650" s="2">
        <v>0</v>
      </c>
      <c r="G1650" s="3">
        <v>25</v>
      </c>
    </row>
    <row r="1651" spans="1:7" ht="12.75" customHeight="1" x14ac:dyDescent="0.3">
      <c r="A1651" s="2">
        <v>1652</v>
      </c>
      <c r="B1651" s="2" t="s">
        <v>798</v>
      </c>
      <c r="C1651" s="2" t="s">
        <v>8</v>
      </c>
      <c r="D1651" s="2" t="s">
        <v>36</v>
      </c>
      <c r="F1651" s="2">
        <v>30</v>
      </c>
      <c r="G1651" s="3">
        <v>32</v>
      </c>
    </row>
    <row r="1652" spans="1:7" ht="12.75" customHeight="1" x14ac:dyDescent="0.3">
      <c r="A1652" s="2">
        <v>1653</v>
      </c>
      <c r="B1652" s="2" t="s">
        <v>798</v>
      </c>
      <c r="C1652" s="2" t="s">
        <v>8</v>
      </c>
      <c r="D1652" s="2" t="s">
        <v>36</v>
      </c>
      <c r="F1652" s="2">
        <v>20</v>
      </c>
      <c r="G1652" s="3">
        <v>23</v>
      </c>
    </row>
    <row r="1653" spans="1:7" ht="12.75" customHeight="1" x14ac:dyDescent="0.3">
      <c r="A1653" s="2">
        <v>1654</v>
      </c>
      <c r="B1653" s="2" t="s">
        <v>799</v>
      </c>
      <c r="C1653" s="2" t="s">
        <v>8</v>
      </c>
      <c r="D1653" s="2" t="s">
        <v>105</v>
      </c>
      <c r="E1653" s="2" t="s">
        <v>10</v>
      </c>
      <c r="F1653" s="2">
        <v>0</v>
      </c>
      <c r="G1653" s="3">
        <v>26</v>
      </c>
    </row>
    <row r="1654" spans="1:7" ht="12.75" customHeight="1" x14ac:dyDescent="0.3">
      <c r="A1654" s="2">
        <v>1655</v>
      </c>
      <c r="B1654" s="2" t="s">
        <v>799</v>
      </c>
      <c r="C1654" s="2" t="s">
        <v>8</v>
      </c>
      <c r="D1654" s="2" t="s">
        <v>105</v>
      </c>
      <c r="F1654" s="2">
        <v>20</v>
      </c>
      <c r="G1654" s="3">
        <v>27</v>
      </c>
    </row>
    <row r="1655" spans="1:7" ht="12.75" customHeight="1" x14ac:dyDescent="0.3">
      <c r="A1655" s="2">
        <v>1656</v>
      </c>
      <c r="B1655" s="2" t="s">
        <v>800</v>
      </c>
      <c r="C1655" s="2" t="s">
        <v>8</v>
      </c>
      <c r="D1655" s="2" t="s">
        <v>47</v>
      </c>
      <c r="E1655" s="2" t="s">
        <v>10</v>
      </c>
      <c r="F1655" s="2">
        <v>0</v>
      </c>
      <c r="G1655" s="3">
        <v>35</v>
      </c>
    </row>
    <row r="1656" spans="1:7" ht="12.75" customHeight="1" x14ac:dyDescent="0.3">
      <c r="A1656" s="2">
        <v>1657</v>
      </c>
      <c r="B1656" s="2" t="s">
        <v>801</v>
      </c>
      <c r="C1656" s="2" t="s">
        <v>8</v>
      </c>
      <c r="D1656" s="2" t="s">
        <v>49</v>
      </c>
      <c r="F1656" s="2">
        <v>30</v>
      </c>
      <c r="G1656" s="3">
        <v>40</v>
      </c>
    </row>
    <row r="1657" spans="1:7" ht="12.75" customHeight="1" x14ac:dyDescent="0.3">
      <c r="A1657" s="2">
        <v>1658</v>
      </c>
      <c r="B1657" s="2" t="s">
        <v>801</v>
      </c>
      <c r="C1657" s="2" t="s">
        <v>8</v>
      </c>
      <c r="D1657" s="2" t="s">
        <v>49</v>
      </c>
      <c r="E1657" s="2" t="s">
        <v>10</v>
      </c>
      <c r="F1657" s="2">
        <v>0</v>
      </c>
      <c r="G1657" s="3">
        <v>35</v>
      </c>
    </row>
    <row r="1658" spans="1:7" ht="12.75" customHeight="1" x14ac:dyDescent="0.3">
      <c r="A1658" s="2">
        <v>1659</v>
      </c>
      <c r="B1658" s="2" t="s">
        <v>802</v>
      </c>
      <c r="C1658" s="2" t="s">
        <v>8</v>
      </c>
      <c r="D1658" s="2" t="s">
        <v>9</v>
      </c>
      <c r="F1658" s="2">
        <v>30</v>
      </c>
      <c r="G1658" s="3">
        <v>12</v>
      </c>
    </row>
    <row r="1659" spans="1:7" ht="12.75" customHeight="1" x14ac:dyDescent="0.3">
      <c r="A1659" s="2">
        <v>1660</v>
      </c>
      <c r="B1659" s="2" t="s">
        <v>802</v>
      </c>
      <c r="C1659" s="2" t="s">
        <v>8</v>
      </c>
      <c r="D1659" s="2" t="s">
        <v>9</v>
      </c>
      <c r="E1659" s="2" t="s">
        <v>10</v>
      </c>
      <c r="F1659" s="2">
        <v>0</v>
      </c>
      <c r="G1659" s="3">
        <v>21</v>
      </c>
    </row>
    <row r="1660" spans="1:7" ht="12.75" customHeight="1" x14ac:dyDescent="0.3">
      <c r="A1660" s="2">
        <v>1661</v>
      </c>
      <c r="B1660" s="2" t="s">
        <v>803</v>
      </c>
      <c r="C1660" s="2" t="s">
        <v>8</v>
      </c>
      <c r="D1660" s="2" t="s">
        <v>65</v>
      </c>
      <c r="F1660" s="2">
        <v>30</v>
      </c>
      <c r="G1660" s="3">
        <v>19</v>
      </c>
    </row>
    <row r="1661" spans="1:7" ht="12.75" customHeight="1" x14ac:dyDescent="0.3">
      <c r="A1661" s="2">
        <v>1662</v>
      </c>
      <c r="B1661" s="2" t="s">
        <v>803</v>
      </c>
      <c r="C1661" s="2" t="s">
        <v>8</v>
      </c>
      <c r="D1661" s="2" t="s">
        <v>65</v>
      </c>
      <c r="E1661" s="2" t="s">
        <v>10</v>
      </c>
      <c r="F1661" s="2">
        <v>0</v>
      </c>
      <c r="G1661" s="3">
        <v>21</v>
      </c>
    </row>
    <row r="1662" spans="1:7" ht="12.75" customHeight="1" x14ac:dyDescent="0.3">
      <c r="A1662" s="2">
        <v>1663</v>
      </c>
      <c r="B1662" s="2" t="s">
        <v>803</v>
      </c>
      <c r="C1662" s="2" t="s">
        <v>8</v>
      </c>
      <c r="D1662" s="2" t="s">
        <v>65</v>
      </c>
      <c r="F1662" s="2">
        <v>20</v>
      </c>
      <c r="G1662" s="3">
        <v>32</v>
      </c>
    </row>
    <row r="1663" spans="1:7" ht="12.75" customHeight="1" x14ac:dyDescent="0.3">
      <c r="A1663" s="2">
        <v>1664</v>
      </c>
      <c r="B1663" s="2" t="s">
        <v>804</v>
      </c>
      <c r="C1663" s="2" t="s">
        <v>8</v>
      </c>
      <c r="D1663" s="2" t="s">
        <v>9</v>
      </c>
      <c r="E1663" s="2" t="s">
        <v>10</v>
      </c>
      <c r="F1663" s="2">
        <v>0</v>
      </c>
      <c r="G1663" s="3">
        <v>23</v>
      </c>
    </row>
    <row r="1664" spans="1:7" ht="12.75" customHeight="1" x14ac:dyDescent="0.3">
      <c r="A1664" s="2">
        <v>1665</v>
      </c>
      <c r="B1664" s="2" t="s">
        <v>804</v>
      </c>
      <c r="C1664" s="2" t="s">
        <v>8</v>
      </c>
      <c r="D1664" s="2" t="s">
        <v>9</v>
      </c>
      <c r="F1664" s="2">
        <v>20</v>
      </c>
      <c r="G1664" s="3">
        <v>18</v>
      </c>
    </row>
    <row r="1665" spans="1:7" ht="12.75" customHeight="1" x14ac:dyDescent="0.3">
      <c r="A1665" s="2">
        <v>1666</v>
      </c>
      <c r="B1665" s="2" t="s">
        <v>804</v>
      </c>
      <c r="C1665" s="2" t="s">
        <v>8</v>
      </c>
      <c r="D1665" s="2" t="s">
        <v>9</v>
      </c>
      <c r="F1665" s="2">
        <v>30</v>
      </c>
      <c r="G1665" s="3">
        <v>12</v>
      </c>
    </row>
    <row r="1666" spans="1:7" ht="12.75" customHeight="1" x14ac:dyDescent="0.3">
      <c r="A1666" s="2">
        <v>1667</v>
      </c>
      <c r="B1666" s="2" t="s">
        <v>805</v>
      </c>
      <c r="C1666" s="2" t="s">
        <v>8</v>
      </c>
      <c r="D1666" s="2" t="s">
        <v>36</v>
      </c>
      <c r="E1666" s="2" t="s">
        <v>10</v>
      </c>
      <c r="F1666" s="2">
        <v>0</v>
      </c>
      <c r="G1666" s="3">
        <v>31</v>
      </c>
    </row>
    <row r="1667" spans="1:7" ht="12.75" customHeight="1" x14ac:dyDescent="0.3">
      <c r="A1667" s="2">
        <v>1668</v>
      </c>
      <c r="B1667" s="2" t="s">
        <v>806</v>
      </c>
      <c r="C1667" s="2" t="s">
        <v>8</v>
      </c>
      <c r="D1667" s="2" t="s">
        <v>9</v>
      </c>
      <c r="F1667" s="2">
        <v>30</v>
      </c>
      <c r="G1667" s="3">
        <v>13</v>
      </c>
    </row>
    <row r="1668" spans="1:7" ht="12.75" customHeight="1" x14ac:dyDescent="0.3">
      <c r="A1668" s="2">
        <v>1669</v>
      </c>
      <c r="B1668" s="2" t="s">
        <v>806</v>
      </c>
      <c r="C1668" s="2" t="s">
        <v>8</v>
      </c>
      <c r="D1668" s="2" t="s">
        <v>9</v>
      </c>
      <c r="E1668" s="2" t="s">
        <v>10</v>
      </c>
      <c r="F1668" s="2">
        <v>0</v>
      </c>
      <c r="G1668" s="3">
        <v>13</v>
      </c>
    </row>
    <row r="1669" spans="1:7" ht="12.75" customHeight="1" x14ac:dyDescent="0.3">
      <c r="A1669" s="2">
        <v>1670</v>
      </c>
      <c r="B1669" s="2" t="s">
        <v>807</v>
      </c>
      <c r="C1669" s="2" t="s">
        <v>8</v>
      </c>
      <c r="D1669" s="2" t="s">
        <v>94</v>
      </c>
      <c r="F1669" s="2">
        <v>20</v>
      </c>
      <c r="G1669" s="3">
        <v>24</v>
      </c>
    </row>
    <row r="1670" spans="1:7" ht="12.75" customHeight="1" x14ac:dyDescent="0.3">
      <c r="A1670" s="2">
        <v>1671</v>
      </c>
      <c r="B1670" s="2" t="s">
        <v>807</v>
      </c>
      <c r="C1670" s="2" t="s">
        <v>8</v>
      </c>
      <c r="D1670" s="2" t="s">
        <v>94</v>
      </c>
      <c r="F1670" s="2">
        <v>30</v>
      </c>
      <c r="G1670" s="3">
        <v>22</v>
      </c>
    </row>
    <row r="1671" spans="1:7" ht="12.75" customHeight="1" x14ac:dyDescent="0.3">
      <c r="A1671" s="2">
        <v>1672</v>
      </c>
      <c r="B1671" s="2" t="s">
        <v>807</v>
      </c>
      <c r="C1671" s="2" t="s">
        <v>8</v>
      </c>
      <c r="D1671" s="2" t="s">
        <v>94</v>
      </c>
      <c r="F1671" s="2">
        <v>20</v>
      </c>
      <c r="G1671" s="3">
        <v>23</v>
      </c>
    </row>
    <row r="1672" spans="1:7" ht="12.75" customHeight="1" x14ac:dyDescent="0.3">
      <c r="A1672" s="2">
        <v>1673</v>
      </c>
      <c r="B1672" s="2" t="s">
        <v>807</v>
      </c>
      <c r="C1672" s="2" t="s">
        <v>8</v>
      </c>
      <c r="D1672" s="2" t="s">
        <v>94</v>
      </c>
      <c r="E1672" s="2" t="s">
        <v>10</v>
      </c>
      <c r="F1672" s="2">
        <v>0</v>
      </c>
      <c r="G1672" s="3">
        <v>24</v>
      </c>
    </row>
    <row r="1673" spans="1:7" ht="12.75" customHeight="1" x14ac:dyDescent="0.3">
      <c r="A1673" s="2">
        <v>1674</v>
      </c>
      <c r="B1673" s="2" t="s">
        <v>808</v>
      </c>
      <c r="C1673" s="2" t="s">
        <v>8</v>
      </c>
      <c r="D1673" s="2" t="s">
        <v>9</v>
      </c>
      <c r="F1673" s="2">
        <v>20</v>
      </c>
      <c r="G1673" s="3">
        <v>11</v>
      </c>
    </row>
    <row r="1674" spans="1:7" ht="12.75" customHeight="1" x14ac:dyDescent="0.3">
      <c r="A1674" s="2">
        <v>1675</v>
      </c>
      <c r="B1674" s="2" t="s">
        <v>808</v>
      </c>
      <c r="C1674" s="2" t="s">
        <v>8</v>
      </c>
      <c r="D1674" s="2" t="s">
        <v>9</v>
      </c>
      <c r="E1674" s="2" t="s">
        <v>10</v>
      </c>
      <c r="F1674" s="2">
        <v>0</v>
      </c>
      <c r="G1674" s="3">
        <v>29</v>
      </c>
    </row>
    <row r="1675" spans="1:7" ht="12.75" customHeight="1" x14ac:dyDescent="0.3">
      <c r="A1675" s="2">
        <v>1676</v>
      </c>
      <c r="B1675" s="2" t="s">
        <v>808</v>
      </c>
      <c r="C1675" s="2" t="s">
        <v>8</v>
      </c>
      <c r="D1675" s="2" t="s">
        <v>9</v>
      </c>
      <c r="F1675" s="2">
        <v>30</v>
      </c>
      <c r="G1675" s="3">
        <v>35</v>
      </c>
    </row>
    <row r="1676" spans="1:7" ht="12.75" customHeight="1" x14ac:dyDescent="0.3">
      <c r="A1676" s="2">
        <v>1677</v>
      </c>
      <c r="B1676" s="2" t="s">
        <v>809</v>
      </c>
      <c r="C1676" s="2" t="s">
        <v>8</v>
      </c>
      <c r="D1676" s="2" t="s">
        <v>9</v>
      </c>
      <c r="E1676" s="2" t="s">
        <v>10</v>
      </c>
      <c r="F1676" s="2">
        <v>0</v>
      </c>
      <c r="G1676" s="3">
        <v>37</v>
      </c>
    </row>
    <row r="1677" spans="1:7" ht="12.75" customHeight="1" x14ac:dyDescent="0.3">
      <c r="A1677" s="2">
        <v>1678</v>
      </c>
      <c r="B1677" s="2" t="s">
        <v>809</v>
      </c>
      <c r="C1677" s="2" t="s">
        <v>8</v>
      </c>
      <c r="D1677" s="2" t="s">
        <v>9</v>
      </c>
      <c r="F1677" s="2">
        <v>20</v>
      </c>
      <c r="G1677" s="3">
        <v>24</v>
      </c>
    </row>
    <row r="1678" spans="1:7" ht="12.75" customHeight="1" x14ac:dyDescent="0.3">
      <c r="A1678" s="2">
        <v>1679</v>
      </c>
      <c r="B1678" s="2" t="s">
        <v>809</v>
      </c>
      <c r="C1678" s="2" t="s">
        <v>8</v>
      </c>
      <c r="D1678" s="2" t="s">
        <v>9</v>
      </c>
      <c r="F1678" s="2">
        <v>20</v>
      </c>
      <c r="G1678" s="3">
        <v>39</v>
      </c>
    </row>
    <row r="1679" spans="1:7" ht="12.75" customHeight="1" x14ac:dyDescent="0.3">
      <c r="A1679" s="2">
        <v>1680</v>
      </c>
      <c r="B1679" s="2" t="s">
        <v>809</v>
      </c>
      <c r="C1679" s="2" t="s">
        <v>8</v>
      </c>
      <c r="D1679" s="2" t="s">
        <v>9</v>
      </c>
      <c r="F1679" s="2">
        <v>30</v>
      </c>
      <c r="G1679" s="3">
        <v>21</v>
      </c>
    </row>
    <row r="1680" spans="1:7" ht="12.75" customHeight="1" x14ac:dyDescent="0.3">
      <c r="A1680" s="2">
        <v>1681</v>
      </c>
      <c r="B1680" s="2" t="s">
        <v>810</v>
      </c>
      <c r="C1680" s="2" t="s">
        <v>8</v>
      </c>
      <c r="D1680" s="2" t="s">
        <v>47</v>
      </c>
      <c r="E1680" s="2" t="s">
        <v>10</v>
      </c>
      <c r="F1680" s="2">
        <v>0</v>
      </c>
      <c r="G1680" s="3">
        <v>13</v>
      </c>
    </row>
    <row r="1681" spans="1:7" ht="12.75" customHeight="1" x14ac:dyDescent="0.3">
      <c r="A1681" s="2">
        <v>1682</v>
      </c>
      <c r="B1681" s="2" t="s">
        <v>811</v>
      </c>
      <c r="C1681" s="2" t="s">
        <v>8</v>
      </c>
      <c r="D1681" s="2" t="s">
        <v>9</v>
      </c>
      <c r="E1681" s="2" t="s">
        <v>10</v>
      </c>
      <c r="F1681" s="2">
        <v>0</v>
      </c>
      <c r="G1681" s="3">
        <v>12</v>
      </c>
    </row>
    <row r="1682" spans="1:7" ht="12.75" customHeight="1" x14ac:dyDescent="0.3">
      <c r="A1682" s="2">
        <v>1683</v>
      </c>
      <c r="B1682" s="2" t="s">
        <v>811</v>
      </c>
      <c r="C1682" s="2" t="s">
        <v>8</v>
      </c>
      <c r="D1682" s="2" t="s">
        <v>9</v>
      </c>
      <c r="F1682" s="2">
        <v>30</v>
      </c>
      <c r="G1682" s="3">
        <v>33</v>
      </c>
    </row>
    <row r="1683" spans="1:7" ht="12.75" customHeight="1" x14ac:dyDescent="0.3">
      <c r="A1683" s="2">
        <v>1684</v>
      </c>
      <c r="B1683" s="2" t="s">
        <v>812</v>
      </c>
      <c r="C1683" s="2" t="s">
        <v>8</v>
      </c>
      <c r="D1683" s="2" t="s">
        <v>9</v>
      </c>
      <c r="F1683" s="2">
        <v>30</v>
      </c>
      <c r="G1683" s="3">
        <v>10</v>
      </c>
    </row>
    <row r="1684" spans="1:7" ht="12.75" customHeight="1" x14ac:dyDescent="0.3">
      <c r="A1684" s="2">
        <v>1685</v>
      </c>
      <c r="B1684" s="2" t="s">
        <v>812</v>
      </c>
      <c r="C1684" s="2" t="s">
        <v>8</v>
      </c>
      <c r="D1684" s="2" t="s">
        <v>9</v>
      </c>
      <c r="E1684" s="2" t="s">
        <v>10</v>
      </c>
      <c r="F1684" s="2">
        <v>0</v>
      </c>
      <c r="G1684" s="3">
        <v>23</v>
      </c>
    </row>
    <row r="1685" spans="1:7" ht="12.75" customHeight="1" x14ac:dyDescent="0.3">
      <c r="A1685" s="2">
        <v>1686</v>
      </c>
      <c r="B1685" s="2" t="s">
        <v>813</v>
      </c>
      <c r="C1685" s="2" t="s">
        <v>8</v>
      </c>
      <c r="D1685" s="2" t="s">
        <v>36</v>
      </c>
      <c r="F1685" s="2">
        <v>30</v>
      </c>
      <c r="G1685" s="3">
        <v>19</v>
      </c>
    </row>
    <row r="1686" spans="1:7" ht="12.75" customHeight="1" x14ac:dyDescent="0.3">
      <c r="A1686" s="2">
        <v>1687</v>
      </c>
      <c r="B1686" s="2" t="s">
        <v>813</v>
      </c>
      <c r="C1686" s="2" t="s">
        <v>8</v>
      </c>
      <c r="D1686" s="2" t="s">
        <v>36</v>
      </c>
      <c r="E1686" s="2" t="s">
        <v>10</v>
      </c>
      <c r="F1686" s="2">
        <v>0</v>
      </c>
      <c r="G1686" s="3">
        <v>13</v>
      </c>
    </row>
    <row r="1687" spans="1:7" ht="12.75" customHeight="1" x14ac:dyDescent="0.3">
      <c r="A1687" s="2">
        <v>1688</v>
      </c>
      <c r="B1687" s="2" t="s">
        <v>813</v>
      </c>
      <c r="C1687" s="2" t="s">
        <v>8</v>
      </c>
      <c r="D1687" s="2" t="s">
        <v>36</v>
      </c>
      <c r="F1687" s="2">
        <v>20</v>
      </c>
      <c r="G1687" s="3">
        <v>34</v>
      </c>
    </row>
    <row r="1688" spans="1:7" ht="12.75" customHeight="1" x14ac:dyDescent="0.3">
      <c r="A1688" s="2">
        <v>1689</v>
      </c>
      <c r="B1688" s="2" t="s">
        <v>814</v>
      </c>
      <c r="C1688" s="2" t="s">
        <v>8</v>
      </c>
      <c r="D1688" s="2" t="s">
        <v>36</v>
      </c>
      <c r="E1688" s="2" t="s">
        <v>10</v>
      </c>
      <c r="F1688" s="2">
        <v>0</v>
      </c>
      <c r="G1688" s="3">
        <v>17</v>
      </c>
    </row>
    <row r="1689" spans="1:7" ht="12.75" customHeight="1" x14ac:dyDescent="0.3">
      <c r="A1689" s="2">
        <v>1690</v>
      </c>
      <c r="B1689" s="2" t="s">
        <v>814</v>
      </c>
      <c r="C1689" s="2" t="s">
        <v>8</v>
      </c>
      <c r="D1689" s="2" t="s">
        <v>36</v>
      </c>
      <c r="F1689" s="2">
        <v>20</v>
      </c>
      <c r="G1689" s="3">
        <v>33</v>
      </c>
    </row>
    <row r="1690" spans="1:7" ht="12.75" customHeight="1" x14ac:dyDescent="0.3">
      <c r="A1690" s="2">
        <v>1691</v>
      </c>
      <c r="B1690" s="2" t="s">
        <v>815</v>
      </c>
      <c r="C1690" s="2" t="s">
        <v>8</v>
      </c>
      <c r="D1690" s="2" t="s">
        <v>47</v>
      </c>
      <c r="E1690" s="2" t="s">
        <v>10</v>
      </c>
      <c r="F1690" s="2">
        <v>0</v>
      </c>
      <c r="G1690" s="3">
        <v>29</v>
      </c>
    </row>
    <row r="1691" spans="1:7" ht="12.75" customHeight="1" x14ac:dyDescent="0.3">
      <c r="A1691" s="2">
        <v>1692</v>
      </c>
      <c r="B1691" s="2" t="s">
        <v>815</v>
      </c>
      <c r="C1691" s="2" t="s">
        <v>8</v>
      </c>
      <c r="D1691" s="2" t="s">
        <v>47</v>
      </c>
      <c r="F1691" s="2">
        <v>20</v>
      </c>
      <c r="G1691" s="3">
        <v>34</v>
      </c>
    </row>
    <row r="1692" spans="1:7" ht="12.75" customHeight="1" x14ac:dyDescent="0.3">
      <c r="A1692" s="2">
        <v>1693</v>
      </c>
      <c r="B1692" s="2" t="s">
        <v>815</v>
      </c>
      <c r="C1692" s="2" t="s">
        <v>8</v>
      </c>
      <c r="D1692" s="2" t="s">
        <v>47</v>
      </c>
      <c r="F1692" s="2">
        <v>30</v>
      </c>
      <c r="G1692" s="3">
        <v>30</v>
      </c>
    </row>
    <row r="1693" spans="1:7" ht="12.75" customHeight="1" x14ac:dyDescent="0.3">
      <c r="A1693" s="2">
        <v>1694</v>
      </c>
      <c r="B1693" s="2" t="s">
        <v>816</v>
      </c>
      <c r="C1693" s="2" t="s">
        <v>8</v>
      </c>
      <c r="D1693" s="2" t="s">
        <v>97</v>
      </c>
      <c r="F1693" s="2">
        <v>30</v>
      </c>
      <c r="G1693" s="3">
        <v>22</v>
      </c>
    </row>
    <row r="1694" spans="1:7" ht="12.75" customHeight="1" x14ac:dyDescent="0.3">
      <c r="A1694" s="2">
        <v>1695</v>
      </c>
      <c r="B1694" s="2" t="s">
        <v>817</v>
      </c>
      <c r="C1694" s="2" t="s">
        <v>8</v>
      </c>
      <c r="D1694" s="2" t="s">
        <v>75</v>
      </c>
      <c r="E1694" s="2" t="s">
        <v>10</v>
      </c>
      <c r="F1694" s="2">
        <v>0</v>
      </c>
      <c r="G1694" s="3">
        <v>31</v>
      </c>
    </row>
    <row r="1695" spans="1:7" ht="12.75" customHeight="1" x14ac:dyDescent="0.3">
      <c r="A1695" s="2">
        <v>1696</v>
      </c>
      <c r="B1695" s="2" t="s">
        <v>818</v>
      </c>
      <c r="C1695" s="2" t="s">
        <v>8</v>
      </c>
      <c r="D1695" s="2" t="s">
        <v>9</v>
      </c>
      <c r="E1695" s="2" t="s">
        <v>10</v>
      </c>
      <c r="F1695" s="2">
        <v>0</v>
      </c>
      <c r="G1695" s="3">
        <v>29</v>
      </c>
    </row>
    <row r="1696" spans="1:7" ht="12.75" customHeight="1" x14ac:dyDescent="0.3">
      <c r="A1696" s="2">
        <v>1697</v>
      </c>
      <c r="B1696" s="2" t="s">
        <v>818</v>
      </c>
      <c r="C1696" s="2" t="s">
        <v>8</v>
      </c>
      <c r="D1696" s="2" t="s">
        <v>9</v>
      </c>
      <c r="F1696" s="2">
        <v>30</v>
      </c>
      <c r="G1696" s="3">
        <v>15</v>
      </c>
    </row>
    <row r="1697" spans="1:7" ht="12.75" customHeight="1" x14ac:dyDescent="0.3">
      <c r="A1697" s="2">
        <v>1698</v>
      </c>
      <c r="B1697" s="2" t="s">
        <v>819</v>
      </c>
      <c r="C1697" s="2" t="s">
        <v>8</v>
      </c>
      <c r="D1697" s="2" t="s">
        <v>9</v>
      </c>
      <c r="E1697" s="2" t="s">
        <v>10</v>
      </c>
      <c r="F1697" s="2">
        <v>0</v>
      </c>
      <c r="G1697" s="3">
        <v>23</v>
      </c>
    </row>
    <row r="1698" spans="1:7" ht="12.75" customHeight="1" x14ac:dyDescent="0.3">
      <c r="A1698" s="2">
        <v>1699</v>
      </c>
      <c r="B1698" s="2" t="s">
        <v>819</v>
      </c>
      <c r="C1698" s="2" t="s">
        <v>8</v>
      </c>
      <c r="D1698" s="2" t="s">
        <v>9</v>
      </c>
      <c r="F1698" s="2">
        <v>30</v>
      </c>
      <c r="G1698" s="3">
        <v>28</v>
      </c>
    </row>
    <row r="1699" spans="1:7" ht="12.75" customHeight="1" x14ac:dyDescent="0.3">
      <c r="A1699" s="2">
        <v>1700</v>
      </c>
      <c r="B1699" s="2" t="s">
        <v>820</v>
      </c>
      <c r="C1699" s="2" t="s">
        <v>8</v>
      </c>
      <c r="D1699" s="2" t="s">
        <v>36</v>
      </c>
      <c r="F1699" s="2">
        <v>30</v>
      </c>
      <c r="G1699" s="3">
        <v>13</v>
      </c>
    </row>
    <row r="1700" spans="1:7" ht="12.75" customHeight="1" x14ac:dyDescent="0.3">
      <c r="A1700" s="2">
        <v>1701</v>
      </c>
      <c r="B1700" s="2" t="s">
        <v>820</v>
      </c>
      <c r="C1700" s="2" t="s">
        <v>8</v>
      </c>
      <c r="D1700" s="2" t="s">
        <v>36</v>
      </c>
      <c r="E1700" s="2" t="s">
        <v>10</v>
      </c>
      <c r="F1700" s="2">
        <v>0</v>
      </c>
      <c r="G1700" s="3">
        <v>25</v>
      </c>
    </row>
    <row r="1701" spans="1:7" ht="12.75" customHeight="1" x14ac:dyDescent="0.3">
      <c r="A1701" s="2">
        <v>1702</v>
      </c>
      <c r="B1701" s="2" t="s">
        <v>820</v>
      </c>
      <c r="C1701" s="2" t="s">
        <v>8</v>
      </c>
      <c r="D1701" s="2" t="s">
        <v>36</v>
      </c>
      <c r="F1701" s="2">
        <v>20</v>
      </c>
      <c r="G1701" s="3">
        <v>18</v>
      </c>
    </row>
    <row r="1702" spans="1:7" ht="12.75" customHeight="1" x14ac:dyDescent="0.3">
      <c r="A1702" s="2">
        <v>1703</v>
      </c>
      <c r="B1702" s="2" t="s">
        <v>821</v>
      </c>
      <c r="C1702" s="2" t="s">
        <v>8</v>
      </c>
      <c r="D1702" s="2" t="s">
        <v>75</v>
      </c>
      <c r="E1702" s="2" t="s">
        <v>10</v>
      </c>
      <c r="F1702" s="2">
        <v>0</v>
      </c>
      <c r="G1702" s="3">
        <v>37</v>
      </c>
    </row>
    <row r="1703" spans="1:7" ht="12.75" customHeight="1" x14ac:dyDescent="0.3">
      <c r="A1703" s="2">
        <v>1704</v>
      </c>
      <c r="B1703" s="2" t="s">
        <v>822</v>
      </c>
      <c r="C1703" s="2" t="s">
        <v>8</v>
      </c>
      <c r="D1703" s="2" t="s">
        <v>47</v>
      </c>
      <c r="E1703" s="2" t="s">
        <v>10</v>
      </c>
      <c r="F1703" s="2">
        <v>0</v>
      </c>
      <c r="G1703" s="3">
        <v>37</v>
      </c>
    </row>
    <row r="1704" spans="1:7" ht="12.75" customHeight="1" x14ac:dyDescent="0.3">
      <c r="A1704" s="2">
        <v>1705</v>
      </c>
      <c r="B1704" s="2" t="s">
        <v>823</v>
      </c>
      <c r="C1704" s="2" t="s">
        <v>8</v>
      </c>
      <c r="D1704" s="2" t="s">
        <v>47</v>
      </c>
      <c r="E1704" s="2" t="s">
        <v>10</v>
      </c>
      <c r="F1704" s="2">
        <v>0</v>
      </c>
      <c r="G1704" s="3">
        <v>36</v>
      </c>
    </row>
    <row r="1705" spans="1:7" ht="12.75" customHeight="1" x14ac:dyDescent="0.3">
      <c r="A1705" s="2">
        <v>1706</v>
      </c>
      <c r="B1705" s="2" t="s">
        <v>823</v>
      </c>
      <c r="C1705" s="2" t="s">
        <v>8</v>
      </c>
      <c r="D1705" s="2" t="s">
        <v>47</v>
      </c>
      <c r="F1705" s="2">
        <v>20</v>
      </c>
      <c r="G1705" s="3">
        <v>17</v>
      </c>
    </row>
    <row r="1706" spans="1:7" ht="12.75" customHeight="1" x14ac:dyDescent="0.3">
      <c r="A1706" s="2">
        <v>1707</v>
      </c>
      <c r="B1706" s="2" t="s">
        <v>823</v>
      </c>
      <c r="C1706" s="2" t="s">
        <v>8</v>
      </c>
      <c r="D1706" s="2" t="s">
        <v>47</v>
      </c>
      <c r="F1706" s="2">
        <v>30</v>
      </c>
      <c r="G1706" s="3">
        <v>10</v>
      </c>
    </row>
    <row r="1707" spans="1:7" ht="12.75" customHeight="1" x14ac:dyDescent="0.3">
      <c r="A1707" s="2">
        <v>1708</v>
      </c>
      <c r="B1707" s="2" t="s">
        <v>824</v>
      </c>
      <c r="C1707" s="2" t="s">
        <v>8</v>
      </c>
      <c r="D1707" s="2" t="s">
        <v>105</v>
      </c>
      <c r="E1707" s="2" t="s">
        <v>10</v>
      </c>
      <c r="F1707" s="2">
        <v>0</v>
      </c>
      <c r="G1707" s="3">
        <v>10</v>
      </c>
    </row>
    <row r="1708" spans="1:7" ht="12.75" customHeight="1" x14ac:dyDescent="0.3">
      <c r="A1708" s="2">
        <v>1709</v>
      </c>
      <c r="B1708" s="2" t="s">
        <v>824</v>
      </c>
      <c r="C1708" s="2" t="s">
        <v>8</v>
      </c>
      <c r="D1708" s="2" t="s">
        <v>105</v>
      </c>
      <c r="F1708" s="2">
        <v>30</v>
      </c>
      <c r="G1708" s="3">
        <v>37</v>
      </c>
    </row>
    <row r="1709" spans="1:7" ht="12.75" customHeight="1" x14ac:dyDescent="0.3">
      <c r="A1709" s="2">
        <v>1710</v>
      </c>
      <c r="B1709" s="2" t="s">
        <v>825</v>
      </c>
      <c r="C1709" s="2" t="s">
        <v>8</v>
      </c>
      <c r="D1709" s="2" t="s">
        <v>36</v>
      </c>
      <c r="F1709" s="2">
        <v>30</v>
      </c>
      <c r="G1709" s="3">
        <v>18</v>
      </c>
    </row>
    <row r="1710" spans="1:7" ht="12.75" customHeight="1" x14ac:dyDescent="0.3">
      <c r="A1710" s="2">
        <v>1711</v>
      </c>
      <c r="B1710" s="2" t="s">
        <v>826</v>
      </c>
      <c r="C1710" s="2" t="s">
        <v>8</v>
      </c>
      <c r="D1710" s="2" t="s">
        <v>97</v>
      </c>
      <c r="F1710" s="2">
        <v>30</v>
      </c>
      <c r="G1710" s="3">
        <v>31</v>
      </c>
    </row>
    <row r="1711" spans="1:7" ht="12.75" customHeight="1" x14ac:dyDescent="0.3">
      <c r="A1711" s="2">
        <v>1712</v>
      </c>
      <c r="B1711" s="2" t="s">
        <v>826</v>
      </c>
      <c r="C1711" s="2" t="s">
        <v>8</v>
      </c>
      <c r="D1711" s="2" t="s">
        <v>97</v>
      </c>
      <c r="E1711" s="2" t="s">
        <v>10</v>
      </c>
      <c r="F1711" s="2">
        <v>0</v>
      </c>
      <c r="G1711" s="3">
        <v>31</v>
      </c>
    </row>
    <row r="1712" spans="1:7" ht="12.75" customHeight="1" x14ac:dyDescent="0.3">
      <c r="A1712" s="2">
        <v>1713</v>
      </c>
      <c r="B1712" s="2" t="s">
        <v>826</v>
      </c>
      <c r="C1712" s="2" t="s">
        <v>8</v>
      </c>
      <c r="D1712" s="2" t="s">
        <v>97</v>
      </c>
      <c r="F1712" s="2">
        <v>20</v>
      </c>
      <c r="G1712" s="3">
        <v>18</v>
      </c>
    </row>
    <row r="1713" spans="1:7" ht="12.75" customHeight="1" x14ac:dyDescent="0.3">
      <c r="A1713" s="2">
        <v>1714</v>
      </c>
      <c r="B1713" s="2" t="s">
        <v>827</v>
      </c>
      <c r="C1713" s="2" t="s">
        <v>8</v>
      </c>
      <c r="D1713" s="2" t="s">
        <v>9</v>
      </c>
      <c r="E1713" s="2" t="s">
        <v>10</v>
      </c>
      <c r="F1713" s="2">
        <v>0</v>
      </c>
      <c r="G1713" s="3">
        <v>13</v>
      </c>
    </row>
    <row r="1714" spans="1:7" ht="12.75" customHeight="1" x14ac:dyDescent="0.3">
      <c r="A1714" s="2">
        <v>1715</v>
      </c>
      <c r="B1714" s="2" t="s">
        <v>828</v>
      </c>
      <c r="C1714" s="2" t="s">
        <v>8</v>
      </c>
      <c r="D1714" s="2" t="s">
        <v>9</v>
      </c>
      <c r="E1714" s="2" t="s">
        <v>10</v>
      </c>
      <c r="F1714" s="2">
        <v>0</v>
      </c>
      <c r="G1714" s="3">
        <v>13</v>
      </c>
    </row>
    <row r="1715" spans="1:7" ht="12.75" customHeight="1" x14ac:dyDescent="0.3">
      <c r="A1715" s="2">
        <v>1716</v>
      </c>
      <c r="B1715" s="2" t="s">
        <v>828</v>
      </c>
      <c r="C1715" s="2" t="s">
        <v>8</v>
      </c>
      <c r="D1715" s="2" t="s">
        <v>9</v>
      </c>
      <c r="F1715" s="2">
        <v>30</v>
      </c>
      <c r="G1715" s="3">
        <v>26</v>
      </c>
    </row>
    <row r="1716" spans="1:7" ht="12.75" customHeight="1" x14ac:dyDescent="0.3">
      <c r="A1716" s="2">
        <v>1717</v>
      </c>
      <c r="B1716" s="2" t="s">
        <v>828</v>
      </c>
      <c r="C1716" s="2" t="s">
        <v>8</v>
      </c>
      <c r="D1716" s="2" t="s">
        <v>9</v>
      </c>
      <c r="F1716" s="2">
        <v>20</v>
      </c>
      <c r="G1716" s="3">
        <v>34</v>
      </c>
    </row>
    <row r="1717" spans="1:7" ht="12.75" customHeight="1" x14ac:dyDescent="0.3">
      <c r="A1717" s="2">
        <v>1718</v>
      </c>
      <c r="B1717" s="2" t="s">
        <v>829</v>
      </c>
      <c r="C1717" s="2" t="s">
        <v>8</v>
      </c>
      <c r="D1717" s="2" t="s">
        <v>75</v>
      </c>
      <c r="E1717" s="2" t="s">
        <v>10</v>
      </c>
      <c r="F1717" s="2">
        <v>0</v>
      </c>
      <c r="G1717" s="3">
        <v>40</v>
      </c>
    </row>
    <row r="1718" spans="1:7" ht="12.75" customHeight="1" x14ac:dyDescent="0.3">
      <c r="A1718" s="2">
        <v>1719</v>
      </c>
      <c r="B1718" s="2" t="s">
        <v>830</v>
      </c>
      <c r="C1718" s="2" t="s">
        <v>8</v>
      </c>
      <c r="D1718" s="2" t="s">
        <v>36</v>
      </c>
      <c r="E1718" s="2" t="s">
        <v>10</v>
      </c>
      <c r="F1718" s="2">
        <v>0</v>
      </c>
      <c r="G1718" s="3">
        <v>24</v>
      </c>
    </row>
    <row r="1719" spans="1:7" ht="12.75" customHeight="1" x14ac:dyDescent="0.3">
      <c r="A1719" s="2">
        <v>1720</v>
      </c>
      <c r="B1719" s="2" t="s">
        <v>831</v>
      </c>
      <c r="C1719" s="2" t="s">
        <v>8</v>
      </c>
      <c r="D1719" s="2" t="s">
        <v>9</v>
      </c>
      <c r="F1719" s="2">
        <v>30</v>
      </c>
      <c r="G1719" s="3">
        <v>26</v>
      </c>
    </row>
    <row r="1720" spans="1:7" ht="12.75" customHeight="1" x14ac:dyDescent="0.3">
      <c r="A1720" s="2">
        <v>1721</v>
      </c>
      <c r="B1720" s="2" t="s">
        <v>831</v>
      </c>
      <c r="C1720" s="2" t="s">
        <v>8</v>
      </c>
      <c r="D1720" s="2" t="s">
        <v>9</v>
      </c>
      <c r="E1720" s="2" t="s">
        <v>10</v>
      </c>
      <c r="F1720" s="2">
        <v>0</v>
      </c>
      <c r="G1720" s="3">
        <v>37</v>
      </c>
    </row>
    <row r="1721" spans="1:7" ht="12.75" customHeight="1" x14ac:dyDescent="0.3">
      <c r="A1721" s="2">
        <v>1722</v>
      </c>
      <c r="B1721" s="2" t="s">
        <v>832</v>
      </c>
      <c r="C1721" s="2" t="s">
        <v>8</v>
      </c>
      <c r="D1721" s="2" t="s">
        <v>36</v>
      </c>
      <c r="F1721" s="2">
        <v>30</v>
      </c>
      <c r="G1721" s="3">
        <v>12</v>
      </c>
    </row>
    <row r="1722" spans="1:7" ht="12.75" customHeight="1" x14ac:dyDescent="0.3">
      <c r="A1722" s="2">
        <v>1723</v>
      </c>
      <c r="B1722" s="2" t="s">
        <v>832</v>
      </c>
      <c r="C1722" s="2" t="s">
        <v>8</v>
      </c>
      <c r="D1722" s="2" t="s">
        <v>36</v>
      </c>
      <c r="E1722" s="2" t="s">
        <v>10</v>
      </c>
      <c r="F1722" s="2">
        <v>0</v>
      </c>
      <c r="G1722" s="3">
        <v>11</v>
      </c>
    </row>
    <row r="1723" spans="1:7" ht="12.75" customHeight="1" x14ac:dyDescent="0.3">
      <c r="A1723" s="2">
        <v>1724</v>
      </c>
      <c r="B1723" s="2" t="s">
        <v>832</v>
      </c>
      <c r="C1723" s="2" t="s">
        <v>8</v>
      </c>
      <c r="D1723" s="2" t="s">
        <v>36</v>
      </c>
      <c r="F1723" s="2">
        <v>20</v>
      </c>
      <c r="G1723" s="3">
        <v>10</v>
      </c>
    </row>
    <row r="1724" spans="1:7" ht="12.75" customHeight="1" x14ac:dyDescent="0.3">
      <c r="A1724" s="2">
        <v>1725</v>
      </c>
      <c r="B1724" s="2" t="s">
        <v>832</v>
      </c>
      <c r="C1724" s="2" t="s">
        <v>8</v>
      </c>
      <c r="D1724" s="2" t="s">
        <v>36</v>
      </c>
      <c r="F1724" s="2">
        <v>20</v>
      </c>
      <c r="G1724" s="3">
        <v>14</v>
      </c>
    </row>
    <row r="1725" spans="1:7" ht="12.75" customHeight="1" x14ac:dyDescent="0.3">
      <c r="A1725" s="2">
        <v>1726</v>
      </c>
      <c r="B1725" s="2" t="s">
        <v>833</v>
      </c>
      <c r="C1725" s="2" t="s">
        <v>8</v>
      </c>
      <c r="D1725" s="2" t="s">
        <v>9</v>
      </c>
      <c r="F1725" s="2">
        <v>30</v>
      </c>
      <c r="G1725" s="3">
        <v>30</v>
      </c>
    </row>
    <row r="1726" spans="1:7" ht="12.75" customHeight="1" x14ac:dyDescent="0.3">
      <c r="A1726" s="2">
        <v>1727</v>
      </c>
      <c r="B1726" s="2" t="s">
        <v>833</v>
      </c>
      <c r="C1726" s="2" t="s">
        <v>8</v>
      </c>
      <c r="D1726" s="2" t="s">
        <v>9</v>
      </c>
      <c r="E1726" s="2" t="s">
        <v>10</v>
      </c>
      <c r="F1726" s="2">
        <v>0</v>
      </c>
      <c r="G1726" s="3">
        <v>35</v>
      </c>
    </row>
    <row r="1727" spans="1:7" ht="12.75" customHeight="1" x14ac:dyDescent="0.3">
      <c r="A1727" s="2">
        <v>1728</v>
      </c>
      <c r="B1727" s="2" t="s">
        <v>833</v>
      </c>
      <c r="C1727" s="2" t="s">
        <v>8</v>
      </c>
      <c r="D1727" s="2" t="s">
        <v>9</v>
      </c>
      <c r="F1727" s="2">
        <v>20</v>
      </c>
      <c r="G1727" s="3">
        <v>35</v>
      </c>
    </row>
    <row r="1728" spans="1:7" ht="12.75" customHeight="1" x14ac:dyDescent="0.3">
      <c r="A1728" s="2">
        <v>1729</v>
      </c>
      <c r="B1728" s="2" t="s">
        <v>833</v>
      </c>
      <c r="C1728" s="2" t="s">
        <v>8</v>
      </c>
      <c r="D1728" s="2" t="s">
        <v>9</v>
      </c>
      <c r="F1728" s="2">
        <v>20</v>
      </c>
      <c r="G1728" s="3">
        <v>17</v>
      </c>
    </row>
    <row r="1729" spans="1:7" ht="12.75" customHeight="1" x14ac:dyDescent="0.3">
      <c r="A1729" s="2">
        <v>1730</v>
      </c>
      <c r="B1729" s="2" t="s">
        <v>834</v>
      </c>
      <c r="C1729" s="2" t="s">
        <v>8</v>
      </c>
      <c r="D1729" s="2" t="s">
        <v>49</v>
      </c>
      <c r="F1729" s="2">
        <v>30</v>
      </c>
      <c r="G1729" s="3">
        <v>18</v>
      </c>
    </row>
    <row r="1730" spans="1:7" ht="12.75" customHeight="1" x14ac:dyDescent="0.3">
      <c r="A1730" s="2">
        <v>1731</v>
      </c>
      <c r="B1730" s="2" t="s">
        <v>834</v>
      </c>
      <c r="C1730" s="2" t="s">
        <v>8</v>
      </c>
      <c r="D1730" s="2" t="s">
        <v>49</v>
      </c>
      <c r="E1730" s="2" t="s">
        <v>10</v>
      </c>
      <c r="F1730" s="2">
        <v>0</v>
      </c>
      <c r="G1730" s="3">
        <v>32</v>
      </c>
    </row>
    <row r="1731" spans="1:7" ht="12.75" customHeight="1" x14ac:dyDescent="0.3">
      <c r="A1731" s="2">
        <v>1732</v>
      </c>
      <c r="B1731" s="2" t="s">
        <v>834</v>
      </c>
      <c r="C1731" s="2" t="s">
        <v>8</v>
      </c>
      <c r="D1731" s="2" t="s">
        <v>49</v>
      </c>
      <c r="F1731" s="2">
        <v>20</v>
      </c>
      <c r="G1731" s="3">
        <v>12</v>
      </c>
    </row>
    <row r="1732" spans="1:7" ht="12.75" customHeight="1" x14ac:dyDescent="0.3">
      <c r="A1732" s="2">
        <v>1733</v>
      </c>
      <c r="B1732" s="2" t="s">
        <v>835</v>
      </c>
      <c r="C1732" s="2" t="s">
        <v>8</v>
      </c>
      <c r="D1732" s="2" t="s">
        <v>36</v>
      </c>
      <c r="E1732" s="2" t="s">
        <v>10</v>
      </c>
      <c r="F1732" s="2">
        <v>0</v>
      </c>
      <c r="G1732" s="3">
        <v>27</v>
      </c>
    </row>
    <row r="1733" spans="1:7" ht="12.75" customHeight="1" x14ac:dyDescent="0.3">
      <c r="A1733" s="2">
        <v>1734</v>
      </c>
      <c r="B1733" s="2" t="s">
        <v>836</v>
      </c>
      <c r="C1733" s="2" t="s">
        <v>8</v>
      </c>
      <c r="D1733" s="2" t="s">
        <v>97</v>
      </c>
      <c r="F1733" s="2">
        <v>20</v>
      </c>
      <c r="G1733" s="3">
        <v>26</v>
      </c>
    </row>
    <row r="1734" spans="1:7" ht="12.75" customHeight="1" x14ac:dyDescent="0.3">
      <c r="A1734" s="2">
        <v>1735</v>
      </c>
      <c r="B1734" s="2" t="s">
        <v>836</v>
      </c>
      <c r="C1734" s="2" t="s">
        <v>8</v>
      </c>
      <c r="D1734" s="2" t="s">
        <v>97</v>
      </c>
      <c r="E1734" s="2" t="s">
        <v>10</v>
      </c>
      <c r="F1734" s="2">
        <v>0</v>
      </c>
      <c r="G1734" s="3">
        <v>20</v>
      </c>
    </row>
    <row r="1735" spans="1:7" ht="12.75" customHeight="1" x14ac:dyDescent="0.3">
      <c r="A1735" s="2">
        <v>1736</v>
      </c>
      <c r="B1735" s="2" t="s">
        <v>836</v>
      </c>
      <c r="C1735" s="2" t="s">
        <v>8</v>
      </c>
      <c r="D1735" s="2" t="s">
        <v>97</v>
      </c>
      <c r="F1735" s="2">
        <v>30</v>
      </c>
      <c r="G1735" s="3">
        <v>29</v>
      </c>
    </row>
    <row r="1736" spans="1:7" ht="12.75" customHeight="1" x14ac:dyDescent="0.3">
      <c r="A1736" s="2">
        <v>1737</v>
      </c>
      <c r="B1736" s="2" t="s">
        <v>836</v>
      </c>
      <c r="C1736" s="2" t="s">
        <v>8</v>
      </c>
      <c r="D1736" s="2" t="s">
        <v>97</v>
      </c>
      <c r="F1736" s="2">
        <v>20</v>
      </c>
      <c r="G1736" s="3">
        <v>32</v>
      </c>
    </row>
    <row r="1737" spans="1:7" ht="12.75" customHeight="1" x14ac:dyDescent="0.3">
      <c r="A1737" s="2">
        <v>1738</v>
      </c>
      <c r="B1737" s="2" t="s">
        <v>837</v>
      </c>
      <c r="C1737" s="2" t="s">
        <v>8</v>
      </c>
      <c r="D1737" s="2" t="s">
        <v>75</v>
      </c>
      <c r="F1737" s="2">
        <v>30</v>
      </c>
      <c r="G1737" s="3">
        <v>25</v>
      </c>
    </row>
    <row r="1738" spans="1:7" ht="12.75" customHeight="1" x14ac:dyDescent="0.3">
      <c r="A1738" s="2">
        <v>1739</v>
      </c>
      <c r="B1738" s="2" t="s">
        <v>838</v>
      </c>
      <c r="C1738" s="2" t="s">
        <v>8</v>
      </c>
      <c r="D1738" s="2" t="s">
        <v>36</v>
      </c>
      <c r="E1738" s="2" t="s">
        <v>10</v>
      </c>
      <c r="F1738" s="2">
        <v>0</v>
      </c>
      <c r="G1738" s="3">
        <v>23</v>
      </c>
    </row>
    <row r="1739" spans="1:7" ht="12.75" customHeight="1" x14ac:dyDescent="0.3">
      <c r="A1739" s="2">
        <v>1740</v>
      </c>
      <c r="B1739" s="2" t="s">
        <v>839</v>
      </c>
      <c r="C1739" s="2" t="s">
        <v>8</v>
      </c>
      <c r="D1739" s="2" t="s">
        <v>9</v>
      </c>
      <c r="E1739" s="2" t="s">
        <v>10</v>
      </c>
      <c r="F1739" s="2">
        <v>0</v>
      </c>
      <c r="G1739" s="3">
        <v>22</v>
      </c>
    </row>
    <row r="1740" spans="1:7" ht="12.75" customHeight="1" x14ac:dyDescent="0.3">
      <c r="A1740" s="2">
        <v>1741</v>
      </c>
      <c r="B1740" s="2" t="s">
        <v>840</v>
      </c>
      <c r="C1740" s="2" t="s">
        <v>14</v>
      </c>
      <c r="D1740" s="2" t="s">
        <v>13</v>
      </c>
      <c r="F1740" s="2">
        <v>20</v>
      </c>
      <c r="G1740" s="3">
        <v>38</v>
      </c>
    </row>
    <row r="1741" spans="1:7" ht="12.75" customHeight="1" x14ac:dyDescent="0.3">
      <c r="A1741" s="2">
        <v>1742</v>
      </c>
      <c r="B1741" s="2" t="s">
        <v>840</v>
      </c>
      <c r="C1741" s="2" t="s">
        <v>14</v>
      </c>
      <c r="D1741" s="2" t="s">
        <v>13</v>
      </c>
      <c r="E1741" s="2" t="s">
        <v>10</v>
      </c>
      <c r="F1741" s="2">
        <v>0</v>
      </c>
      <c r="G1741" s="3">
        <v>40</v>
      </c>
    </row>
    <row r="1742" spans="1:7" ht="12.75" customHeight="1" x14ac:dyDescent="0.3">
      <c r="A1742" s="2">
        <v>1743</v>
      </c>
      <c r="B1742" s="2" t="s">
        <v>841</v>
      </c>
      <c r="C1742" s="2" t="s">
        <v>8</v>
      </c>
      <c r="D1742" s="2" t="s">
        <v>36</v>
      </c>
      <c r="E1742" s="2" t="s">
        <v>10</v>
      </c>
      <c r="F1742" s="2">
        <v>0</v>
      </c>
      <c r="G1742" s="3">
        <v>21</v>
      </c>
    </row>
    <row r="1743" spans="1:7" ht="12.75" customHeight="1" x14ac:dyDescent="0.3">
      <c r="A1743" s="2">
        <v>1744</v>
      </c>
      <c r="B1743" s="2" t="s">
        <v>842</v>
      </c>
      <c r="C1743" s="2" t="s">
        <v>8</v>
      </c>
      <c r="D1743" s="2" t="s">
        <v>9</v>
      </c>
      <c r="F1743" s="2">
        <v>30</v>
      </c>
      <c r="G1743" s="3">
        <v>40</v>
      </c>
    </row>
    <row r="1744" spans="1:7" ht="12.75" customHeight="1" x14ac:dyDescent="0.3">
      <c r="A1744" s="2">
        <v>1745</v>
      </c>
      <c r="B1744" s="2" t="s">
        <v>842</v>
      </c>
      <c r="C1744" s="2" t="s">
        <v>8</v>
      </c>
      <c r="D1744" s="2" t="s">
        <v>9</v>
      </c>
      <c r="E1744" s="2" t="s">
        <v>10</v>
      </c>
      <c r="F1744" s="2">
        <v>0</v>
      </c>
      <c r="G1744" s="3">
        <v>27</v>
      </c>
    </row>
    <row r="1745" spans="1:7" ht="12.75" customHeight="1" x14ac:dyDescent="0.3">
      <c r="A1745" s="2">
        <v>1746</v>
      </c>
      <c r="B1745" s="2" t="s">
        <v>843</v>
      </c>
      <c r="C1745" s="2" t="s">
        <v>8</v>
      </c>
      <c r="D1745" s="2" t="s">
        <v>36</v>
      </c>
      <c r="F1745" s="2">
        <v>30</v>
      </c>
      <c r="G1745" s="3">
        <v>40</v>
      </c>
    </row>
    <row r="1746" spans="1:7" ht="12.75" customHeight="1" x14ac:dyDescent="0.3">
      <c r="A1746" s="2">
        <v>1747</v>
      </c>
      <c r="B1746" s="2" t="s">
        <v>843</v>
      </c>
      <c r="C1746" s="2" t="s">
        <v>8</v>
      </c>
      <c r="D1746" s="2" t="s">
        <v>36</v>
      </c>
      <c r="E1746" s="2" t="s">
        <v>10</v>
      </c>
      <c r="F1746" s="2">
        <v>0</v>
      </c>
      <c r="G1746" s="3">
        <v>20</v>
      </c>
    </row>
    <row r="1747" spans="1:7" ht="12.75" customHeight="1" x14ac:dyDescent="0.3">
      <c r="A1747" s="2">
        <v>1748</v>
      </c>
      <c r="B1747" s="2" t="s">
        <v>844</v>
      </c>
      <c r="C1747" s="2" t="s">
        <v>8</v>
      </c>
      <c r="D1747" s="2" t="s">
        <v>47</v>
      </c>
      <c r="F1747" s="2">
        <v>20</v>
      </c>
      <c r="G1747" s="3">
        <v>40</v>
      </c>
    </row>
    <row r="1748" spans="1:7" ht="12.75" customHeight="1" x14ac:dyDescent="0.3">
      <c r="A1748" s="2">
        <v>1749</v>
      </c>
      <c r="B1748" s="2" t="s">
        <v>844</v>
      </c>
      <c r="C1748" s="2" t="s">
        <v>8</v>
      </c>
      <c r="D1748" s="2" t="s">
        <v>47</v>
      </c>
      <c r="E1748" s="2" t="s">
        <v>10</v>
      </c>
      <c r="F1748" s="2">
        <v>0</v>
      </c>
      <c r="G1748" s="3">
        <v>15</v>
      </c>
    </row>
    <row r="1749" spans="1:7" ht="12.75" customHeight="1" x14ac:dyDescent="0.3">
      <c r="A1749" s="2">
        <v>1750</v>
      </c>
      <c r="B1749" s="2" t="s">
        <v>845</v>
      </c>
      <c r="C1749" s="2" t="s">
        <v>8</v>
      </c>
      <c r="D1749" s="2" t="s">
        <v>47</v>
      </c>
      <c r="F1749" s="2">
        <v>20</v>
      </c>
      <c r="G1749" s="3">
        <v>25</v>
      </c>
    </row>
    <row r="1750" spans="1:7" ht="12.75" customHeight="1" x14ac:dyDescent="0.3">
      <c r="A1750" s="2">
        <v>1751</v>
      </c>
      <c r="B1750" s="2" t="s">
        <v>845</v>
      </c>
      <c r="C1750" s="2" t="s">
        <v>8</v>
      </c>
      <c r="D1750" s="2" t="s">
        <v>47</v>
      </c>
      <c r="E1750" s="2" t="s">
        <v>10</v>
      </c>
      <c r="F1750" s="2">
        <v>0</v>
      </c>
      <c r="G1750" s="3">
        <v>39</v>
      </c>
    </row>
    <row r="1751" spans="1:7" ht="12.75" customHeight="1" x14ac:dyDescent="0.3">
      <c r="A1751" s="2">
        <v>1752</v>
      </c>
      <c r="B1751" s="2" t="s">
        <v>846</v>
      </c>
      <c r="C1751" s="2" t="s">
        <v>8</v>
      </c>
      <c r="D1751" s="2" t="s">
        <v>47</v>
      </c>
      <c r="F1751" s="2">
        <v>20</v>
      </c>
      <c r="G1751" s="3">
        <v>35</v>
      </c>
    </row>
    <row r="1752" spans="1:7" ht="12.75" customHeight="1" x14ac:dyDescent="0.3">
      <c r="A1752" s="2">
        <v>1753</v>
      </c>
      <c r="B1752" s="2" t="s">
        <v>846</v>
      </c>
      <c r="C1752" s="2" t="s">
        <v>8</v>
      </c>
      <c r="D1752" s="2" t="s">
        <v>47</v>
      </c>
      <c r="F1752" s="2">
        <v>30</v>
      </c>
      <c r="G1752" s="3">
        <v>18</v>
      </c>
    </row>
    <row r="1753" spans="1:7" ht="12.75" customHeight="1" x14ac:dyDescent="0.3">
      <c r="A1753" s="2">
        <v>1754</v>
      </c>
      <c r="B1753" s="2" t="s">
        <v>846</v>
      </c>
      <c r="C1753" s="2" t="s">
        <v>8</v>
      </c>
      <c r="D1753" s="2" t="s">
        <v>47</v>
      </c>
      <c r="E1753" s="2" t="s">
        <v>10</v>
      </c>
      <c r="F1753" s="2">
        <v>0</v>
      </c>
      <c r="G1753" s="3">
        <v>25</v>
      </c>
    </row>
    <row r="1754" spans="1:7" ht="12.75" customHeight="1" x14ac:dyDescent="0.3">
      <c r="A1754" s="2">
        <v>1755</v>
      </c>
      <c r="B1754" s="2" t="s">
        <v>847</v>
      </c>
      <c r="C1754" s="2" t="s">
        <v>8</v>
      </c>
      <c r="D1754" s="2" t="s">
        <v>97</v>
      </c>
      <c r="E1754" s="2" t="s">
        <v>10</v>
      </c>
      <c r="F1754" s="2">
        <v>0</v>
      </c>
      <c r="G1754" s="3">
        <v>32</v>
      </c>
    </row>
    <row r="1755" spans="1:7" ht="12.75" customHeight="1" x14ac:dyDescent="0.3">
      <c r="A1755" s="2">
        <v>1756</v>
      </c>
      <c r="B1755" s="2" t="s">
        <v>847</v>
      </c>
      <c r="C1755" s="2" t="s">
        <v>8</v>
      </c>
      <c r="D1755" s="2" t="s">
        <v>97</v>
      </c>
      <c r="F1755" s="2">
        <v>20</v>
      </c>
      <c r="G1755" s="3">
        <v>35</v>
      </c>
    </row>
    <row r="1756" spans="1:7" ht="12.75" customHeight="1" x14ac:dyDescent="0.3">
      <c r="A1756" s="2">
        <v>1757</v>
      </c>
      <c r="B1756" s="2" t="s">
        <v>847</v>
      </c>
      <c r="C1756" s="2" t="s">
        <v>8</v>
      </c>
      <c r="D1756" s="2" t="s">
        <v>97</v>
      </c>
      <c r="F1756" s="2">
        <v>30</v>
      </c>
      <c r="G1756" s="3">
        <v>40</v>
      </c>
    </row>
    <row r="1757" spans="1:7" ht="12.75" customHeight="1" x14ac:dyDescent="0.3">
      <c r="A1757" s="2">
        <v>1758</v>
      </c>
      <c r="B1757" s="2" t="s">
        <v>848</v>
      </c>
      <c r="C1757" s="2" t="s">
        <v>8</v>
      </c>
      <c r="D1757" s="2" t="s">
        <v>36</v>
      </c>
      <c r="E1757" s="2" t="s">
        <v>10</v>
      </c>
      <c r="F1757" s="2">
        <v>0</v>
      </c>
      <c r="G1757" s="3">
        <v>17</v>
      </c>
    </row>
    <row r="1758" spans="1:7" ht="12.75" customHeight="1" x14ac:dyDescent="0.3">
      <c r="A1758" s="2">
        <v>1759</v>
      </c>
      <c r="B1758" s="2" t="s">
        <v>849</v>
      </c>
      <c r="C1758" s="2" t="s">
        <v>8</v>
      </c>
      <c r="D1758" s="2" t="s">
        <v>9</v>
      </c>
      <c r="F1758" s="2">
        <v>20</v>
      </c>
      <c r="G1758" s="3">
        <v>22</v>
      </c>
    </row>
    <row r="1759" spans="1:7" ht="12.75" customHeight="1" x14ac:dyDescent="0.3">
      <c r="A1759" s="2">
        <v>1760</v>
      </c>
      <c r="B1759" s="2" t="s">
        <v>849</v>
      </c>
      <c r="C1759" s="2" t="s">
        <v>8</v>
      </c>
      <c r="D1759" s="2" t="s">
        <v>9</v>
      </c>
      <c r="E1759" s="2" t="s">
        <v>10</v>
      </c>
      <c r="F1759" s="2">
        <v>0</v>
      </c>
      <c r="G1759" s="3">
        <v>36</v>
      </c>
    </row>
    <row r="1760" spans="1:7" ht="12.75" customHeight="1" x14ac:dyDescent="0.3">
      <c r="A1760" s="2">
        <v>1761</v>
      </c>
      <c r="B1760" s="2" t="s">
        <v>849</v>
      </c>
      <c r="C1760" s="2" t="s">
        <v>8</v>
      </c>
      <c r="D1760" s="2" t="s">
        <v>9</v>
      </c>
      <c r="F1760" s="2">
        <v>20</v>
      </c>
      <c r="G1760" s="3">
        <v>11</v>
      </c>
    </row>
    <row r="1761" spans="1:7" ht="12.75" customHeight="1" x14ac:dyDescent="0.3">
      <c r="A1761" s="2">
        <v>1762</v>
      </c>
      <c r="B1761" s="2" t="s">
        <v>849</v>
      </c>
      <c r="C1761" s="2" t="s">
        <v>8</v>
      </c>
      <c r="D1761" s="2" t="s">
        <v>9</v>
      </c>
      <c r="F1761" s="2">
        <v>30</v>
      </c>
      <c r="G1761" s="3">
        <v>40</v>
      </c>
    </row>
    <row r="1762" spans="1:7" ht="12.75" customHeight="1" x14ac:dyDescent="0.3">
      <c r="A1762" s="2">
        <v>1763</v>
      </c>
      <c r="B1762" s="2" t="s">
        <v>850</v>
      </c>
      <c r="C1762" s="2" t="s">
        <v>8</v>
      </c>
      <c r="D1762" s="2" t="s">
        <v>47</v>
      </c>
      <c r="E1762" s="2" t="s">
        <v>10</v>
      </c>
      <c r="F1762" s="2">
        <v>0</v>
      </c>
      <c r="G1762" s="3">
        <v>25</v>
      </c>
    </row>
    <row r="1763" spans="1:7" ht="12.75" customHeight="1" x14ac:dyDescent="0.3">
      <c r="A1763" s="2">
        <v>1764</v>
      </c>
      <c r="B1763" s="2" t="s">
        <v>851</v>
      </c>
      <c r="C1763" s="2" t="s">
        <v>8</v>
      </c>
      <c r="D1763" s="2" t="s">
        <v>193</v>
      </c>
      <c r="F1763" s="2">
        <v>30</v>
      </c>
      <c r="G1763" s="3">
        <v>23</v>
      </c>
    </row>
    <row r="1764" spans="1:7" ht="12.75" customHeight="1" x14ac:dyDescent="0.3">
      <c r="A1764" s="2">
        <v>1765</v>
      </c>
      <c r="B1764" s="2" t="s">
        <v>851</v>
      </c>
      <c r="C1764" s="2" t="s">
        <v>8</v>
      </c>
      <c r="D1764" s="2" t="s">
        <v>193</v>
      </c>
      <c r="F1764" s="2">
        <v>20</v>
      </c>
      <c r="G1764" s="3">
        <v>25</v>
      </c>
    </row>
    <row r="1765" spans="1:7" ht="12.75" customHeight="1" x14ac:dyDescent="0.3">
      <c r="A1765" s="2">
        <v>1766</v>
      </c>
      <c r="B1765" s="2" t="s">
        <v>851</v>
      </c>
      <c r="C1765" s="2" t="s">
        <v>8</v>
      </c>
      <c r="D1765" s="2" t="s">
        <v>193</v>
      </c>
      <c r="E1765" s="2" t="s">
        <v>10</v>
      </c>
      <c r="F1765" s="2">
        <v>0</v>
      </c>
      <c r="G1765" s="3">
        <v>36</v>
      </c>
    </row>
    <row r="1766" spans="1:7" ht="12.75" customHeight="1" x14ac:dyDescent="0.3">
      <c r="A1766" s="2">
        <v>1767</v>
      </c>
      <c r="B1766" s="2" t="s">
        <v>852</v>
      </c>
      <c r="C1766" s="2" t="s">
        <v>8</v>
      </c>
      <c r="D1766" s="2" t="s">
        <v>9</v>
      </c>
      <c r="E1766" s="2" t="s">
        <v>10</v>
      </c>
      <c r="F1766" s="2">
        <v>0</v>
      </c>
      <c r="G1766" s="3">
        <v>39</v>
      </c>
    </row>
    <row r="1767" spans="1:7" ht="12.75" customHeight="1" x14ac:dyDescent="0.3">
      <c r="A1767" s="2">
        <v>1768</v>
      </c>
      <c r="B1767" s="2" t="s">
        <v>853</v>
      </c>
      <c r="C1767" s="2" t="s">
        <v>8</v>
      </c>
      <c r="D1767" s="2" t="s">
        <v>47</v>
      </c>
      <c r="E1767" s="2" t="s">
        <v>10</v>
      </c>
      <c r="F1767" s="2">
        <v>0</v>
      </c>
      <c r="G1767" s="3">
        <v>29</v>
      </c>
    </row>
    <row r="1768" spans="1:7" ht="12.75" customHeight="1" x14ac:dyDescent="0.3">
      <c r="A1768" s="2">
        <v>1769</v>
      </c>
      <c r="B1768" s="2" t="s">
        <v>854</v>
      </c>
      <c r="C1768" s="2" t="s">
        <v>8</v>
      </c>
      <c r="D1768" s="2" t="s">
        <v>75</v>
      </c>
      <c r="F1768" s="2">
        <v>20</v>
      </c>
      <c r="G1768" s="3">
        <v>28</v>
      </c>
    </row>
    <row r="1769" spans="1:7" ht="12.75" customHeight="1" x14ac:dyDescent="0.3">
      <c r="A1769" s="2">
        <v>1770</v>
      </c>
      <c r="B1769" s="2" t="s">
        <v>854</v>
      </c>
      <c r="C1769" s="2" t="s">
        <v>8</v>
      </c>
      <c r="D1769" s="2" t="s">
        <v>75</v>
      </c>
      <c r="E1769" s="2" t="s">
        <v>10</v>
      </c>
      <c r="F1769" s="2">
        <v>0</v>
      </c>
      <c r="G1769" s="3">
        <v>19</v>
      </c>
    </row>
    <row r="1770" spans="1:7" ht="12.75" customHeight="1" x14ac:dyDescent="0.3">
      <c r="A1770" s="2">
        <v>1771</v>
      </c>
      <c r="B1770" s="2" t="s">
        <v>855</v>
      </c>
      <c r="C1770" s="2" t="s">
        <v>8</v>
      </c>
      <c r="D1770" s="2" t="s">
        <v>9</v>
      </c>
      <c r="E1770" s="2" t="s">
        <v>10</v>
      </c>
      <c r="F1770" s="2">
        <v>0</v>
      </c>
      <c r="G1770" s="3">
        <v>28</v>
      </c>
    </row>
    <row r="1771" spans="1:7" ht="12.75" customHeight="1" x14ac:dyDescent="0.3">
      <c r="A1771" s="2">
        <v>1772</v>
      </c>
      <c r="B1771" s="2" t="s">
        <v>856</v>
      </c>
      <c r="C1771" s="2" t="s">
        <v>8</v>
      </c>
      <c r="D1771" s="2" t="s">
        <v>9</v>
      </c>
      <c r="E1771" s="2" t="s">
        <v>10</v>
      </c>
      <c r="F1771" s="2">
        <v>0</v>
      </c>
      <c r="G1771" s="3">
        <v>26</v>
      </c>
    </row>
    <row r="1772" spans="1:7" ht="12.75" customHeight="1" x14ac:dyDescent="0.3">
      <c r="A1772" s="2">
        <v>1773</v>
      </c>
      <c r="B1772" s="2" t="s">
        <v>856</v>
      </c>
      <c r="C1772" s="2" t="s">
        <v>8</v>
      </c>
      <c r="D1772" s="2" t="s">
        <v>9</v>
      </c>
      <c r="F1772" s="2">
        <v>20</v>
      </c>
      <c r="G1772" s="3">
        <v>28</v>
      </c>
    </row>
    <row r="1773" spans="1:7" ht="12.75" customHeight="1" x14ac:dyDescent="0.3">
      <c r="A1773" s="2">
        <v>1774</v>
      </c>
      <c r="B1773" s="2" t="s">
        <v>856</v>
      </c>
      <c r="C1773" s="2" t="s">
        <v>8</v>
      </c>
      <c r="D1773" s="2" t="s">
        <v>9</v>
      </c>
      <c r="F1773" s="2">
        <v>30</v>
      </c>
      <c r="G1773" s="3">
        <v>20</v>
      </c>
    </row>
    <row r="1774" spans="1:7" ht="12.75" customHeight="1" x14ac:dyDescent="0.3">
      <c r="A1774" s="2">
        <v>1775</v>
      </c>
      <c r="B1774" s="2" t="s">
        <v>857</v>
      </c>
      <c r="C1774" s="2" t="s">
        <v>8</v>
      </c>
      <c r="D1774" s="2" t="s">
        <v>47</v>
      </c>
      <c r="E1774" s="2" t="s">
        <v>10</v>
      </c>
      <c r="F1774" s="2">
        <v>0</v>
      </c>
      <c r="G1774" s="3">
        <v>32</v>
      </c>
    </row>
    <row r="1775" spans="1:7" ht="12.75" customHeight="1" x14ac:dyDescent="0.3">
      <c r="A1775" s="2">
        <v>1776</v>
      </c>
      <c r="B1775" s="2" t="s">
        <v>857</v>
      </c>
      <c r="C1775" s="2" t="s">
        <v>8</v>
      </c>
      <c r="D1775" s="2" t="s">
        <v>47</v>
      </c>
      <c r="F1775" s="2">
        <v>20</v>
      </c>
      <c r="G1775" s="3">
        <v>35</v>
      </c>
    </row>
    <row r="1776" spans="1:7" ht="12.75" customHeight="1" x14ac:dyDescent="0.3">
      <c r="A1776" s="2">
        <v>1777</v>
      </c>
      <c r="B1776" s="2" t="s">
        <v>858</v>
      </c>
      <c r="C1776" s="2" t="s">
        <v>8</v>
      </c>
      <c r="D1776" s="2" t="s">
        <v>47</v>
      </c>
      <c r="E1776" s="2" t="s">
        <v>10</v>
      </c>
      <c r="F1776" s="2">
        <v>0</v>
      </c>
      <c r="G1776" s="3">
        <v>38</v>
      </c>
    </row>
    <row r="1777" spans="1:7" ht="12.75" customHeight="1" x14ac:dyDescent="0.3">
      <c r="A1777" s="2">
        <v>1778</v>
      </c>
      <c r="B1777" s="2" t="s">
        <v>858</v>
      </c>
      <c r="C1777" s="2" t="s">
        <v>8</v>
      </c>
      <c r="D1777" s="2" t="s">
        <v>47</v>
      </c>
      <c r="F1777" s="2">
        <v>30</v>
      </c>
      <c r="G1777" s="3">
        <v>28</v>
      </c>
    </row>
    <row r="1778" spans="1:7" ht="12.75" customHeight="1" x14ac:dyDescent="0.3">
      <c r="A1778" s="2">
        <v>1779</v>
      </c>
      <c r="B1778" s="2" t="s">
        <v>858</v>
      </c>
      <c r="C1778" s="2" t="s">
        <v>8</v>
      </c>
      <c r="D1778" s="2" t="s">
        <v>47</v>
      </c>
      <c r="F1778" s="2">
        <v>20</v>
      </c>
      <c r="G1778" s="3">
        <v>25</v>
      </c>
    </row>
    <row r="1779" spans="1:7" ht="12.75" customHeight="1" x14ac:dyDescent="0.3">
      <c r="A1779" s="2">
        <v>1780</v>
      </c>
      <c r="B1779" s="2" t="s">
        <v>858</v>
      </c>
      <c r="C1779" s="2" t="s">
        <v>8</v>
      </c>
      <c r="D1779" s="2" t="s">
        <v>47</v>
      </c>
      <c r="F1779" s="2">
        <v>20</v>
      </c>
      <c r="G1779" s="3">
        <v>33</v>
      </c>
    </row>
    <row r="1780" spans="1:7" ht="12.75" customHeight="1" x14ac:dyDescent="0.3">
      <c r="A1780" s="2">
        <v>1781</v>
      </c>
      <c r="B1780" s="2" t="s">
        <v>859</v>
      </c>
      <c r="C1780" s="2" t="s">
        <v>14</v>
      </c>
      <c r="D1780" s="2" t="s">
        <v>13</v>
      </c>
      <c r="E1780" s="2" t="s">
        <v>10</v>
      </c>
      <c r="F1780" s="2">
        <v>0</v>
      </c>
      <c r="G1780" s="3">
        <v>22</v>
      </c>
    </row>
    <row r="1781" spans="1:7" ht="12.75" customHeight="1" x14ac:dyDescent="0.3">
      <c r="A1781" s="2">
        <v>1782</v>
      </c>
      <c r="B1781" s="2" t="s">
        <v>859</v>
      </c>
      <c r="C1781" s="2" t="s">
        <v>14</v>
      </c>
      <c r="D1781" s="2" t="s">
        <v>13</v>
      </c>
      <c r="F1781" s="2">
        <v>20</v>
      </c>
      <c r="G1781" s="3">
        <v>22</v>
      </c>
    </row>
    <row r="1782" spans="1:7" ht="12.75" customHeight="1" x14ac:dyDescent="0.3">
      <c r="A1782" s="2">
        <v>1783</v>
      </c>
      <c r="B1782" s="2" t="s">
        <v>860</v>
      </c>
      <c r="C1782" s="2" t="s">
        <v>8</v>
      </c>
      <c r="D1782" s="2" t="s">
        <v>47</v>
      </c>
      <c r="E1782" s="2" t="s">
        <v>10</v>
      </c>
      <c r="F1782" s="2">
        <v>0</v>
      </c>
      <c r="G1782" s="3">
        <v>29</v>
      </c>
    </row>
    <row r="1783" spans="1:7" ht="12.75" customHeight="1" x14ac:dyDescent="0.3">
      <c r="A1783" s="2">
        <v>1784</v>
      </c>
      <c r="B1783" s="2" t="s">
        <v>860</v>
      </c>
      <c r="C1783" s="2" t="s">
        <v>8</v>
      </c>
      <c r="D1783" s="2" t="s">
        <v>47</v>
      </c>
      <c r="F1783" s="2">
        <v>30</v>
      </c>
      <c r="G1783" s="3">
        <v>30</v>
      </c>
    </row>
    <row r="1784" spans="1:7" ht="12.75" customHeight="1" x14ac:dyDescent="0.3">
      <c r="A1784" s="2">
        <v>1785</v>
      </c>
      <c r="B1784" s="2" t="s">
        <v>861</v>
      </c>
      <c r="C1784" s="2" t="s">
        <v>8</v>
      </c>
      <c r="D1784" s="2" t="s">
        <v>47</v>
      </c>
      <c r="F1784" s="2">
        <v>20</v>
      </c>
      <c r="G1784" s="3">
        <v>40</v>
      </c>
    </row>
    <row r="1785" spans="1:7" ht="12.75" customHeight="1" x14ac:dyDescent="0.3">
      <c r="A1785" s="2">
        <v>1786</v>
      </c>
      <c r="B1785" s="2" t="s">
        <v>861</v>
      </c>
      <c r="C1785" s="2" t="s">
        <v>8</v>
      </c>
      <c r="D1785" s="2" t="s">
        <v>47</v>
      </c>
      <c r="F1785" s="2">
        <v>20</v>
      </c>
      <c r="G1785" s="3">
        <v>39</v>
      </c>
    </row>
    <row r="1786" spans="1:7" ht="12.75" customHeight="1" x14ac:dyDescent="0.3">
      <c r="A1786" s="2">
        <v>1787</v>
      </c>
      <c r="B1786" s="2" t="s">
        <v>861</v>
      </c>
      <c r="C1786" s="2" t="s">
        <v>8</v>
      </c>
      <c r="D1786" s="2" t="s">
        <v>47</v>
      </c>
      <c r="E1786" s="2" t="s">
        <v>10</v>
      </c>
      <c r="F1786" s="2">
        <v>0</v>
      </c>
      <c r="G1786" s="3">
        <v>13</v>
      </c>
    </row>
    <row r="1787" spans="1:7" ht="12.75" customHeight="1" x14ac:dyDescent="0.3">
      <c r="A1787" s="2">
        <v>1788</v>
      </c>
      <c r="B1787" s="2" t="s">
        <v>861</v>
      </c>
      <c r="C1787" s="2" t="s">
        <v>8</v>
      </c>
      <c r="D1787" s="2" t="s">
        <v>47</v>
      </c>
      <c r="F1787" s="2">
        <v>30</v>
      </c>
      <c r="G1787" s="3">
        <v>21</v>
      </c>
    </row>
    <row r="1788" spans="1:7" ht="12.75" customHeight="1" x14ac:dyDescent="0.3">
      <c r="A1788" s="2">
        <v>1789</v>
      </c>
      <c r="B1788" s="2" t="s">
        <v>862</v>
      </c>
      <c r="C1788" s="2" t="s">
        <v>8</v>
      </c>
      <c r="D1788" s="2" t="s">
        <v>9</v>
      </c>
      <c r="F1788" s="2">
        <v>30</v>
      </c>
      <c r="G1788" s="3">
        <v>31</v>
      </c>
    </row>
    <row r="1789" spans="1:7" ht="12.75" customHeight="1" x14ac:dyDescent="0.3">
      <c r="A1789" s="2">
        <v>1790</v>
      </c>
      <c r="B1789" s="2" t="s">
        <v>862</v>
      </c>
      <c r="C1789" s="2" t="s">
        <v>8</v>
      </c>
      <c r="D1789" s="2" t="s">
        <v>9</v>
      </c>
      <c r="E1789" s="2" t="s">
        <v>10</v>
      </c>
      <c r="F1789" s="2">
        <v>0</v>
      </c>
      <c r="G1789" s="3">
        <v>17</v>
      </c>
    </row>
    <row r="1790" spans="1:7" ht="12.75" customHeight="1" x14ac:dyDescent="0.3">
      <c r="A1790" s="2">
        <v>1791</v>
      </c>
      <c r="B1790" s="2" t="s">
        <v>863</v>
      </c>
      <c r="C1790" s="2" t="s">
        <v>8</v>
      </c>
      <c r="D1790" s="2" t="s">
        <v>47</v>
      </c>
      <c r="F1790" s="2">
        <v>30</v>
      </c>
      <c r="G1790" s="3">
        <v>34</v>
      </c>
    </row>
    <row r="1791" spans="1:7" ht="12.75" customHeight="1" x14ac:dyDescent="0.3">
      <c r="A1791" s="2">
        <v>1792</v>
      </c>
      <c r="B1791" s="2" t="s">
        <v>863</v>
      </c>
      <c r="C1791" s="2" t="s">
        <v>8</v>
      </c>
      <c r="D1791" s="2" t="s">
        <v>47</v>
      </c>
      <c r="E1791" s="2" t="s">
        <v>10</v>
      </c>
      <c r="F1791" s="2">
        <v>0</v>
      </c>
      <c r="G1791" s="3">
        <v>10</v>
      </c>
    </row>
    <row r="1792" spans="1:7" ht="12.75" customHeight="1" x14ac:dyDescent="0.3">
      <c r="A1792" s="2">
        <v>1793</v>
      </c>
      <c r="B1792" s="2" t="s">
        <v>864</v>
      </c>
      <c r="C1792" s="2" t="s">
        <v>8</v>
      </c>
      <c r="D1792" s="2" t="s">
        <v>47</v>
      </c>
      <c r="E1792" s="2" t="s">
        <v>10</v>
      </c>
      <c r="F1792" s="2">
        <v>0</v>
      </c>
      <c r="G1792" s="3">
        <v>14</v>
      </c>
    </row>
    <row r="1793" spans="1:7" ht="12.75" customHeight="1" x14ac:dyDescent="0.3">
      <c r="A1793" s="2">
        <v>1794</v>
      </c>
      <c r="B1793" s="2" t="s">
        <v>865</v>
      </c>
      <c r="C1793" s="2" t="s">
        <v>8</v>
      </c>
      <c r="D1793" s="2" t="s">
        <v>9</v>
      </c>
      <c r="E1793" s="2" t="s">
        <v>10</v>
      </c>
      <c r="F1793" s="2">
        <v>0</v>
      </c>
      <c r="G1793" s="3">
        <v>13</v>
      </c>
    </row>
    <row r="1794" spans="1:7" ht="12.75" customHeight="1" x14ac:dyDescent="0.3">
      <c r="A1794" s="2">
        <v>1795</v>
      </c>
      <c r="B1794" s="2" t="s">
        <v>865</v>
      </c>
      <c r="C1794" s="2" t="s">
        <v>8</v>
      </c>
      <c r="D1794" s="2" t="s">
        <v>9</v>
      </c>
      <c r="F1794" s="2">
        <v>30</v>
      </c>
      <c r="G1794" s="3">
        <v>11</v>
      </c>
    </row>
    <row r="1795" spans="1:7" ht="12.75" customHeight="1" x14ac:dyDescent="0.3">
      <c r="A1795" s="2">
        <v>1796</v>
      </c>
      <c r="B1795" s="2" t="s">
        <v>866</v>
      </c>
      <c r="C1795" s="2" t="s">
        <v>8</v>
      </c>
      <c r="D1795" s="2" t="s">
        <v>36</v>
      </c>
      <c r="F1795" s="2">
        <v>20</v>
      </c>
      <c r="G1795" s="3">
        <v>27</v>
      </c>
    </row>
    <row r="1796" spans="1:7" ht="12.75" customHeight="1" x14ac:dyDescent="0.3">
      <c r="A1796" s="2">
        <v>1797</v>
      </c>
      <c r="B1796" s="2" t="s">
        <v>866</v>
      </c>
      <c r="C1796" s="2" t="s">
        <v>8</v>
      </c>
      <c r="D1796" s="2" t="s">
        <v>36</v>
      </c>
      <c r="E1796" s="2" t="s">
        <v>10</v>
      </c>
      <c r="F1796" s="2">
        <v>0</v>
      </c>
      <c r="G1796" s="3">
        <v>12</v>
      </c>
    </row>
    <row r="1797" spans="1:7" ht="12.75" customHeight="1" x14ac:dyDescent="0.3">
      <c r="A1797" s="2">
        <v>1798</v>
      </c>
      <c r="B1797" s="2" t="s">
        <v>866</v>
      </c>
      <c r="C1797" s="2" t="s">
        <v>8</v>
      </c>
      <c r="D1797" s="2" t="s">
        <v>36</v>
      </c>
      <c r="F1797" s="2">
        <v>30</v>
      </c>
      <c r="G1797" s="3">
        <v>11</v>
      </c>
    </row>
    <row r="1798" spans="1:7" ht="12.75" customHeight="1" x14ac:dyDescent="0.3">
      <c r="A1798" s="2">
        <v>1799</v>
      </c>
      <c r="B1798" s="2" t="s">
        <v>867</v>
      </c>
      <c r="C1798" s="2" t="s">
        <v>8</v>
      </c>
      <c r="D1798" s="2" t="s">
        <v>9</v>
      </c>
      <c r="F1798" s="2">
        <v>30</v>
      </c>
      <c r="G1798" s="3">
        <v>20</v>
      </c>
    </row>
    <row r="1799" spans="1:7" ht="12.75" customHeight="1" x14ac:dyDescent="0.3">
      <c r="A1799" s="2">
        <v>1800</v>
      </c>
      <c r="B1799" s="2" t="s">
        <v>867</v>
      </c>
      <c r="C1799" s="2" t="s">
        <v>8</v>
      </c>
      <c r="D1799" s="2" t="s">
        <v>9</v>
      </c>
      <c r="E1799" s="2" t="s">
        <v>10</v>
      </c>
      <c r="F1799" s="2">
        <v>0</v>
      </c>
      <c r="G1799" s="3">
        <v>16</v>
      </c>
    </row>
    <row r="1800" spans="1:7" ht="12.75" customHeight="1" x14ac:dyDescent="0.3">
      <c r="A1800" s="2">
        <v>1801</v>
      </c>
      <c r="B1800" s="2" t="s">
        <v>868</v>
      </c>
      <c r="C1800" s="2" t="s">
        <v>8</v>
      </c>
      <c r="D1800" s="2" t="s">
        <v>97</v>
      </c>
      <c r="F1800" s="2">
        <v>20</v>
      </c>
      <c r="G1800" s="3">
        <v>17</v>
      </c>
    </row>
    <row r="1801" spans="1:7" ht="12.75" customHeight="1" x14ac:dyDescent="0.3">
      <c r="A1801" s="2">
        <v>1802</v>
      </c>
      <c r="B1801" s="2" t="s">
        <v>868</v>
      </c>
      <c r="C1801" s="2" t="s">
        <v>8</v>
      </c>
      <c r="D1801" s="2" t="s">
        <v>97</v>
      </c>
      <c r="E1801" s="2" t="s">
        <v>10</v>
      </c>
      <c r="F1801" s="2">
        <v>0</v>
      </c>
      <c r="G1801" s="3">
        <v>30</v>
      </c>
    </row>
    <row r="1802" spans="1:7" ht="12.75" customHeight="1" x14ac:dyDescent="0.3">
      <c r="A1802" s="2">
        <v>1803</v>
      </c>
      <c r="B1802" s="2" t="s">
        <v>868</v>
      </c>
      <c r="C1802" s="2" t="s">
        <v>8</v>
      </c>
      <c r="D1802" s="2" t="s">
        <v>97</v>
      </c>
      <c r="F1802" s="2">
        <v>30</v>
      </c>
      <c r="G1802" s="3">
        <v>16</v>
      </c>
    </row>
    <row r="1803" spans="1:7" ht="12.75" customHeight="1" x14ac:dyDescent="0.3">
      <c r="A1803" s="2">
        <v>1804</v>
      </c>
      <c r="B1803" s="2" t="s">
        <v>869</v>
      </c>
      <c r="C1803" s="2" t="s">
        <v>83</v>
      </c>
      <c r="D1803" s="2" t="s">
        <v>199</v>
      </c>
      <c r="E1803" s="2" t="s">
        <v>10</v>
      </c>
      <c r="F1803" s="2">
        <v>0</v>
      </c>
      <c r="G1803" s="3">
        <v>17</v>
      </c>
    </row>
    <row r="1804" spans="1:7" ht="12.75" customHeight="1" x14ac:dyDescent="0.3">
      <c r="A1804" s="2">
        <v>1805</v>
      </c>
      <c r="B1804" s="2" t="s">
        <v>869</v>
      </c>
      <c r="C1804" s="2" t="s">
        <v>83</v>
      </c>
      <c r="D1804" s="2" t="s">
        <v>199</v>
      </c>
      <c r="F1804" s="2">
        <v>30</v>
      </c>
      <c r="G1804" s="3">
        <v>33</v>
      </c>
    </row>
    <row r="1805" spans="1:7" ht="12.75" customHeight="1" x14ac:dyDescent="0.3">
      <c r="A1805" s="2">
        <v>1806</v>
      </c>
      <c r="B1805" s="2" t="s">
        <v>869</v>
      </c>
      <c r="C1805" s="2" t="s">
        <v>83</v>
      </c>
      <c r="D1805" s="2" t="s">
        <v>199</v>
      </c>
      <c r="F1805" s="2">
        <v>20</v>
      </c>
      <c r="G1805" s="3">
        <v>10</v>
      </c>
    </row>
    <row r="1806" spans="1:7" ht="12.75" customHeight="1" x14ac:dyDescent="0.3">
      <c r="A1806" s="2">
        <v>1807</v>
      </c>
      <c r="B1806" s="2" t="s">
        <v>870</v>
      </c>
      <c r="C1806" s="2" t="s">
        <v>8</v>
      </c>
      <c r="D1806" s="2" t="s">
        <v>9</v>
      </c>
      <c r="E1806" s="2" t="s">
        <v>10</v>
      </c>
      <c r="F1806" s="2">
        <v>0</v>
      </c>
      <c r="G1806" s="3">
        <v>39</v>
      </c>
    </row>
    <row r="1807" spans="1:7" ht="12.75" customHeight="1" x14ac:dyDescent="0.3">
      <c r="A1807" s="2">
        <v>1808</v>
      </c>
      <c r="B1807" s="2" t="s">
        <v>870</v>
      </c>
      <c r="C1807" s="2" t="s">
        <v>8</v>
      </c>
      <c r="D1807" s="2" t="s">
        <v>9</v>
      </c>
      <c r="F1807" s="2">
        <v>20</v>
      </c>
      <c r="G1807" s="3">
        <v>30</v>
      </c>
    </row>
    <row r="1808" spans="1:7" ht="12.75" customHeight="1" x14ac:dyDescent="0.3">
      <c r="A1808" s="2">
        <v>1809</v>
      </c>
      <c r="B1808" s="2" t="s">
        <v>870</v>
      </c>
      <c r="C1808" s="2" t="s">
        <v>8</v>
      </c>
      <c r="D1808" s="2" t="s">
        <v>9</v>
      </c>
      <c r="F1808" s="2">
        <v>30</v>
      </c>
      <c r="G1808" s="3">
        <v>19</v>
      </c>
    </row>
    <row r="1809" spans="1:7" ht="12.75" customHeight="1" x14ac:dyDescent="0.3">
      <c r="A1809" s="2">
        <v>1810</v>
      </c>
      <c r="B1809" s="2" t="s">
        <v>871</v>
      </c>
      <c r="C1809" s="2" t="s">
        <v>8</v>
      </c>
      <c r="D1809" s="2" t="s">
        <v>105</v>
      </c>
      <c r="E1809" s="2" t="s">
        <v>10</v>
      </c>
      <c r="F1809" s="2">
        <v>0</v>
      </c>
      <c r="G1809" s="3">
        <v>37</v>
      </c>
    </row>
    <row r="1810" spans="1:7" ht="12.75" customHeight="1" x14ac:dyDescent="0.3">
      <c r="A1810" s="2">
        <v>1811</v>
      </c>
      <c r="B1810" s="2" t="s">
        <v>871</v>
      </c>
      <c r="C1810" s="2" t="s">
        <v>8</v>
      </c>
      <c r="D1810" s="2" t="s">
        <v>105</v>
      </c>
      <c r="F1810" s="2">
        <v>20</v>
      </c>
      <c r="G1810" s="3">
        <v>17</v>
      </c>
    </row>
    <row r="1811" spans="1:7" ht="12.75" customHeight="1" x14ac:dyDescent="0.3">
      <c r="A1811" s="2">
        <v>1812</v>
      </c>
      <c r="B1811" s="2" t="s">
        <v>871</v>
      </c>
      <c r="C1811" s="2" t="s">
        <v>8</v>
      </c>
      <c r="D1811" s="2" t="s">
        <v>105</v>
      </c>
      <c r="F1811" s="2">
        <v>20</v>
      </c>
      <c r="G1811" s="3">
        <v>11</v>
      </c>
    </row>
    <row r="1812" spans="1:7" ht="12.75" customHeight="1" x14ac:dyDescent="0.3">
      <c r="A1812" s="2">
        <v>1813</v>
      </c>
      <c r="B1812" s="2" t="s">
        <v>872</v>
      </c>
      <c r="C1812" s="2" t="s">
        <v>8</v>
      </c>
      <c r="D1812" s="2" t="s">
        <v>180</v>
      </c>
      <c r="E1812" s="2" t="s">
        <v>10</v>
      </c>
      <c r="F1812" s="2">
        <v>0</v>
      </c>
      <c r="G1812" s="3">
        <v>13</v>
      </c>
    </row>
    <row r="1813" spans="1:7" ht="12.75" customHeight="1" x14ac:dyDescent="0.3">
      <c r="A1813" s="2">
        <v>1814</v>
      </c>
      <c r="B1813" s="2" t="s">
        <v>873</v>
      </c>
      <c r="C1813" s="2" t="s">
        <v>8</v>
      </c>
      <c r="D1813" s="2" t="s">
        <v>47</v>
      </c>
      <c r="E1813" s="2" t="s">
        <v>10</v>
      </c>
      <c r="F1813" s="2">
        <v>0</v>
      </c>
      <c r="G1813" s="3">
        <v>38</v>
      </c>
    </row>
    <row r="1814" spans="1:7" ht="12.75" customHeight="1" x14ac:dyDescent="0.3">
      <c r="A1814" s="2">
        <v>1815</v>
      </c>
      <c r="B1814" s="2" t="s">
        <v>873</v>
      </c>
      <c r="C1814" s="2" t="s">
        <v>8</v>
      </c>
      <c r="D1814" s="2" t="s">
        <v>47</v>
      </c>
      <c r="F1814" s="2">
        <v>20</v>
      </c>
      <c r="G1814" s="3">
        <v>40</v>
      </c>
    </row>
    <row r="1815" spans="1:7" ht="12.75" customHeight="1" x14ac:dyDescent="0.3">
      <c r="A1815" s="2">
        <v>1816</v>
      </c>
      <c r="B1815" s="2" t="s">
        <v>874</v>
      </c>
      <c r="C1815" s="2" t="s">
        <v>8</v>
      </c>
      <c r="D1815" s="2" t="s">
        <v>97</v>
      </c>
      <c r="F1815" s="2">
        <v>20</v>
      </c>
      <c r="G1815" s="3">
        <v>15</v>
      </c>
    </row>
    <row r="1816" spans="1:7" ht="12.75" customHeight="1" x14ac:dyDescent="0.3">
      <c r="A1816" s="2">
        <v>1817</v>
      </c>
      <c r="B1816" s="2" t="s">
        <v>874</v>
      </c>
      <c r="C1816" s="2" t="s">
        <v>8</v>
      </c>
      <c r="D1816" s="2" t="s">
        <v>97</v>
      </c>
      <c r="E1816" s="2" t="s">
        <v>10</v>
      </c>
      <c r="F1816" s="2">
        <v>0</v>
      </c>
      <c r="G1816" s="3">
        <v>37</v>
      </c>
    </row>
    <row r="1817" spans="1:7" ht="12.75" customHeight="1" x14ac:dyDescent="0.3">
      <c r="A1817" s="2">
        <v>1818</v>
      </c>
      <c r="B1817" s="2" t="s">
        <v>875</v>
      </c>
      <c r="C1817" s="2" t="s">
        <v>8</v>
      </c>
      <c r="D1817" s="2" t="s">
        <v>97</v>
      </c>
      <c r="F1817" s="2">
        <v>20</v>
      </c>
      <c r="G1817" s="3">
        <v>36</v>
      </c>
    </row>
    <row r="1818" spans="1:7" ht="12.75" customHeight="1" x14ac:dyDescent="0.3">
      <c r="A1818" s="2">
        <v>1819</v>
      </c>
      <c r="B1818" s="2" t="s">
        <v>876</v>
      </c>
      <c r="C1818" s="2" t="s">
        <v>8</v>
      </c>
      <c r="D1818" s="2" t="s">
        <v>9</v>
      </c>
      <c r="E1818" s="2" t="s">
        <v>10</v>
      </c>
      <c r="F1818" s="2">
        <v>0</v>
      </c>
      <c r="G1818" s="3">
        <v>28</v>
      </c>
    </row>
    <row r="1819" spans="1:7" ht="12.75" customHeight="1" x14ac:dyDescent="0.3">
      <c r="A1819" s="2">
        <v>1820</v>
      </c>
      <c r="B1819" s="2" t="s">
        <v>876</v>
      </c>
      <c r="C1819" s="2" t="s">
        <v>8</v>
      </c>
      <c r="D1819" s="2" t="s">
        <v>9</v>
      </c>
      <c r="F1819" s="2">
        <v>10</v>
      </c>
      <c r="G1819" s="3">
        <v>28</v>
      </c>
    </row>
    <row r="1820" spans="1:7" ht="12.75" customHeight="1" x14ac:dyDescent="0.3">
      <c r="A1820" s="2">
        <v>1821</v>
      </c>
      <c r="B1820" s="2" t="s">
        <v>876</v>
      </c>
      <c r="C1820" s="2" t="s">
        <v>8</v>
      </c>
      <c r="D1820" s="2" t="s">
        <v>9</v>
      </c>
      <c r="F1820" s="2">
        <v>20</v>
      </c>
      <c r="G1820" s="3">
        <v>36</v>
      </c>
    </row>
    <row r="1821" spans="1:7" ht="12.75" customHeight="1" x14ac:dyDescent="0.3">
      <c r="A1821" s="2">
        <v>1822</v>
      </c>
      <c r="B1821" s="2" t="s">
        <v>876</v>
      </c>
      <c r="C1821" s="2" t="s">
        <v>8</v>
      </c>
      <c r="D1821" s="2" t="s">
        <v>9</v>
      </c>
      <c r="F1821" s="2">
        <v>20</v>
      </c>
      <c r="G1821" s="3">
        <v>36</v>
      </c>
    </row>
    <row r="1822" spans="1:7" ht="12.75" customHeight="1" x14ac:dyDescent="0.3">
      <c r="A1822" s="2">
        <v>1823</v>
      </c>
      <c r="B1822" s="2" t="s">
        <v>877</v>
      </c>
      <c r="C1822" s="2" t="s">
        <v>8</v>
      </c>
      <c r="D1822" s="2" t="s">
        <v>36</v>
      </c>
      <c r="F1822" s="2">
        <v>20</v>
      </c>
      <c r="G1822" s="3">
        <v>22</v>
      </c>
    </row>
    <row r="1823" spans="1:7" ht="12.75" customHeight="1" x14ac:dyDescent="0.3">
      <c r="A1823" s="2">
        <v>1824</v>
      </c>
      <c r="B1823" s="2" t="s">
        <v>877</v>
      </c>
      <c r="C1823" s="2" t="s">
        <v>8</v>
      </c>
      <c r="D1823" s="2" t="s">
        <v>36</v>
      </c>
      <c r="F1823" s="2">
        <v>20</v>
      </c>
      <c r="G1823" s="3">
        <v>14</v>
      </c>
    </row>
    <row r="1824" spans="1:7" ht="12.75" customHeight="1" x14ac:dyDescent="0.3">
      <c r="A1824" s="2">
        <v>1825</v>
      </c>
      <c r="B1824" s="2" t="s">
        <v>877</v>
      </c>
      <c r="C1824" s="2" t="s">
        <v>8</v>
      </c>
      <c r="D1824" s="2" t="s">
        <v>36</v>
      </c>
      <c r="F1824" s="2">
        <v>10</v>
      </c>
      <c r="G1824" s="3">
        <v>27</v>
      </c>
    </row>
    <row r="1825" spans="1:7" ht="12.75" customHeight="1" x14ac:dyDescent="0.3">
      <c r="A1825" s="2">
        <v>1826</v>
      </c>
      <c r="B1825" s="2" t="s">
        <v>877</v>
      </c>
      <c r="C1825" s="2" t="s">
        <v>8</v>
      </c>
      <c r="D1825" s="2" t="s">
        <v>36</v>
      </c>
      <c r="E1825" s="2" t="s">
        <v>10</v>
      </c>
      <c r="F1825" s="2">
        <v>0</v>
      </c>
      <c r="G1825" s="3">
        <v>11</v>
      </c>
    </row>
    <row r="1826" spans="1:7" ht="12.75" customHeight="1" x14ac:dyDescent="0.3">
      <c r="A1826" s="2">
        <v>1827</v>
      </c>
      <c r="B1826" s="2" t="s">
        <v>878</v>
      </c>
      <c r="C1826" s="2" t="s">
        <v>8</v>
      </c>
      <c r="D1826" s="2" t="s">
        <v>75</v>
      </c>
      <c r="E1826" s="2" t="s">
        <v>10</v>
      </c>
      <c r="F1826" s="2">
        <v>0</v>
      </c>
      <c r="G1826" s="3">
        <v>26</v>
      </c>
    </row>
    <row r="1827" spans="1:7" ht="12.75" customHeight="1" x14ac:dyDescent="0.3">
      <c r="A1827" s="2">
        <v>1828</v>
      </c>
      <c r="B1827" s="2" t="s">
        <v>879</v>
      </c>
      <c r="C1827" s="2" t="s">
        <v>8</v>
      </c>
      <c r="D1827" s="2" t="s">
        <v>54</v>
      </c>
      <c r="E1827" s="2" t="s">
        <v>10</v>
      </c>
      <c r="F1827" s="2">
        <v>0</v>
      </c>
      <c r="G1827" s="3">
        <v>37</v>
      </c>
    </row>
    <row r="1828" spans="1:7" ht="12.75" customHeight="1" x14ac:dyDescent="0.3">
      <c r="A1828" s="2">
        <v>1829</v>
      </c>
      <c r="B1828" s="2" t="s">
        <v>880</v>
      </c>
      <c r="C1828" s="2" t="s">
        <v>8</v>
      </c>
      <c r="D1828" s="2" t="s">
        <v>9</v>
      </c>
      <c r="E1828" s="2" t="s">
        <v>10</v>
      </c>
      <c r="F1828" s="2">
        <v>0</v>
      </c>
      <c r="G1828" s="3">
        <v>38</v>
      </c>
    </row>
    <row r="1829" spans="1:7" ht="12.75" customHeight="1" x14ac:dyDescent="0.3">
      <c r="A1829" s="2">
        <v>1830</v>
      </c>
      <c r="B1829" s="2" t="s">
        <v>880</v>
      </c>
      <c r="C1829" s="2" t="s">
        <v>8</v>
      </c>
      <c r="D1829" s="2" t="s">
        <v>9</v>
      </c>
      <c r="F1829" s="2">
        <v>10</v>
      </c>
      <c r="G1829" s="3">
        <v>18</v>
      </c>
    </row>
    <row r="1830" spans="1:7" ht="12.75" customHeight="1" x14ac:dyDescent="0.3">
      <c r="A1830" s="2">
        <v>1831</v>
      </c>
      <c r="B1830" s="2" t="s">
        <v>881</v>
      </c>
      <c r="C1830" s="2" t="s">
        <v>8</v>
      </c>
      <c r="D1830" s="2" t="s">
        <v>9</v>
      </c>
      <c r="E1830" s="2" t="s">
        <v>10</v>
      </c>
      <c r="F1830" s="2">
        <v>0</v>
      </c>
      <c r="G1830" s="3">
        <v>32</v>
      </c>
    </row>
    <row r="1831" spans="1:7" ht="12.75" customHeight="1" x14ac:dyDescent="0.3">
      <c r="A1831" s="2">
        <v>1832</v>
      </c>
      <c r="B1831" s="2" t="s">
        <v>881</v>
      </c>
      <c r="C1831" s="2" t="s">
        <v>8</v>
      </c>
      <c r="D1831" s="2" t="s">
        <v>9</v>
      </c>
      <c r="F1831" s="2">
        <v>10</v>
      </c>
      <c r="G1831" s="3">
        <v>35</v>
      </c>
    </row>
    <row r="1832" spans="1:7" ht="12.75" customHeight="1" x14ac:dyDescent="0.3">
      <c r="A1832" s="2">
        <v>1833</v>
      </c>
      <c r="B1832" s="2" t="s">
        <v>882</v>
      </c>
      <c r="C1832" s="2" t="s">
        <v>8</v>
      </c>
      <c r="D1832" s="2" t="s">
        <v>47</v>
      </c>
      <c r="F1832" s="2">
        <v>20</v>
      </c>
      <c r="G1832" s="3">
        <v>13</v>
      </c>
    </row>
    <row r="1833" spans="1:7" ht="12.75" customHeight="1" x14ac:dyDescent="0.3">
      <c r="A1833" s="2">
        <v>1834</v>
      </c>
      <c r="B1833" s="2" t="s">
        <v>882</v>
      </c>
      <c r="C1833" s="2" t="s">
        <v>8</v>
      </c>
      <c r="D1833" s="2" t="s">
        <v>47</v>
      </c>
      <c r="E1833" s="2" t="s">
        <v>10</v>
      </c>
      <c r="F1833" s="2">
        <v>0</v>
      </c>
      <c r="G1833" s="3">
        <v>20</v>
      </c>
    </row>
    <row r="1834" spans="1:7" ht="12.75" customHeight="1" x14ac:dyDescent="0.3">
      <c r="A1834" s="2">
        <v>1835</v>
      </c>
      <c r="B1834" s="2" t="s">
        <v>882</v>
      </c>
      <c r="C1834" s="2" t="s">
        <v>8</v>
      </c>
      <c r="D1834" s="2" t="s">
        <v>47</v>
      </c>
      <c r="F1834" s="2">
        <v>10</v>
      </c>
      <c r="G1834" s="3">
        <v>35</v>
      </c>
    </row>
    <row r="1835" spans="1:7" ht="12.75" customHeight="1" x14ac:dyDescent="0.3">
      <c r="A1835" s="2">
        <v>1836</v>
      </c>
      <c r="B1835" s="2" t="s">
        <v>883</v>
      </c>
      <c r="C1835" s="2" t="s">
        <v>8</v>
      </c>
      <c r="D1835" s="2" t="s">
        <v>180</v>
      </c>
      <c r="F1835" s="2">
        <v>10</v>
      </c>
      <c r="G1835" s="3">
        <v>34</v>
      </c>
    </row>
    <row r="1836" spans="1:7" ht="12.75" customHeight="1" x14ac:dyDescent="0.3">
      <c r="A1836" s="2">
        <v>1837</v>
      </c>
      <c r="B1836" s="2" t="s">
        <v>883</v>
      </c>
      <c r="C1836" s="2" t="s">
        <v>8</v>
      </c>
      <c r="D1836" s="2" t="s">
        <v>180</v>
      </c>
      <c r="E1836" s="2" t="s">
        <v>10</v>
      </c>
      <c r="F1836" s="2">
        <v>0</v>
      </c>
      <c r="G1836" s="3">
        <v>23</v>
      </c>
    </row>
    <row r="1837" spans="1:7" ht="12.75" customHeight="1" x14ac:dyDescent="0.3">
      <c r="A1837" s="2">
        <v>1838</v>
      </c>
      <c r="B1837" s="2" t="s">
        <v>883</v>
      </c>
      <c r="C1837" s="2" t="s">
        <v>8</v>
      </c>
      <c r="D1837" s="2" t="s">
        <v>180</v>
      </c>
      <c r="F1837" s="2">
        <v>20</v>
      </c>
      <c r="G1837" s="3">
        <v>21</v>
      </c>
    </row>
    <row r="1838" spans="1:7" ht="12.75" customHeight="1" x14ac:dyDescent="0.3">
      <c r="A1838" s="2">
        <v>1839</v>
      </c>
      <c r="B1838" s="2" t="s">
        <v>884</v>
      </c>
      <c r="C1838" s="2" t="s">
        <v>30</v>
      </c>
      <c r="D1838" s="2" t="s">
        <v>36</v>
      </c>
      <c r="E1838" s="2" t="s">
        <v>10</v>
      </c>
      <c r="F1838" s="2">
        <v>0</v>
      </c>
      <c r="G1838" s="3">
        <v>16</v>
      </c>
    </row>
    <row r="1839" spans="1:7" ht="12.75" customHeight="1" x14ac:dyDescent="0.3">
      <c r="A1839" s="2">
        <v>1840</v>
      </c>
      <c r="B1839" s="2" t="s">
        <v>885</v>
      </c>
      <c r="C1839" s="2" t="s">
        <v>14</v>
      </c>
      <c r="D1839" s="2" t="s">
        <v>23</v>
      </c>
      <c r="F1839" s="2">
        <v>20</v>
      </c>
      <c r="G1839" s="3">
        <v>30</v>
      </c>
    </row>
    <row r="1840" spans="1:7" ht="12.75" customHeight="1" x14ac:dyDescent="0.3">
      <c r="A1840" s="2">
        <v>1841</v>
      </c>
      <c r="B1840" s="2" t="s">
        <v>885</v>
      </c>
      <c r="C1840" s="2" t="s">
        <v>14</v>
      </c>
      <c r="D1840" s="2" t="s">
        <v>23</v>
      </c>
      <c r="E1840" s="2" t="s">
        <v>10</v>
      </c>
      <c r="F1840" s="2">
        <v>0</v>
      </c>
      <c r="G1840" s="3">
        <v>35</v>
      </c>
    </row>
    <row r="1841" spans="1:7" ht="12.75" customHeight="1" x14ac:dyDescent="0.3">
      <c r="A1841" s="2">
        <v>1842</v>
      </c>
      <c r="B1841" s="2" t="s">
        <v>885</v>
      </c>
      <c r="C1841" s="2" t="s">
        <v>14</v>
      </c>
      <c r="D1841" s="2" t="s">
        <v>23</v>
      </c>
      <c r="F1841" s="2">
        <v>10</v>
      </c>
      <c r="G1841" s="3">
        <v>13</v>
      </c>
    </row>
    <row r="1842" spans="1:7" ht="12.75" customHeight="1" x14ac:dyDescent="0.3">
      <c r="A1842" s="2">
        <v>1843</v>
      </c>
      <c r="B1842" s="2" t="s">
        <v>885</v>
      </c>
      <c r="C1842" s="2" t="s">
        <v>14</v>
      </c>
      <c r="D1842" s="2" t="s">
        <v>23</v>
      </c>
      <c r="F1842" s="2">
        <v>20</v>
      </c>
      <c r="G1842" s="3">
        <v>27</v>
      </c>
    </row>
    <row r="1843" spans="1:7" ht="12.75" customHeight="1" x14ac:dyDescent="0.3">
      <c r="A1843" s="2">
        <v>1844</v>
      </c>
      <c r="B1843" s="2" t="s">
        <v>886</v>
      </c>
      <c r="C1843" s="2" t="s">
        <v>14</v>
      </c>
      <c r="D1843" s="2" t="s">
        <v>31</v>
      </c>
      <c r="E1843" s="2" t="s">
        <v>10</v>
      </c>
      <c r="F1843" s="2">
        <v>0</v>
      </c>
      <c r="G1843" s="3">
        <v>36</v>
      </c>
    </row>
    <row r="1844" spans="1:7" ht="12.75" customHeight="1" x14ac:dyDescent="0.3">
      <c r="A1844" s="2">
        <v>1845</v>
      </c>
      <c r="B1844" s="2" t="s">
        <v>886</v>
      </c>
      <c r="C1844" s="2" t="s">
        <v>14</v>
      </c>
      <c r="D1844" s="2" t="s">
        <v>31</v>
      </c>
      <c r="F1844" s="2">
        <v>20</v>
      </c>
      <c r="G1844" s="3">
        <v>37</v>
      </c>
    </row>
    <row r="1845" spans="1:7" ht="12.75" customHeight="1" x14ac:dyDescent="0.3">
      <c r="A1845" s="2">
        <v>1846</v>
      </c>
      <c r="B1845" s="2" t="s">
        <v>887</v>
      </c>
      <c r="C1845" s="2" t="s">
        <v>14</v>
      </c>
      <c r="D1845" s="2" t="s">
        <v>23</v>
      </c>
      <c r="F1845" s="2">
        <v>10</v>
      </c>
      <c r="G1845" s="3">
        <v>27</v>
      </c>
    </row>
    <row r="1846" spans="1:7" ht="12.75" customHeight="1" x14ac:dyDescent="0.3">
      <c r="A1846" s="2">
        <v>1847</v>
      </c>
      <c r="B1846" s="2" t="s">
        <v>888</v>
      </c>
      <c r="C1846" s="2" t="s">
        <v>14</v>
      </c>
      <c r="D1846" s="2" t="s">
        <v>23</v>
      </c>
      <c r="F1846" s="2">
        <v>20</v>
      </c>
      <c r="G1846" s="3">
        <v>40</v>
      </c>
    </row>
    <row r="1847" spans="1:7" ht="12.75" customHeight="1" x14ac:dyDescent="0.3">
      <c r="A1847" s="2">
        <v>1848</v>
      </c>
      <c r="B1847" s="2" t="s">
        <v>888</v>
      </c>
      <c r="C1847" s="2" t="s">
        <v>14</v>
      </c>
      <c r="D1847" s="2" t="s">
        <v>23</v>
      </c>
      <c r="E1847" s="2" t="s">
        <v>10</v>
      </c>
      <c r="F1847" s="2">
        <v>0</v>
      </c>
      <c r="G1847" s="3">
        <v>19</v>
      </c>
    </row>
    <row r="1848" spans="1:7" ht="12.75" customHeight="1" x14ac:dyDescent="0.3">
      <c r="A1848" s="2">
        <v>1849</v>
      </c>
      <c r="B1848" s="2" t="s">
        <v>888</v>
      </c>
      <c r="C1848" s="2" t="s">
        <v>14</v>
      </c>
      <c r="D1848" s="2" t="s">
        <v>23</v>
      </c>
      <c r="F1848" s="2">
        <v>10</v>
      </c>
      <c r="G1848" s="3">
        <v>13</v>
      </c>
    </row>
    <row r="1849" spans="1:7" ht="12.75" customHeight="1" x14ac:dyDescent="0.3">
      <c r="A1849" s="2">
        <v>1850</v>
      </c>
      <c r="B1849" s="2" t="s">
        <v>889</v>
      </c>
      <c r="C1849" s="2" t="s">
        <v>8</v>
      </c>
      <c r="D1849" s="2" t="s">
        <v>47</v>
      </c>
      <c r="F1849" s="2">
        <v>10</v>
      </c>
      <c r="G1849" s="3">
        <v>17</v>
      </c>
    </row>
    <row r="1850" spans="1:7" ht="12.75" customHeight="1" x14ac:dyDescent="0.3">
      <c r="A1850" s="2">
        <v>1851</v>
      </c>
      <c r="B1850" s="2" t="s">
        <v>889</v>
      </c>
      <c r="C1850" s="2" t="s">
        <v>8</v>
      </c>
      <c r="D1850" s="2" t="s">
        <v>47</v>
      </c>
      <c r="E1850" s="2" t="s">
        <v>10</v>
      </c>
      <c r="F1850" s="2">
        <v>0</v>
      </c>
      <c r="G1850" s="3">
        <v>12</v>
      </c>
    </row>
    <row r="1851" spans="1:7" ht="12.75" customHeight="1" x14ac:dyDescent="0.3">
      <c r="A1851" s="2">
        <v>1852</v>
      </c>
      <c r="B1851" s="2" t="s">
        <v>889</v>
      </c>
      <c r="C1851" s="2" t="s">
        <v>8</v>
      </c>
      <c r="D1851" s="2" t="s">
        <v>47</v>
      </c>
      <c r="F1851" s="2">
        <v>20</v>
      </c>
      <c r="G1851" s="3">
        <v>27</v>
      </c>
    </row>
    <row r="1852" spans="1:7" ht="12.75" customHeight="1" x14ac:dyDescent="0.3">
      <c r="A1852" s="2">
        <v>1853</v>
      </c>
      <c r="B1852" s="2" t="s">
        <v>890</v>
      </c>
      <c r="C1852" s="2" t="s">
        <v>8</v>
      </c>
      <c r="D1852" s="2" t="s">
        <v>9</v>
      </c>
      <c r="E1852" s="2" t="s">
        <v>10</v>
      </c>
      <c r="F1852" s="2">
        <v>0</v>
      </c>
      <c r="G1852" s="3">
        <v>38</v>
      </c>
    </row>
    <row r="1853" spans="1:7" ht="12.75" customHeight="1" x14ac:dyDescent="0.3">
      <c r="A1853" s="2">
        <v>1854</v>
      </c>
      <c r="B1853" s="2" t="s">
        <v>890</v>
      </c>
      <c r="C1853" s="2" t="s">
        <v>8</v>
      </c>
      <c r="D1853" s="2" t="s">
        <v>9</v>
      </c>
      <c r="F1853" s="2">
        <v>10</v>
      </c>
      <c r="G1853" s="3">
        <v>14</v>
      </c>
    </row>
    <row r="1854" spans="1:7" ht="12.75" customHeight="1" x14ac:dyDescent="0.3">
      <c r="A1854" s="2">
        <v>1855</v>
      </c>
      <c r="B1854" s="2" t="s">
        <v>891</v>
      </c>
      <c r="C1854" s="2" t="s">
        <v>8</v>
      </c>
      <c r="D1854" s="2" t="s">
        <v>9</v>
      </c>
      <c r="F1854" s="2">
        <v>10</v>
      </c>
      <c r="G1854" s="3">
        <v>23</v>
      </c>
    </row>
    <row r="1855" spans="1:7" ht="12.75" customHeight="1" x14ac:dyDescent="0.3">
      <c r="A1855" s="2">
        <v>1856</v>
      </c>
      <c r="B1855" s="2" t="s">
        <v>891</v>
      </c>
      <c r="C1855" s="2" t="s">
        <v>8</v>
      </c>
      <c r="D1855" s="2" t="s">
        <v>9</v>
      </c>
      <c r="E1855" s="2" t="s">
        <v>10</v>
      </c>
      <c r="F1855" s="2">
        <v>0</v>
      </c>
      <c r="G1855" s="3">
        <v>14</v>
      </c>
    </row>
    <row r="1856" spans="1:7" ht="12.75" customHeight="1" x14ac:dyDescent="0.3">
      <c r="A1856" s="2">
        <v>1857</v>
      </c>
      <c r="B1856" s="2" t="s">
        <v>892</v>
      </c>
      <c r="C1856" s="2" t="s">
        <v>8</v>
      </c>
      <c r="D1856" s="2" t="s">
        <v>9</v>
      </c>
      <c r="F1856" s="2">
        <v>10</v>
      </c>
      <c r="G1856" s="3">
        <v>33</v>
      </c>
    </row>
    <row r="1857" spans="1:7" ht="12.75" customHeight="1" x14ac:dyDescent="0.3">
      <c r="A1857" s="2">
        <v>1858</v>
      </c>
      <c r="B1857" s="2" t="s">
        <v>892</v>
      </c>
      <c r="C1857" s="2" t="s">
        <v>8</v>
      </c>
      <c r="D1857" s="2" t="s">
        <v>9</v>
      </c>
      <c r="E1857" s="2" t="s">
        <v>10</v>
      </c>
      <c r="F1857" s="2">
        <v>0</v>
      </c>
      <c r="G1857" s="3">
        <v>27</v>
      </c>
    </row>
    <row r="1858" spans="1:7" ht="12.75" customHeight="1" x14ac:dyDescent="0.3">
      <c r="A1858" s="2">
        <v>1859</v>
      </c>
      <c r="B1858" s="2" t="s">
        <v>893</v>
      </c>
      <c r="C1858" s="2" t="s">
        <v>8</v>
      </c>
      <c r="D1858" s="2" t="s">
        <v>9</v>
      </c>
      <c r="E1858" s="2" t="s">
        <v>10</v>
      </c>
      <c r="F1858" s="2">
        <v>0</v>
      </c>
      <c r="G1858" s="3">
        <v>25</v>
      </c>
    </row>
    <row r="1859" spans="1:7" ht="12.75" customHeight="1" x14ac:dyDescent="0.3">
      <c r="A1859" s="2">
        <v>1860</v>
      </c>
      <c r="B1859" s="2" t="s">
        <v>893</v>
      </c>
      <c r="C1859" s="2" t="s">
        <v>8</v>
      </c>
      <c r="D1859" s="2" t="s">
        <v>9</v>
      </c>
      <c r="F1859" s="2">
        <v>10</v>
      </c>
      <c r="G1859" s="3">
        <v>14</v>
      </c>
    </row>
    <row r="1860" spans="1:7" ht="12.75" customHeight="1" x14ac:dyDescent="0.3">
      <c r="A1860" s="2">
        <v>1861</v>
      </c>
      <c r="B1860" s="2" t="s">
        <v>893</v>
      </c>
      <c r="C1860" s="2" t="s">
        <v>8</v>
      </c>
      <c r="D1860" s="2" t="s">
        <v>9</v>
      </c>
      <c r="F1860" s="2">
        <v>20</v>
      </c>
      <c r="G1860" s="3">
        <v>13</v>
      </c>
    </row>
    <row r="1861" spans="1:7" ht="12.75" customHeight="1" x14ac:dyDescent="0.3">
      <c r="A1861" s="2">
        <v>1862</v>
      </c>
      <c r="B1861" s="2" t="s">
        <v>893</v>
      </c>
      <c r="C1861" s="2" t="s">
        <v>8</v>
      </c>
      <c r="D1861" s="2" t="s">
        <v>9</v>
      </c>
      <c r="F1861" s="2">
        <v>20</v>
      </c>
      <c r="G1861" s="3">
        <v>30</v>
      </c>
    </row>
    <row r="1862" spans="1:7" ht="12.75" customHeight="1" x14ac:dyDescent="0.3">
      <c r="A1862" s="2">
        <v>1863</v>
      </c>
      <c r="B1862" s="2" t="s">
        <v>894</v>
      </c>
      <c r="C1862" s="2" t="s">
        <v>8</v>
      </c>
      <c r="D1862" s="2" t="s">
        <v>54</v>
      </c>
      <c r="E1862" s="2" t="s">
        <v>10</v>
      </c>
      <c r="F1862" s="2">
        <v>0</v>
      </c>
      <c r="G1862" s="3">
        <v>22</v>
      </c>
    </row>
    <row r="1863" spans="1:7" ht="12.75" customHeight="1" x14ac:dyDescent="0.3">
      <c r="A1863" s="2">
        <v>1864</v>
      </c>
      <c r="B1863" s="2" t="s">
        <v>895</v>
      </c>
      <c r="C1863" s="2" t="s">
        <v>8</v>
      </c>
      <c r="D1863" s="2" t="s">
        <v>97</v>
      </c>
      <c r="E1863" s="2" t="s">
        <v>10</v>
      </c>
      <c r="F1863" s="2">
        <v>0</v>
      </c>
      <c r="G1863" s="3">
        <v>24</v>
      </c>
    </row>
    <row r="1864" spans="1:7" ht="12.75" customHeight="1" x14ac:dyDescent="0.3">
      <c r="A1864" s="2">
        <v>1865</v>
      </c>
      <c r="B1864" s="2" t="s">
        <v>895</v>
      </c>
      <c r="C1864" s="2" t="s">
        <v>8</v>
      </c>
      <c r="D1864" s="2" t="s">
        <v>97</v>
      </c>
      <c r="F1864" s="2">
        <v>20</v>
      </c>
      <c r="G1864" s="3">
        <v>34</v>
      </c>
    </row>
    <row r="1865" spans="1:7" ht="12.75" customHeight="1" x14ac:dyDescent="0.3">
      <c r="A1865" s="2">
        <v>1866</v>
      </c>
      <c r="B1865" s="2" t="s">
        <v>895</v>
      </c>
      <c r="C1865" s="2" t="s">
        <v>8</v>
      </c>
      <c r="D1865" s="2" t="s">
        <v>97</v>
      </c>
      <c r="F1865" s="2">
        <v>10</v>
      </c>
      <c r="G1865" s="3">
        <v>36</v>
      </c>
    </row>
    <row r="1866" spans="1:7" ht="12.75" customHeight="1" x14ac:dyDescent="0.3">
      <c r="A1866" s="2">
        <v>1867</v>
      </c>
      <c r="B1866" s="2" t="s">
        <v>896</v>
      </c>
      <c r="C1866" s="2" t="s">
        <v>8</v>
      </c>
      <c r="D1866" s="2" t="s">
        <v>36</v>
      </c>
      <c r="F1866" s="2">
        <v>20</v>
      </c>
      <c r="G1866" s="3">
        <v>35</v>
      </c>
    </row>
    <row r="1867" spans="1:7" ht="12.75" customHeight="1" x14ac:dyDescent="0.3">
      <c r="A1867" s="2">
        <v>1868</v>
      </c>
      <c r="B1867" s="2" t="s">
        <v>896</v>
      </c>
      <c r="C1867" s="2" t="s">
        <v>8</v>
      </c>
      <c r="D1867" s="2" t="s">
        <v>36</v>
      </c>
      <c r="E1867" s="2" t="s">
        <v>10</v>
      </c>
      <c r="F1867" s="2">
        <v>0</v>
      </c>
      <c r="G1867" s="3">
        <v>35</v>
      </c>
    </row>
    <row r="1868" spans="1:7" ht="12.75" customHeight="1" x14ac:dyDescent="0.3">
      <c r="A1868" s="2">
        <v>1869</v>
      </c>
      <c r="B1868" s="2" t="s">
        <v>896</v>
      </c>
      <c r="C1868" s="2" t="s">
        <v>8</v>
      </c>
      <c r="D1868" s="2" t="s">
        <v>36</v>
      </c>
      <c r="F1868" s="2">
        <v>10</v>
      </c>
      <c r="G1868" s="3">
        <v>18</v>
      </c>
    </row>
    <row r="1869" spans="1:7" ht="12.75" customHeight="1" x14ac:dyDescent="0.3">
      <c r="A1869" s="2">
        <v>1870</v>
      </c>
      <c r="B1869" s="2" t="s">
        <v>897</v>
      </c>
      <c r="C1869" s="2" t="s">
        <v>8</v>
      </c>
      <c r="D1869" s="2" t="s">
        <v>9</v>
      </c>
      <c r="E1869" s="2" t="s">
        <v>10</v>
      </c>
      <c r="F1869" s="2">
        <v>0</v>
      </c>
      <c r="G1869" s="3">
        <v>17</v>
      </c>
    </row>
    <row r="1870" spans="1:7" ht="12.75" customHeight="1" x14ac:dyDescent="0.3">
      <c r="A1870" s="2">
        <v>1871</v>
      </c>
      <c r="B1870" s="2" t="s">
        <v>897</v>
      </c>
      <c r="C1870" s="2" t="s">
        <v>8</v>
      </c>
      <c r="D1870" s="2" t="s">
        <v>9</v>
      </c>
      <c r="F1870" s="2">
        <v>10</v>
      </c>
      <c r="G1870" s="3">
        <v>39</v>
      </c>
    </row>
    <row r="1871" spans="1:7" ht="12.75" customHeight="1" x14ac:dyDescent="0.3">
      <c r="A1871" s="2">
        <v>1872</v>
      </c>
      <c r="B1871" s="2" t="s">
        <v>898</v>
      </c>
      <c r="C1871" s="2" t="s">
        <v>8</v>
      </c>
      <c r="D1871" s="2" t="s">
        <v>36</v>
      </c>
      <c r="E1871" s="2" t="s">
        <v>10</v>
      </c>
      <c r="F1871" s="2">
        <v>0</v>
      </c>
      <c r="G1871" s="3">
        <v>20</v>
      </c>
    </row>
    <row r="1872" spans="1:7" ht="12.75" customHeight="1" x14ac:dyDescent="0.3">
      <c r="A1872" s="2">
        <v>1873</v>
      </c>
      <c r="B1872" s="2" t="s">
        <v>899</v>
      </c>
      <c r="C1872" s="2" t="s">
        <v>8</v>
      </c>
      <c r="D1872" s="2" t="s">
        <v>9</v>
      </c>
      <c r="E1872" s="2" t="s">
        <v>10</v>
      </c>
      <c r="F1872" s="2">
        <v>0</v>
      </c>
      <c r="G1872" s="3">
        <v>10</v>
      </c>
    </row>
    <row r="1873" spans="1:7" ht="12.75" customHeight="1" x14ac:dyDescent="0.3">
      <c r="A1873" s="2">
        <v>1874</v>
      </c>
      <c r="B1873" s="2" t="s">
        <v>899</v>
      </c>
      <c r="C1873" s="2" t="s">
        <v>8</v>
      </c>
      <c r="D1873" s="2" t="s">
        <v>9</v>
      </c>
      <c r="F1873" s="2">
        <v>20</v>
      </c>
      <c r="G1873" s="3">
        <v>29</v>
      </c>
    </row>
    <row r="1874" spans="1:7" ht="12.75" customHeight="1" x14ac:dyDescent="0.3">
      <c r="A1874" s="2">
        <v>1875</v>
      </c>
      <c r="B1874" s="2" t="s">
        <v>899</v>
      </c>
      <c r="C1874" s="2" t="s">
        <v>8</v>
      </c>
      <c r="D1874" s="2" t="s">
        <v>9</v>
      </c>
      <c r="F1874" s="2">
        <v>10</v>
      </c>
      <c r="G1874" s="3">
        <v>40</v>
      </c>
    </row>
    <row r="1875" spans="1:7" ht="12.75" customHeight="1" x14ac:dyDescent="0.3">
      <c r="A1875" s="2">
        <v>1876</v>
      </c>
      <c r="B1875" s="2" t="s">
        <v>900</v>
      </c>
      <c r="C1875" s="2" t="s">
        <v>8</v>
      </c>
      <c r="D1875" s="2" t="s">
        <v>36</v>
      </c>
      <c r="E1875" s="2" t="s">
        <v>10</v>
      </c>
      <c r="F1875" s="2">
        <v>0</v>
      </c>
      <c r="G1875" s="3">
        <v>16</v>
      </c>
    </row>
    <row r="1876" spans="1:7" ht="12.75" customHeight="1" x14ac:dyDescent="0.3">
      <c r="A1876" s="2">
        <v>1877</v>
      </c>
      <c r="B1876" s="2" t="s">
        <v>901</v>
      </c>
      <c r="C1876" s="2" t="s">
        <v>8</v>
      </c>
      <c r="D1876" s="2" t="s">
        <v>9</v>
      </c>
      <c r="F1876" s="2">
        <v>10</v>
      </c>
      <c r="G1876" s="3">
        <v>24</v>
      </c>
    </row>
    <row r="1877" spans="1:7" ht="12.75" customHeight="1" x14ac:dyDescent="0.3">
      <c r="A1877" s="2">
        <v>1878</v>
      </c>
      <c r="B1877" s="2" t="s">
        <v>901</v>
      </c>
      <c r="C1877" s="2" t="s">
        <v>8</v>
      </c>
      <c r="D1877" s="2" t="s">
        <v>9</v>
      </c>
      <c r="E1877" s="2" t="s">
        <v>10</v>
      </c>
      <c r="F1877" s="2">
        <v>0</v>
      </c>
      <c r="G1877" s="3">
        <v>38</v>
      </c>
    </row>
    <row r="1878" spans="1:7" ht="12.75" customHeight="1" x14ac:dyDescent="0.3">
      <c r="A1878" s="2">
        <v>1879</v>
      </c>
      <c r="B1878" s="2" t="s">
        <v>902</v>
      </c>
      <c r="C1878" s="2" t="s">
        <v>8</v>
      </c>
      <c r="D1878" s="2" t="s">
        <v>47</v>
      </c>
      <c r="E1878" s="2" t="s">
        <v>10</v>
      </c>
      <c r="F1878" s="2">
        <v>0</v>
      </c>
      <c r="G1878" s="3">
        <v>32</v>
      </c>
    </row>
    <row r="1879" spans="1:7" ht="12.75" customHeight="1" x14ac:dyDescent="0.3">
      <c r="A1879" s="2">
        <v>1880</v>
      </c>
      <c r="B1879" s="2" t="s">
        <v>903</v>
      </c>
      <c r="C1879" s="2" t="s">
        <v>8</v>
      </c>
      <c r="D1879" s="2" t="s">
        <v>9</v>
      </c>
      <c r="F1879" s="2">
        <v>10</v>
      </c>
      <c r="G1879" s="3">
        <v>14</v>
      </c>
    </row>
    <row r="1880" spans="1:7" ht="12.75" customHeight="1" x14ac:dyDescent="0.3">
      <c r="A1880" s="2">
        <v>1881</v>
      </c>
      <c r="B1880" s="2" t="s">
        <v>903</v>
      </c>
      <c r="C1880" s="2" t="s">
        <v>8</v>
      </c>
      <c r="D1880" s="2" t="s">
        <v>9</v>
      </c>
      <c r="E1880" s="2" t="s">
        <v>10</v>
      </c>
      <c r="F1880" s="2">
        <v>0</v>
      </c>
      <c r="G1880" s="3">
        <v>30</v>
      </c>
    </row>
    <row r="1881" spans="1:7" ht="12.75" customHeight="1" x14ac:dyDescent="0.3">
      <c r="A1881" s="2">
        <v>1882</v>
      </c>
      <c r="B1881" s="2" t="s">
        <v>904</v>
      </c>
      <c r="C1881" s="2" t="s">
        <v>8</v>
      </c>
      <c r="D1881" s="2" t="s">
        <v>9</v>
      </c>
      <c r="F1881" s="2">
        <v>10</v>
      </c>
      <c r="G1881" s="3">
        <v>34</v>
      </c>
    </row>
    <row r="1882" spans="1:7" ht="12.75" customHeight="1" x14ac:dyDescent="0.3">
      <c r="A1882" s="2">
        <v>1883</v>
      </c>
      <c r="B1882" s="2" t="s">
        <v>904</v>
      </c>
      <c r="C1882" s="2" t="s">
        <v>8</v>
      </c>
      <c r="D1882" s="2" t="s">
        <v>9</v>
      </c>
      <c r="E1882" s="2" t="s">
        <v>10</v>
      </c>
      <c r="F1882" s="2">
        <v>0</v>
      </c>
      <c r="G1882" s="3">
        <v>21</v>
      </c>
    </row>
    <row r="1883" spans="1:7" ht="12.75" customHeight="1" x14ac:dyDescent="0.3">
      <c r="A1883" s="2">
        <v>1884</v>
      </c>
      <c r="B1883" s="2" t="s">
        <v>905</v>
      </c>
      <c r="C1883" s="2" t="s">
        <v>8</v>
      </c>
      <c r="D1883" s="2" t="s">
        <v>9</v>
      </c>
      <c r="E1883" s="2" t="s">
        <v>10</v>
      </c>
      <c r="F1883" s="2">
        <v>0</v>
      </c>
      <c r="G1883" s="3">
        <v>27</v>
      </c>
    </row>
    <row r="1884" spans="1:7" ht="12.75" customHeight="1" x14ac:dyDescent="0.3">
      <c r="A1884" s="2">
        <v>1885</v>
      </c>
      <c r="B1884" s="2" t="s">
        <v>906</v>
      </c>
      <c r="C1884" s="2" t="s">
        <v>8</v>
      </c>
      <c r="D1884" s="2" t="s">
        <v>36</v>
      </c>
      <c r="E1884" s="2" t="s">
        <v>10</v>
      </c>
      <c r="F1884" s="2">
        <v>0</v>
      </c>
      <c r="G1884" s="3">
        <v>31</v>
      </c>
    </row>
    <row r="1885" spans="1:7" ht="12.75" customHeight="1" x14ac:dyDescent="0.3">
      <c r="A1885" s="2">
        <v>1886</v>
      </c>
      <c r="B1885" s="2" t="s">
        <v>907</v>
      </c>
      <c r="C1885" s="2" t="s">
        <v>8</v>
      </c>
      <c r="D1885" s="2" t="s">
        <v>65</v>
      </c>
      <c r="E1885" s="2" t="s">
        <v>10</v>
      </c>
      <c r="F1885" s="2">
        <v>0</v>
      </c>
      <c r="G1885" s="3">
        <v>20</v>
      </c>
    </row>
    <row r="1886" spans="1:7" ht="12.75" customHeight="1" x14ac:dyDescent="0.3">
      <c r="A1886" s="2">
        <v>1887</v>
      </c>
      <c r="B1886" s="2" t="s">
        <v>907</v>
      </c>
      <c r="C1886" s="2" t="s">
        <v>8</v>
      </c>
      <c r="D1886" s="2" t="s">
        <v>65</v>
      </c>
      <c r="F1886" s="2">
        <v>20</v>
      </c>
      <c r="G1886" s="3">
        <v>40</v>
      </c>
    </row>
    <row r="1887" spans="1:7" ht="12.75" customHeight="1" x14ac:dyDescent="0.3">
      <c r="A1887" s="2">
        <v>1888</v>
      </c>
      <c r="B1887" s="2" t="s">
        <v>907</v>
      </c>
      <c r="C1887" s="2" t="s">
        <v>8</v>
      </c>
      <c r="D1887" s="2" t="s">
        <v>65</v>
      </c>
      <c r="F1887" s="2">
        <v>10</v>
      </c>
      <c r="G1887" s="3">
        <v>36</v>
      </c>
    </row>
    <row r="1888" spans="1:7" ht="12.75" customHeight="1" x14ac:dyDescent="0.3">
      <c r="A1888" s="2">
        <v>1889</v>
      </c>
      <c r="B1888" s="2" t="s">
        <v>907</v>
      </c>
      <c r="C1888" s="2" t="s">
        <v>8</v>
      </c>
      <c r="D1888" s="2" t="s">
        <v>65</v>
      </c>
      <c r="F1888" s="2">
        <v>20</v>
      </c>
      <c r="G1888" s="3">
        <v>12</v>
      </c>
    </row>
    <row r="1889" spans="1:7" ht="12.75" customHeight="1" x14ac:dyDescent="0.3">
      <c r="A1889" s="2">
        <v>1890</v>
      </c>
      <c r="B1889" s="2" t="s">
        <v>908</v>
      </c>
      <c r="C1889" s="2" t="s">
        <v>8</v>
      </c>
      <c r="D1889" s="2" t="s">
        <v>47</v>
      </c>
      <c r="E1889" s="2" t="s">
        <v>10</v>
      </c>
      <c r="F1889" s="2">
        <v>0</v>
      </c>
      <c r="G1889" s="3">
        <v>12</v>
      </c>
    </row>
    <row r="1890" spans="1:7" ht="12.75" customHeight="1" x14ac:dyDescent="0.3">
      <c r="A1890" s="2">
        <v>1891</v>
      </c>
      <c r="B1890" s="2" t="s">
        <v>908</v>
      </c>
      <c r="C1890" s="2" t="s">
        <v>8</v>
      </c>
      <c r="D1890" s="2" t="s">
        <v>47</v>
      </c>
      <c r="F1890" s="2">
        <v>10</v>
      </c>
      <c r="G1890" s="3">
        <v>16</v>
      </c>
    </row>
    <row r="1891" spans="1:7" ht="12.75" customHeight="1" x14ac:dyDescent="0.3">
      <c r="A1891" s="2">
        <v>1892</v>
      </c>
      <c r="B1891" s="2" t="s">
        <v>908</v>
      </c>
      <c r="C1891" s="2" t="s">
        <v>8</v>
      </c>
      <c r="D1891" s="2" t="s">
        <v>47</v>
      </c>
      <c r="F1891" s="2">
        <v>20</v>
      </c>
      <c r="G1891" s="3">
        <v>13</v>
      </c>
    </row>
    <row r="1892" spans="1:7" ht="12.75" customHeight="1" x14ac:dyDescent="0.3">
      <c r="A1892" s="2">
        <v>1893</v>
      </c>
      <c r="B1892" s="2" t="s">
        <v>909</v>
      </c>
      <c r="C1892" s="2" t="s">
        <v>8</v>
      </c>
      <c r="D1892" s="2" t="s">
        <v>65</v>
      </c>
      <c r="F1892" s="2">
        <v>20</v>
      </c>
      <c r="G1892" s="3">
        <v>31</v>
      </c>
    </row>
    <row r="1893" spans="1:7" ht="12.75" customHeight="1" x14ac:dyDescent="0.3">
      <c r="A1893" s="2">
        <v>1894</v>
      </c>
      <c r="B1893" s="2" t="s">
        <v>909</v>
      </c>
      <c r="C1893" s="2" t="s">
        <v>8</v>
      </c>
      <c r="D1893" s="2" t="s">
        <v>65</v>
      </c>
      <c r="E1893" s="2" t="s">
        <v>10</v>
      </c>
      <c r="F1893" s="2">
        <v>0</v>
      </c>
      <c r="G1893" s="3">
        <v>29</v>
      </c>
    </row>
    <row r="1894" spans="1:7" ht="12.75" customHeight="1" x14ac:dyDescent="0.3">
      <c r="A1894" s="2">
        <v>1895</v>
      </c>
      <c r="B1894" s="2" t="s">
        <v>909</v>
      </c>
      <c r="C1894" s="2" t="s">
        <v>8</v>
      </c>
      <c r="D1894" s="2" t="s">
        <v>65</v>
      </c>
      <c r="F1894" s="2">
        <v>10</v>
      </c>
      <c r="G1894" s="3">
        <v>31</v>
      </c>
    </row>
    <row r="1895" spans="1:7" ht="12.75" customHeight="1" x14ac:dyDescent="0.3">
      <c r="A1895" s="2">
        <v>1896</v>
      </c>
      <c r="B1895" s="2" t="s">
        <v>910</v>
      </c>
      <c r="C1895" s="2" t="s">
        <v>8</v>
      </c>
      <c r="D1895" s="2" t="s">
        <v>97</v>
      </c>
      <c r="F1895" s="2">
        <v>10</v>
      </c>
      <c r="G1895" s="3">
        <v>11</v>
      </c>
    </row>
    <row r="1896" spans="1:7" ht="12.75" customHeight="1" x14ac:dyDescent="0.3">
      <c r="A1896" s="2">
        <v>1897</v>
      </c>
      <c r="B1896" s="2" t="s">
        <v>911</v>
      </c>
      <c r="C1896" s="2" t="s">
        <v>8</v>
      </c>
      <c r="D1896" s="2" t="s">
        <v>94</v>
      </c>
      <c r="F1896" s="2">
        <v>20</v>
      </c>
      <c r="G1896" s="3">
        <v>38</v>
      </c>
    </row>
    <row r="1897" spans="1:7" ht="12.75" customHeight="1" x14ac:dyDescent="0.3">
      <c r="A1897" s="2">
        <v>1898</v>
      </c>
      <c r="B1897" s="2" t="s">
        <v>911</v>
      </c>
      <c r="C1897" s="2" t="s">
        <v>8</v>
      </c>
      <c r="D1897" s="2" t="s">
        <v>94</v>
      </c>
      <c r="F1897" s="2">
        <v>10</v>
      </c>
      <c r="G1897" s="3">
        <v>15</v>
      </c>
    </row>
    <row r="1898" spans="1:7" ht="12.75" customHeight="1" x14ac:dyDescent="0.3">
      <c r="A1898" s="2">
        <v>1899</v>
      </c>
      <c r="B1898" s="2" t="s">
        <v>912</v>
      </c>
      <c r="C1898" s="2" t="s">
        <v>8</v>
      </c>
      <c r="D1898" s="2" t="s">
        <v>180</v>
      </c>
      <c r="F1898" s="2">
        <v>10</v>
      </c>
      <c r="G1898" s="3">
        <v>27</v>
      </c>
    </row>
    <row r="1899" spans="1:7" ht="12.75" customHeight="1" x14ac:dyDescent="0.3">
      <c r="A1899" s="2">
        <v>1900</v>
      </c>
      <c r="B1899" s="2" t="s">
        <v>912</v>
      </c>
      <c r="C1899" s="2" t="s">
        <v>8</v>
      </c>
      <c r="D1899" s="2" t="s">
        <v>180</v>
      </c>
      <c r="E1899" s="2" t="s">
        <v>10</v>
      </c>
      <c r="F1899" s="2">
        <v>0</v>
      </c>
      <c r="G1899" s="3">
        <v>17</v>
      </c>
    </row>
    <row r="1900" spans="1:7" ht="12.75" customHeight="1" x14ac:dyDescent="0.3">
      <c r="A1900" s="2">
        <v>1901</v>
      </c>
      <c r="B1900" s="2" t="s">
        <v>912</v>
      </c>
      <c r="C1900" s="2" t="s">
        <v>8</v>
      </c>
      <c r="D1900" s="2" t="s">
        <v>180</v>
      </c>
      <c r="F1900" s="2">
        <v>20</v>
      </c>
      <c r="G1900" s="3">
        <v>31</v>
      </c>
    </row>
    <row r="1901" spans="1:7" ht="12.75" customHeight="1" x14ac:dyDescent="0.3">
      <c r="A1901" s="2">
        <v>1902</v>
      </c>
      <c r="B1901" s="2" t="s">
        <v>913</v>
      </c>
      <c r="C1901" s="2" t="s">
        <v>8</v>
      </c>
      <c r="D1901" s="2" t="s">
        <v>9</v>
      </c>
      <c r="E1901" s="2" t="s">
        <v>10</v>
      </c>
      <c r="F1901" s="2">
        <v>0</v>
      </c>
      <c r="G1901" s="3">
        <v>37</v>
      </c>
    </row>
    <row r="1902" spans="1:7" ht="12.75" customHeight="1" x14ac:dyDescent="0.3">
      <c r="A1902" s="2">
        <v>1903</v>
      </c>
      <c r="B1902" s="2" t="s">
        <v>914</v>
      </c>
      <c r="C1902" s="2" t="s">
        <v>30</v>
      </c>
      <c r="D1902" s="2" t="s">
        <v>16</v>
      </c>
      <c r="E1902" s="2" t="s">
        <v>10</v>
      </c>
      <c r="F1902" s="2">
        <v>0</v>
      </c>
      <c r="G1902" s="3">
        <v>10</v>
      </c>
    </row>
    <row r="1903" spans="1:7" ht="12.75" customHeight="1" x14ac:dyDescent="0.3">
      <c r="A1903" s="2">
        <v>1904</v>
      </c>
      <c r="B1903" s="2" t="s">
        <v>915</v>
      </c>
      <c r="C1903" s="2" t="s">
        <v>8</v>
      </c>
      <c r="D1903" s="2" t="s">
        <v>36</v>
      </c>
      <c r="E1903" s="2" t="s">
        <v>10</v>
      </c>
      <c r="F1903" s="2">
        <v>0</v>
      </c>
      <c r="G1903" s="3">
        <v>23</v>
      </c>
    </row>
    <row r="1904" spans="1:7" ht="12.75" customHeight="1" x14ac:dyDescent="0.3">
      <c r="A1904" s="2">
        <v>1905</v>
      </c>
      <c r="B1904" s="2" t="s">
        <v>915</v>
      </c>
      <c r="C1904" s="2" t="s">
        <v>8</v>
      </c>
      <c r="D1904" s="2" t="s">
        <v>36</v>
      </c>
      <c r="F1904" s="2">
        <v>20</v>
      </c>
      <c r="G1904" s="3">
        <v>13</v>
      </c>
    </row>
    <row r="1905" spans="1:7" ht="12.75" customHeight="1" x14ac:dyDescent="0.3">
      <c r="A1905" s="2">
        <v>1906</v>
      </c>
      <c r="B1905" s="2" t="s">
        <v>915</v>
      </c>
      <c r="C1905" s="2" t="s">
        <v>8</v>
      </c>
      <c r="D1905" s="2" t="s">
        <v>36</v>
      </c>
      <c r="F1905" s="2">
        <v>10</v>
      </c>
      <c r="G1905" s="3">
        <v>31</v>
      </c>
    </row>
    <row r="1906" spans="1:7" ht="12.75" customHeight="1" x14ac:dyDescent="0.3">
      <c r="A1906" s="2">
        <v>1907</v>
      </c>
      <c r="B1906" s="2" t="s">
        <v>916</v>
      </c>
      <c r="C1906" s="2" t="s">
        <v>14</v>
      </c>
      <c r="D1906" s="2" t="s">
        <v>13</v>
      </c>
      <c r="F1906" s="2">
        <v>20</v>
      </c>
      <c r="G1906" s="3">
        <v>28</v>
      </c>
    </row>
    <row r="1907" spans="1:7" ht="12.75" customHeight="1" x14ac:dyDescent="0.3">
      <c r="A1907" s="2">
        <v>1908</v>
      </c>
      <c r="B1907" s="2" t="s">
        <v>917</v>
      </c>
      <c r="C1907" s="2" t="s">
        <v>30</v>
      </c>
      <c r="D1907" s="2" t="s">
        <v>16</v>
      </c>
      <c r="F1907" s="2">
        <v>10</v>
      </c>
      <c r="G1907" s="3">
        <v>30</v>
      </c>
    </row>
    <row r="1908" spans="1:7" ht="12.75" customHeight="1" x14ac:dyDescent="0.3">
      <c r="A1908" s="2">
        <v>1909</v>
      </c>
      <c r="B1908" s="2" t="s">
        <v>917</v>
      </c>
      <c r="C1908" s="2" t="s">
        <v>30</v>
      </c>
      <c r="D1908" s="2" t="s">
        <v>16</v>
      </c>
      <c r="F1908" s="2">
        <v>20</v>
      </c>
      <c r="G1908" s="3">
        <v>21</v>
      </c>
    </row>
    <row r="1909" spans="1:7" ht="12.75" customHeight="1" x14ac:dyDescent="0.3">
      <c r="A1909" s="2">
        <v>1910</v>
      </c>
      <c r="B1909" s="2" t="s">
        <v>917</v>
      </c>
      <c r="C1909" s="2" t="s">
        <v>30</v>
      </c>
      <c r="D1909" s="2" t="s">
        <v>16</v>
      </c>
      <c r="E1909" s="2" t="s">
        <v>10</v>
      </c>
      <c r="F1909" s="2">
        <v>0</v>
      </c>
      <c r="G1909" s="3">
        <v>30</v>
      </c>
    </row>
    <row r="1910" spans="1:7" ht="12.75" customHeight="1" x14ac:dyDescent="0.3">
      <c r="A1910" s="2">
        <v>1911</v>
      </c>
      <c r="B1910" s="2" t="s">
        <v>918</v>
      </c>
      <c r="C1910" s="2" t="s">
        <v>8</v>
      </c>
      <c r="D1910" s="2" t="s">
        <v>97</v>
      </c>
      <c r="F1910" s="2">
        <v>10</v>
      </c>
      <c r="G1910" s="3">
        <v>24</v>
      </c>
    </row>
    <row r="1911" spans="1:7" ht="12.75" customHeight="1" x14ac:dyDescent="0.3">
      <c r="A1911" s="2">
        <v>1912</v>
      </c>
      <c r="B1911" s="2" t="s">
        <v>919</v>
      </c>
      <c r="C1911" s="2" t="s">
        <v>8</v>
      </c>
      <c r="D1911" s="2" t="s">
        <v>54</v>
      </c>
      <c r="F1911" s="2">
        <v>10</v>
      </c>
      <c r="G1911" s="3">
        <v>38</v>
      </c>
    </row>
    <row r="1912" spans="1:7" ht="12.75" customHeight="1" x14ac:dyDescent="0.3">
      <c r="A1912" s="2">
        <v>1913</v>
      </c>
      <c r="B1912" s="2" t="s">
        <v>919</v>
      </c>
      <c r="C1912" s="2" t="s">
        <v>8</v>
      </c>
      <c r="D1912" s="2" t="s">
        <v>54</v>
      </c>
      <c r="F1912" s="2">
        <v>20</v>
      </c>
      <c r="G1912" s="3">
        <v>34</v>
      </c>
    </row>
    <row r="1913" spans="1:7" ht="12.75" customHeight="1" x14ac:dyDescent="0.3">
      <c r="A1913" s="2">
        <v>1914</v>
      </c>
      <c r="B1913" s="2" t="s">
        <v>920</v>
      </c>
      <c r="C1913" s="2" t="s">
        <v>14</v>
      </c>
      <c r="D1913" s="2" t="s">
        <v>23</v>
      </c>
      <c r="E1913" s="2" t="s">
        <v>10</v>
      </c>
      <c r="F1913" s="2">
        <v>0</v>
      </c>
      <c r="G1913" s="3">
        <v>27</v>
      </c>
    </row>
    <row r="1914" spans="1:7" ht="12.75" customHeight="1" x14ac:dyDescent="0.3">
      <c r="A1914" s="2">
        <v>1915</v>
      </c>
      <c r="B1914" s="2" t="s">
        <v>920</v>
      </c>
      <c r="C1914" s="2" t="s">
        <v>14</v>
      </c>
      <c r="D1914" s="2" t="s">
        <v>23</v>
      </c>
      <c r="F1914" s="2">
        <v>20</v>
      </c>
      <c r="G1914" s="3">
        <v>12</v>
      </c>
    </row>
    <row r="1915" spans="1:7" ht="12.75" customHeight="1" x14ac:dyDescent="0.3">
      <c r="A1915" s="2">
        <v>1916</v>
      </c>
      <c r="B1915" s="2" t="s">
        <v>920</v>
      </c>
      <c r="C1915" s="2" t="s">
        <v>14</v>
      </c>
      <c r="D1915" s="2" t="s">
        <v>23</v>
      </c>
      <c r="F1915" s="2">
        <v>10</v>
      </c>
      <c r="G1915" s="3">
        <v>19</v>
      </c>
    </row>
    <row r="1916" spans="1:7" ht="12.75" customHeight="1" x14ac:dyDescent="0.3">
      <c r="A1916" s="2">
        <v>1917</v>
      </c>
      <c r="B1916" s="2" t="s">
        <v>921</v>
      </c>
      <c r="C1916" s="2" t="s">
        <v>14</v>
      </c>
      <c r="D1916" s="2" t="s">
        <v>23</v>
      </c>
      <c r="E1916" s="2" t="s">
        <v>10</v>
      </c>
      <c r="F1916" s="2">
        <v>0</v>
      </c>
      <c r="G1916" s="3">
        <v>10</v>
      </c>
    </row>
    <row r="1917" spans="1:7" ht="12.75" customHeight="1" x14ac:dyDescent="0.3">
      <c r="A1917" s="2">
        <v>1918</v>
      </c>
      <c r="B1917" s="2" t="s">
        <v>921</v>
      </c>
      <c r="C1917" s="2" t="s">
        <v>14</v>
      </c>
      <c r="D1917" s="2" t="s">
        <v>23</v>
      </c>
      <c r="F1917" s="2">
        <v>10</v>
      </c>
      <c r="G1917" s="3">
        <v>17</v>
      </c>
    </row>
    <row r="1918" spans="1:7" ht="12.75" customHeight="1" x14ac:dyDescent="0.3">
      <c r="A1918" s="2">
        <v>1919</v>
      </c>
      <c r="B1918" s="2" t="s">
        <v>921</v>
      </c>
      <c r="C1918" s="2" t="s">
        <v>14</v>
      </c>
      <c r="D1918" s="2" t="s">
        <v>23</v>
      </c>
      <c r="F1918" s="2">
        <v>20</v>
      </c>
      <c r="G1918" s="3">
        <v>31</v>
      </c>
    </row>
    <row r="1919" spans="1:7" ht="12.75" customHeight="1" x14ac:dyDescent="0.3">
      <c r="A1919" s="2">
        <v>1920</v>
      </c>
      <c r="B1919" s="2" t="s">
        <v>922</v>
      </c>
      <c r="C1919" s="2" t="s">
        <v>30</v>
      </c>
      <c r="D1919" s="2" t="s">
        <v>16</v>
      </c>
      <c r="E1919" s="2" t="s">
        <v>10</v>
      </c>
      <c r="F1919" s="2">
        <v>0</v>
      </c>
      <c r="G1919" s="3">
        <v>15</v>
      </c>
    </row>
    <row r="1920" spans="1:7" ht="12.75" customHeight="1" x14ac:dyDescent="0.3">
      <c r="A1920" s="2">
        <v>1921</v>
      </c>
      <c r="B1920" s="2" t="s">
        <v>922</v>
      </c>
      <c r="C1920" s="2" t="s">
        <v>30</v>
      </c>
      <c r="D1920" s="2" t="s">
        <v>16</v>
      </c>
      <c r="F1920" s="2">
        <v>10</v>
      </c>
      <c r="G1920" s="3">
        <v>16</v>
      </c>
    </row>
    <row r="1921" spans="1:7" ht="12.75" customHeight="1" x14ac:dyDescent="0.3">
      <c r="A1921" s="2">
        <v>1922</v>
      </c>
      <c r="B1921" s="2" t="s">
        <v>922</v>
      </c>
      <c r="C1921" s="2" t="s">
        <v>30</v>
      </c>
      <c r="D1921" s="2" t="s">
        <v>16</v>
      </c>
      <c r="F1921" s="2">
        <v>20</v>
      </c>
      <c r="G1921" s="3">
        <v>16</v>
      </c>
    </row>
    <row r="1922" spans="1:7" ht="12.75" customHeight="1" x14ac:dyDescent="0.3">
      <c r="A1922" s="2">
        <v>1923</v>
      </c>
      <c r="B1922" s="2" t="s">
        <v>923</v>
      </c>
      <c r="C1922" s="2" t="s">
        <v>8</v>
      </c>
      <c r="D1922" s="2" t="s">
        <v>9</v>
      </c>
      <c r="F1922" s="2">
        <v>10</v>
      </c>
      <c r="G1922" s="3">
        <v>34</v>
      </c>
    </row>
    <row r="1923" spans="1:7" ht="12.75" customHeight="1" x14ac:dyDescent="0.3">
      <c r="A1923" s="2">
        <v>1924</v>
      </c>
      <c r="B1923" s="2" t="s">
        <v>923</v>
      </c>
      <c r="C1923" s="2" t="s">
        <v>8</v>
      </c>
      <c r="D1923" s="2" t="s">
        <v>9</v>
      </c>
      <c r="E1923" s="2" t="s">
        <v>10</v>
      </c>
      <c r="F1923" s="2">
        <v>0</v>
      </c>
      <c r="G1923" s="3">
        <v>35</v>
      </c>
    </row>
    <row r="1924" spans="1:7" ht="12.75" customHeight="1" x14ac:dyDescent="0.3">
      <c r="A1924" s="2">
        <v>1925</v>
      </c>
      <c r="B1924" s="2" t="s">
        <v>924</v>
      </c>
      <c r="C1924" s="2" t="s">
        <v>8</v>
      </c>
      <c r="D1924" s="2" t="s">
        <v>9</v>
      </c>
      <c r="F1924" s="2">
        <v>10</v>
      </c>
      <c r="G1924" s="3">
        <v>37</v>
      </c>
    </row>
    <row r="1925" spans="1:7" ht="12.75" customHeight="1" x14ac:dyDescent="0.3">
      <c r="A1925" s="2">
        <v>1926</v>
      </c>
      <c r="B1925" s="2" t="s">
        <v>924</v>
      </c>
      <c r="C1925" s="2" t="s">
        <v>8</v>
      </c>
      <c r="D1925" s="2" t="s">
        <v>9</v>
      </c>
      <c r="E1925" s="2" t="s">
        <v>10</v>
      </c>
      <c r="F1925" s="2">
        <v>0</v>
      </c>
      <c r="G1925" s="3">
        <v>39</v>
      </c>
    </row>
    <row r="1926" spans="1:7" ht="12.75" customHeight="1" x14ac:dyDescent="0.3">
      <c r="A1926" s="2">
        <v>1927</v>
      </c>
      <c r="B1926" s="2" t="s">
        <v>924</v>
      </c>
      <c r="C1926" s="2" t="s">
        <v>8</v>
      </c>
      <c r="D1926" s="2" t="s">
        <v>9</v>
      </c>
      <c r="F1926" s="2">
        <v>20</v>
      </c>
      <c r="G1926" s="3">
        <v>31</v>
      </c>
    </row>
    <row r="1927" spans="1:7" ht="12.75" customHeight="1" x14ac:dyDescent="0.3">
      <c r="A1927" s="2">
        <v>1928</v>
      </c>
      <c r="B1927" s="2" t="s">
        <v>925</v>
      </c>
      <c r="C1927" s="2" t="s">
        <v>8</v>
      </c>
      <c r="D1927" s="2" t="s">
        <v>9</v>
      </c>
      <c r="E1927" s="2" t="s">
        <v>10</v>
      </c>
      <c r="F1927" s="2">
        <v>0</v>
      </c>
      <c r="G1927" s="3">
        <v>10</v>
      </c>
    </row>
    <row r="1928" spans="1:7" ht="12.75" customHeight="1" x14ac:dyDescent="0.3">
      <c r="A1928" s="2">
        <v>1929</v>
      </c>
      <c r="B1928" s="2" t="s">
        <v>926</v>
      </c>
      <c r="C1928" s="2" t="s">
        <v>8</v>
      </c>
      <c r="D1928" s="2" t="s">
        <v>9</v>
      </c>
      <c r="E1928" s="2" t="s">
        <v>10</v>
      </c>
      <c r="F1928" s="2">
        <v>0</v>
      </c>
      <c r="G1928" s="3">
        <v>10</v>
      </c>
    </row>
    <row r="1929" spans="1:7" ht="12.75" customHeight="1" x14ac:dyDescent="0.3">
      <c r="A1929" s="2">
        <v>1930</v>
      </c>
      <c r="B1929" s="2" t="s">
        <v>926</v>
      </c>
      <c r="C1929" s="2" t="s">
        <v>8</v>
      </c>
      <c r="D1929" s="2" t="s">
        <v>9</v>
      </c>
      <c r="F1929" s="2">
        <v>10</v>
      </c>
      <c r="G1929" s="3">
        <v>24</v>
      </c>
    </row>
    <row r="1930" spans="1:7" ht="12.75" customHeight="1" x14ac:dyDescent="0.3">
      <c r="A1930" s="2">
        <v>1931</v>
      </c>
      <c r="B1930" s="2" t="s">
        <v>927</v>
      </c>
      <c r="C1930" s="2" t="s">
        <v>14</v>
      </c>
      <c r="D1930" s="2" t="s">
        <v>31</v>
      </c>
      <c r="F1930" s="2">
        <v>10</v>
      </c>
      <c r="G1930" s="3">
        <v>13</v>
      </c>
    </row>
    <row r="1931" spans="1:7" ht="12.75" customHeight="1" x14ac:dyDescent="0.3">
      <c r="A1931" s="2">
        <v>1932</v>
      </c>
      <c r="B1931" s="2" t="s">
        <v>927</v>
      </c>
      <c r="C1931" s="2" t="s">
        <v>14</v>
      </c>
      <c r="D1931" s="2" t="s">
        <v>31</v>
      </c>
      <c r="F1931" s="2">
        <v>20</v>
      </c>
      <c r="G1931" s="3">
        <v>15</v>
      </c>
    </row>
    <row r="1932" spans="1:7" ht="12.75" customHeight="1" x14ac:dyDescent="0.3">
      <c r="A1932" s="2">
        <v>1933</v>
      </c>
      <c r="B1932" s="2" t="s">
        <v>927</v>
      </c>
      <c r="C1932" s="2" t="s">
        <v>14</v>
      </c>
      <c r="D1932" s="2" t="s">
        <v>31</v>
      </c>
      <c r="E1932" s="2" t="s">
        <v>10</v>
      </c>
      <c r="F1932" s="2">
        <v>0</v>
      </c>
      <c r="G1932" s="3">
        <v>26</v>
      </c>
    </row>
    <row r="1933" spans="1:7" ht="12.75" customHeight="1" x14ac:dyDescent="0.3">
      <c r="A1933" s="2">
        <v>1934</v>
      </c>
      <c r="B1933" s="2" t="s">
        <v>928</v>
      </c>
      <c r="C1933" s="2" t="s">
        <v>8</v>
      </c>
      <c r="D1933" s="2" t="s">
        <v>9</v>
      </c>
      <c r="E1933" s="2" t="s">
        <v>10</v>
      </c>
      <c r="F1933" s="2">
        <v>0</v>
      </c>
      <c r="G1933" s="3">
        <v>27</v>
      </c>
    </row>
    <row r="1934" spans="1:7" ht="12.75" customHeight="1" x14ac:dyDescent="0.3">
      <c r="A1934" s="2">
        <v>1935</v>
      </c>
      <c r="B1934" s="2" t="s">
        <v>928</v>
      </c>
      <c r="C1934" s="2" t="s">
        <v>8</v>
      </c>
      <c r="D1934" s="2" t="s">
        <v>9</v>
      </c>
      <c r="F1934" s="2">
        <v>20</v>
      </c>
      <c r="G1934" s="3">
        <v>35</v>
      </c>
    </row>
    <row r="1935" spans="1:7" ht="12.75" customHeight="1" x14ac:dyDescent="0.3">
      <c r="A1935" s="2">
        <v>1936</v>
      </c>
      <c r="B1935" s="2" t="s">
        <v>928</v>
      </c>
      <c r="C1935" s="2" t="s">
        <v>8</v>
      </c>
      <c r="D1935" s="2" t="s">
        <v>9</v>
      </c>
      <c r="F1935" s="2">
        <v>10</v>
      </c>
      <c r="G1935" s="3">
        <v>34</v>
      </c>
    </row>
    <row r="1936" spans="1:7" ht="12.75" customHeight="1" x14ac:dyDescent="0.3">
      <c r="A1936" s="2">
        <v>1937</v>
      </c>
      <c r="B1936" s="2" t="s">
        <v>929</v>
      </c>
      <c r="C1936" s="2" t="s">
        <v>8</v>
      </c>
      <c r="D1936" s="2" t="s">
        <v>9</v>
      </c>
      <c r="F1936" s="2">
        <v>20</v>
      </c>
      <c r="G1936" s="3">
        <v>26</v>
      </c>
    </row>
    <row r="1937" spans="1:7" ht="12.75" customHeight="1" x14ac:dyDescent="0.3">
      <c r="A1937" s="2">
        <v>1938</v>
      </c>
      <c r="B1937" s="2" t="s">
        <v>929</v>
      </c>
      <c r="C1937" s="2" t="s">
        <v>8</v>
      </c>
      <c r="D1937" s="2" t="s">
        <v>9</v>
      </c>
      <c r="F1937" s="2">
        <v>10</v>
      </c>
      <c r="G1937" s="3">
        <v>39</v>
      </c>
    </row>
    <row r="1938" spans="1:7" ht="12.75" customHeight="1" x14ac:dyDescent="0.3">
      <c r="A1938" s="2">
        <v>1939</v>
      </c>
      <c r="B1938" s="2" t="s">
        <v>930</v>
      </c>
      <c r="C1938" s="2" t="s">
        <v>8</v>
      </c>
      <c r="D1938" s="2" t="s">
        <v>49</v>
      </c>
      <c r="F1938" s="2">
        <v>20</v>
      </c>
      <c r="G1938" s="3">
        <v>30</v>
      </c>
    </row>
    <row r="1939" spans="1:7" ht="12.75" customHeight="1" x14ac:dyDescent="0.3">
      <c r="A1939" s="2">
        <v>1940</v>
      </c>
      <c r="B1939" s="2" t="s">
        <v>931</v>
      </c>
      <c r="C1939" s="2" t="s">
        <v>8</v>
      </c>
      <c r="D1939" s="2" t="s">
        <v>47</v>
      </c>
      <c r="E1939" s="2" t="s">
        <v>10</v>
      </c>
      <c r="F1939" s="2">
        <v>0</v>
      </c>
      <c r="G1939" s="3">
        <v>37</v>
      </c>
    </row>
    <row r="1940" spans="1:7" ht="12.75" customHeight="1" x14ac:dyDescent="0.3">
      <c r="A1940" s="2">
        <v>1941</v>
      </c>
      <c r="B1940" s="2" t="s">
        <v>932</v>
      </c>
      <c r="C1940" s="2" t="s">
        <v>8</v>
      </c>
      <c r="D1940" s="2" t="s">
        <v>97</v>
      </c>
      <c r="F1940" s="2">
        <v>10</v>
      </c>
      <c r="G1940" s="3">
        <v>17</v>
      </c>
    </row>
    <row r="1941" spans="1:7" ht="12.75" customHeight="1" x14ac:dyDescent="0.3">
      <c r="A1941" s="2">
        <v>1942</v>
      </c>
      <c r="B1941" s="2" t="s">
        <v>932</v>
      </c>
      <c r="C1941" s="2" t="s">
        <v>8</v>
      </c>
      <c r="D1941" s="2" t="s">
        <v>97</v>
      </c>
      <c r="F1941" s="2">
        <v>20</v>
      </c>
      <c r="G1941" s="3">
        <v>26</v>
      </c>
    </row>
    <row r="1942" spans="1:7" ht="12.75" customHeight="1" x14ac:dyDescent="0.3">
      <c r="A1942" s="2">
        <v>1943</v>
      </c>
      <c r="B1942" s="2" t="s">
        <v>933</v>
      </c>
      <c r="C1942" s="2" t="s">
        <v>8</v>
      </c>
      <c r="D1942" s="2" t="s">
        <v>9</v>
      </c>
      <c r="E1942" s="2" t="s">
        <v>10</v>
      </c>
      <c r="F1942" s="2">
        <v>0</v>
      </c>
      <c r="G1942" s="3">
        <v>39</v>
      </c>
    </row>
    <row r="1943" spans="1:7" ht="12.75" customHeight="1" x14ac:dyDescent="0.3">
      <c r="A1943" s="2">
        <v>1944</v>
      </c>
      <c r="B1943" s="2" t="s">
        <v>934</v>
      </c>
      <c r="C1943" s="2" t="s">
        <v>30</v>
      </c>
      <c r="D1943" s="2" t="s">
        <v>16</v>
      </c>
      <c r="E1943" s="2" t="s">
        <v>10</v>
      </c>
      <c r="F1943" s="2">
        <v>0</v>
      </c>
      <c r="G1943" s="3">
        <v>23</v>
      </c>
    </row>
    <row r="1944" spans="1:7" ht="12.75" customHeight="1" x14ac:dyDescent="0.3">
      <c r="A1944" s="2">
        <v>1945</v>
      </c>
      <c r="B1944" s="2" t="s">
        <v>935</v>
      </c>
      <c r="C1944" s="2" t="s">
        <v>14</v>
      </c>
      <c r="D1944" s="2" t="s">
        <v>23</v>
      </c>
      <c r="F1944" s="2">
        <v>10</v>
      </c>
      <c r="G1944" s="3">
        <v>25</v>
      </c>
    </row>
    <row r="1945" spans="1:7" ht="12.75" customHeight="1" x14ac:dyDescent="0.3">
      <c r="A1945" s="2">
        <v>1946</v>
      </c>
      <c r="B1945" s="2" t="s">
        <v>936</v>
      </c>
      <c r="C1945" s="2" t="s">
        <v>8</v>
      </c>
      <c r="D1945" s="2" t="s">
        <v>36</v>
      </c>
      <c r="E1945" s="2" t="s">
        <v>10</v>
      </c>
      <c r="F1945" s="2">
        <v>0</v>
      </c>
      <c r="G1945" s="3">
        <v>31</v>
      </c>
    </row>
    <row r="1946" spans="1:7" ht="12.75" customHeight="1" x14ac:dyDescent="0.3">
      <c r="A1946" s="2">
        <v>1947</v>
      </c>
      <c r="B1946" s="2" t="s">
        <v>936</v>
      </c>
      <c r="C1946" s="2" t="s">
        <v>8</v>
      </c>
      <c r="D1946" s="2" t="s">
        <v>36</v>
      </c>
      <c r="F1946" s="2">
        <v>10</v>
      </c>
      <c r="G1946" s="3">
        <v>36</v>
      </c>
    </row>
    <row r="1947" spans="1:7" ht="12.75" customHeight="1" x14ac:dyDescent="0.3">
      <c r="A1947" s="2">
        <v>1948</v>
      </c>
      <c r="B1947" s="2" t="s">
        <v>936</v>
      </c>
      <c r="C1947" s="2" t="s">
        <v>8</v>
      </c>
      <c r="D1947" s="2" t="s">
        <v>36</v>
      </c>
      <c r="F1947" s="2">
        <v>20</v>
      </c>
      <c r="G1947" s="3">
        <v>40</v>
      </c>
    </row>
    <row r="1948" spans="1:7" ht="12.75" customHeight="1" x14ac:dyDescent="0.3">
      <c r="A1948" s="2">
        <v>1949</v>
      </c>
      <c r="B1948" s="2" t="s">
        <v>937</v>
      </c>
      <c r="C1948" s="2" t="s">
        <v>8</v>
      </c>
      <c r="D1948" s="2" t="s">
        <v>97</v>
      </c>
      <c r="F1948" s="2">
        <v>20</v>
      </c>
      <c r="G1948" s="3">
        <v>15</v>
      </c>
    </row>
    <row r="1949" spans="1:7" ht="12.75" customHeight="1" x14ac:dyDescent="0.3">
      <c r="A1949" s="2">
        <v>1950</v>
      </c>
      <c r="B1949" s="2" t="s">
        <v>937</v>
      </c>
      <c r="C1949" s="2" t="s">
        <v>8</v>
      </c>
      <c r="D1949" s="2" t="s">
        <v>97</v>
      </c>
      <c r="F1949" s="2">
        <v>10</v>
      </c>
      <c r="G1949" s="3">
        <v>37</v>
      </c>
    </row>
    <row r="1950" spans="1:7" ht="12.75" customHeight="1" x14ac:dyDescent="0.3">
      <c r="A1950" s="2">
        <v>1951</v>
      </c>
      <c r="B1950" s="2" t="s">
        <v>938</v>
      </c>
      <c r="C1950" s="2" t="s">
        <v>8</v>
      </c>
      <c r="D1950" s="2" t="s">
        <v>65</v>
      </c>
      <c r="F1950" s="2">
        <v>20</v>
      </c>
      <c r="G1950" s="3">
        <v>34</v>
      </c>
    </row>
    <row r="1951" spans="1:7" ht="12.75" customHeight="1" x14ac:dyDescent="0.3">
      <c r="A1951" s="2">
        <v>1952</v>
      </c>
      <c r="B1951" s="2" t="s">
        <v>938</v>
      </c>
      <c r="C1951" s="2" t="s">
        <v>8</v>
      </c>
      <c r="D1951" s="2" t="s">
        <v>65</v>
      </c>
      <c r="E1951" s="2" t="s">
        <v>10</v>
      </c>
      <c r="F1951" s="2">
        <v>0</v>
      </c>
      <c r="G1951" s="3">
        <v>11</v>
      </c>
    </row>
    <row r="1952" spans="1:7" ht="12.75" customHeight="1" x14ac:dyDescent="0.3">
      <c r="A1952" s="2">
        <v>1953</v>
      </c>
      <c r="B1952" s="2" t="s">
        <v>939</v>
      </c>
      <c r="C1952" s="2" t="s">
        <v>8</v>
      </c>
      <c r="D1952" s="2" t="s">
        <v>49</v>
      </c>
      <c r="F1952" s="2">
        <v>10</v>
      </c>
      <c r="G1952" s="3">
        <v>22</v>
      </c>
    </row>
    <row r="1953" spans="1:7" ht="12.75" customHeight="1" x14ac:dyDescent="0.3">
      <c r="A1953" s="2">
        <v>1954</v>
      </c>
      <c r="B1953" s="2" t="s">
        <v>940</v>
      </c>
      <c r="C1953" s="2" t="s">
        <v>8</v>
      </c>
      <c r="D1953" s="2" t="s">
        <v>54</v>
      </c>
      <c r="E1953" s="2" t="s">
        <v>10</v>
      </c>
      <c r="F1953" s="2">
        <v>0</v>
      </c>
      <c r="G1953" s="3">
        <v>34</v>
      </c>
    </row>
    <row r="1954" spans="1:7" ht="12.75" customHeight="1" x14ac:dyDescent="0.3">
      <c r="A1954" s="2">
        <v>1955</v>
      </c>
      <c r="B1954" s="2" t="s">
        <v>941</v>
      </c>
      <c r="C1954" s="2" t="s">
        <v>8</v>
      </c>
      <c r="D1954" s="2" t="s">
        <v>47</v>
      </c>
      <c r="F1954" s="2">
        <v>10</v>
      </c>
      <c r="G1954" s="3">
        <v>19</v>
      </c>
    </row>
    <row r="1955" spans="1:7" ht="12.75" customHeight="1" x14ac:dyDescent="0.3">
      <c r="A1955" s="2">
        <v>1956</v>
      </c>
      <c r="B1955" s="2" t="s">
        <v>941</v>
      </c>
      <c r="C1955" s="2" t="s">
        <v>8</v>
      </c>
      <c r="D1955" s="2" t="s">
        <v>47</v>
      </c>
      <c r="E1955" s="2" t="s">
        <v>10</v>
      </c>
      <c r="F1955" s="2">
        <v>0</v>
      </c>
      <c r="G1955" s="3">
        <v>10</v>
      </c>
    </row>
    <row r="1956" spans="1:7" ht="12.75" customHeight="1" x14ac:dyDescent="0.3">
      <c r="A1956" s="2">
        <v>1957</v>
      </c>
      <c r="B1956" s="2" t="s">
        <v>942</v>
      </c>
      <c r="C1956" s="2" t="s">
        <v>8</v>
      </c>
      <c r="D1956" s="2" t="s">
        <v>36</v>
      </c>
      <c r="F1956" s="2">
        <v>20</v>
      </c>
      <c r="G1956" s="3">
        <v>26</v>
      </c>
    </row>
    <row r="1957" spans="1:7" ht="12.75" customHeight="1" x14ac:dyDescent="0.3">
      <c r="A1957" s="2">
        <v>1958</v>
      </c>
      <c r="B1957" s="2" t="s">
        <v>942</v>
      </c>
      <c r="C1957" s="2" t="s">
        <v>8</v>
      </c>
      <c r="D1957" s="2" t="s">
        <v>36</v>
      </c>
      <c r="F1957" s="2">
        <v>10</v>
      </c>
      <c r="G1957" s="3">
        <v>35</v>
      </c>
    </row>
    <row r="1958" spans="1:7" ht="12.75" customHeight="1" x14ac:dyDescent="0.3">
      <c r="A1958" s="2">
        <v>1959</v>
      </c>
      <c r="B1958" s="2" t="s">
        <v>942</v>
      </c>
      <c r="C1958" s="2" t="s">
        <v>8</v>
      </c>
      <c r="D1958" s="2" t="s">
        <v>36</v>
      </c>
      <c r="E1958" s="2" t="s">
        <v>10</v>
      </c>
      <c r="F1958" s="2">
        <v>0</v>
      </c>
      <c r="G1958" s="3">
        <v>32</v>
      </c>
    </row>
    <row r="1959" spans="1:7" ht="12.75" customHeight="1" x14ac:dyDescent="0.3">
      <c r="A1959" s="2">
        <v>1960</v>
      </c>
      <c r="B1959" s="2" t="s">
        <v>943</v>
      </c>
      <c r="C1959" s="2" t="s">
        <v>8</v>
      </c>
      <c r="D1959" s="2" t="s">
        <v>47</v>
      </c>
      <c r="F1959" s="2">
        <v>20</v>
      </c>
      <c r="G1959" s="3">
        <v>25</v>
      </c>
    </row>
    <row r="1960" spans="1:7" ht="12.75" customHeight="1" x14ac:dyDescent="0.3">
      <c r="A1960" s="2">
        <v>1961</v>
      </c>
      <c r="B1960" s="2" t="s">
        <v>943</v>
      </c>
      <c r="C1960" s="2" t="s">
        <v>8</v>
      </c>
      <c r="D1960" s="2" t="s">
        <v>47</v>
      </c>
      <c r="E1960" s="2" t="s">
        <v>10</v>
      </c>
      <c r="F1960" s="2">
        <v>0</v>
      </c>
      <c r="G1960" s="3">
        <v>13</v>
      </c>
    </row>
    <row r="1961" spans="1:7" ht="12.75" customHeight="1" x14ac:dyDescent="0.3">
      <c r="A1961" s="2">
        <v>1962</v>
      </c>
      <c r="B1961" s="2" t="s">
        <v>943</v>
      </c>
      <c r="C1961" s="2" t="s">
        <v>8</v>
      </c>
      <c r="D1961" s="2" t="s">
        <v>47</v>
      </c>
      <c r="F1961" s="2">
        <v>10</v>
      </c>
      <c r="G1961" s="3">
        <v>38</v>
      </c>
    </row>
    <row r="1962" spans="1:7" ht="12.75" customHeight="1" x14ac:dyDescent="0.3">
      <c r="A1962" s="2">
        <v>1963</v>
      </c>
      <c r="B1962" s="2" t="s">
        <v>944</v>
      </c>
      <c r="C1962" s="2" t="s">
        <v>8</v>
      </c>
      <c r="D1962" s="2" t="s">
        <v>9</v>
      </c>
      <c r="E1962" s="2" t="s">
        <v>10</v>
      </c>
      <c r="F1962" s="2">
        <v>0</v>
      </c>
      <c r="G1962" s="3">
        <v>33</v>
      </c>
    </row>
    <row r="1963" spans="1:7" ht="12.75" customHeight="1" x14ac:dyDescent="0.3">
      <c r="A1963" s="2">
        <v>1964</v>
      </c>
      <c r="B1963" s="2" t="s">
        <v>945</v>
      </c>
      <c r="C1963" s="2" t="s">
        <v>8</v>
      </c>
      <c r="D1963" s="2" t="s">
        <v>54</v>
      </c>
      <c r="E1963" s="2" t="s">
        <v>10</v>
      </c>
      <c r="F1963" s="2">
        <v>0</v>
      </c>
      <c r="G1963" s="3">
        <v>27</v>
      </c>
    </row>
    <row r="1964" spans="1:7" ht="12.75" customHeight="1" x14ac:dyDescent="0.3">
      <c r="A1964" s="2">
        <v>1965</v>
      </c>
      <c r="B1964" s="2" t="s">
        <v>945</v>
      </c>
      <c r="C1964" s="2" t="s">
        <v>8</v>
      </c>
      <c r="D1964" s="2" t="s">
        <v>54</v>
      </c>
      <c r="F1964" s="2">
        <v>20</v>
      </c>
      <c r="G1964" s="3">
        <v>32</v>
      </c>
    </row>
    <row r="1965" spans="1:7" ht="12.75" customHeight="1" x14ac:dyDescent="0.3">
      <c r="A1965" s="2">
        <v>1966</v>
      </c>
      <c r="B1965" s="2" t="s">
        <v>945</v>
      </c>
      <c r="C1965" s="2" t="s">
        <v>8</v>
      </c>
      <c r="D1965" s="2" t="s">
        <v>54</v>
      </c>
      <c r="F1965" s="2">
        <v>10</v>
      </c>
      <c r="G1965" s="3">
        <v>27</v>
      </c>
    </row>
    <row r="1966" spans="1:7" ht="12.75" customHeight="1" x14ac:dyDescent="0.3">
      <c r="A1966" s="2">
        <v>1967</v>
      </c>
      <c r="B1966" s="2" t="s">
        <v>946</v>
      </c>
      <c r="C1966" s="2" t="s">
        <v>83</v>
      </c>
      <c r="D1966" s="2" t="s">
        <v>199</v>
      </c>
      <c r="E1966" s="2" t="s">
        <v>10</v>
      </c>
      <c r="F1966" s="2">
        <v>0</v>
      </c>
      <c r="G1966" s="3">
        <v>20</v>
      </c>
    </row>
    <row r="1967" spans="1:7" ht="12.75" customHeight="1" x14ac:dyDescent="0.3">
      <c r="A1967" s="2">
        <v>1968</v>
      </c>
      <c r="B1967" s="2" t="s">
        <v>946</v>
      </c>
      <c r="C1967" s="2" t="s">
        <v>83</v>
      </c>
      <c r="D1967" s="2" t="s">
        <v>199</v>
      </c>
      <c r="F1967" s="2">
        <v>10</v>
      </c>
      <c r="G1967" s="3">
        <v>23</v>
      </c>
    </row>
    <row r="1968" spans="1:7" ht="12.75" customHeight="1" x14ac:dyDescent="0.3">
      <c r="A1968" s="2">
        <v>1969</v>
      </c>
      <c r="B1968" s="2" t="s">
        <v>946</v>
      </c>
      <c r="C1968" s="2" t="s">
        <v>83</v>
      </c>
      <c r="D1968" s="2" t="s">
        <v>199</v>
      </c>
      <c r="F1968" s="2">
        <v>20</v>
      </c>
      <c r="G1968" s="3">
        <v>18</v>
      </c>
    </row>
    <row r="1969" spans="1:7" ht="12.75" customHeight="1" x14ac:dyDescent="0.3">
      <c r="A1969" s="2">
        <v>1970</v>
      </c>
      <c r="B1969" s="2" t="s">
        <v>947</v>
      </c>
      <c r="C1969" s="2" t="s">
        <v>8</v>
      </c>
      <c r="D1969" s="2" t="s">
        <v>47</v>
      </c>
      <c r="E1969" s="2" t="s">
        <v>10</v>
      </c>
      <c r="F1969" s="2">
        <v>0</v>
      </c>
      <c r="G1969" s="3">
        <v>20</v>
      </c>
    </row>
    <row r="1970" spans="1:7" ht="12.75" customHeight="1" x14ac:dyDescent="0.3">
      <c r="A1970" s="2">
        <v>1971</v>
      </c>
      <c r="B1970" s="2" t="s">
        <v>947</v>
      </c>
      <c r="C1970" s="2" t="s">
        <v>8</v>
      </c>
      <c r="D1970" s="2" t="s">
        <v>47</v>
      </c>
      <c r="F1970" s="2">
        <v>20</v>
      </c>
      <c r="G1970" s="3">
        <v>32</v>
      </c>
    </row>
    <row r="1971" spans="1:7" ht="12.75" customHeight="1" x14ac:dyDescent="0.3">
      <c r="A1971" s="2">
        <v>1972</v>
      </c>
      <c r="B1971" s="2" t="s">
        <v>948</v>
      </c>
      <c r="C1971" s="2" t="s">
        <v>8</v>
      </c>
      <c r="D1971" s="2" t="s">
        <v>9</v>
      </c>
      <c r="E1971" s="2" t="s">
        <v>10</v>
      </c>
      <c r="F1971" s="2">
        <v>0</v>
      </c>
      <c r="G1971" s="3">
        <v>28</v>
      </c>
    </row>
    <row r="1972" spans="1:7" ht="12.75" customHeight="1" x14ac:dyDescent="0.3">
      <c r="A1972" s="2">
        <v>1973</v>
      </c>
      <c r="B1972" s="2" t="s">
        <v>948</v>
      </c>
      <c r="C1972" s="2" t="s">
        <v>8</v>
      </c>
      <c r="D1972" s="2" t="s">
        <v>9</v>
      </c>
      <c r="F1972" s="2">
        <v>10</v>
      </c>
      <c r="G1972" s="3">
        <v>27</v>
      </c>
    </row>
    <row r="1973" spans="1:7" ht="12.75" customHeight="1" x14ac:dyDescent="0.3">
      <c r="A1973" s="2">
        <v>1974</v>
      </c>
      <c r="B1973" s="2" t="s">
        <v>949</v>
      </c>
      <c r="C1973" s="2" t="s">
        <v>83</v>
      </c>
      <c r="D1973" s="2" t="s">
        <v>199</v>
      </c>
      <c r="E1973" s="2" t="s">
        <v>10</v>
      </c>
      <c r="F1973" s="2">
        <v>0</v>
      </c>
      <c r="G1973" s="3">
        <v>28</v>
      </c>
    </row>
    <row r="1974" spans="1:7" ht="12.75" customHeight="1" x14ac:dyDescent="0.3">
      <c r="A1974" s="2">
        <v>1975</v>
      </c>
      <c r="B1974" s="2" t="s">
        <v>949</v>
      </c>
      <c r="C1974" s="2" t="s">
        <v>83</v>
      </c>
      <c r="D1974" s="2" t="s">
        <v>199</v>
      </c>
      <c r="F1974" s="2">
        <v>20</v>
      </c>
      <c r="G1974" s="3">
        <v>17</v>
      </c>
    </row>
    <row r="1975" spans="1:7" ht="12.75" customHeight="1" x14ac:dyDescent="0.3">
      <c r="A1975" s="2">
        <v>1976</v>
      </c>
      <c r="B1975" s="2" t="s">
        <v>949</v>
      </c>
      <c r="C1975" s="2" t="s">
        <v>83</v>
      </c>
      <c r="D1975" s="2" t="s">
        <v>199</v>
      </c>
      <c r="F1975" s="2">
        <v>10</v>
      </c>
      <c r="G1975" s="3">
        <v>25</v>
      </c>
    </row>
    <row r="1976" spans="1:7" ht="12.75" customHeight="1" x14ac:dyDescent="0.3">
      <c r="A1976" s="2">
        <v>1977</v>
      </c>
      <c r="B1976" s="2" t="s">
        <v>950</v>
      </c>
      <c r="C1976" s="2" t="s">
        <v>8</v>
      </c>
      <c r="D1976" s="2" t="s">
        <v>65</v>
      </c>
      <c r="F1976" s="2">
        <v>10</v>
      </c>
      <c r="G1976" s="3">
        <v>26</v>
      </c>
    </row>
    <row r="1977" spans="1:7" ht="12.75" customHeight="1" x14ac:dyDescent="0.3">
      <c r="A1977" s="2">
        <v>1978</v>
      </c>
      <c r="B1977" s="2" t="s">
        <v>950</v>
      </c>
      <c r="C1977" s="2" t="s">
        <v>8</v>
      </c>
      <c r="D1977" s="2" t="s">
        <v>65</v>
      </c>
      <c r="E1977" s="2" t="s">
        <v>10</v>
      </c>
      <c r="F1977" s="2">
        <v>0</v>
      </c>
      <c r="G1977" s="3">
        <v>39</v>
      </c>
    </row>
    <row r="1978" spans="1:7" ht="12.75" customHeight="1" x14ac:dyDescent="0.3">
      <c r="A1978" s="2">
        <v>1979</v>
      </c>
      <c r="B1978" s="2" t="s">
        <v>950</v>
      </c>
      <c r="C1978" s="2" t="s">
        <v>8</v>
      </c>
      <c r="D1978" s="2" t="s">
        <v>65</v>
      </c>
      <c r="F1978" s="2">
        <v>20</v>
      </c>
      <c r="G1978" s="3">
        <v>17</v>
      </c>
    </row>
    <row r="1979" spans="1:7" ht="12.75" customHeight="1" x14ac:dyDescent="0.3">
      <c r="A1979" s="2">
        <v>1980</v>
      </c>
      <c r="B1979" s="2" t="s">
        <v>951</v>
      </c>
      <c r="C1979" s="2" t="s">
        <v>30</v>
      </c>
      <c r="D1979" s="2" t="s">
        <v>16</v>
      </c>
      <c r="E1979" s="2" t="s">
        <v>10</v>
      </c>
      <c r="F1979" s="2">
        <v>0</v>
      </c>
      <c r="G1979" s="3">
        <v>36</v>
      </c>
    </row>
    <row r="1980" spans="1:7" ht="12.75" customHeight="1" x14ac:dyDescent="0.3">
      <c r="A1980" s="2">
        <v>1981</v>
      </c>
      <c r="B1980" s="2" t="s">
        <v>952</v>
      </c>
      <c r="C1980" s="2" t="s">
        <v>30</v>
      </c>
      <c r="D1980" s="2" t="s">
        <v>16</v>
      </c>
      <c r="E1980" s="2" t="s">
        <v>10</v>
      </c>
      <c r="F1980" s="2">
        <v>0</v>
      </c>
      <c r="G1980" s="3">
        <v>23</v>
      </c>
    </row>
    <row r="1981" spans="1:7" ht="12.75" customHeight="1" x14ac:dyDescent="0.3">
      <c r="A1981" s="2">
        <v>1982</v>
      </c>
      <c r="B1981" s="2" t="s">
        <v>952</v>
      </c>
      <c r="C1981" s="2" t="s">
        <v>30</v>
      </c>
      <c r="D1981" s="2" t="s">
        <v>16</v>
      </c>
      <c r="F1981" s="2">
        <v>10</v>
      </c>
      <c r="G1981" s="3">
        <v>20</v>
      </c>
    </row>
    <row r="1982" spans="1:7" ht="12.75" customHeight="1" x14ac:dyDescent="0.3">
      <c r="A1982" s="2">
        <v>1983</v>
      </c>
      <c r="B1982" s="2" t="s">
        <v>952</v>
      </c>
      <c r="C1982" s="2" t="s">
        <v>30</v>
      </c>
      <c r="D1982" s="2" t="s">
        <v>16</v>
      </c>
      <c r="F1982" s="2">
        <v>20</v>
      </c>
      <c r="G1982" s="3">
        <v>20</v>
      </c>
    </row>
    <row r="1983" spans="1:7" ht="12.75" customHeight="1" x14ac:dyDescent="0.3">
      <c r="A1983" s="2">
        <v>1984</v>
      </c>
      <c r="B1983" s="2" t="s">
        <v>953</v>
      </c>
      <c r="C1983" s="2" t="s">
        <v>8</v>
      </c>
      <c r="D1983" s="2" t="s">
        <v>36</v>
      </c>
      <c r="E1983" s="2" t="s">
        <v>10</v>
      </c>
      <c r="F1983" s="2">
        <v>0</v>
      </c>
      <c r="G1983" s="3">
        <v>35</v>
      </c>
    </row>
    <row r="1984" spans="1:7" ht="12.75" customHeight="1" x14ac:dyDescent="0.3">
      <c r="A1984" s="2">
        <v>1985</v>
      </c>
      <c r="B1984" s="2" t="s">
        <v>954</v>
      </c>
      <c r="C1984" s="2" t="s">
        <v>8</v>
      </c>
      <c r="D1984" s="2" t="s">
        <v>9</v>
      </c>
      <c r="F1984" s="2">
        <v>20</v>
      </c>
      <c r="G1984" s="3">
        <v>14</v>
      </c>
    </row>
    <row r="1985" spans="1:7" ht="12.75" customHeight="1" x14ac:dyDescent="0.3">
      <c r="A1985" s="2">
        <v>1986</v>
      </c>
      <c r="B1985" s="2" t="s">
        <v>954</v>
      </c>
      <c r="C1985" s="2" t="s">
        <v>8</v>
      </c>
      <c r="D1985" s="2" t="s">
        <v>9</v>
      </c>
      <c r="E1985" s="2" t="s">
        <v>10</v>
      </c>
      <c r="F1985" s="2">
        <v>0</v>
      </c>
      <c r="G1985" s="3">
        <v>18</v>
      </c>
    </row>
    <row r="1986" spans="1:7" ht="12.75" customHeight="1" x14ac:dyDescent="0.3">
      <c r="A1986" s="2">
        <v>1987</v>
      </c>
      <c r="B1986" s="2" t="s">
        <v>954</v>
      </c>
      <c r="C1986" s="2" t="s">
        <v>8</v>
      </c>
      <c r="D1986" s="2" t="s">
        <v>9</v>
      </c>
      <c r="F1986" s="2">
        <v>10</v>
      </c>
      <c r="G1986" s="3">
        <v>25</v>
      </c>
    </row>
    <row r="1987" spans="1:7" ht="12.75" customHeight="1" x14ac:dyDescent="0.3">
      <c r="A1987" s="2">
        <v>1988</v>
      </c>
      <c r="B1987" s="2" t="s">
        <v>955</v>
      </c>
      <c r="C1987" s="2" t="s">
        <v>8</v>
      </c>
      <c r="D1987" s="2" t="s">
        <v>54</v>
      </c>
      <c r="F1987" s="2">
        <v>20</v>
      </c>
      <c r="G1987" s="3">
        <v>33</v>
      </c>
    </row>
    <row r="1988" spans="1:7" ht="12.75" customHeight="1" x14ac:dyDescent="0.3">
      <c r="A1988" s="2">
        <v>1989</v>
      </c>
      <c r="B1988" s="2" t="s">
        <v>956</v>
      </c>
      <c r="C1988" s="2" t="s">
        <v>8</v>
      </c>
      <c r="D1988" s="2" t="s">
        <v>9</v>
      </c>
      <c r="F1988" s="2">
        <v>20</v>
      </c>
      <c r="G1988" s="3">
        <v>36</v>
      </c>
    </row>
    <row r="1989" spans="1:7" ht="12.75" customHeight="1" x14ac:dyDescent="0.3">
      <c r="A1989" s="2">
        <v>1990</v>
      </c>
      <c r="B1989" s="2" t="s">
        <v>956</v>
      </c>
      <c r="C1989" s="2" t="s">
        <v>8</v>
      </c>
      <c r="D1989" s="2" t="s">
        <v>9</v>
      </c>
      <c r="E1989" s="2" t="s">
        <v>10</v>
      </c>
      <c r="F1989" s="2">
        <v>0</v>
      </c>
      <c r="G1989" s="3">
        <v>29</v>
      </c>
    </row>
    <row r="1990" spans="1:7" ht="12.75" customHeight="1" x14ac:dyDescent="0.3">
      <c r="A1990" s="2">
        <v>1991</v>
      </c>
      <c r="B1990" s="2" t="s">
        <v>956</v>
      </c>
      <c r="C1990" s="2" t="s">
        <v>8</v>
      </c>
      <c r="D1990" s="2" t="s">
        <v>9</v>
      </c>
      <c r="F1990" s="2">
        <v>20</v>
      </c>
      <c r="G1990" s="3">
        <v>13</v>
      </c>
    </row>
    <row r="1991" spans="1:7" ht="12.75" customHeight="1" x14ac:dyDescent="0.3">
      <c r="A1991" s="2">
        <v>1992</v>
      </c>
      <c r="B1991" s="2" t="s">
        <v>956</v>
      </c>
      <c r="C1991" s="2" t="s">
        <v>8</v>
      </c>
      <c r="D1991" s="2" t="s">
        <v>9</v>
      </c>
      <c r="F1991" s="2">
        <v>10</v>
      </c>
      <c r="G1991" s="3">
        <v>13</v>
      </c>
    </row>
    <row r="1992" spans="1:7" ht="12.75" customHeight="1" x14ac:dyDescent="0.3">
      <c r="A1992" s="2">
        <v>1993</v>
      </c>
      <c r="B1992" s="2" t="s">
        <v>957</v>
      </c>
      <c r="C1992" s="2" t="s">
        <v>8</v>
      </c>
      <c r="D1992" s="2" t="s">
        <v>36</v>
      </c>
      <c r="E1992" s="2" t="s">
        <v>10</v>
      </c>
      <c r="F1992" s="2">
        <v>0</v>
      </c>
      <c r="G1992" s="3">
        <v>39</v>
      </c>
    </row>
    <row r="1993" spans="1:7" ht="12.75" customHeight="1" x14ac:dyDescent="0.3">
      <c r="A1993" s="2">
        <v>1994</v>
      </c>
      <c r="B1993" s="2" t="s">
        <v>958</v>
      </c>
      <c r="C1993" s="2" t="s">
        <v>8</v>
      </c>
      <c r="D1993" s="2" t="s">
        <v>54</v>
      </c>
      <c r="E1993" s="2" t="s">
        <v>10</v>
      </c>
      <c r="F1993" s="2">
        <v>0</v>
      </c>
      <c r="G1993" s="3">
        <v>16</v>
      </c>
    </row>
    <row r="1994" spans="1:7" ht="12.75" customHeight="1" x14ac:dyDescent="0.3">
      <c r="A1994" s="2">
        <v>1995</v>
      </c>
      <c r="B1994" s="2" t="s">
        <v>959</v>
      </c>
      <c r="C1994" s="2" t="s">
        <v>8</v>
      </c>
      <c r="D1994" s="2" t="s">
        <v>47</v>
      </c>
      <c r="E1994" s="2" t="s">
        <v>10</v>
      </c>
      <c r="F1994" s="2">
        <v>0</v>
      </c>
      <c r="G1994" s="3">
        <v>21</v>
      </c>
    </row>
    <row r="1995" spans="1:7" ht="12.75" customHeight="1" x14ac:dyDescent="0.3">
      <c r="A1995" s="2">
        <v>1996</v>
      </c>
      <c r="B1995" s="2" t="s">
        <v>960</v>
      </c>
      <c r="C1995" s="2" t="s">
        <v>8</v>
      </c>
      <c r="D1995" s="2" t="s">
        <v>97</v>
      </c>
      <c r="F1995" s="2">
        <v>10</v>
      </c>
      <c r="G1995" s="3">
        <v>27</v>
      </c>
    </row>
    <row r="1996" spans="1:7" ht="12.75" customHeight="1" x14ac:dyDescent="0.3">
      <c r="A1996" s="2">
        <v>1997</v>
      </c>
      <c r="B1996" s="2" t="s">
        <v>960</v>
      </c>
      <c r="C1996" s="2" t="s">
        <v>8</v>
      </c>
      <c r="D1996" s="2" t="s">
        <v>97</v>
      </c>
      <c r="F1996" s="2">
        <v>20</v>
      </c>
      <c r="G1996" s="3">
        <v>16</v>
      </c>
    </row>
    <row r="1997" spans="1:7" ht="12.75" customHeight="1" x14ac:dyDescent="0.3">
      <c r="A1997" s="2">
        <v>1998</v>
      </c>
      <c r="B1997" s="2" t="s">
        <v>960</v>
      </c>
      <c r="C1997" s="2" t="s">
        <v>8</v>
      </c>
      <c r="D1997" s="2" t="s">
        <v>97</v>
      </c>
      <c r="E1997" s="2" t="s">
        <v>10</v>
      </c>
      <c r="F1997" s="2">
        <v>0</v>
      </c>
      <c r="G1997" s="3">
        <v>39</v>
      </c>
    </row>
    <row r="1998" spans="1:7" ht="12.75" customHeight="1" x14ac:dyDescent="0.3">
      <c r="A1998" s="2">
        <v>1999</v>
      </c>
      <c r="B1998" s="2" t="s">
        <v>960</v>
      </c>
      <c r="C1998" s="2" t="s">
        <v>8</v>
      </c>
      <c r="D1998" s="2" t="s">
        <v>97</v>
      </c>
      <c r="F1998" s="2">
        <v>20</v>
      </c>
      <c r="G1998" s="3">
        <v>35</v>
      </c>
    </row>
    <row r="1999" spans="1:7" ht="12.75" customHeight="1" x14ac:dyDescent="0.3">
      <c r="A1999" s="2">
        <v>2000</v>
      </c>
      <c r="B1999" s="2" t="s">
        <v>961</v>
      </c>
      <c r="C1999" s="2" t="s">
        <v>8</v>
      </c>
      <c r="D1999" s="2" t="s">
        <v>65</v>
      </c>
      <c r="F1999" s="2">
        <v>20</v>
      </c>
      <c r="G1999" s="3">
        <v>22</v>
      </c>
    </row>
    <row r="2000" spans="1:7" ht="12.75" customHeight="1" x14ac:dyDescent="0.3">
      <c r="A2000" s="2">
        <v>2001</v>
      </c>
      <c r="B2000" s="2" t="s">
        <v>961</v>
      </c>
      <c r="C2000" s="2" t="s">
        <v>8</v>
      </c>
      <c r="D2000" s="2" t="s">
        <v>65</v>
      </c>
      <c r="E2000" s="2" t="s">
        <v>10</v>
      </c>
      <c r="F2000" s="2">
        <v>0</v>
      </c>
      <c r="G2000" s="3">
        <v>29</v>
      </c>
    </row>
    <row r="2001" spans="1:7" ht="12.75" customHeight="1" x14ac:dyDescent="0.3">
      <c r="A2001" s="2">
        <v>2002</v>
      </c>
      <c r="B2001" s="2" t="s">
        <v>961</v>
      </c>
      <c r="C2001" s="2" t="s">
        <v>8</v>
      </c>
      <c r="D2001" s="2" t="s">
        <v>65</v>
      </c>
      <c r="F2001" s="2">
        <v>10</v>
      </c>
      <c r="G2001" s="3">
        <v>24</v>
      </c>
    </row>
    <row r="2002" spans="1:7" ht="12.75" customHeight="1" x14ac:dyDescent="0.3">
      <c r="A2002" s="2">
        <v>2003</v>
      </c>
      <c r="B2002" s="2" t="s">
        <v>962</v>
      </c>
      <c r="C2002" s="2" t="s">
        <v>8</v>
      </c>
      <c r="D2002" s="2" t="s">
        <v>36</v>
      </c>
      <c r="E2002" s="2" t="s">
        <v>10</v>
      </c>
      <c r="F2002" s="2">
        <v>0</v>
      </c>
      <c r="G2002" s="3">
        <v>18</v>
      </c>
    </row>
    <row r="2003" spans="1:7" ht="12.75" customHeight="1" x14ac:dyDescent="0.3">
      <c r="A2003" s="2">
        <v>2004</v>
      </c>
      <c r="B2003" s="2" t="s">
        <v>963</v>
      </c>
      <c r="C2003" s="2" t="s">
        <v>8</v>
      </c>
      <c r="D2003" s="2" t="s">
        <v>54</v>
      </c>
      <c r="F2003" s="2">
        <v>10</v>
      </c>
      <c r="G2003" s="3">
        <v>31</v>
      </c>
    </row>
    <row r="2004" spans="1:7" ht="12.75" customHeight="1" x14ac:dyDescent="0.3">
      <c r="A2004" s="2">
        <v>2005</v>
      </c>
      <c r="B2004" s="2" t="s">
        <v>963</v>
      </c>
      <c r="C2004" s="2" t="s">
        <v>8</v>
      </c>
      <c r="D2004" s="2" t="s">
        <v>54</v>
      </c>
      <c r="E2004" s="2" t="s">
        <v>10</v>
      </c>
      <c r="F2004" s="2">
        <v>0</v>
      </c>
      <c r="G2004" s="3">
        <v>36</v>
      </c>
    </row>
    <row r="2005" spans="1:7" ht="12.75" customHeight="1" x14ac:dyDescent="0.3">
      <c r="A2005" s="2">
        <v>2006</v>
      </c>
      <c r="B2005" s="2" t="s">
        <v>963</v>
      </c>
      <c r="C2005" s="2" t="s">
        <v>8</v>
      </c>
      <c r="D2005" s="2" t="s">
        <v>54</v>
      </c>
      <c r="F2005" s="2">
        <v>20</v>
      </c>
      <c r="G2005" s="3">
        <v>18</v>
      </c>
    </row>
    <row r="2006" spans="1:7" ht="12.75" customHeight="1" x14ac:dyDescent="0.3">
      <c r="A2006" s="2">
        <v>2007</v>
      </c>
      <c r="B2006" s="2" t="s">
        <v>964</v>
      </c>
      <c r="C2006" s="2" t="s">
        <v>8</v>
      </c>
      <c r="D2006" s="2" t="s">
        <v>9</v>
      </c>
      <c r="E2006" s="2" t="s">
        <v>10</v>
      </c>
      <c r="F2006" s="2">
        <v>0</v>
      </c>
      <c r="G2006" s="3">
        <v>17</v>
      </c>
    </row>
    <row r="2007" spans="1:7" ht="12.75" customHeight="1" x14ac:dyDescent="0.3">
      <c r="A2007" s="2">
        <v>2008</v>
      </c>
      <c r="B2007" s="2" t="s">
        <v>964</v>
      </c>
      <c r="C2007" s="2" t="s">
        <v>8</v>
      </c>
      <c r="D2007" s="2" t="s">
        <v>9</v>
      </c>
      <c r="F2007" s="2">
        <v>20</v>
      </c>
      <c r="G2007" s="3">
        <v>36</v>
      </c>
    </row>
    <row r="2008" spans="1:7" ht="12.75" customHeight="1" x14ac:dyDescent="0.3">
      <c r="A2008" s="2">
        <v>2009</v>
      </c>
      <c r="B2008" s="2" t="s">
        <v>964</v>
      </c>
      <c r="C2008" s="2" t="s">
        <v>8</v>
      </c>
      <c r="D2008" s="2" t="s">
        <v>9</v>
      </c>
      <c r="F2008" s="2">
        <v>10</v>
      </c>
      <c r="G2008" s="3">
        <v>35</v>
      </c>
    </row>
    <row r="2009" spans="1:7" ht="12.75" customHeight="1" x14ac:dyDescent="0.3">
      <c r="A2009" s="2">
        <v>2010</v>
      </c>
      <c r="B2009" s="2" t="s">
        <v>965</v>
      </c>
      <c r="C2009" s="2" t="s">
        <v>8</v>
      </c>
      <c r="D2009" s="2" t="s">
        <v>36</v>
      </c>
      <c r="F2009" s="2">
        <v>20</v>
      </c>
      <c r="G2009" s="3">
        <v>10</v>
      </c>
    </row>
    <row r="2010" spans="1:7" ht="12.75" customHeight="1" x14ac:dyDescent="0.3">
      <c r="A2010" s="2">
        <v>2011</v>
      </c>
      <c r="B2010" s="2" t="s">
        <v>965</v>
      </c>
      <c r="C2010" s="2" t="s">
        <v>8</v>
      </c>
      <c r="D2010" s="2" t="s">
        <v>36</v>
      </c>
      <c r="E2010" s="2" t="s">
        <v>10</v>
      </c>
      <c r="F2010" s="2">
        <v>0</v>
      </c>
      <c r="G2010" s="3">
        <v>17</v>
      </c>
    </row>
    <row r="2011" spans="1:7" ht="12.75" customHeight="1" x14ac:dyDescent="0.3">
      <c r="A2011" s="2">
        <v>2012</v>
      </c>
      <c r="B2011" s="2" t="s">
        <v>965</v>
      </c>
      <c r="C2011" s="2" t="s">
        <v>8</v>
      </c>
      <c r="D2011" s="2" t="s">
        <v>36</v>
      </c>
      <c r="F2011" s="2">
        <v>10</v>
      </c>
      <c r="G2011" s="3">
        <v>22</v>
      </c>
    </row>
    <row r="2012" spans="1:7" ht="12.75" customHeight="1" x14ac:dyDescent="0.3">
      <c r="A2012" s="2">
        <v>2013</v>
      </c>
      <c r="B2012" s="2" t="s">
        <v>966</v>
      </c>
      <c r="C2012" s="2" t="s">
        <v>8</v>
      </c>
      <c r="D2012" s="2" t="s">
        <v>36</v>
      </c>
      <c r="F2012" s="2">
        <v>10</v>
      </c>
      <c r="G2012" s="3">
        <v>40</v>
      </c>
    </row>
    <row r="2013" spans="1:7" ht="12.75" customHeight="1" x14ac:dyDescent="0.3">
      <c r="A2013" s="2">
        <v>2014</v>
      </c>
      <c r="B2013" s="2" t="s">
        <v>966</v>
      </c>
      <c r="C2013" s="2" t="s">
        <v>8</v>
      </c>
      <c r="D2013" s="2" t="s">
        <v>36</v>
      </c>
      <c r="E2013" s="2" t="s">
        <v>10</v>
      </c>
      <c r="F2013" s="2">
        <v>0</v>
      </c>
      <c r="G2013" s="3">
        <v>33</v>
      </c>
    </row>
    <row r="2014" spans="1:7" ht="12.75" customHeight="1" x14ac:dyDescent="0.3">
      <c r="A2014" s="2">
        <v>2015</v>
      </c>
      <c r="B2014" s="2" t="s">
        <v>966</v>
      </c>
      <c r="C2014" s="2" t="s">
        <v>8</v>
      </c>
      <c r="D2014" s="2" t="s">
        <v>36</v>
      </c>
      <c r="F2014" s="2">
        <v>20</v>
      </c>
      <c r="G2014" s="3">
        <v>30</v>
      </c>
    </row>
    <row r="2015" spans="1:7" ht="12.75" customHeight="1" x14ac:dyDescent="0.3">
      <c r="A2015" s="2">
        <v>2016</v>
      </c>
      <c r="B2015" s="2" t="s">
        <v>967</v>
      </c>
      <c r="C2015" s="2" t="s">
        <v>8</v>
      </c>
      <c r="D2015" s="2" t="s">
        <v>47</v>
      </c>
      <c r="F2015" s="2">
        <v>20</v>
      </c>
      <c r="G2015" s="3">
        <v>12</v>
      </c>
    </row>
    <row r="2016" spans="1:7" ht="12.75" customHeight="1" x14ac:dyDescent="0.3">
      <c r="A2016" s="2">
        <v>2017</v>
      </c>
      <c r="B2016" s="2" t="s">
        <v>967</v>
      </c>
      <c r="C2016" s="2" t="s">
        <v>8</v>
      </c>
      <c r="D2016" s="2" t="s">
        <v>47</v>
      </c>
      <c r="E2016" s="2" t="s">
        <v>10</v>
      </c>
      <c r="F2016" s="2">
        <v>0</v>
      </c>
      <c r="G2016" s="3">
        <v>32</v>
      </c>
    </row>
    <row r="2017" spans="1:7" ht="12.75" customHeight="1" x14ac:dyDescent="0.3">
      <c r="A2017" s="2">
        <v>2018</v>
      </c>
      <c r="B2017" s="2" t="s">
        <v>968</v>
      </c>
      <c r="C2017" s="2" t="s">
        <v>8</v>
      </c>
      <c r="D2017" s="2" t="s">
        <v>65</v>
      </c>
      <c r="F2017" s="2">
        <v>20</v>
      </c>
      <c r="G2017" s="3">
        <v>33</v>
      </c>
    </row>
    <row r="2018" spans="1:7" ht="12.75" customHeight="1" x14ac:dyDescent="0.3">
      <c r="A2018" s="2">
        <v>2019</v>
      </c>
      <c r="B2018" s="2" t="s">
        <v>968</v>
      </c>
      <c r="C2018" s="2" t="s">
        <v>8</v>
      </c>
      <c r="D2018" s="2" t="s">
        <v>65</v>
      </c>
      <c r="F2018" s="2">
        <v>10</v>
      </c>
      <c r="G2018" s="3">
        <v>33</v>
      </c>
    </row>
    <row r="2019" spans="1:7" ht="12.75" customHeight="1" x14ac:dyDescent="0.3">
      <c r="A2019" s="2">
        <v>2020</v>
      </c>
      <c r="B2019" s="2" t="s">
        <v>968</v>
      </c>
      <c r="C2019" s="2" t="s">
        <v>8</v>
      </c>
      <c r="D2019" s="2" t="s">
        <v>65</v>
      </c>
      <c r="E2019" s="2" t="s">
        <v>10</v>
      </c>
      <c r="F2019" s="2">
        <v>0</v>
      </c>
      <c r="G2019" s="3">
        <v>29</v>
      </c>
    </row>
    <row r="2020" spans="1:7" ht="12.75" customHeight="1" x14ac:dyDescent="0.3">
      <c r="A2020" s="2">
        <v>2021</v>
      </c>
      <c r="B2020" s="2" t="s">
        <v>969</v>
      </c>
      <c r="C2020" s="2" t="s">
        <v>8</v>
      </c>
      <c r="D2020" s="2" t="s">
        <v>54</v>
      </c>
      <c r="E2020" s="2" t="s">
        <v>10</v>
      </c>
      <c r="F2020" s="2">
        <v>0</v>
      </c>
      <c r="G2020" s="3">
        <v>29</v>
      </c>
    </row>
    <row r="2021" spans="1:7" ht="12.75" customHeight="1" x14ac:dyDescent="0.3">
      <c r="A2021" s="2">
        <v>2022</v>
      </c>
      <c r="B2021" s="2" t="s">
        <v>969</v>
      </c>
      <c r="C2021" s="2" t="s">
        <v>8</v>
      </c>
      <c r="D2021" s="2" t="s">
        <v>54</v>
      </c>
      <c r="F2021" s="2">
        <v>20</v>
      </c>
      <c r="G2021" s="3">
        <v>33</v>
      </c>
    </row>
    <row r="2022" spans="1:7" ht="12.75" customHeight="1" x14ac:dyDescent="0.3">
      <c r="A2022" s="2">
        <v>2023</v>
      </c>
      <c r="B2022" s="2" t="s">
        <v>970</v>
      </c>
      <c r="C2022" s="2" t="s">
        <v>14</v>
      </c>
      <c r="D2022" s="2" t="s">
        <v>23</v>
      </c>
      <c r="F2022" s="2">
        <v>20</v>
      </c>
      <c r="G2022" s="3">
        <v>16</v>
      </c>
    </row>
    <row r="2023" spans="1:7" ht="12.75" customHeight="1" x14ac:dyDescent="0.3">
      <c r="A2023" s="2">
        <v>2024</v>
      </c>
      <c r="B2023" s="2" t="s">
        <v>970</v>
      </c>
      <c r="C2023" s="2" t="s">
        <v>14</v>
      </c>
      <c r="D2023" s="2" t="s">
        <v>23</v>
      </c>
      <c r="E2023" s="2" t="s">
        <v>10</v>
      </c>
      <c r="F2023" s="2">
        <v>0</v>
      </c>
      <c r="G2023" s="3">
        <v>14</v>
      </c>
    </row>
    <row r="2024" spans="1:7" ht="12.75" customHeight="1" x14ac:dyDescent="0.3">
      <c r="A2024" s="2">
        <v>2025</v>
      </c>
      <c r="B2024" s="2" t="s">
        <v>970</v>
      </c>
      <c r="C2024" s="2" t="s">
        <v>14</v>
      </c>
      <c r="D2024" s="2" t="s">
        <v>23</v>
      </c>
      <c r="F2024" s="2">
        <v>20</v>
      </c>
      <c r="G2024" s="3">
        <v>10</v>
      </c>
    </row>
    <row r="2025" spans="1:7" ht="12.75" customHeight="1" x14ac:dyDescent="0.3">
      <c r="A2025" s="2">
        <v>2026</v>
      </c>
      <c r="B2025" s="2" t="s">
        <v>971</v>
      </c>
      <c r="C2025" s="2" t="s">
        <v>8</v>
      </c>
      <c r="D2025" s="2" t="s">
        <v>47</v>
      </c>
      <c r="F2025" s="2">
        <v>20</v>
      </c>
      <c r="G2025" s="3">
        <v>37</v>
      </c>
    </row>
    <row r="2026" spans="1:7" ht="12.75" customHeight="1" x14ac:dyDescent="0.3">
      <c r="A2026" s="2">
        <v>2027</v>
      </c>
      <c r="B2026" s="2" t="s">
        <v>972</v>
      </c>
      <c r="C2026" s="2" t="s">
        <v>8</v>
      </c>
      <c r="D2026" s="2" t="s">
        <v>54</v>
      </c>
      <c r="E2026" s="2" t="s">
        <v>10</v>
      </c>
      <c r="F2026" s="2">
        <v>0</v>
      </c>
      <c r="G2026" s="3">
        <v>24</v>
      </c>
    </row>
    <row r="2027" spans="1:7" ht="12.75" customHeight="1" x14ac:dyDescent="0.3">
      <c r="A2027" s="2">
        <v>2028</v>
      </c>
      <c r="B2027" s="2" t="s">
        <v>972</v>
      </c>
      <c r="C2027" s="2" t="s">
        <v>8</v>
      </c>
      <c r="D2027" s="2" t="s">
        <v>54</v>
      </c>
      <c r="F2027" s="2">
        <v>20</v>
      </c>
      <c r="G2027" s="3">
        <v>13</v>
      </c>
    </row>
    <row r="2028" spans="1:7" ht="12.75" customHeight="1" x14ac:dyDescent="0.3">
      <c r="A2028" s="2">
        <v>2029</v>
      </c>
      <c r="B2028" s="2" t="s">
        <v>972</v>
      </c>
      <c r="C2028" s="2" t="s">
        <v>8</v>
      </c>
      <c r="D2028" s="2" t="s">
        <v>54</v>
      </c>
      <c r="F2028" s="2">
        <v>10</v>
      </c>
      <c r="G2028" s="3">
        <v>37</v>
      </c>
    </row>
    <row r="2029" spans="1:7" ht="12.75" customHeight="1" x14ac:dyDescent="0.3">
      <c r="A2029" s="2">
        <v>2030</v>
      </c>
      <c r="B2029" s="2" t="s">
        <v>972</v>
      </c>
      <c r="C2029" s="2" t="s">
        <v>8</v>
      </c>
      <c r="D2029" s="2" t="s">
        <v>54</v>
      </c>
      <c r="F2029" s="2">
        <v>20</v>
      </c>
      <c r="G2029" s="3">
        <v>34</v>
      </c>
    </row>
    <row r="2030" spans="1:7" ht="12.75" customHeight="1" x14ac:dyDescent="0.3">
      <c r="A2030" s="2">
        <v>2031</v>
      </c>
      <c r="B2030" s="2" t="s">
        <v>973</v>
      </c>
      <c r="C2030" s="2" t="s">
        <v>8</v>
      </c>
      <c r="D2030" s="2" t="s">
        <v>47</v>
      </c>
      <c r="F2030" s="2">
        <v>10</v>
      </c>
      <c r="G2030" s="3">
        <v>18</v>
      </c>
    </row>
    <row r="2031" spans="1:7" ht="12.75" customHeight="1" x14ac:dyDescent="0.3">
      <c r="A2031" s="2">
        <v>2032</v>
      </c>
      <c r="B2031" s="2" t="s">
        <v>974</v>
      </c>
      <c r="C2031" s="2" t="s">
        <v>8</v>
      </c>
      <c r="D2031" s="2" t="s">
        <v>180</v>
      </c>
      <c r="E2031" s="2" t="s">
        <v>10</v>
      </c>
      <c r="F2031" s="2">
        <v>0</v>
      </c>
      <c r="G2031" s="3">
        <v>33</v>
      </c>
    </row>
    <row r="2032" spans="1:7" ht="12.75" customHeight="1" x14ac:dyDescent="0.3">
      <c r="A2032" s="2">
        <v>2033</v>
      </c>
      <c r="B2032" s="2" t="s">
        <v>975</v>
      </c>
      <c r="C2032" s="2" t="s">
        <v>8</v>
      </c>
      <c r="D2032" s="2" t="s">
        <v>36</v>
      </c>
      <c r="F2032" s="2">
        <v>20</v>
      </c>
      <c r="G2032" s="3">
        <v>23</v>
      </c>
    </row>
    <row r="2033" spans="1:7" ht="12.75" customHeight="1" x14ac:dyDescent="0.3">
      <c r="A2033" s="2">
        <v>2034</v>
      </c>
      <c r="B2033" s="2" t="s">
        <v>975</v>
      </c>
      <c r="C2033" s="2" t="s">
        <v>8</v>
      </c>
      <c r="D2033" s="2" t="s">
        <v>36</v>
      </c>
      <c r="E2033" s="2" t="s">
        <v>10</v>
      </c>
      <c r="F2033" s="2">
        <v>0</v>
      </c>
      <c r="G2033" s="3">
        <v>40</v>
      </c>
    </row>
    <row r="2034" spans="1:7" ht="12.75" customHeight="1" x14ac:dyDescent="0.3">
      <c r="A2034" s="2">
        <v>2035</v>
      </c>
      <c r="B2034" s="2" t="s">
        <v>975</v>
      </c>
      <c r="C2034" s="2" t="s">
        <v>8</v>
      </c>
      <c r="D2034" s="2" t="s">
        <v>36</v>
      </c>
      <c r="F2034" s="2">
        <v>10</v>
      </c>
      <c r="G2034" s="3">
        <v>11</v>
      </c>
    </row>
    <row r="2035" spans="1:7" ht="12.75" customHeight="1" x14ac:dyDescent="0.3">
      <c r="A2035" s="2">
        <v>2036</v>
      </c>
      <c r="B2035" s="2" t="s">
        <v>976</v>
      </c>
      <c r="C2035" s="2" t="s">
        <v>8</v>
      </c>
      <c r="D2035" s="2" t="s">
        <v>47</v>
      </c>
      <c r="E2035" s="2" t="s">
        <v>10</v>
      </c>
      <c r="F2035" s="2">
        <v>0</v>
      </c>
      <c r="G2035" s="3">
        <v>33</v>
      </c>
    </row>
    <row r="2036" spans="1:7" ht="12.75" customHeight="1" x14ac:dyDescent="0.3">
      <c r="A2036" s="2">
        <v>2037</v>
      </c>
      <c r="B2036" s="2" t="s">
        <v>976</v>
      </c>
      <c r="C2036" s="2" t="s">
        <v>8</v>
      </c>
      <c r="D2036" s="2" t="s">
        <v>47</v>
      </c>
      <c r="F2036" s="2">
        <v>10</v>
      </c>
      <c r="G2036" s="3">
        <v>13</v>
      </c>
    </row>
    <row r="2037" spans="1:7" ht="12.75" customHeight="1" x14ac:dyDescent="0.3">
      <c r="A2037" s="2">
        <v>2038</v>
      </c>
      <c r="B2037" s="2" t="s">
        <v>977</v>
      </c>
      <c r="C2037" s="2" t="s">
        <v>8</v>
      </c>
      <c r="D2037" s="2" t="s">
        <v>36</v>
      </c>
      <c r="F2037" s="2">
        <v>20</v>
      </c>
      <c r="G2037" s="3">
        <v>24</v>
      </c>
    </row>
    <row r="2038" spans="1:7" ht="12.75" customHeight="1" x14ac:dyDescent="0.3">
      <c r="A2038" s="2">
        <v>2039</v>
      </c>
      <c r="B2038" s="2" t="s">
        <v>977</v>
      </c>
      <c r="C2038" s="2" t="s">
        <v>8</v>
      </c>
      <c r="D2038" s="2" t="s">
        <v>36</v>
      </c>
      <c r="E2038" s="2" t="s">
        <v>10</v>
      </c>
      <c r="F2038" s="2">
        <v>0</v>
      </c>
      <c r="G2038" s="3">
        <v>14</v>
      </c>
    </row>
    <row r="2039" spans="1:7" ht="12.75" customHeight="1" x14ac:dyDescent="0.3">
      <c r="A2039" s="2">
        <v>2040</v>
      </c>
      <c r="B2039" s="2" t="s">
        <v>978</v>
      </c>
      <c r="C2039" s="2" t="s">
        <v>8</v>
      </c>
      <c r="D2039" s="2" t="s">
        <v>9</v>
      </c>
      <c r="F2039" s="2">
        <v>20</v>
      </c>
      <c r="G2039" s="3">
        <v>26</v>
      </c>
    </row>
    <row r="2040" spans="1:7" ht="12.75" customHeight="1" x14ac:dyDescent="0.3">
      <c r="A2040" s="2">
        <v>2041</v>
      </c>
      <c r="B2040" s="2" t="s">
        <v>978</v>
      </c>
      <c r="C2040" s="2" t="s">
        <v>8</v>
      </c>
      <c r="D2040" s="2" t="s">
        <v>9</v>
      </c>
      <c r="F2040" s="2">
        <v>10</v>
      </c>
      <c r="G2040" s="3">
        <v>20</v>
      </c>
    </row>
    <row r="2041" spans="1:7" ht="12.75" customHeight="1" x14ac:dyDescent="0.3">
      <c r="A2041" s="2">
        <v>2042</v>
      </c>
      <c r="B2041" s="2" t="s">
        <v>978</v>
      </c>
      <c r="C2041" s="2" t="s">
        <v>8</v>
      </c>
      <c r="D2041" s="2" t="s">
        <v>9</v>
      </c>
      <c r="E2041" s="2" t="s">
        <v>10</v>
      </c>
      <c r="F2041" s="2">
        <v>0</v>
      </c>
      <c r="G2041" s="3">
        <v>32</v>
      </c>
    </row>
    <row r="2042" spans="1:7" ht="12.75" customHeight="1" x14ac:dyDescent="0.3">
      <c r="A2042" s="2">
        <v>2043</v>
      </c>
      <c r="B2042" s="2" t="s">
        <v>978</v>
      </c>
      <c r="C2042" s="2" t="s">
        <v>8</v>
      </c>
      <c r="D2042" s="2" t="s">
        <v>9</v>
      </c>
      <c r="F2042" s="2">
        <v>20</v>
      </c>
      <c r="G2042" s="3">
        <v>11</v>
      </c>
    </row>
    <row r="2043" spans="1:7" ht="12.75" customHeight="1" x14ac:dyDescent="0.3">
      <c r="A2043" s="2">
        <v>2044</v>
      </c>
      <c r="B2043" s="2" t="s">
        <v>979</v>
      </c>
      <c r="C2043" s="2" t="s">
        <v>8</v>
      </c>
      <c r="D2043" s="2" t="s">
        <v>36</v>
      </c>
      <c r="E2043" s="2" t="s">
        <v>10</v>
      </c>
      <c r="F2043" s="2">
        <v>0</v>
      </c>
      <c r="G2043" s="3">
        <v>17</v>
      </c>
    </row>
    <row r="2044" spans="1:7" ht="12.75" customHeight="1" x14ac:dyDescent="0.3">
      <c r="A2044" s="2">
        <v>2045</v>
      </c>
      <c r="B2044" s="2" t="s">
        <v>980</v>
      </c>
      <c r="C2044" s="2" t="s">
        <v>8</v>
      </c>
      <c r="D2044" s="2" t="s">
        <v>36</v>
      </c>
      <c r="F2044" s="2">
        <v>20</v>
      </c>
      <c r="G2044" s="3">
        <v>23</v>
      </c>
    </row>
    <row r="2045" spans="1:7" ht="12.75" customHeight="1" x14ac:dyDescent="0.3">
      <c r="A2045" s="2">
        <v>2046</v>
      </c>
      <c r="B2045" s="2" t="s">
        <v>980</v>
      </c>
      <c r="C2045" s="2" t="s">
        <v>8</v>
      </c>
      <c r="D2045" s="2" t="s">
        <v>36</v>
      </c>
      <c r="E2045" s="2" t="s">
        <v>10</v>
      </c>
      <c r="F2045" s="2">
        <v>0</v>
      </c>
      <c r="G2045" s="3">
        <v>26</v>
      </c>
    </row>
    <row r="2046" spans="1:7" ht="12.75" customHeight="1" x14ac:dyDescent="0.3">
      <c r="A2046" s="2">
        <v>2047</v>
      </c>
      <c r="B2046" s="2" t="s">
        <v>981</v>
      </c>
      <c r="C2046" s="2" t="s">
        <v>8</v>
      </c>
      <c r="D2046" s="2" t="s">
        <v>9</v>
      </c>
      <c r="F2046" s="2">
        <v>10</v>
      </c>
      <c r="G2046" s="3">
        <v>32</v>
      </c>
    </row>
    <row r="2047" spans="1:7" ht="12.75" customHeight="1" x14ac:dyDescent="0.3">
      <c r="A2047" s="2">
        <v>2048</v>
      </c>
      <c r="B2047" s="2" t="s">
        <v>981</v>
      </c>
      <c r="C2047" s="2" t="s">
        <v>8</v>
      </c>
      <c r="D2047" s="2" t="s">
        <v>9</v>
      </c>
      <c r="E2047" s="2" t="s">
        <v>10</v>
      </c>
      <c r="F2047" s="2">
        <v>0</v>
      </c>
      <c r="G2047" s="3">
        <v>15</v>
      </c>
    </row>
    <row r="2048" spans="1:7" ht="12.75" customHeight="1" x14ac:dyDescent="0.3">
      <c r="A2048" s="2">
        <v>2049</v>
      </c>
      <c r="B2048" s="2" t="s">
        <v>982</v>
      </c>
      <c r="C2048" s="2" t="s">
        <v>8</v>
      </c>
      <c r="D2048" s="2" t="s">
        <v>75</v>
      </c>
      <c r="E2048" s="2" t="s">
        <v>10</v>
      </c>
      <c r="F2048" s="2">
        <v>0</v>
      </c>
      <c r="G2048" s="3">
        <v>16</v>
      </c>
    </row>
    <row r="2049" spans="1:7" ht="12.75" customHeight="1" x14ac:dyDescent="0.3">
      <c r="A2049" s="2">
        <v>2050</v>
      </c>
      <c r="B2049" s="2" t="s">
        <v>983</v>
      </c>
      <c r="C2049" s="2" t="s">
        <v>8</v>
      </c>
      <c r="D2049" s="2" t="s">
        <v>47</v>
      </c>
      <c r="F2049" s="2">
        <v>10</v>
      </c>
      <c r="G2049" s="3">
        <v>16</v>
      </c>
    </row>
    <row r="2050" spans="1:7" ht="12.75" customHeight="1" x14ac:dyDescent="0.3">
      <c r="A2050" s="2">
        <v>2051</v>
      </c>
      <c r="B2050" s="2" t="s">
        <v>983</v>
      </c>
      <c r="C2050" s="2" t="s">
        <v>8</v>
      </c>
      <c r="D2050" s="2" t="s">
        <v>47</v>
      </c>
      <c r="E2050" s="2" t="s">
        <v>10</v>
      </c>
      <c r="F2050" s="2">
        <v>0</v>
      </c>
      <c r="G2050" s="3">
        <v>37</v>
      </c>
    </row>
    <row r="2051" spans="1:7" ht="12.75" customHeight="1" x14ac:dyDescent="0.3">
      <c r="A2051" s="2">
        <v>2052</v>
      </c>
      <c r="B2051" s="2" t="s">
        <v>983</v>
      </c>
      <c r="C2051" s="2" t="s">
        <v>8</v>
      </c>
      <c r="D2051" s="2" t="s">
        <v>47</v>
      </c>
      <c r="F2051" s="2">
        <v>20</v>
      </c>
      <c r="G2051" s="3">
        <v>13</v>
      </c>
    </row>
    <row r="2052" spans="1:7" ht="12.75" customHeight="1" x14ac:dyDescent="0.3">
      <c r="A2052" s="2">
        <v>2053</v>
      </c>
      <c r="B2052" s="2" t="s">
        <v>984</v>
      </c>
      <c r="C2052" s="2" t="s">
        <v>8</v>
      </c>
      <c r="D2052" s="2" t="s">
        <v>9</v>
      </c>
      <c r="F2052" s="2">
        <v>20</v>
      </c>
      <c r="G2052" s="3">
        <v>30</v>
      </c>
    </row>
    <row r="2053" spans="1:7" ht="12.75" customHeight="1" x14ac:dyDescent="0.3">
      <c r="A2053" s="2">
        <v>2054</v>
      </c>
      <c r="B2053" s="2" t="s">
        <v>984</v>
      </c>
      <c r="C2053" s="2" t="s">
        <v>8</v>
      </c>
      <c r="D2053" s="2" t="s">
        <v>9</v>
      </c>
      <c r="E2053" s="2" t="s">
        <v>10</v>
      </c>
      <c r="F2053" s="2">
        <v>0</v>
      </c>
      <c r="G2053" s="3">
        <v>10</v>
      </c>
    </row>
    <row r="2054" spans="1:7" ht="12.75" customHeight="1" x14ac:dyDescent="0.3">
      <c r="A2054" s="2">
        <v>2055</v>
      </c>
      <c r="B2054" s="2" t="s">
        <v>984</v>
      </c>
      <c r="C2054" s="2" t="s">
        <v>8</v>
      </c>
      <c r="D2054" s="2" t="s">
        <v>9</v>
      </c>
      <c r="F2054" s="2">
        <v>10</v>
      </c>
      <c r="G2054" s="3">
        <v>20</v>
      </c>
    </row>
    <row r="2055" spans="1:7" ht="12.75" customHeight="1" x14ac:dyDescent="0.3">
      <c r="A2055" s="2">
        <v>2056</v>
      </c>
      <c r="B2055" s="2" t="s">
        <v>984</v>
      </c>
      <c r="C2055" s="2" t="s">
        <v>8</v>
      </c>
      <c r="D2055" s="2" t="s">
        <v>9</v>
      </c>
      <c r="F2055" s="2">
        <v>20</v>
      </c>
      <c r="G2055" s="3">
        <v>25</v>
      </c>
    </row>
    <row r="2056" spans="1:7" ht="12.75" customHeight="1" x14ac:dyDescent="0.3">
      <c r="A2056" s="2">
        <v>2057</v>
      </c>
      <c r="B2056" s="2" t="s">
        <v>985</v>
      </c>
      <c r="C2056" s="2" t="s">
        <v>8</v>
      </c>
      <c r="D2056" s="2" t="s">
        <v>9</v>
      </c>
      <c r="F2056" s="2">
        <v>20</v>
      </c>
      <c r="G2056" s="3">
        <v>36</v>
      </c>
    </row>
    <row r="2057" spans="1:7" ht="12.75" customHeight="1" x14ac:dyDescent="0.3">
      <c r="A2057" s="2">
        <v>2058</v>
      </c>
      <c r="B2057" s="2" t="s">
        <v>985</v>
      </c>
      <c r="C2057" s="2" t="s">
        <v>8</v>
      </c>
      <c r="D2057" s="2" t="s">
        <v>9</v>
      </c>
      <c r="F2057" s="2">
        <v>10</v>
      </c>
      <c r="G2057" s="3">
        <v>20</v>
      </c>
    </row>
    <row r="2058" spans="1:7" ht="12.75" customHeight="1" x14ac:dyDescent="0.3">
      <c r="A2058" s="2">
        <v>2059</v>
      </c>
      <c r="B2058" s="2" t="s">
        <v>985</v>
      </c>
      <c r="C2058" s="2" t="s">
        <v>8</v>
      </c>
      <c r="D2058" s="2" t="s">
        <v>9</v>
      </c>
      <c r="E2058" s="2" t="s">
        <v>10</v>
      </c>
      <c r="F2058" s="2">
        <v>0</v>
      </c>
      <c r="G2058" s="3">
        <v>19</v>
      </c>
    </row>
    <row r="2059" spans="1:7" ht="12.75" customHeight="1" x14ac:dyDescent="0.3">
      <c r="A2059" s="2">
        <v>2060</v>
      </c>
      <c r="B2059" s="2" t="s">
        <v>986</v>
      </c>
      <c r="C2059" s="2" t="s">
        <v>8</v>
      </c>
      <c r="D2059" s="2" t="s">
        <v>47</v>
      </c>
      <c r="F2059" s="2">
        <v>10</v>
      </c>
      <c r="G2059" s="3">
        <v>23</v>
      </c>
    </row>
    <row r="2060" spans="1:7" ht="12.75" customHeight="1" x14ac:dyDescent="0.3">
      <c r="A2060" s="2">
        <v>2061</v>
      </c>
      <c r="B2060" s="2" t="s">
        <v>986</v>
      </c>
      <c r="C2060" s="2" t="s">
        <v>8</v>
      </c>
      <c r="D2060" s="2" t="s">
        <v>47</v>
      </c>
      <c r="E2060" s="2" t="s">
        <v>10</v>
      </c>
      <c r="F2060" s="2">
        <v>0</v>
      </c>
      <c r="G2060" s="3">
        <v>10</v>
      </c>
    </row>
    <row r="2061" spans="1:7" ht="12.75" customHeight="1" x14ac:dyDescent="0.3">
      <c r="A2061" s="2">
        <v>2062</v>
      </c>
      <c r="B2061" s="2" t="s">
        <v>986</v>
      </c>
      <c r="C2061" s="2" t="s">
        <v>8</v>
      </c>
      <c r="D2061" s="2" t="s">
        <v>47</v>
      </c>
      <c r="F2061" s="2">
        <v>20</v>
      </c>
      <c r="G2061" s="3">
        <v>21</v>
      </c>
    </row>
    <row r="2062" spans="1:7" ht="12.75" customHeight="1" x14ac:dyDescent="0.3">
      <c r="A2062" s="2">
        <v>2063</v>
      </c>
      <c r="B2062" s="2" t="s">
        <v>987</v>
      </c>
      <c r="C2062" s="2" t="s">
        <v>8</v>
      </c>
      <c r="D2062" s="2" t="s">
        <v>180</v>
      </c>
      <c r="E2062" s="2" t="s">
        <v>10</v>
      </c>
      <c r="F2062" s="2">
        <v>0</v>
      </c>
      <c r="G2062" s="3">
        <v>28</v>
      </c>
    </row>
    <row r="2063" spans="1:7" ht="12.75" customHeight="1" x14ac:dyDescent="0.3">
      <c r="A2063" s="2">
        <v>2064</v>
      </c>
      <c r="B2063" s="2" t="s">
        <v>987</v>
      </c>
      <c r="C2063" s="2" t="s">
        <v>8</v>
      </c>
      <c r="D2063" s="2" t="s">
        <v>180</v>
      </c>
      <c r="F2063" s="2">
        <v>10</v>
      </c>
      <c r="G2063" s="3">
        <v>33</v>
      </c>
    </row>
    <row r="2064" spans="1:7" ht="12.75" customHeight="1" x14ac:dyDescent="0.3">
      <c r="A2064" s="2">
        <v>2067</v>
      </c>
      <c r="B2064" s="2" t="s">
        <v>988</v>
      </c>
      <c r="C2064" s="2" t="s">
        <v>8</v>
      </c>
      <c r="D2064" s="2" t="s">
        <v>75</v>
      </c>
      <c r="E2064" s="2" t="s">
        <v>10</v>
      </c>
      <c r="F2064" s="2">
        <v>0</v>
      </c>
      <c r="G2064" s="3">
        <v>18</v>
      </c>
    </row>
    <row r="2065" spans="1:7" ht="12.75" customHeight="1" x14ac:dyDescent="0.3">
      <c r="A2065" s="2">
        <v>2068</v>
      </c>
      <c r="B2065" s="2" t="s">
        <v>989</v>
      </c>
      <c r="C2065" s="2" t="s">
        <v>8</v>
      </c>
      <c r="D2065" s="2" t="s">
        <v>97</v>
      </c>
      <c r="E2065" s="2" t="s">
        <v>10</v>
      </c>
      <c r="F2065" s="2">
        <v>0</v>
      </c>
      <c r="G2065" s="3">
        <v>23</v>
      </c>
    </row>
    <row r="2066" spans="1:7" ht="12.75" customHeight="1" x14ac:dyDescent="0.3">
      <c r="A2066" s="2">
        <v>2069</v>
      </c>
      <c r="B2066" s="2" t="s">
        <v>989</v>
      </c>
      <c r="C2066" s="2" t="s">
        <v>8</v>
      </c>
      <c r="D2066" s="2" t="s">
        <v>97</v>
      </c>
      <c r="F2066" s="2">
        <v>30</v>
      </c>
      <c r="G2066" s="3">
        <v>14</v>
      </c>
    </row>
    <row r="2067" spans="1:7" ht="12.75" customHeight="1" x14ac:dyDescent="0.3">
      <c r="A2067" s="2">
        <v>2070</v>
      </c>
      <c r="B2067" s="2" t="s">
        <v>989</v>
      </c>
      <c r="C2067" s="2" t="s">
        <v>8</v>
      </c>
      <c r="D2067" s="2" t="s">
        <v>97</v>
      </c>
      <c r="F2067" s="2">
        <v>10</v>
      </c>
      <c r="G2067" s="3">
        <v>11</v>
      </c>
    </row>
    <row r="2068" spans="1:7" ht="12.75" customHeight="1" x14ac:dyDescent="0.3">
      <c r="A2068" s="2">
        <v>2071</v>
      </c>
      <c r="B2068" s="2" t="s">
        <v>990</v>
      </c>
      <c r="C2068" s="2" t="s">
        <v>8</v>
      </c>
      <c r="D2068" s="2" t="s">
        <v>9</v>
      </c>
      <c r="E2068" s="2" t="s">
        <v>10</v>
      </c>
      <c r="F2068" s="2">
        <v>0</v>
      </c>
      <c r="G2068" s="3">
        <v>16</v>
      </c>
    </row>
    <row r="2069" spans="1:7" ht="12.75" customHeight="1" x14ac:dyDescent="0.3">
      <c r="A2069" s="2">
        <v>2072</v>
      </c>
      <c r="B2069" s="2" t="s">
        <v>991</v>
      </c>
      <c r="C2069" s="2" t="s">
        <v>8</v>
      </c>
      <c r="D2069" s="2" t="s">
        <v>47</v>
      </c>
      <c r="E2069" s="2" t="s">
        <v>10</v>
      </c>
      <c r="F2069" s="2">
        <v>0</v>
      </c>
      <c r="G2069" s="3">
        <v>10</v>
      </c>
    </row>
    <row r="2070" spans="1:7" ht="12.75" customHeight="1" x14ac:dyDescent="0.3">
      <c r="A2070" s="2">
        <v>2073</v>
      </c>
      <c r="B2070" s="2" t="s">
        <v>991</v>
      </c>
      <c r="C2070" s="2" t="s">
        <v>8</v>
      </c>
      <c r="D2070" s="2" t="s">
        <v>47</v>
      </c>
      <c r="F2070" s="2">
        <v>10</v>
      </c>
      <c r="G2070" s="3">
        <v>26</v>
      </c>
    </row>
    <row r="2071" spans="1:7" ht="12.75" customHeight="1" x14ac:dyDescent="0.3">
      <c r="A2071" s="2">
        <v>2074</v>
      </c>
      <c r="B2071" s="2" t="s">
        <v>991</v>
      </c>
      <c r="C2071" s="2" t="s">
        <v>8</v>
      </c>
      <c r="D2071" s="2" t="s">
        <v>47</v>
      </c>
      <c r="F2071" s="2">
        <v>20</v>
      </c>
      <c r="G2071" s="3">
        <v>15</v>
      </c>
    </row>
    <row r="2072" spans="1:7" ht="12.75" customHeight="1" x14ac:dyDescent="0.3">
      <c r="A2072" s="2">
        <v>2075</v>
      </c>
      <c r="B2072" s="2" t="s">
        <v>991</v>
      </c>
      <c r="C2072" s="2" t="s">
        <v>8</v>
      </c>
      <c r="D2072" s="2" t="s">
        <v>47</v>
      </c>
      <c r="F2072" s="2">
        <v>30</v>
      </c>
      <c r="G2072" s="3">
        <v>23</v>
      </c>
    </row>
    <row r="2073" spans="1:7" ht="12.75" customHeight="1" x14ac:dyDescent="0.3">
      <c r="A2073" s="2">
        <v>2076</v>
      </c>
      <c r="B2073" s="2" t="s">
        <v>992</v>
      </c>
      <c r="C2073" s="2" t="s">
        <v>8</v>
      </c>
      <c r="D2073" s="2" t="s">
        <v>65</v>
      </c>
      <c r="E2073" s="2" t="s">
        <v>10</v>
      </c>
      <c r="F2073" s="2">
        <v>0</v>
      </c>
      <c r="G2073" s="3">
        <v>31</v>
      </c>
    </row>
    <row r="2074" spans="1:7" ht="12.75" customHeight="1" x14ac:dyDescent="0.3">
      <c r="A2074" s="2">
        <v>2077</v>
      </c>
      <c r="B2074" s="2" t="s">
        <v>992</v>
      </c>
      <c r="C2074" s="2" t="s">
        <v>8</v>
      </c>
      <c r="D2074" s="2" t="s">
        <v>65</v>
      </c>
      <c r="F2074" s="2">
        <v>30</v>
      </c>
      <c r="G2074" s="3">
        <v>37</v>
      </c>
    </row>
    <row r="2075" spans="1:7" ht="12.75" customHeight="1" x14ac:dyDescent="0.3">
      <c r="A2075" s="2">
        <v>2078</v>
      </c>
      <c r="B2075" s="2" t="s">
        <v>993</v>
      </c>
      <c r="C2075" s="2" t="s">
        <v>83</v>
      </c>
      <c r="D2075" s="2" t="s">
        <v>84</v>
      </c>
      <c r="F2075" s="2">
        <v>10</v>
      </c>
      <c r="G2075" s="3">
        <v>23</v>
      </c>
    </row>
    <row r="2076" spans="1:7" ht="12.75" customHeight="1" x14ac:dyDescent="0.3">
      <c r="A2076" s="2">
        <v>2079</v>
      </c>
      <c r="B2076" s="2" t="s">
        <v>993</v>
      </c>
      <c r="C2076" s="2" t="s">
        <v>83</v>
      </c>
      <c r="D2076" s="2" t="s">
        <v>84</v>
      </c>
      <c r="F2076" s="2">
        <v>30</v>
      </c>
      <c r="G2076" s="3">
        <v>36</v>
      </c>
    </row>
    <row r="2077" spans="1:7" ht="12.75" customHeight="1" x14ac:dyDescent="0.3">
      <c r="A2077" s="2">
        <v>2080</v>
      </c>
      <c r="B2077" s="2" t="s">
        <v>993</v>
      </c>
      <c r="C2077" s="2" t="s">
        <v>83</v>
      </c>
      <c r="D2077" s="2" t="s">
        <v>84</v>
      </c>
      <c r="E2077" s="2" t="s">
        <v>10</v>
      </c>
      <c r="F2077" s="2">
        <v>0</v>
      </c>
      <c r="G2077" s="3">
        <v>34</v>
      </c>
    </row>
    <row r="2078" spans="1:7" ht="12.75" customHeight="1" x14ac:dyDescent="0.3">
      <c r="A2078" s="2">
        <v>2081</v>
      </c>
      <c r="B2078" s="2" t="s">
        <v>994</v>
      </c>
      <c r="C2078" s="2" t="s">
        <v>8</v>
      </c>
      <c r="D2078" s="2" t="s">
        <v>9</v>
      </c>
      <c r="E2078" s="2" t="s">
        <v>10</v>
      </c>
      <c r="F2078" s="2">
        <v>0</v>
      </c>
      <c r="G2078" s="3">
        <v>24</v>
      </c>
    </row>
    <row r="2079" spans="1:7" ht="12.75" customHeight="1" x14ac:dyDescent="0.3">
      <c r="A2079" s="2">
        <v>2082</v>
      </c>
      <c r="B2079" s="2" t="s">
        <v>994</v>
      </c>
      <c r="C2079" s="2" t="s">
        <v>8</v>
      </c>
      <c r="D2079" s="2" t="s">
        <v>9</v>
      </c>
      <c r="F2079" s="2">
        <v>10</v>
      </c>
      <c r="G2079" s="3">
        <v>35</v>
      </c>
    </row>
    <row r="2080" spans="1:7" ht="12.75" customHeight="1" x14ac:dyDescent="0.3">
      <c r="A2080" s="2">
        <v>2083</v>
      </c>
      <c r="B2080" s="2" t="s">
        <v>995</v>
      </c>
      <c r="C2080" s="2" t="s">
        <v>83</v>
      </c>
      <c r="D2080" s="2" t="s">
        <v>199</v>
      </c>
      <c r="F2080" s="2">
        <v>10</v>
      </c>
      <c r="G2080" s="3">
        <v>26</v>
      </c>
    </row>
    <row r="2081" spans="1:7" ht="12.75" customHeight="1" x14ac:dyDescent="0.3">
      <c r="A2081" s="2">
        <v>2084</v>
      </c>
      <c r="B2081" s="2" t="s">
        <v>995</v>
      </c>
      <c r="C2081" s="2" t="s">
        <v>83</v>
      </c>
      <c r="D2081" s="2" t="s">
        <v>199</v>
      </c>
      <c r="F2081" s="2">
        <v>30</v>
      </c>
      <c r="G2081" s="3">
        <v>15</v>
      </c>
    </row>
    <row r="2082" spans="1:7" ht="12.75" customHeight="1" x14ac:dyDescent="0.3">
      <c r="A2082" s="2">
        <v>2085</v>
      </c>
      <c r="B2082" s="2" t="s">
        <v>995</v>
      </c>
      <c r="C2082" s="2" t="s">
        <v>83</v>
      </c>
      <c r="D2082" s="2" t="s">
        <v>199</v>
      </c>
      <c r="E2082" s="2" t="s">
        <v>10</v>
      </c>
      <c r="F2082" s="2">
        <v>0</v>
      </c>
      <c r="G2082" s="3">
        <v>16</v>
      </c>
    </row>
    <row r="2083" spans="1:7" ht="12.75" customHeight="1" x14ac:dyDescent="0.3">
      <c r="A2083" s="2">
        <v>2086</v>
      </c>
      <c r="B2083" s="2" t="s">
        <v>996</v>
      </c>
      <c r="C2083" s="2" t="s">
        <v>8</v>
      </c>
      <c r="D2083" s="2" t="s">
        <v>47</v>
      </c>
      <c r="E2083" s="2" t="s">
        <v>10</v>
      </c>
      <c r="F2083" s="2">
        <v>0</v>
      </c>
      <c r="G2083" s="3">
        <v>28</v>
      </c>
    </row>
    <row r="2084" spans="1:7" ht="12.75" customHeight="1" x14ac:dyDescent="0.3">
      <c r="A2084" s="2">
        <v>2087</v>
      </c>
      <c r="B2084" s="2" t="s">
        <v>997</v>
      </c>
      <c r="C2084" s="2" t="s">
        <v>8</v>
      </c>
      <c r="D2084" s="2" t="s">
        <v>9</v>
      </c>
      <c r="F2084" s="2">
        <v>10</v>
      </c>
      <c r="G2084" s="3">
        <v>11</v>
      </c>
    </row>
    <row r="2085" spans="1:7" ht="12.75" customHeight="1" x14ac:dyDescent="0.3">
      <c r="A2085" s="2">
        <v>2088</v>
      </c>
      <c r="B2085" s="2" t="s">
        <v>997</v>
      </c>
      <c r="C2085" s="2" t="s">
        <v>8</v>
      </c>
      <c r="D2085" s="2" t="s">
        <v>9</v>
      </c>
      <c r="E2085" s="2" t="s">
        <v>10</v>
      </c>
      <c r="F2085" s="2">
        <v>0</v>
      </c>
      <c r="G2085" s="3">
        <v>15</v>
      </c>
    </row>
    <row r="2086" spans="1:7" ht="12.75" customHeight="1" x14ac:dyDescent="0.3">
      <c r="A2086" s="2">
        <v>2089</v>
      </c>
      <c r="B2086" s="2" t="s">
        <v>998</v>
      </c>
      <c r="C2086" s="2" t="s">
        <v>8</v>
      </c>
      <c r="D2086" s="2" t="s">
        <v>65</v>
      </c>
      <c r="E2086" s="2" t="s">
        <v>10</v>
      </c>
      <c r="F2086" s="2">
        <v>0</v>
      </c>
      <c r="G2086" s="3">
        <v>26</v>
      </c>
    </row>
    <row r="2087" spans="1:7" ht="12.75" customHeight="1" x14ac:dyDescent="0.3">
      <c r="A2087" s="2">
        <v>2090</v>
      </c>
      <c r="B2087" s="2" t="s">
        <v>998</v>
      </c>
      <c r="C2087" s="2" t="s">
        <v>8</v>
      </c>
      <c r="D2087" s="2" t="s">
        <v>65</v>
      </c>
      <c r="F2087" s="2">
        <v>10</v>
      </c>
      <c r="G2087" s="3">
        <v>34</v>
      </c>
    </row>
    <row r="2088" spans="1:7" ht="12.75" customHeight="1" x14ac:dyDescent="0.3">
      <c r="A2088" s="2">
        <v>2091</v>
      </c>
      <c r="B2088" s="2" t="s">
        <v>999</v>
      </c>
      <c r="C2088" s="2" t="s">
        <v>8</v>
      </c>
      <c r="D2088" s="2" t="s">
        <v>75</v>
      </c>
      <c r="E2088" s="2" t="s">
        <v>10</v>
      </c>
      <c r="F2088" s="2">
        <v>0</v>
      </c>
      <c r="G2088" s="3">
        <v>16</v>
      </c>
    </row>
    <row r="2089" spans="1:7" ht="12.75" customHeight="1" x14ac:dyDescent="0.3">
      <c r="A2089" s="2">
        <v>2093</v>
      </c>
      <c r="B2089" s="2" t="s">
        <v>1000</v>
      </c>
      <c r="C2089" s="2" t="s">
        <v>8</v>
      </c>
      <c r="D2089" s="2" t="s">
        <v>9</v>
      </c>
      <c r="F2089" s="2">
        <v>10</v>
      </c>
      <c r="G2089" s="3">
        <v>21</v>
      </c>
    </row>
    <row r="2090" spans="1:7" ht="12.75" customHeight="1" x14ac:dyDescent="0.3">
      <c r="A2090" s="2">
        <v>2094</v>
      </c>
      <c r="B2090" s="2" t="s">
        <v>1000</v>
      </c>
      <c r="C2090" s="2" t="s">
        <v>8</v>
      </c>
      <c r="D2090" s="2" t="s">
        <v>9</v>
      </c>
      <c r="E2090" s="2" t="s">
        <v>10</v>
      </c>
      <c r="F2090" s="2">
        <v>0</v>
      </c>
      <c r="G2090" s="3">
        <v>13</v>
      </c>
    </row>
    <row r="2091" spans="1:7" ht="12.75" customHeight="1" x14ac:dyDescent="0.3">
      <c r="A2091" s="2">
        <v>2095</v>
      </c>
      <c r="B2091" s="2" t="s">
        <v>1001</v>
      </c>
      <c r="C2091" s="2" t="s">
        <v>8</v>
      </c>
      <c r="D2091" s="2" t="s">
        <v>54</v>
      </c>
      <c r="F2091" s="2">
        <v>30</v>
      </c>
      <c r="G2091" s="3">
        <v>19</v>
      </c>
    </row>
    <row r="2092" spans="1:7" ht="12.75" customHeight="1" x14ac:dyDescent="0.3">
      <c r="A2092" s="2">
        <v>2096</v>
      </c>
      <c r="B2092" s="2" t="s">
        <v>1002</v>
      </c>
      <c r="C2092" s="2" t="s">
        <v>8</v>
      </c>
      <c r="D2092" s="2" t="s">
        <v>9</v>
      </c>
      <c r="E2092" s="2" t="s">
        <v>10</v>
      </c>
      <c r="F2092" s="2">
        <v>0</v>
      </c>
      <c r="G2092" s="3">
        <v>19</v>
      </c>
    </row>
    <row r="2093" spans="1:7" ht="12.75" customHeight="1" x14ac:dyDescent="0.3">
      <c r="A2093" s="2">
        <v>2097</v>
      </c>
      <c r="B2093" s="2" t="s">
        <v>1002</v>
      </c>
      <c r="C2093" s="2" t="s">
        <v>8</v>
      </c>
      <c r="D2093" s="2" t="s">
        <v>9</v>
      </c>
      <c r="F2093" s="2">
        <v>10</v>
      </c>
      <c r="G2093" s="3">
        <v>16</v>
      </c>
    </row>
    <row r="2094" spans="1:7" ht="12.75" customHeight="1" x14ac:dyDescent="0.3">
      <c r="A2094" s="2">
        <v>2098</v>
      </c>
      <c r="B2094" s="2" t="s">
        <v>1002</v>
      </c>
      <c r="C2094" s="2" t="s">
        <v>8</v>
      </c>
      <c r="D2094" s="2" t="s">
        <v>9</v>
      </c>
      <c r="F2094" s="2">
        <v>30</v>
      </c>
      <c r="G2094" s="3">
        <v>26</v>
      </c>
    </row>
    <row r="2095" spans="1:7" ht="12.75" customHeight="1" x14ac:dyDescent="0.3">
      <c r="A2095" s="2">
        <v>2099</v>
      </c>
      <c r="B2095" s="2" t="s">
        <v>1003</v>
      </c>
      <c r="C2095" s="2" t="s">
        <v>8</v>
      </c>
      <c r="D2095" s="2" t="s">
        <v>97</v>
      </c>
      <c r="F2095" s="2">
        <v>10</v>
      </c>
      <c r="G2095" s="3">
        <v>31</v>
      </c>
    </row>
    <row r="2096" spans="1:7" ht="12.75" customHeight="1" x14ac:dyDescent="0.3">
      <c r="A2096" s="2">
        <v>2100</v>
      </c>
      <c r="B2096" s="2" t="s">
        <v>1004</v>
      </c>
      <c r="C2096" s="2" t="s">
        <v>8</v>
      </c>
      <c r="D2096" s="2" t="s">
        <v>75</v>
      </c>
      <c r="E2096" s="2" t="s">
        <v>10</v>
      </c>
      <c r="F2096" s="2">
        <v>0</v>
      </c>
      <c r="G2096" s="3">
        <v>33</v>
      </c>
    </row>
    <row r="2097" spans="1:7" ht="12.75" customHeight="1" x14ac:dyDescent="0.3">
      <c r="A2097" s="2">
        <v>2101</v>
      </c>
      <c r="B2097" s="2" t="s">
        <v>1005</v>
      </c>
      <c r="C2097" s="2" t="s">
        <v>8</v>
      </c>
      <c r="D2097" s="2" t="s">
        <v>9</v>
      </c>
      <c r="E2097" s="2" t="s">
        <v>10</v>
      </c>
      <c r="F2097" s="2">
        <v>0</v>
      </c>
      <c r="G2097" s="3">
        <v>40</v>
      </c>
    </row>
    <row r="2098" spans="1:7" ht="12.75" customHeight="1" x14ac:dyDescent="0.3">
      <c r="A2098" s="2">
        <v>2102</v>
      </c>
      <c r="B2098" s="2" t="s">
        <v>1006</v>
      </c>
      <c r="C2098" s="2" t="s">
        <v>8</v>
      </c>
      <c r="D2098" s="2" t="s">
        <v>36</v>
      </c>
      <c r="F2098" s="2">
        <v>30</v>
      </c>
      <c r="G2098" s="3">
        <v>32</v>
      </c>
    </row>
    <row r="2099" spans="1:7" ht="12.75" customHeight="1" x14ac:dyDescent="0.3">
      <c r="A2099" s="2">
        <v>2103</v>
      </c>
      <c r="B2099" s="2" t="s">
        <v>1006</v>
      </c>
      <c r="C2099" s="2" t="s">
        <v>8</v>
      </c>
      <c r="D2099" s="2" t="s">
        <v>36</v>
      </c>
      <c r="E2099" s="2" t="s">
        <v>10</v>
      </c>
      <c r="F2099" s="2">
        <v>0</v>
      </c>
      <c r="G2099" s="3">
        <v>33</v>
      </c>
    </row>
    <row r="2100" spans="1:7" ht="12.75" customHeight="1" x14ac:dyDescent="0.3">
      <c r="A2100" s="2">
        <v>2104</v>
      </c>
      <c r="B2100" s="2" t="s">
        <v>1006</v>
      </c>
      <c r="C2100" s="2" t="s">
        <v>8</v>
      </c>
      <c r="D2100" s="2" t="s">
        <v>36</v>
      </c>
      <c r="F2100" s="2">
        <v>10</v>
      </c>
      <c r="G2100" s="3">
        <v>20</v>
      </c>
    </row>
    <row r="2101" spans="1:7" ht="12.75" customHeight="1" x14ac:dyDescent="0.3">
      <c r="A2101" s="2">
        <v>2105</v>
      </c>
      <c r="B2101" s="2" t="s">
        <v>1007</v>
      </c>
      <c r="C2101" s="2" t="s">
        <v>8</v>
      </c>
      <c r="D2101" s="2" t="s">
        <v>105</v>
      </c>
      <c r="F2101" s="2">
        <v>10</v>
      </c>
      <c r="G2101" s="3">
        <v>38</v>
      </c>
    </row>
    <row r="2102" spans="1:7" ht="12.75" customHeight="1" x14ac:dyDescent="0.3">
      <c r="A2102" s="2">
        <v>2106</v>
      </c>
      <c r="B2102" s="2" t="s">
        <v>1007</v>
      </c>
      <c r="C2102" s="2" t="s">
        <v>8</v>
      </c>
      <c r="D2102" s="2" t="s">
        <v>105</v>
      </c>
      <c r="E2102" s="2" t="s">
        <v>10</v>
      </c>
      <c r="F2102" s="2">
        <v>0</v>
      </c>
      <c r="G2102" s="3">
        <v>18</v>
      </c>
    </row>
    <row r="2103" spans="1:7" ht="12.75" customHeight="1" x14ac:dyDescent="0.3">
      <c r="A2103" s="2">
        <v>2107</v>
      </c>
      <c r="B2103" s="2" t="s">
        <v>1007</v>
      </c>
      <c r="C2103" s="2" t="s">
        <v>8</v>
      </c>
      <c r="D2103" s="2" t="s">
        <v>105</v>
      </c>
      <c r="F2103" s="2">
        <v>30</v>
      </c>
      <c r="G2103" s="3">
        <v>36</v>
      </c>
    </row>
    <row r="2104" spans="1:7" ht="12.75" customHeight="1" x14ac:dyDescent="0.3">
      <c r="A2104" s="2">
        <v>2108</v>
      </c>
      <c r="B2104" s="2" t="s">
        <v>1008</v>
      </c>
      <c r="C2104" s="2" t="s">
        <v>8</v>
      </c>
      <c r="D2104" s="2" t="s">
        <v>47</v>
      </c>
      <c r="E2104" s="2" t="s">
        <v>10</v>
      </c>
      <c r="F2104" s="2">
        <v>0</v>
      </c>
      <c r="G2104" s="3">
        <v>27</v>
      </c>
    </row>
    <row r="2105" spans="1:7" ht="12.75" customHeight="1" x14ac:dyDescent="0.3">
      <c r="A2105" s="2">
        <v>2109</v>
      </c>
      <c r="B2105" s="2" t="s">
        <v>1009</v>
      </c>
      <c r="C2105" s="2" t="s">
        <v>8</v>
      </c>
      <c r="D2105" s="2" t="s">
        <v>54</v>
      </c>
      <c r="E2105" s="2" t="s">
        <v>10</v>
      </c>
      <c r="F2105" s="2">
        <v>0</v>
      </c>
      <c r="G2105" s="3">
        <v>31</v>
      </c>
    </row>
    <row r="2106" spans="1:7" ht="12.75" customHeight="1" x14ac:dyDescent="0.3">
      <c r="A2106" s="2">
        <v>2110</v>
      </c>
      <c r="B2106" s="2" t="s">
        <v>1009</v>
      </c>
      <c r="C2106" s="2" t="s">
        <v>8</v>
      </c>
      <c r="D2106" s="2" t="s">
        <v>54</v>
      </c>
      <c r="F2106" s="2">
        <v>10</v>
      </c>
      <c r="G2106" s="3">
        <v>33</v>
      </c>
    </row>
    <row r="2107" spans="1:7" ht="12.75" customHeight="1" x14ac:dyDescent="0.3">
      <c r="A2107" s="2">
        <v>2111</v>
      </c>
      <c r="B2107" s="2" t="s">
        <v>1009</v>
      </c>
      <c r="C2107" s="2" t="s">
        <v>8</v>
      </c>
      <c r="D2107" s="2" t="s">
        <v>54</v>
      </c>
      <c r="F2107" s="2">
        <v>30</v>
      </c>
      <c r="G2107" s="3">
        <v>25</v>
      </c>
    </row>
    <row r="2108" spans="1:7" ht="12.75" customHeight="1" x14ac:dyDescent="0.3">
      <c r="A2108" s="2">
        <v>2112</v>
      </c>
      <c r="B2108" s="2" t="s">
        <v>1010</v>
      </c>
      <c r="C2108" s="2" t="s">
        <v>8</v>
      </c>
      <c r="D2108" s="2" t="s">
        <v>47</v>
      </c>
      <c r="E2108" s="2" t="s">
        <v>10</v>
      </c>
      <c r="F2108" s="2">
        <v>0</v>
      </c>
      <c r="G2108" s="3">
        <v>25</v>
      </c>
    </row>
    <row r="2109" spans="1:7" ht="12.75" customHeight="1" x14ac:dyDescent="0.3">
      <c r="A2109" s="2">
        <v>2113</v>
      </c>
      <c r="B2109" s="2" t="s">
        <v>1011</v>
      </c>
      <c r="C2109" s="2" t="s">
        <v>8</v>
      </c>
      <c r="D2109" s="2" t="s">
        <v>9</v>
      </c>
      <c r="E2109" s="2" t="s">
        <v>10</v>
      </c>
      <c r="F2109" s="2">
        <v>0</v>
      </c>
      <c r="G2109" s="3">
        <v>32</v>
      </c>
    </row>
    <row r="2110" spans="1:7" ht="12.75" customHeight="1" x14ac:dyDescent="0.3">
      <c r="A2110" s="2">
        <v>2114</v>
      </c>
      <c r="B2110" s="2" t="s">
        <v>1012</v>
      </c>
      <c r="C2110" s="2" t="s">
        <v>8</v>
      </c>
      <c r="D2110" s="2" t="s">
        <v>9</v>
      </c>
      <c r="E2110" s="2" t="s">
        <v>10</v>
      </c>
      <c r="F2110" s="2">
        <v>0</v>
      </c>
      <c r="G2110" s="3">
        <v>24</v>
      </c>
    </row>
    <row r="2111" spans="1:7" ht="12.75" customHeight="1" x14ac:dyDescent="0.3">
      <c r="A2111" s="2">
        <v>2115</v>
      </c>
      <c r="B2111" s="2" t="s">
        <v>1012</v>
      </c>
      <c r="C2111" s="2" t="s">
        <v>8</v>
      </c>
      <c r="D2111" s="2" t="s">
        <v>9</v>
      </c>
      <c r="F2111" s="2">
        <v>30</v>
      </c>
      <c r="G2111" s="3">
        <v>37</v>
      </c>
    </row>
    <row r="2112" spans="1:7" ht="12.75" customHeight="1" x14ac:dyDescent="0.3">
      <c r="A2112" s="2">
        <v>2116</v>
      </c>
      <c r="B2112" s="2" t="s">
        <v>1012</v>
      </c>
      <c r="C2112" s="2" t="s">
        <v>8</v>
      </c>
      <c r="D2112" s="2" t="s">
        <v>9</v>
      </c>
      <c r="F2112" s="2">
        <v>10</v>
      </c>
      <c r="G2112" s="3">
        <v>29</v>
      </c>
    </row>
    <row r="2113" spans="1:7" ht="12.75" customHeight="1" x14ac:dyDescent="0.3">
      <c r="A2113" s="2">
        <v>2117</v>
      </c>
      <c r="B2113" s="2" t="s">
        <v>1013</v>
      </c>
      <c r="C2113" s="2" t="s">
        <v>8</v>
      </c>
      <c r="D2113" s="2" t="s">
        <v>54</v>
      </c>
      <c r="E2113" s="2" t="s">
        <v>10</v>
      </c>
      <c r="F2113" s="2">
        <v>0</v>
      </c>
      <c r="G2113" s="3">
        <v>26</v>
      </c>
    </row>
    <row r="2114" spans="1:7" ht="12.75" customHeight="1" x14ac:dyDescent="0.3">
      <c r="A2114" s="2">
        <v>2118</v>
      </c>
      <c r="B2114" s="2" t="s">
        <v>1013</v>
      </c>
      <c r="C2114" s="2" t="s">
        <v>8</v>
      </c>
      <c r="D2114" s="2" t="s">
        <v>54</v>
      </c>
      <c r="F2114" s="2">
        <v>10</v>
      </c>
      <c r="G2114" s="3">
        <v>16</v>
      </c>
    </row>
    <row r="2115" spans="1:7" ht="12.75" customHeight="1" x14ac:dyDescent="0.3">
      <c r="A2115" s="2">
        <v>2119</v>
      </c>
      <c r="B2115" s="2" t="s">
        <v>1013</v>
      </c>
      <c r="C2115" s="2" t="s">
        <v>8</v>
      </c>
      <c r="D2115" s="2" t="s">
        <v>54</v>
      </c>
      <c r="F2115" s="2">
        <v>30</v>
      </c>
      <c r="G2115" s="3">
        <v>34</v>
      </c>
    </row>
    <row r="2116" spans="1:7" ht="12.75" customHeight="1" x14ac:dyDescent="0.3">
      <c r="A2116" s="2">
        <v>2120</v>
      </c>
      <c r="B2116" s="2" t="s">
        <v>1014</v>
      </c>
      <c r="C2116" s="2" t="s">
        <v>8</v>
      </c>
      <c r="D2116" s="2" t="s">
        <v>36</v>
      </c>
      <c r="E2116" s="2" t="s">
        <v>10</v>
      </c>
      <c r="F2116" s="2">
        <v>0</v>
      </c>
      <c r="G2116" s="3">
        <v>19</v>
      </c>
    </row>
    <row r="2117" spans="1:7" ht="12.75" customHeight="1" x14ac:dyDescent="0.3">
      <c r="A2117" s="2">
        <v>2121</v>
      </c>
      <c r="B2117" s="2" t="s">
        <v>1015</v>
      </c>
      <c r="C2117" s="2" t="s">
        <v>8</v>
      </c>
      <c r="D2117" s="2" t="s">
        <v>36</v>
      </c>
      <c r="E2117" s="2" t="s">
        <v>10</v>
      </c>
      <c r="F2117" s="2">
        <v>0</v>
      </c>
      <c r="G2117" s="3">
        <v>31</v>
      </c>
    </row>
    <row r="2118" spans="1:7" ht="12.75" customHeight="1" x14ac:dyDescent="0.3">
      <c r="A2118" s="2">
        <v>2122</v>
      </c>
      <c r="B2118" s="2" t="s">
        <v>1016</v>
      </c>
      <c r="C2118" s="2" t="s">
        <v>8</v>
      </c>
      <c r="D2118" s="2" t="s">
        <v>65</v>
      </c>
      <c r="F2118" s="2">
        <v>30</v>
      </c>
      <c r="G2118" s="3">
        <v>18</v>
      </c>
    </row>
    <row r="2119" spans="1:7" ht="12.75" customHeight="1" x14ac:dyDescent="0.3">
      <c r="A2119" s="2">
        <v>2123</v>
      </c>
      <c r="B2119" s="2" t="s">
        <v>1016</v>
      </c>
      <c r="C2119" s="2" t="s">
        <v>8</v>
      </c>
      <c r="D2119" s="2" t="s">
        <v>65</v>
      </c>
      <c r="F2119" s="2">
        <v>10</v>
      </c>
      <c r="G2119" s="3">
        <v>17</v>
      </c>
    </row>
    <row r="2120" spans="1:7" ht="12.75" customHeight="1" x14ac:dyDescent="0.3">
      <c r="A2120" s="2">
        <v>2124</v>
      </c>
      <c r="B2120" s="2" t="s">
        <v>1016</v>
      </c>
      <c r="C2120" s="2" t="s">
        <v>8</v>
      </c>
      <c r="D2120" s="2" t="s">
        <v>65</v>
      </c>
      <c r="E2120" s="2" t="s">
        <v>10</v>
      </c>
      <c r="F2120" s="2">
        <v>0</v>
      </c>
      <c r="G2120" s="3">
        <v>12</v>
      </c>
    </row>
    <row r="2121" spans="1:7" ht="12.75" customHeight="1" x14ac:dyDescent="0.3">
      <c r="A2121" s="2">
        <v>2125</v>
      </c>
      <c r="B2121" s="2" t="s">
        <v>1017</v>
      </c>
      <c r="C2121" s="2" t="s">
        <v>8</v>
      </c>
      <c r="D2121" s="2" t="s">
        <v>9</v>
      </c>
      <c r="F2121" s="2">
        <v>10</v>
      </c>
      <c r="G2121" s="3">
        <v>16</v>
      </c>
    </row>
    <row r="2122" spans="1:7" ht="12.75" customHeight="1" x14ac:dyDescent="0.3">
      <c r="A2122" s="2">
        <v>2126</v>
      </c>
      <c r="B2122" s="2" t="s">
        <v>1017</v>
      </c>
      <c r="C2122" s="2" t="s">
        <v>8</v>
      </c>
      <c r="D2122" s="2" t="s">
        <v>9</v>
      </c>
      <c r="E2122" s="2" t="s">
        <v>10</v>
      </c>
      <c r="F2122" s="2">
        <v>0</v>
      </c>
      <c r="G2122" s="3">
        <v>28</v>
      </c>
    </row>
    <row r="2123" spans="1:7" ht="12.75" customHeight="1" x14ac:dyDescent="0.3">
      <c r="A2123" s="2">
        <v>2127</v>
      </c>
      <c r="B2123" s="2" t="s">
        <v>1018</v>
      </c>
      <c r="C2123" s="2" t="s">
        <v>8</v>
      </c>
      <c r="D2123" s="2" t="s">
        <v>36</v>
      </c>
      <c r="E2123" s="2" t="s">
        <v>10</v>
      </c>
      <c r="F2123" s="2">
        <v>0</v>
      </c>
      <c r="G2123" s="3">
        <v>24</v>
      </c>
    </row>
    <row r="2124" spans="1:7" ht="12.75" customHeight="1" x14ac:dyDescent="0.3">
      <c r="A2124" s="2">
        <v>2128</v>
      </c>
      <c r="B2124" s="2" t="s">
        <v>1018</v>
      </c>
      <c r="C2124" s="2" t="s">
        <v>8</v>
      </c>
      <c r="D2124" s="2" t="s">
        <v>36</v>
      </c>
      <c r="F2124" s="2">
        <v>30</v>
      </c>
      <c r="G2124" s="3">
        <v>29</v>
      </c>
    </row>
    <row r="2125" spans="1:7" ht="12.75" customHeight="1" x14ac:dyDescent="0.3">
      <c r="A2125" s="2">
        <v>2129</v>
      </c>
      <c r="B2125" s="2" t="s">
        <v>1019</v>
      </c>
      <c r="C2125" s="2" t="s">
        <v>8</v>
      </c>
      <c r="D2125" s="2" t="s">
        <v>9</v>
      </c>
      <c r="E2125" s="2" t="s">
        <v>10</v>
      </c>
      <c r="F2125" s="2">
        <v>0</v>
      </c>
      <c r="G2125" s="3">
        <v>35</v>
      </c>
    </row>
    <row r="2126" spans="1:7" ht="12.75" customHeight="1" x14ac:dyDescent="0.3">
      <c r="A2126" s="2">
        <v>2130</v>
      </c>
      <c r="B2126" s="2" t="s">
        <v>1019</v>
      </c>
      <c r="C2126" s="2" t="s">
        <v>8</v>
      </c>
      <c r="D2126" s="2" t="s">
        <v>9</v>
      </c>
      <c r="F2126" s="2">
        <v>10</v>
      </c>
      <c r="G2126" s="3">
        <v>34</v>
      </c>
    </row>
    <row r="2127" spans="1:7" ht="12.75" customHeight="1" x14ac:dyDescent="0.3">
      <c r="A2127" s="2">
        <v>2131</v>
      </c>
      <c r="B2127" s="2" t="s">
        <v>1020</v>
      </c>
      <c r="C2127" s="2" t="s">
        <v>8</v>
      </c>
      <c r="D2127" s="2" t="s">
        <v>9</v>
      </c>
      <c r="E2127" s="2" t="s">
        <v>10</v>
      </c>
      <c r="F2127" s="2">
        <v>0</v>
      </c>
      <c r="G2127" s="3">
        <v>13</v>
      </c>
    </row>
    <row r="2128" spans="1:7" ht="12.75" customHeight="1" x14ac:dyDescent="0.3">
      <c r="A2128" s="2">
        <v>2132</v>
      </c>
      <c r="B2128" s="2" t="s">
        <v>1021</v>
      </c>
      <c r="C2128" s="2" t="s">
        <v>8</v>
      </c>
      <c r="D2128" s="2" t="s">
        <v>9</v>
      </c>
      <c r="E2128" s="2" t="s">
        <v>10</v>
      </c>
      <c r="F2128" s="2">
        <v>0</v>
      </c>
      <c r="G2128" s="3">
        <v>38</v>
      </c>
    </row>
    <row r="2129" spans="1:7" ht="12.75" customHeight="1" x14ac:dyDescent="0.3">
      <c r="A2129" s="2">
        <v>2133</v>
      </c>
      <c r="B2129" s="2" t="s">
        <v>1022</v>
      </c>
      <c r="C2129" s="2" t="s">
        <v>8</v>
      </c>
      <c r="D2129" s="2" t="s">
        <v>47</v>
      </c>
      <c r="E2129" s="2" t="s">
        <v>10</v>
      </c>
      <c r="F2129" s="2">
        <v>0</v>
      </c>
      <c r="G2129" s="3">
        <v>26</v>
      </c>
    </row>
    <row r="2130" spans="1:7" ht="12.75" customHeight="1" x14ac:dyDescent="0.3">
      <c r="A2130" s="2">
        <v>2134</v>
      </c>
      <c r="B2130" s="2" t="s">
        <v>1023</v>
      </c>
      <c r="C2130" s="2" t="s">
        <v>8</v>
      </c>
      <c r="D2130" s="2" t="s">
        <v>36</v>
      </c>
      <c r="E2130" s="2" t="s">
        <v>10</v>
      </c>
      <c r="F2130" s="2">
        <v>0</v>
      </c>
      <c r="G2130" s="3">
        <v>15</v>
      </c>
    </row>
    <row r="2131" spans="1:7" ht="12.75" customHeight="1" x14ac:dyDescent="0.3">
      <c r="A2131" s="2">
        <v>2135</v>
      </c>
      <c r="B2131" s="2" t="s">
        <v>1023</v>
      </c>
      <c r="C2131" s="2" t="s">
        <v>8</v>
      </c>
      <c r="D2131" s="2" t="s">
        <v>36</v>
      </c>
      <c r="F2131" s="2">
        <v>30</v>
      </c>
      <c r="G2131" s="3">
        <v>18</v>
      </c>
    </row>
    <row r="2132" spans="1:7" ht="12.75" customHeight="1" x14ac:dyDescent="0.3">
      <c r="A2132" s="2">
        <v>2136</v>
      </c>
      <c r="B2132" s="2" t="s">
        <v>1023</v>
      </c>
      <c r="C2132" s="2" t="s">
        <v>8</v>
      </c>
      <c r="D2132" s="2" t="s">
        <v>36</v>
      </c>
      <c r="F2132" s="2">
        <v>10</v>
      </c>
      <c r="G2132" s="3">
        <v>27</v>
      </c>
    </row>
    <row r="2133" spans="1:7" ht="12.75" customHeight="1" x14ac:dyDescent="0.3">
      <c r="A2133" s="2">
        <v>2137</v>
      </c>
      <c r="B2133" s="2" t="s">
        <v>1024</v>
      </c>
      <c r="C2133" s="2" t="s">
        <v>8</v>
      </c>
      <c r="D2133" s="2" t="s">
        <v>47</v>
      </c>
      <c r="F2133" s="2">
        <v>10</v>
      </c>
      <c r="G2133" s="3">
        <v>23</v>
      </c>
    </row>
    <row r="2134" spans="1:7" ht="12.75" customHeight="1" x14ac:dyDescent="0.3">
      <c r="A2134" s="2">
        <v>2138</v>
      </c>
      <c r="B2134" s="2" t="s">
        <v>1024</v>
      </c>
      <c r="C2134" s="2" t="s">
        <v>8</v>
      </c>
      <c r="D2134" s="2" t="s">
        <v>47</v>
      </c>
      <c r="E2134" s="2" t="s">
        <v>10</v>
      </c>
      <c r="F2134" s="2">
        <v>0</v>
      </c>
      <c r="G2134" s="3">
        <v>14</v>
      </c>
    </row>
    <row r="2135" spans="1:7" ht="12.75" customHeight="1" x14ac:dyDescent="0.3">
      <c r="A2135" s="2">
        <v>2139</v>
      </c>
      <c r="B2135" s="2" t="s">
        <v>1025</v>
      </c>
      <c r="C2135" s="2" t="s">
        <v>8</v>
      </c>
      <c r="D2135" s="2" t="s">
        <v>36</v>
      </c>
      <c r="E2135" s="2" t="s">
        <v>10</v>
      </c>
      <c r="F2135" s="2">
        <v>0</v>
      </c>
      <c r="G2135" s="3">
        <v>39</v>
      </c>
    </row>
    <row r="2136" spans="1:7" ht="12.75" customHeight="1" x14ac:dyDescent="0.3">
      <c r="A2136" s="2">
        <v>2140</v>
      </c>
      <c r="B2136" s="2" t="s">
        <v>1026</v>
      </c>
      <c r="C2136" s="2" t="s">
        <v>8</v>
      </c>
      <c r="D2136" s="2" t="s">
        <v>47</v>
      </c>
      <c r="E2136" s="2" t="s">
        <v>10</v>
      </c>
      <c r="F2136" s="2">
        <v>0</v>
      </c>
      <c r="G2136" s="3">
        <v>40</v>
      </c>
    </row>
    <row r="2137" spans="1:7" ht="12.75" customHeight="1" x14ac:dyDescent="0.3">
      <c r="A2137" s="2">
        <v>2141</v>
      </c>
      <c r="B2137" s="2" t="s">
        <v>1027</v>
      </c>
      <c r="C2137" s="2" t="s">
        <v>8</v>
      </c>
      <c r="D2137" s="2" t="s">
        <v>9</v>
      </c>
      <c r="E2137" s="2" t="s">
        <v>10</v>
      </c>
      <c r="F2137" s="2">
        <v>0</v>
      </c>
      <c r="G2137" s="3">
        <v>27</v>
      </c>
    </row>
    <row r="2138" spans="1:7" ht="12.75" customHeight="1" x14ac:dyDescent="0.3">
      <c r="A2138" s="2">
        <v>2142</v>
      </c>
      <c r="B2138" s="2" t="s">
        <v>1027</v>
      </c>
      <c r="C2138" s="2" t="s">
        <v>8</v>
      </c>
      <c r="D2138" s="2" t="s">
        <v>9</v>
      </c>
      <c r="F2138" s="2">
        <v>10</v>
      </c>
      <c r="G2138" s="3">
        <v>29</v>
      </c>
    </row>
    <row r="2139" spans="1:7" ht="12.75" customHeight="1" x14ac:dyDescent="0.3">
      <c r="A2139" s="2">
        <v>2143</v>
      </c>
      <c r="B2139" s="2" t="s">
        <v>1028</v>
      </c>
      <c r="C2139" s="2" t="s">
        <v>8</v>
      </c>
      <c r="D2139" s="2" t="s">
        <v>47</v>
      </c>
      <c r="E2139" s="2" t="s">
        <v>10</v>
      </c>
      <c r="F2139" s="2">
        <v>0</v>
      </c>
      <c r="G2139" s="3">
        <v>27</v>
      </c>
    </row>
    <row r="2140" spans="1:7" ht="12.75" customHeight="1" x14ac:dyDescent="0.3">
      <c r="A2140" s="2">
        <v>2144</v>
      </c>
      <c r="B2140" s="2" t="s">
        <v>1029</v>
      </c>
      <c r="C2140" s="2" t="s">
        <v>14</v>
      </c>
      <c r="D2140" s="2" t="s">
        <v>13</v>
      </c>
      <c r="F2140" s="2">
        <v>30</v>
      </c>
      <c r="G2140" s="3">
        <v>24</v>
      </c>
    </row>
    <row r="2141" spans="1:7" ht="12.75" customHeight="1" x14ac:dyDescent="0.3">
      <c r="A2141" s="2">
        <v>2145</v>
      </c>
      <c r="B2141" s="2" t="s">
        <v>1029</v>
      </c>
      <c r="C2141" s="2" t="s">
        <v>14</v>
      </c>
      <c r="D2141" s="2" t="s">
        <v>13</v>
      </c>
      <c r="F2141" s="2">
        <v>10</v>
      </c>
      <c r="G2141" s="3">
        <v>25</v>
      </c>
    </row>
    <row r="2142" spans="1:7" ht="12.75" customHeight="1" x14ac:dyDescent="0.3">
      <c r="A2142" s="2">
        <v>2146</v>
      </c>
      <c r="B2142" s="2" t="s">
        <v>1029</v>
      </c>
      <c r="C2142" s="2" t="s">
        <v>14</v>
      </c>
      <c r="D2142" s="2" t="s">
        <v>13</v>
      </c>
      <c r="E2142" s="2" t="s">
        <v>10</v>
      </c>
      <c r="F2142" s="2">
        <v>0</v>
      </c>
      <c r="G2142" s="3">
        <v>11</v>
      </c>
    </row>
    <row r="2143" spans="1:7" ht="12.75" customHeight="1" x14ac:dyDescent="0.3">
      <c r="A2143" s="2">
        <v>2147</v>
      </c>
      <c r="B2143" s="2" t="s">
        <v>1030</v>
      </c>
      <c r="C2143" s="2" t="s">
        <v>8</v>
      </c>
      <c r="D2143" s="2" t="s">
        <v>36</v>
      </c>
      <c r="F2143" s="2">
        <v>20</v>
      </c>
      <c r="G2143" s="3">
        <v>40</v>
      </c>
    </row>
    <row r="2144" spans="1:7" ht="12.75" customHeight="1" x14ac:dyDescent="0.3">
      <c r="A2144" s="2">
        <v>2148</v>
      </c>
      <c r="B2144" s="2" t="s">
        <v>1030</v>
      </c>
      <c r="C2144" s="2" t="s">
        <v>8</v>
      </c>
      <c r="D2144" s="2" t="s">
        <v>36</v>
      </c>
      <c r="F2144" s="2">
        <v>10</v>
      </c>
      <c r="G2144" s="3">
        <v>29</v>
      </c>
    </row>
    <row r="2145" spans="1:7" ht="12.75" customHeight="1" x14ac:dyDescent="0.3">
      <c r="A2145" s="2">
        <v>2149</v>
      </c>
      <c r="B2145" s="2" t="s">
        <v>1030</v>
      </c>
      <c r="C2145" s="2" t="s">
        <v>8</v>
      </c>
      <c r="D2145" s="2" t="s">
        <v>36</v>
      </c>
      <c r="E2145" s="2" t="s">
        <v>10</v>
      </c>
      <c r="F2145" s="2">
        <v>0</v>
      </c>
      <c r="G2145" s="3">
        <v>18</v>
      </c>
    </row>
    <row r="2146" spans="1:7" ht="12.75" customHeight="1" x14ac:dyDescent="0.3">
      <c r="A2146" s="2">
        <v>2150</v>
      </c>
      <c r="B2146" s="2" t="s">
        <v>1030</v>
      </c>
      <c r="C2146" s="2" t="s">
        <v>8</v>
      </c>
      <c r="D2146" s="2" t="s">
        <v>36</v>
      </c>
      <c r="F2146" s="2">
        <v>30</v>
      </c>
      <c r="G2146" s="3">
        <v>23</v>
      </c>
    </row>
    <row r="2147" spans="1:7" ht="12.75" customHeight="1" x14ac:dyDescent="0.3">
      <c r="A2147" s="2">
        <v>2151</v>
      </c>
      <c r="B2147" s="2" t="s">
        <v>1031</v>
      </c>
      <c r="C2147" s="2" t="s">
        <v>8</v>
      </c>
      <c r="D2147" s="2" t="s">
        <v>36</v>
      </c>
      <c r="F2147" s="2">
        <v>10</v>
      </c>
      <c r="G2147" s="3">
        <v>24</v>
      </c>
    </row>
    <row r="2148" spans="1:7" ht="12.75" customHeight="1" x14ac:dyDescent="0.3">
      <c r="A2148" s="2">
        <v>2152</v>
      </c>
      <c r="B2148" s="2" t="s">
        <v>1031</v>
      </c>
      <c r="C2148" s="2" t="s">
        <v>8</v>
      </c>
      <c r="D2148" s="2" t="s">
        <v>36</v>
      </c>
      <c r="F2148" s="2">
        <v>30</v>
      </c>
      <c r="G2148" s="3">
        <v>30</v>
      </c>
    </row>
    <row r="2149" spans="1:7" ht="12.75" customHeight="1" x14ac:dyDescent="0.3">
      <c r="A2149" s="2">
        <v>2153</v>
      </c>
      <c r="B2149" s="2" t="s">
        <v>1031</v>
      </c>
      <c r="C2149" s="2" t="s">
        <v>8</v>
      </c>
      <c r="D2149" s="2" t="s">
        <v>36</v>
      </c>
      <c r="E2149" s="2" t="s">
        <v>10</v>
      </c>
      <c r="F2149" s="2">
        <v>0</v>
      </c>
      <c r="G2149" s="3">
        <v>33</v>
      </c>
    </row>
    <row r="2150" spans="1:7" ht="12.75" customHeight="1" x14ac:dyDescent="0.3">
      <c r="A2150" s="2">
        <v>2154</v>
      </c>
      <c r="B2150" s="2" t="s">
        <v>1032</v>
      </c>
      <c r="C2150" s="2" t="s">
        <v>8</v>
      </c>
      <c r="D2150" s="2" t="s">
        <v>54</v>
      </c>
      <c r="E2150" s="2" t="s">
        <v>10</v>
      </c>
      <c r="F2150" s="2">
        <v>0</v>
      </c>
      <c r="G2150" s="3">
        <v>28</v>
      </c>
    </row>
    <row r="2151" spans="1:7" ht="12.75" customHeight="1" x14ac:dyDescent="0.3">
      <c r="A2151" s="2">
        <v>2155</v>
      </c>
      <c r="B2151" s="2" t="s">
        <v>1033</v>
      </c>
      <c r="C2151" s="2" t="s">
        <v>14</v>
      </c>
      <c r="D2151" s="2" t="s">
        <v>23</v>
      </c>
      <c r="F2151" s="2">
        <v>10</v>
      </c>
      <c r="G2151" s="3">
        <v>40</v>
      </c>
    </row>
    <row r="2152" spans="1:7" ht="12.75" customHeight="1" x14ac:dyDescent="0.3">
      <c r="A2152" s="2">
        <v>2156</v>
      </c>
      <c r="B2152" s="2" t="s">
        <v>1033</v>
      </c>
      <c r="C2152" s="2" t="s">
        <v>14</v>
      </c>
      <c r="D2152" s="2" t="s">
        <v>23</v>
      </c>
      <c r="E2152" s="2" t="s">
        <v>10</v>
      </c>
      <c r="F2152" s="2">
        <v>0</v>
      </c>
      <c r="G2152" s="3">
        <v>39</v>
      </c>
    </row>
    <row r="2153" spans="1:7" ht="12.75" customHeight="1" x14ac:dyDescent="0.3">
      <c r="A2153" s="2">
        <v>2157</v>
      </c>
      <c r="B2153" s="2" t="s">
        <v>1034</v>
      </c>
      <c r="C2153" s="2" t="s">
        <v>8</v>
      </c>
      <c r="D2153" s="2" t="s">
        <v>9</v>
      </c>
      <c r="E2153" s="2" t="s">
        <v>10</v>
      </c>
      <c r="F2153" s="2">
        <v>0</v>
      </c>
      <c r="G2153" s="3">
        <v>36</v>
      </c>
    </row>
    <row r="2154" spans="1:7" ht="12.75" customHeight="1" x14ac:dyDescent="0.3">
      <c r="A2154" s="2">
        <v>2158</v>
      </c>
      <c r="B2154" s="2" t="s">
        <v>1034</v>
      </c>
      <c r="C2154" s="2" t="s">
        <v>8</v>
      </c>
      <c r="D2154" s="2" t="s">
        <v>9</v>
      </c>
      <c r="F2154" s="2">
        <v>10</v>
      </c>
      <c r="G2154" s="3">
        <v>11</v>
      </c>
    </row>
    <row r="2155" spans="1:7" ht="12.75" customHeight="1" x14ac:dyDescent="0.3">
      <c r="A2155" s="2">
        <v>2159</v>
      </c>
      <c r="B2155" s="2" t="s">
        <v>1035</v>
      </c>
      <c r="C2155" s="2" t="s">
        <v>8</v>
      </c>
      <c r="D2155" s="2" t="s">
        <v>9</v>
      </c>
      <c r="E2155" s="2" t="s">
        <v>10</v>
      </c>
      <c r="F2155" s="2">
        <v>0</v>
      </c>
      <c r="G2155" s="3">
        <v>32</v>
      </c>
    </row>
    <row r="2156" spans="1:7" ht="12.75" customHeight="1" x14ac:dyDescent="0.3">
      <c r="A2156" s="2">
        <v>2160</v>
      </c>
      <c r="B2156" s="2" t="s">
        <v>1035</v>
      </c>
      <c r="C2156" s="2" t="s">
        <v>8</v>
      </c>
      <c r="D2156" s="2" t="s">
        <v>9</v>
      </c>
      <c r="F2156" s="2">
        <v>10</v>
      </c>
      <c r="G2156" s="3">
        <v>15</v>
      </c>
    </row>
    <row r="2157" spans="1:7" ht="12.75" customHeight="1" x14ac:dyDescent="0.3">
      <c r="A2157" s="2">
        <v>2161</v>
      </c>
      <c r="B2157" s="2" t="s">
        <v>1036</v>
      </c>
      <c r="C2157" s="2" t="s">
        <v>8</v>
      </c>
      <c r="D2157" s="2" t="s">
        <v>54</v>
      </c>
      <c r="F2157" s="2">
        <v>10</v>
      </c>
      <c r="G2157" s="3">
        <v>25</v>
      </c>
    </row>
    <row r="2158" spans="1:7" ht="12.75" customHeight="1" x14ac:dyDescent="0.3">
      <c r="A2158" s="2">
        <v>2162</v>
      </c>
      <c r="B2158" s="2" t="s">
        <v>1036</v>
      </c>
      <c r="C2158" s="2" t="s">
        <v>8</v>
      </c>
      <c r="D2158" s="2" t="s">
        <v>54</v>
      </c>
      <c r="E2158" s="2" t="s">
        <v>10</v>
      </c>
      <c r="F2158" s="2">
        <v>0</v>
      </c>
      <c r="G2158" s="3">
        <v>33</v>
      </c>
    </row>
    <row r="2159" spans="1:7" ht="12.75" customHeight="1" x14ac:dyDescent="0.3">
      <c r="A2159" s="2">
        <v>2163</v>
      </c>
      <c r="B2159" s="2" t="s">
        <v>1036</v>
      </c>
      <c r="C2159" s="2" t="s">
        <v>8</v>
      </c>
      <c r="D2159" s="2" t="s">
        <v>54</v>
      </c>
      <c r="F2159" s="2">
        <v>30</v>
      </c>
      <c r="G2159" s="3">
        <v>16</v>
      </c>
    </row>
    <row r="2160" spans="1:7" ht="12.75" customHeight="1" x14ac:dyDescent="0.3">
      <c r="A2160" s="2">
        <v>2164</v>
      </c>
      <c r="B2160" s="2" t="s">
        <v>1037</v>
      </c>
      <c r="C2160" s="2" t="s">
        <v>8</v>
      </c>
      <c r="D2160" s="2" t="s">
        <v>9</v>
      </c>
      <c r="E2160" s="2" t="s">
        <v>10</v>
      </c>
      <c r="F2160" s="2">
        <v>0</v>
      </c>
      <c r="G2160" s="3">
        <v>19</v>
      </c>
    </row>
    <row r="2161" spans="1:7" ht="12.75" customHeight="1" x14ac:dyDescent="0.3">
      <c r="A2161" s="2">
        <v>2165</v>
      </c>
      <c r="B2161" s="2" t="s">
        <v>1037</v>
      </c>
      <c r="C2161" s="2" t="s">
        <v>8</v>
      </c>
      <c r="D2161" s="2" t="s">
        <v>9</v>
      </c>
      <c r="F2161" s="2">
        <v>20</v>
      </c>
      <c r="G2161" s="3">
        <v>37</v>
      </c>
    </row>
    <row r="2162" spans="1:7" ht="12.75" customHeight="1" x14ac:dyDescent="0.3">
      <c r="A2162" s="2">
        <v>2166</v>
      </c>
      <c r="B2162" s="2" t="s">
        <v>1038</v>
      </c>
      <c r="C2162" s="2" t="s">
        <v>8</v>
      </c>
      <c r="D2162" s="2" t="s">
        <v>9</v>
      </c>
      <c r="E2162" s="2" t="s">
        <v>10</v>
      </c>
      <c r="F2162" s="2">
        <v>0</v>
      </c>
      <c r="G2162" s="3">
        <v>20</v>
      </c>
    </row>
    <row r="2163" spans="1:7" ht="12.75" customHeight="1" x14ac:dyDescent="0.3">
      <c r="A2163" s="2">
        <v>2167</v>
      </c>
      <c r="B2163" s="2" t="s">
        <v>1038</v>
      </c>
      <c r="C2163" s="2" t="s">
        <v>8</v>
      </c>
      <c r="D2163" s="2" t="s">
        <v>9</v>
      </c>
      <c r="F2163" s="2">
        <v>10</v>
      </c>
      <c r="G2163" s="3">
        <v>34</v>
      </c>
    </row>
    <row r="2164" spans="1:7" ht="12.75" customHeight="1" x14ac:dyDescent="0.3">
      <c r="A2164" s="2">
        <v>2168</v>
      </c>
      <c r="B2164" s="2" t="s">
        <v>1039</v>
      </c>
      <c r="C2164" s="2" t="s">
        <v>8</v>
      </c>
      <c r="D2164" s="2" t="s">
        <v>36</v>
      </c>
      <c r="E2164" s="2" t="s">
        <v>10</v>
      </c>
      <c r="F2164" s="2">
        <v>0</v>
      </c>
      <c r="G2164" s="3">
        <v>29</v>
      </c>
    </row>
    <row r="2165" spans="1:7" ht="12.75" customHeight="1" x14ac:dyDescent="0.3">
      <c r="A2165" s="2">
        <v>2169</v>
      </c>
      <c r="B2165" s="2" t="s">
        <v>1040</v>
      </c>
      <c r="C2165" s="2" t="s">
        <v>8</v>
      </c>
      <c r="D2165" s="2" t="s">
        <v>47</v>
      </c>
      <c r="F2165" s="2">
        <v>30</v>
      </c>
      <c r="G2165" s="3">
        <v>40</v>
      </c>
    </row>
    <row r="2166" spans="1:7" ht="12.75" customHeight="1" x14ac:dyDescent="0.3">
      <c r="A2166" s="2">
        <v>2170</v>
      </c>
      <c r="B2166" s="2" t="s">
        <v>1040</v>
      </c>
      <c r="C2166" s="2" t="s">
        <v>8</v>
      </c>
      <c r="D2166" s="2" t="s">
        <v>47</v>
      </c>
      <c r="E2166" s="2" t="s">
        <v>10</v>
      </c>
      <c r="F2166" s="2">
        <v>0</v>
      </c>
      <c r="G2166" s="3">
        <v>25</v>
      </c>
    </row>
    <row r="2167" spans="1:7" ht="12.75" customHeight="1" x14ac:dyDescent="0.3">
      <c r="A2167" s="2">
        <v>2171</v>
      </c>
      <c r="B2167" s="2" t="s">
        <v>1040</v>
      </c>
      <c r="C2167" s="2" t="s">
        <v>8</v>
      </c>
      <c r="D2167" s="2" t="s">
        <v>47</v>
      </c>
      <c r="F2167" s="2">
        <v>10</v>
      </c>
      <c r="G2167" s="3">
        <v>32</v>
      </c>
    </row>
    <row r="2168" spans="1:7" ht="12.75" customHeight="1" x14ac:dyDescent="0.3">
      <c r="A2168" s="2">
        <v>2172</v>
      </c>
      <c r="B2168" s="2" t="s">
        <v>1041</v>
      </c>
      <c r="C2168" s="2" t="s">
        <v>8</v>
      </c>
      <c r="D2168" s="2" t="s">
        <v>36</v>
      </c>
      <c r="E2168" s="2" t="s">
        <v>10</v>
      </c>
      <c r="F2168" s="2">
        <v>0</v>
      </c>
      <c r="G2168" s="3">
        <v>25</v>
      </c>
    </row>
    <row r="2169" spans="1:7" ht="12.75" customHeight="1" x14ac:dyDescent="0.3">
      <c r="A2169" s="2">
        <v>2173</v>
      </c>
      <c r="B2169" s="2" t="s">
        <v>1042</v>
      </c>
      <c r="C2169" s="2" t="s">
        <v>8</v>
      </c>
      <c r="D2169" s="2" t="s">
        <v>9</v>
      </c>
      <c r="F2169" s="2">
        <v>10</v>
      </c>
      <c r="G2169" s="3">
        <v>35</v>
      </c>
    </row>
    <row r="2170" spans="1:7" ht="12.75" customHeight="1" x14ac:dyDescent="0.3">
      <c r="A2170" s="2">
        <v>2174</v>
      </c>
      <c r="B2170" s="2" t="s">
        <v>1042</v>
      </c>
      <c r="C2170" s="2" t="s">
        <v>8</v>
      </c>
      <c r="D2170" s="2" t="s">
        <v>9</v>
      </c>
      <c r="E2170" s="2" t="s">
        <v>10</v>
      </c>
      <c r="F2170" s="2">
        <v>0</v>
      </c>
      <c r="G2170" s="3">
        <v>16</v>
      </c>
    </row>
    <row r="2171" spans="1:7" ht="12.75" customHeight="1" x14ac:dyDescent="0.3">
      <c r="A2171" s="2">
        <v>2175</v>
      </c>
      <c r="B2171" s="2" t="s">
        <v>1042</v>
      </c>
      <c r="C2171" s="2" t="s">
        <v>8</v>
      </c>
      <c r="D2171" s="2" t="s">
        <v>9</v>
      </c>
      <c r="F2171" s="2">
        <v>30</v>
      </c>
      <c r="G2171" s="3">
        <v>21</v>
      </c>
    </row>
    <row r="2172" spans="1:7" ht="12.75" customHeight="1" x14ac:dyDescent="0.3">
      <c r="A2172" s="2">
        <v>2176</v>
      </c>
      <c r="B2172" s="2" t="s">
        <v>1043</v>
      </c>
      <c r="C2172" s="2" t="s">
        <v>8</v>
      </c>
      <c r="D2172" s="2" t="s">
        <v>65</v>
      </c>
      <c r="E2172" s="2" t="s">
        <v>10</v>
      </c>
      <c r="F2172" s="2">
        <v>0</v>
      </c>
      <c r="G2172" s="3">
        <v>28</v>
      </c>
    </row>
    <row r="2173" spans="1:7" ht="12.75" customHeight="1" x14ac:dyDescent="0.3">
      <c r="A2173" s="2">
        <v>2177</v>
      </c>
      <c r="B2173" s="2" t="s">
        <v>1043</v>
      </c>
      <c r="C2173" s="2" t="s">
        <v>8</v>
      </c>
      <c r="D2173" s="2" t="s">
        <v>65</v>
      </c>
      <c r="F2173" s="2">
        <v>30</v>
      </c>
      <c r="G2173" s="3">
        <v>38</v>
      </c>
    </row>
    <row r="2174" spans="1:7" ht="12.75" customHeight="1" x14ac:dyDescent="0.3">
      <c r="A2174" s="2">
        <v>2178</v>
      </c>
      <c r="B2174" s="2" t="s">
        <v>1043</v>
      </c>
      <c r="C2174" s="2" t="s">
        <v>8</v>
      </c>
      <c r="D2174" s="2" t="s">
        <v>65</v>
      </c>
      <c r="F2174" s="2">
        <v>10</v>
      </c>
      <c r="G2174" s="3">
        <v>39</v>
      </c>
    </row>
    <row r="2175" spans="1:7" ht="12.75" customHeight="1" x14ac:dyDescent="0.3">
      <c r="A2175" s="2">
        <v>2179</v>
      </c>
      <c r="B2175" s="2" t="s">
        <v>1044</v>
      </c>
      <c r="C2175" s="2" t="s">
        <v>8</v>
      </c>
      <c r="D2175" s="2" t="s">
        <v>65</v>
      </c>
      <c r="E2175" s="2" t="s">
        <v>10</v>
      </c>
      <c r="F2175" s="2">
        <v>0</v>
      </c>
      <c r="G2175" s="3">
        <v>20</v>
      </c>
    </row>
    <row r="2176" spans="1:7" ht="12.75" customHeight="1" x14ac:dyDescent="0.3">
      <c r="A2176" s="2">
        <v>2180</v>
      </c>
      <c r="B2176" s="2" t="s">
        <v>1045</v>
      </c>
      <c r="C2176" s="2" t="s">
        <v>8</v>
      </c>
      <c r="D2176" s="2" t="s">
        <v>9</v>
      </c>
      <c r="E2176" s="2" t="s">
        <v>10</v>
      </c>
      <c r="F2176" s="2">
        <v>0</v>
      </c>
      <c r="G2176" s="3">
        <v>24</v>
      </c>
    </row>
    <row r="2177" spans="1:7" ht="12.75" customHeight="1" x14ac:dyDescent="0.3">
      <c r="A2177" s="2">
        <v>2181</v>
      </c>
      <c r="B2177" s="2" t="s">
        <v>1045</v>
      </c>
      <c r="C2177" s="2" t="s">
        <v>8</v>
      </c>
      <c r="D2177" s="2" t="s">
        <v>9</v>
      </c>
      <c r="F2177" s="2">
        <v>10</v>
      </c>
      <c r="G2177" s="3">
        <v>16</v>
      </c>
    </row>
    <row r="2178" spans="1:7" ht="12.75" customHeight="1" x14ac:dyDescent="0.3">
      <c r="A2178" s="2">
        <v>2182</v>
      </c>
      <c r="B2178" s="2" t="s">
        <v>1046</v>
      </c>
      <c r="C2178" s="2" t="s">
        <v>8</v>
      </c>
      <c r="D2178" s="2" t="s">
        <v>36</v>
      </c>
      <c r="F2178" s="2">
        <v>10</v>
      </c>
      <c r="G2178" s="3">
        <v>29</v>
      </c>
    </row>
    <row r="2179" spans="1:7" ht="12.75" customHeight="1" x14ac:dyDescent="0.3">
      <c r="A2179" s="2">
        <v>2183</v>
      </c>
      <c r="B2179" s="2" t="s">
        <v>1046</v>
      </c>
      <c r="C2179" s="2" t="s">
        <v>8</v>
      </c>
      <c r="D2179" s="2" t="s">
        <v>36</v>
      </c>
      <c r="E2179" s="2" t="s">
        <v>10</v>
      </c>
      <c r="F2179" s="2">
        <v>0</v>
      </c>
      <c r="G2179" s="3">
        <v>16</v>
      </c>
    </row>
    <row r="2180" spans="1:7" ht="12.75" customHeight="1" x14ac:dyDescent="0.3">
      <c r="A2180" s="2">
        <v>2184</v>
      </c>
      <c r="B2180" s="2" t="s">
        <v>1046</v>
      </c>
      <c r="C2180" s="2" t="s">
        <v>8</v>
      </c>
      <c r="D2180" s="2" t="s">
        <v>36</v>
      </c>
      <c r="F2180" s="2">
        <v>30</v>
      </c>
      <c r="G2180" s="3">
        <v>13</v>
      </c>
    </row>
    <row r="2181" spans="1:7" ht="12.75" customHeight="1" x14ac:dyDescent="0.3">
      <c r="A2181" s="2">
        <v>2185</v>
      </c>
      <c r="B2181" s="2" t="s">
        <v>1047</v>
      </c>
      <c r="C2181" s="2" t="s">
        <v>8</v>
      </c>
      <c r="D2181" s="2" t="s">
        <v>65</v>
      </c>
      <c r="F2181" s="2">
        <v>10</v>
      </c>
      <c r="G2181" s="3">
        <v>14</v>
      </c>
    </row>
    <row r="2182" spans="1:7" ht="12.75" customHeight="1" x14ac:dyDescent="0.3">
      <c r="A2182" s="2">
        <v>2186</v>
      </c>
      <c r="B2182" s="2" t="s">
        <v>1047</v>
      </c>
      <c r="C2182" s="2" t="s">
        <v>8</v>
      </c>
      <c r="D2182" s="2" t="s">
        <v>65</v>
      </c>
      <c r="E2182" s="2" t="s">
        <v>10</v>
      </c>
      <c r="F2182" s="2">
        <v>0</v>
      </c>
      <c r="G2182" s="3">
        <v>30</v>
      </c>
    </row>
    <row r="2183" spans="1:7" ht="12.75" customHeight="1" x14ac:dyDescent="0.3">
      <c r="A2183" s="2">
        <v>2187</v>
      </c>
      <c r="B2183" s="2" t="s">
        <v>1047</v>
      </c>
      <c r="C2183" s="2" t="s">
        <v>8</v>
      </c>
      <c r="D2183" s="2" t="s">
        <v>65</v>
      </c>
      <c r="F2183" s="2">
        <v>30</v>
      </c>
      <c r="G2183" s="3">
        <v>22</v>
      </c>
    </row>
    <row r="2184" spans="1:7" ht="12.75" customHeight="1" x14ac:dyDescent="0.3">
      <c r="A2184" s="2">
        <v>2188</v>
      </c>
      <c r="B2184" s="2" t="s">
        <v>1048</v>
      </c>
      <c r="C2184" s="2" t="s">
        <v>8</v>
      </c>
      <c r="D2184" s="2" t="s">
        <v>36</v>
      </c>
      <c r="E2184" s="2" t="s">
        <v>10</v>
      </c>
      <c r="F2184" s="2">
        <v>0</v>
      </c>
      <c r="G2184" s="3">
        <v>16</v>
      </c>
    </row>
    <row r="2185" spans="1:7" ht="12.75" customHeight="1" x14ac:dyDescent="0.3">
      <c r="A2185" s="2">
        <v>2189</v>
      </c>
      <c r="B2185" s="2" t="s">
        <v>1049</v>
      </c>
      <c r="C2185" s="2" t="s">
        <v>8</v>
      </c>
      <c r="D2185" s="2" t="s">
        <v>9</v>
      </c>
      <c r="E2185" s="2" t="s">
        <v>10</v>
      </c>
      <c r="F2185" s="2">
        <v>0</v>
      </c>
      <c r="G2185" s="3">
        <v>23</v>
      </c>
    </row>
    <row r="2186" spans="1:7" ht="12.75" customHeight="1" x14ac:dyDescent="0.3">
      <c r="A2186" s="2">
        <v>2190</v>
      </c>
      <c r="B2186" s="2" t="s">
        <v>1050</v>
      </c>
      <c r="C2186" s="2" t="s">
        <v>8</v>
      </c>
      <c r="D2186" s="2" t="s">
        <v>9</v>
      </c>
      <c r="E2186" s="2" t="s">
        <v>10</v>
      </c>
      <c r="F2186" s="2">
        <v>0</v>
      </c>
      <c r="G2186" s="3">
        <v>26</v>
      </c>
    </row>
    <row r="2187" spans="1:7" ht="12.75" customHeight="1" x14ac:dyDescent="0.3">
      <c r="A2187" s="2">
        <v>2191</v>
      </c>
      <c r="B2187" s="2" t="s">
        <v>1050</v>
      </c>
      <c r="C2187" s="2" t="s">
        <v>8</v>
      </c>
      <c r="D2187" s="2" t="s">
        <v>9</v>
      </c>
      <c r="F2187" s="2">
        <v>10</v>
      </c>
      <c r="G2187" s="3">
        <v>24</v>
      </c>
    </row>
    <row r="2188" spans="1:7" ht="12.75" customHeight="1" x14ac:dyDescent="0.3">
      <c r="A2188" s="2">
        <v>2192</v>
      </c>
      <c r="B2188" s="2" t="s">
        <v>1051</v>
      </c>
      <c r="C2188" s="2" t="s">
        <v>8</v>
      </c>
      <c r="D2188" s="2" t="s">
        <v>47</v>
      </c>
      <c r="E2188" s="2" t="s">
        <v>10</v>
      </c>
      <c r="F2188" s="2">
        <v>0</v>
      </c>
      <c r="G2188" s="3">
        <v>26</v>
      </c>
    </row>
    <row r="2189" spans="1:7" ht="12.75" customHeight="1" x14ac:dyDescent="0.3">
      <c r="A2189" s="2">
        <v>2193</v>
      </c>
      <c r="B2189" s="2" t="s">
        <v>1052</v>
      </c>
      <c r="C2189" s="2" t="s">
        <v>8</v>
      </c>
      <c r="D2189" s="2" t="s">
        <v>47</v>
      </c>
      <c r="E2189" s="2" t="s">
        <v>10</v>
      </c>
      <c r="F2189" s="2">
        <v>0</v>
      </c>
      <c r="G2189" s="3">
        <v>32</v>
      </c>
    </row>
    <row r="2190" spans="1:7" ht="12.75" customHeight="1" x14ac:dyDescent="0.3">
      <c r="A2190" s="2">
        <v>2194</v>
      </c>
      <c r="B2190" s="2" t="s">
        <v>1052</v>
      </c>
      <c r="C2190" s="2" t="s">
        <v>8</v>
      </c>
      <c r="D2190" s="2" t="s">
        <v>47</v>
      </c>
      <c r="F2190" s="2">
        <v>30</v>
      </c>
      <c r="G2190" s="3">
        <v>39</v>
      </c>
    </row>
    <row r="2191" spans="1:7" ht="12.75" customHeight="1" x14ac:dyDescent="0.3">
      <c r="A2191" s="2">
        <v>2195</v>
      </c>
      <c r="B2191" s="2" t="s">
        <v>1053</v>
      </c>
      <c r="C2191" s="2" t="s">
        <v>8</v>
      </c>
      <c r="D2191" s="2" t="s">
        <v>47</v>
      </c>
      <c r="E2191" s="2" t="s">
        <v>10</v>
      </c>
      <c r="F2191" s="2">
        <v>0</v>
      </c>
      <c r="G2191" s="3">
        <v>21</v>
      </c>
    </row>
    <row r="2192" spans="1:7" ht="12.75" customHeight="1" x14ac:dyDescent="0.3">
      <c r="A2192" s="2">
        <v>2196</v>
      </c>
      <c r="B2192" s="2" t="s">
        <v>1054</v>
      </c>
      <c r="C2192" s="2" t="s">
        <v>8</v>
      </c>
      <c r="D2192" s="2" t="s">
        <v>36</v>
      </c>
      <c r="E2192" s="2" t="s">
        <v>10</v>
      </c>
      <c r="F2192" s="2">
        <v>0</v>
      </c>
      <c r="G2192" s="3">
        <v>27</v>
      </c>
    </row>
    <row r="2193" spans="1:7" ht="12.75" customHeight="1" x14ac:dyDescent="0.3">
      <c r="A2193" s="2">
        <v>2197</v>
      </c>
      <c r="B2193" s="2" t="s">
        <v>1054</v>
      </c>
      <c r="C2193" s="2" t="s">
        <v>8</v>
      </c>
      <c r="D2193" s="2" t="s">
        <v>36</v>
      </c>
      <c r="F2193" s="2">
        <v>30</v>
      </c>
      <c r="G2193" s="3">
        <v>27</v>
      </c>
    </row>
    <row r="2194" spans="1:7" ht="12.75" customHeight="1" x14ac:dyDescent="0.3">
      <c r="A2194" s="2">
        <v>2198</v>
      </c>
      <c r="B2194" s="2" t="s">
        <v>1054</v>
      </c>
      <c r="C2194" s="2" t="s">
        <v>8</v>
      </c>
      <c r="D2194" s="2" t="s">
        <v>36</v>
      </c>
      <c r="F2194" s="2">
        <v>10</v>
      </c>
      <c r="G2194" s="3">
        <v>40</v>
      </c>
    </row>
    <row r="2195" spans="1:7" ht="12.75" customHeight="1" x14ac:dyDescent="0.3">
      <c r="A2195" s="2">
        <v>2199</v>
      </c>
      <c r="B2195" s="2" t="s">
        <v>1055</v>
      </c>
      <c r="C2195" s="2" t="s">
        <v>30</v>
      </c>
      <c r="D2195" s="2" t="s">
        <v>36</v>
      </c>
      <c r="E2195" s="2" t="s">
        <v>10</v>
      </c>
      <c r="F2195" s="2">
        <v>0</v>
      </c>
      <c r="G2195" s="3">
        <v>19</v>
      </c>
    </row>
    <row r="2196" spans="1:7" ht="12.75" customHeight="1" x14ac:dyDescent="0.3">
      <c r="A2196" s="2">
        <v>2200</v>
      </c>
      <c r="B2196" s="2" t="s">
        <v>1056</v>
      </c>
      <c r="C2196" s="2" t="s">
        <v>8</v>
      </c>
      <c r="D2196" s="2" t="s">
        <v>9</v>
      </c>
      <c r="F2196" s="2">
        <v>10</v>
      </c>
      <c r="G2196" s="3">
        <v>26</v>
      </c>
    </row>
    <row r="2197" spans="1:7" ht="12.75" customHeight="1" x14ac:dyDescent="0.3">
      <c r="A2197" s="2">
        <v>2201</v>
      </c>
      <c r="B2197" s="2" t="s">
        <v>1056</v>
      </c>
      <c r="C2197" s="2" t="s">
        <v>8</v>
      </c>
      <c r="D2197" s="2" t="s">
        <v>9</v>
      </c>
      <c r="E2197" s="2" t="s">
        <v>10</v>
      </c>
      <c r="F2197" s="2">
        <v>0</v>
      </c>
      <c r="G2197" s="3">
        <v>27</v>
      </c>
    </row>
    <row r="2198" spans="1:7" ht="12.75" customHeight="1" x14ac:dyDescent="0.3">
      <c r="A2198" s="2">
        <v>2202</v>
      </c>
      <c r="B2198" s="2" t="s">
        <v>1057</v>
      </c>
      <c r="C2198" s="2" t="s">
        <v>8</v>
      </c>
      <c r="D2198" s="2" t="s">
        <v>9</v>
      </c>
      <c r="E2198" s="2" t="s">
        <v>10</v>
      </c>
      <c r="F2198" s="2">
        <v>0</v>
      </c>
      <c r="G2198" s="3">
        <v>13</v>
      </c>
    </row>
    <row r="2199" spans="1:7" ht="12.75" customHeight="1" x14ac:dyDescent="0.3">
      <c r="A2199" s="2">
        <v>2203</v>
      </c>
      <c r="B2199" s="2" t="s">
        <v>1057</v>
      </c>
      <c r="C2199" s="2" t="s">
        <v>8</v>
      </c>
      <c r="D2199" s="2" t="s">
        <v>9</v>
      </c>
      <c r="F2199" s="2">
        <v>10</v>
      </c>
      <c r="G2199" s="3">
        <v>36</v>
      </c>
    </row>
    <row r="2200" spans="1:7" ht="12.75" customHeight="1" x14ac:dyDescent="0.3">
      <c r="A2200" s="2">
        <v>2204</v>
      </c>
      <c r="B2200" s="2" t="s">
        <v>1058</v>
      </c>
      <c r="C2200" s="2" t="s">
        <v>8</v>
      </c>
      <c r="D2200" s="2" t="s">
        <v>9</v>
      </c>
      <c r="E2200" s="2" t="s">
        <v>10</v>
      </c>
      <c r="F2200" s="2">
        <v>0</v>
      </c>
      <c r="G2200" s="3">
        <v>16</v>
      </c>
    </row>
    <row r="2201" spans="1:7" ht="12.75" customHeight="1" x14ac:dyDescent="0.3">
      <c r="A2201" s="2">
        <v>2205</v>
      </c>
      <c r="B2201" s="2" t="s">
        <v>1059</v>
      </c>
      <c r="C2201" s="2" t="s">
        <v>8</v>
      </c>
      <c r="D2201" s="2" t="s">
        <v>47</v>
      </c>
      <c r="F2201" s="2">
        <v>10</v>
      </c>
      <c r="G2201" s="3">
        <v>10</v>
      </c>
    </row>
    <row r="2202" spans="1:7" ht="12.75" customHeight="1" x14ac:dyDescent="0.3">
      <c r="A2202" s="2">
        <v>2206</v>
      </c>
      <c r="B2202" s="2" t="s">
        <v>1059</v>
      </c>
      <c r="C2202" s="2" t="s">
        <v>8</v>
      </c>
      <c r="D2202" s="2" t="s">
        <v>47</v>
      </c>
      <c r="F2202" s="2">
        <v>30</v>
      </c>
      <c r="G2202" s="3">
        <v>31</v>
      </c>
    </row>
    <row r="2203" spans="1:7" ht="12.75" customHeight="1" x14ac:dyDescent="0.3">
      <c r="A2203" s="2">
        <v>2207</v>
      </c>
      <c r="B2203" s="2" t="s">
        <v>1059</v>
      </c>
      <c r="C2203" s="2" t="s">
        <v>8</v>
      </c>
      <c r="D2203" s="2" t="s">
        <v>47</v>
      </c>
      <c r="E2203" s="2" t="s">
        <v>10</v>
      </c>
      <c r="F2203" s="2">
        <v>0</v>
      </c>
      <c r="G2203" s="3">
        <v>31</v>
      </c>
    </row>
    <row r="2204" spans="1:7" ht="12.75" customHeight="1" x14ac:dyDescent="0.3">
      <c r="A2204" s="2">
        <v>2208</v>
      </c>
      <c r="B2204" s="2" t="s">
        <v>1060</v>
      </c>
      <c r="C2204" s="2" t="s">
        <v>8</v>
      </c>
      <c r="D2204" s="2" t="s">
        <v>9</v>
      </c>
      <c r="F2204" s="2">
        <v>10</v>
      </c>
      <c r="G2204" s="3">
        <v>14</v>
      </c>
    </row>
    <row r="2205" spans="1:7" ht="12.75" customHeight="1" x14ac:dyDescent="0.3">
      <c r="A2205" s="2">
        <v>2209</v>
      </c>
      <c r="B2205" s="2" t="s">
        <v>1060</v>
      </c>
      <c r="C2205" s="2" t="s">
        <v>8</v>
      </c>
      <c r="D2205" s="2" t="s">
        <v>9</v>
      </c>
      <c r="F2205" s="2">
        <v>20</v>
      </c>
      <c r="G2205" s="3">
        <v>38</v>
      </c>
    </row>
    <row r="2206" spans="1:7" ht="12.75" customHeight="1" x14ac:dyDescent="0.3">
      <c r="A2206" s="2">
        <v>2210</v>
      </c>
      <c r="B2206" s="2" t="s">
        <v>1060</v>
      </c>
      <c r="C2206" s="2" t="s">
        <v>8</v>
      </c>
      <c r="D2206" s="2" t="s">
        <v>9</v>
      </c>
      <c r="F2206" s="2">
        <v>30</v>
      </c>
      <c r="G2206" s="3">
        <v>27</v>
      </c>
    </row>
    <row r="2207" spans="1:7" ht="12.75" customHeight="1" x14ac:dyDescent="0.3">
      <c r="A2207" s="2">
        <v>2211</v>
      </c>
      <c r="B2207" s="2" t="s">
        <v>1060</v>
      </c>
      <c r="C2207" s="2" t="s">
        <v>8</v>
      </c>
      <c r="D2207" s="2" t="s">
        <v>9</v>
      </c>
      <c r="E2207" s="2" t="s">
        <v>10</v>
      </c>
      <c r="F2207" s="2">
        <v>0</v>
      </c>
      <c r="G2207" s="3">
        <v>15</v>
      </c>
    </row>
    <row r="2208" spans="1:7" ht="12.75" customHeight="1" x14ac:dyDescent="0.3">
      <c r="A2208" s="2">
        <v>2212</v>
      </c>
      <c r="B2208" s="2" t="s">
        <v>1061</v>
      </c>
      <c r="C2208" s="2" t="s">
        <v>8</v>
      </c>
      <c r="D2208" s="2" t="s">
        <v>9</v>
      </c>
      <c r="E2208" s="2" t="s">
        <v>10</v>
      </c>
      <c r="F2208" s="2">
        <v>0</v>
      </c>
      <c r="G2208" s="3">
        <v>34</v>
      </c>
    </row>
    <row r="2209" spans="1:7" ht="12.75" customHeight="1" x14ac:dyDescent="0.3">
      <c r="A2209" s="2">
        <v>2213</v>
      </c>
      <c r="B2209" s="2" t="s">
        <v>1061</v>
      </c>
      <c r="C2209" s="2" t="s">
        <v>8</v>
      </c>
      <c r="D2209" s="2" t="s">
        <v>9</v>
      </c>
      <c r="F2209" s="2">
        <v>10</v>
      </c>
      <c r="G2209" s="3">
        <v>38</v>
      </c>
    </row>
    <row r="2210" spans="1:7" ht="12.75" customHeight="1" x14ac:dyDescent="0.3">
      <c r="A2210" s="2">
        <v>2214</v>
      </c>
      <c r="B2210" s="2" t="s">
        <v>1062</v>
      </c>
      <c r="C2210" s="2" t="s">
        <v>8</v>
      </c>
      <c r="D2210" s="2" t="s">
        <v>36</v>
      </c>
      <c r="E2210" s="2" t="s">
        <v>10</v>
      </c>
      <c r="F2210" s="2">
        <v>0</v>
      </c>
      <c r="G2210" s="3">
        <v>28</v>
      </c>
    </row>
    <row r="2211" spans="1:7" ht="12.75" customHeight="1" x14ac:dyDescent="0.3">
      <c r="A2211" s="2">
        <v>2215</v>
      </c>
      <c r="B2211" s="2" t="s">
        <v>1063</v>
      </c>
      <c r="C2211" s="2" t="s">
        <v>8</v>
      </c>
      <c r="D2211" s="2" t="s">
        <v>47</v>
      </c>
      <c r="F2211" s="2">
        <v>10</v>
      </c>
      <c r="G2211" s="3">
        <v>40</v>
      </c>
    </row>
    <row r="2212" spans="1:7" ht="12.75" customHeight="1" x14ac:dyDescent="0.3">
      <c r="A2212" s="2">
        <v>2216</v>
      </c>
      <c r="B2212" s="2" t="s">
        <v>1063</v>
      </c>
      <c r="C2212" s="2" t="s">
        <v>8</v>
      </c>
      <c r="D2212" s="2" t="s">
        <v>47</v>
      </c>
      <c r="E2212" s="2" t="s">
        <v>10</v>
      </c>
      <c r="F2212" s="2">
        <v>0</v>
      </c>
      <c r="G2212" s="3">
        <v>21</v>
      </c>
    </row>
    <row r="2213" spans="1:7" ht="12.75" customHeight="1" x14ac:dyDescent="0.3">
      <c r="A2213" s="2">
        <v>2217</v>
      </c>
      <c r="B2213" s="2" t="s">
        <v>1063</v>
      </c>
      <c r="C2213" s="2" t="s">
        <v>8</v>
      </c>
      <c r="D2213" s="2" t="s">
        <v>47</v>
      </c>
      <c r="F2213" s="2">
        <v>30</v>
      </c>
      <c r="G2213" s="3">
        <v>25</v>
      </c>
    </row>
    <row r="2214" spans="1:7" ht="12.75" customHeight="1" x14ac:dyDescent="0.3">
      <c r="A2214" s="2">
        <v>2218</v>
      </c>
      <c r="B2214" s="2" t="s">
        <v>1064</v>
      </c>
      <c r="C2214" s="2" t="s">
        <v>8</v>
      </c>
      <c r="D2214" s="2" t="s">
        <v>36</v>
      </c>
      <c r="F2214" s="2">
        <v>10</v>
      </c>
      <c r="G2214" s="3">
        <v>31</v>
      </c>
    </row>
    <row r="2215" spans="1:7" ht="12.75" customHeight="1" x14ac:dyDescent="0.3">
      <c r="A2215" s="2">
        <v>2219</v>
      </c>
      <c r="B2215" s="2" t="s">
        <v>1064</v>
      </c>
      <c r="C2215" s="2" t="s">
        <v>8</v>
      </c>
      <c r="D2215" s="2" t="s">
        <v>36</v>
      </c>
      <c r="F2215" s="2">
        <v>30</v>
      </c>
      <c r="G2215" s="3">
        <v>10</v>
      </c>
    </row>
    <row r="2216" spans="1:7" ht="12.75" customHeight="1" x14ac:dyDescent="0.3">
      <c r="A2216" s="2">
        <v>2220</v>
      </c>
      <c r="B2216" s="2" t="s">
        <v>1065</v>
      </c>
      <c r="C2216" s="2" t="s">
        <v>8</v>
      </c>
      <c r="D2216" s="2" t="s">
        <v>47</v>
      </c>
      <c r="E2216" s="2" t="s">
        <v>10</v>
      </c>
      <c r="F2216" s="2">
        <v>0</v>
      </c>
      <c r="G2216" s="3">
        <v>25</v>
      </c>
    </row>
    <row r="2217" spans="1:7" ht="12.75" customHeight="1" x14ac:dyDescent="0.3">
      <c r="A2217" s="2">
        <v>2221</v>
      </c>
      <c r="B2217" s="2" t="s">
        <v>1066</v>
      </c>
      <c r="C2217" s="2" t="s">
        <v>8</v>
      </c>
      <c r="D2217" s="2" t="s">
        <v>9</v>
      </c>
      <c r="E2217" s="2" t="s">
        <v>10</v>
      </c>
      <c r="F2217" s="2">
        <v>0</v>
      </c>
      <c r="G2217" s="3">
        <v>31</v>
      </c>
    </row>
    <row r="2218" spans="1:7" ht="12.75" customHeight="1" x14ac:dyDescent="0.3">
      <c r="A2218" s="2">
        <v>2222</v>
      </c>
      <c r="B2218" s="2" t="s">
        <v>1066</v>
      </c>
      <c r="C2218" s="2" t="s">
        <v>8</v>
      </c>
      <c r="D2218" s="2" t="s">
        <v>9</v>
      </c>
      <c r="F2218" s="2">
        <v>30</v>
      </c>
      <c r="G2218" s="3">
        <v>24</v>
      </c>
    </row>
    <row r="2219" spans="1:7" ht="12.75" customHeight="1" x14ac:dyDescent="0.3">
      <c r="A2219" s="2">
        <v>2223</v>
      </c>
      <c r="B2219" s="2" t="s">
        <v>1066</v>
      </c>
      <c r="C2219" s="2" t="s">
        <v>8</v>
      </c>
      <c r="D2219" s="2" t="s">
        <v>9</v>
      </c>
      <c r="F2219" s="2">
        <v>10</v>
      </c>
      <c r="G2219" s="3">
        <v>30</v>
      </c>
    </row>
    <row r="2220" spans="1:7" ht="12.75" customHeight="1" x14ac:dyDescent="0.3">
      <c r="A2220" s="2">
        <v>2224</v>
      </c>
      <c r="B2220" s="2" t="s">
        <v>1066</v>
      </c>
      <c r="C2220" s="2" t="s">
        <v>8</v>
      </c>
      <c r="D2220" s="2" t="s">
        <v>9</v>
      </c>
      <c r="F2220" s="2">
        <v>20</v>
      </c>
      <c r="G2220" s="3">
        <v>29</v>
      </c>
    </row>
    <row r="2221" spans="1:7" ht="12.75" customHeight="1" x14ac:dyDescent="0.3">
      <c r="A2221" s="2">
        <v>2225</v>
      </c>
      <c r="B2221" s="2" t="s">
        <v>1067</v>
      </c>
      <c r="C2221" s="2" t="s">
        <v>8</v>
      </c>
      <c r="D2221" s="2" t="s">
        <v>47</v>
      </c>
      <c r="E2221" s="2" t="s">
        <v>10</v>
      </c>
      <c r="F2221" s="2">
        <v>0</v>
      </c>
      <c r="G2221" s="3">
        <v>27</v>
      </c>
    </row>
    <row r="2222" spans="1:7" ht="12.75" customHeight="1" x14ac:dyDescent="0.3">
      <c r="A2222" s="2">
        <v>2226</v>
      </c>
      <c r="B2222" s="2" t="s">
        <v>1067</v>
      </c>
      <c r="C2222" s="2" t="s">
        <v>8</v>
      </c>
      <c r="D2222" s="2" t="s">
        <v>47</v>
      </c>
      <c r="F2222" s="2">
        <v>30</v>
      </c>
      <c r="G2222" s="3">
        <v>38</v>
      </c>
    </row>
    <row r="2223" spans="1:7" ht="12.75" customHeight="1" x14ac:dyDescent="0.3">
      <c r="A2223" s="2">
        <v>2227</v>
      </c>
      <c r="B2223" s="2" t="s">
        <v>1067</v>
      </c>
      <c r="C2223" s="2" t="s">
        <v>8</v>
      </c>
      <c r="D2223" s="2" t="s">
        <v>47</v>
      </c>
      <c r="F2223" s="2">
        <v>10</v>
      </c>
      <c r="G2223" s="3">
        <v>19</v>
      </c>
    </row>
    <row r="2224" spans="1:7" ht="12.75" customHeight="1" x14ac:dyDescent="0.3">
      <c r="A2224" s="2">
        <v>2228</v>
      </c>
      <c r="B2224" s="2" t="s">
        <v>1068</v>
      </c>
      <c r="C2224" s="2" t="s">
        <v>8</v>
      </c>
      <c r="D2224" s="2" t="s">
        <v>9</v>
      </c>
      <c r="F2224" s="2">
        <v>10</v>
      </c>
      <c r="G2224" s="3">
        <v>26</v>
      </c>
    </row>
    <row r="2225" spans="1:7" ht="12.75" customHeight="1" x14ac:dyDescent="0.3">
      <c r="A2225" s="2">
        <v>2229</v>
      </c>
      <c r="B2225" s="2" t="s">
        <v>1068</v>
      </c>
      <c r="C2225" s="2" t="s">
        <v>8</v>
      </c>
      <c r="D2225" s="2" t="s">
        <v>9</v>
      </c>
      <c r="E2225" s="2" t="s">
        <v>10</v>
      </c>
      <c r="F2225" s="2">
        <v>0</v>
      </c>
      <c r="G2225" s="3">
        <v>40</v>
      </c>
    </row>
    <row r="2226" spans="1:7" ht="12.75" customHeight="1" x14ac:dyDescent="0.3">
      <c r="A2226" s="2">
        <v>2230</v>
      </c>
      <c r="B2226" s="2" t="s">
        <v>1068</v>
      </c>
      <c r="C2226" s="2" t="s">
        <v>8</v>
      </c>
      <c r="D2226" s="2" t="s">
        <v>9</v>
      </c>
      <c r="F2226" s="2">
        <v>30</v>
      </c>
      <c r="G2226" s="3">
        <v>23</v>
      </c>
    </row>
    <row r="2227" spans="1:7" ht="12.75" customHeight="1" x14ac:dyDescent="0.3">
      <c r="A2227" s="2">
        <v>2231</v>
      </c>
      <c r="B2227" s="2" t="s">
        <v>1069</v>
      </c>
      <c r="C2227" s="2" t="s">
        <v>8</v>
      </c>
      <c r="D2227" s="2" t="s">
        <v>75</v>
      </c>
      <c r="E2227" s="2" t="s">
        <v>10</v>
      </c>
      <c r="F2227" s="2">
        <v>0</v>
      </c>
      <c r="G2227" s="3">
        <v>35</v>
      </c>
    </row>
    <row r="2228" spans="1:7" ht="12.75" customHeight="1" x14ac:dyDescent="0.3">
      <c r="A2228" s="2">
        <v>2232</v>
      </c>
      <c r="B2228" s="2" t="s">
        <v>1070</v>
      </c>
      <c r="C2228" s="2" t="s">
        <v>8</v>
      </c>
      <c r="D2228" s="2" t="s">
        <v>36</v>
      </c>
      <c r="E2228" s="2" t="s">
        <v>10</v>
      </c>
      <c r="F2228" s="2">
        <v>0</v>
      </c>
      <c r="G2228" s="3">
        <v>37</v>
      </c>
    </row>
    <row r="2229" spans="1:7" ht="12.75" customHeight="1" x14ac:dyDescent="0.3">
      <c r="A2229" s="2">
        <v>2233</v>
      </c>
      <c r="B2229" s="2" t="s">
        <v>1070</v>
      </c>
      <c r="C2229" s="2" t="s">
        <v>8</v>
      </c>
      <c r="D2229" s="2" t="s">
        <v>36</v>
      </c>
      <c r="F2229" s="2">
        <v>10</v>
      </c>
      <c r="G2229" s="3">
        <v>25</v>
      </c>
    </row>
    <row r="2230" spans="1:7" ht="12.75" customHeight="1" x14ac:dyDescent="0.3">
      <c r="A2230" s="2">
        <v>2234</v>
      </c>
      <c r="B2230" s="2" t="s">
        <v>1070</v>
      </c>
      <c r="C2230" s="2" t="s">
        <v>8</v>
      </c>
      <c r="D2230" s="2" t="s">
        <v>36</v>
      </c>
      <c r="F2230" s="2">
        <v>30</v>
      </c>
      <c r="G2230" s="3">
        <v>29</v>
      </c>
    </row>
    <row r="2231" spans="1:7" ht="12.75" customHeight="1" x14ac:dyDescent="0.3">
      <c r="A2231" s="2">
        <v>2235</v>
      </c>
      <c r="B2231" s="2" t="s">
        <v>1071</v>
      </c>
      <c r="C2231" s="2" t="s">
        <v>8</v>
      </c>
      <c r="D2231" s="2" t="s">
        <v>180</v>
      </c>
      <c r="F2231" s="2">
        <v>30</v>
      </c>
      <c r="G2231" s="3">
        <v>22</v>
      </c>
    </row>
    <row r="2232" spans="1:7" ht="12.75" customHeight="1" x14ac:dyDescent="0.3">
      <c r="A2232" s="2">
        <v>2236</v>
      </c>
      <c r="B2232" s="2" t="s">
        <v>1071</v>
      </c>
      <c r="C2232" s="2" t="s">
        <v>8</v>
      </c>
      <c r="D2232" s="2" t="s">
        <v>180</v>
      </c>
      <c r="E2232" s="2" t="s">
        <v>10</v>
      </c>
      <c r="F2232" s="2">
        <v>0</v>
      </c>
      <c r="G2232" s="3">
        <v>24</v>
      </c>
    </row>
    <row r="2233" spans="1:7" ht="12.75" customHeight="1" x14ac:dyDescent="0.3">
      <c r="A2233" s="2">
        <v>2237</v>
      </c>
      <c r="B2233" s="2" t="s">
        <v>1071</v>
      </c>
      <c r="C2233" s="2" t="s">
        <v>8</v>
      </c>
      <c r="D2233" s="2" t="s">
        <v>180</v>
      </c>
      <c r="F2233" s="2">
        <v>20</v>
      </c>
      <c r="G2233" s="3">
        <v>11</v>
      </c>
    </row>
    <row r="2234" spans="1:7" ht="12.75" customHeight="1" x14ac:dyDescent="0.3">
      <c r="A2234" s="2">
        <v>2238</v>
      </c>
      <c r="B2234" s="2" t="s">
        <v>1071</v>
      </c>
      <c r="C2234" s="2" t="s">
        <v>8</v>
      </c>
      <c r="D2234" s="2" t="s">
        <v>180</v>
      </c>
      <c r="F2234" s="2">
        <v>10</v>
      </c>
      <c r="G2234" s="3">
        <v>40</v>
      </c>
    </row>
    <row r="2235" spans="1:7" ht="12.75" customHeight="1" x14ac:dyDescent="0.3">
      <c r="A2235" s="2">
        <v>2239</v>
      </c>
      <c r="B2235" s="2" t="s">
        <v>1072</v>
      </c>
      <c r="C2235" s="2" t="s">
        <v>8</v>
      </c>
      <c r="D2235" s="2" t="s">
        <v>54</v>
      </c>
      <c r="E2235" s="2" t="s">
        <v>10</v>
      </c>
      <c r="F2235" s="2">
        <v>0</v>
      </c>
      <c r="G2235" s="3">
        <v>17</v>
      </c>
    </row>
    <row r="2236" spans="1:7" ht="12.75" customHeight="1" x14ac:dyDescent="0.3">
      <c r="A2236" s="2">
        <v>2240</v>
      </c>
      <c r="B2236" s="2" t="s">
        <v>1073</v>
      </c>
      <c r="C2236" s="2" t="s">
        <v>8</v>
      </c>
      <c r="D2236" s="2" t="s">
        <v>75</v>
      </c>
      <c r="E2236" s="2" t="s">
        <v>10</v>
      </c>
      <c r="F2236" s="2">
        <v>0</v>
      </c>
      <c r="G2236" s="3">
        <v>13</v>
      </c>
    </row>
    <row r="2237" spans="1:7" ht="12.75" customHeight="1" x14ac:dyDescent="0.3">
      <c r="A2237" s="2">
        <v>2241</v>
      </c>
      <c r="B2237" s="2" t="s">
        <v>1073</v>
      </c>
      <c r="C2237" s="2" t="s">
        <v>8</v>
      </c>
      <c r="D2237" s="2" t="s">
        <v>75</v>
      </c>
      <c r="F2237" s="2">
        <v>10</v>
      </c>
      <c r="G2237" s="3">
        <v>35</v>
      </c>
    </row>
    <row r="2238" spans="1:7" ht="12.75" customHeight="1" x14ac:dyDescent="0.3">
      <c r="A2238" s="2">
        <v>2242</v>
      </c>
      <c r="B2238" s="2" t="s">
        <v>1074</v>
      </c>
      <c r="C2238" s="2" t="s">
        <v>8</v>
      </c>
      <c r="D2238" s="2" t="s">
        <v>36</v>
      </c>
      <c r="F2238" s="2">
        <v>10</v>
      </c>
      <c r="G2238" s="3">
        <v>38</v>
      </c>
    </row>
    <row r="2239" spans="1:7" ht="12.75" customHeight="1" x14ac:dyDescent="0.3">
      <c r="A2239" s="2">
        <v>2243</v>
      </c>
      <c r="B2239" s="2" t="s">
        <v>1074</v>
      </c>
      <c r="C2239" s="2" t="s">
        <v>8</v>
      </c>
      <c r="D2239" s="2" t="s">
        <v>36</v>
      </c>
      <c r="E2239" s="2" t="s">
        <v>10</v>
      </c>
      <c r="F2239" s="2">
        <v>0</v>
      </c>
      <c r="G2239" s="3">
        <v>10</v>
      </c>
    </row>
    <row r="2240" spans="1:7" ht="12.75" customHeight="1" x14ac:dyDescent="0.3">
      <c r="A2240" s="2">
        <v>2244</v>
      </c>
      <c r="B2240" s="2" t="s">
        <v>1075</v>
      </c>
      <c r="C2240" s="2" t="s">
        <v>8</v>
      </c>
      <c r="D2240" s="2" t="s">
        <v>36</v>
      </c>
      <c r="E2240" s="2" t="s">
        <v>10</v>
      </c>
      <c r="F2240" s="2">
        <v>0</v>
      </c>
      <c r="G2240" s="3">
        <v>11</v>
      </c>
    </row>
    <row r="2241" spans="1:7" ht="12.75" customHeight="1" x14ac:dyDescent="0.3">
      <c r="A2241" s="2">
        <v>2245</v>
      </c>
      <c r="B2241" s="2" t="s">
        <v>1076</v>
      </c>
      <c r="C2241" s="2" t="s">
        <v>14</v>
      </c>
      <c r="D2241" s="2" t="s">
        <v>23</v>
      </c>
      <c r="E2241" s="2" t="s">
        <v>10</v>
      </c>
      <c r="F2241" s="2">
        <v>0</v>
      </c>
      <c r="G2241" s="3">
        <v>23</v>
      </c>
    </row>
    <row r="2242" spans="1:7" ht="12.75" customHeight="1" x14ac:dyDescent="0.3">
      <c r="A2242" s="2">
        <v>2246</v>
      </c>
      <c r="B2242" s="2" t="s">
        <v>1076</v>
      </c>
      <c r="C2242" s="2" t="s">
        <v>14</v>
      </c>
      <c r="D2242" s="2" t="s">
        <v>23</v>
      </c>
      <c r="F2242" s="2">
        <v>30</v>
      </c>
      <c r="G2242" s="3">
        <v>13</v>
      </c>
    </row>
    <row r="2243" spans="1:7" ht="12.75" customHeight="1" x14ac:dyDescent="0.3">
      <c r="A2243" s="2">
        <v>2247</v>
      </c>
      <c r="B2243" s="2" t="s">
        <v>1076</v>
      </c>
      <c r="C2243" s="2" t="s">
        <v>14</v>
      </c>
      <c r="D2243" s="2" t="s">
        <v>23</v>
      </c>
      <c r="F2243" s="2">
        <v>20</v>
      </c>
      <c r="G2243" s="3">
        <v>14</v>
      </c>
    </row>
    <row r="2244" spans="1:7" ht="12.75" customHeight="1" x14ac:dyDescent="0.3">
      <c r="A2244" s="2">
        <v>2248</v>
      </c>
      <c r="B2244" s="2" t="s">
        <v>1076</v>
      </c>
      <c r="C2244" s="2" t="s">
        <v>14</v>
      </c>
      <c r="D2244" s="2" t="s">
        <v>23</v>
      </c>
      <c r="F2244" s="2">
        <v>10</v>
      </c>
      <c r="G2244" s="3">
        <v>37</v>
      </c>
    </row>
    <row r="2245" spans="1:7" ht="12.75" customHeight="1" x14ac:dyDescent="0.3">
      <c r="A2245" s="2">
        <v>2249</v>
      </c>
      <c r="B2245" s="2" t="s">
        <v>1077</v>
      </c>
      <c r="C2245" s="2" t="s">
        <v>30</v>
      </c>
      <c r="D2245" s="2" t="s">
        <v>16</v>
      </c>
      <c r="F2245" s="2">
        <v>10</v>
      </c>
      <c r="G2245" s="3">
        <v>12</v>
      </c>
    </row>
    <row r="2246" spans="1:7" ht="12.75" customHeight="1" x14ac:dyDescent="0.3">
      <c r="A2246" s="2">
        <v>2250</v>
      </c>
      <c r="B2246" s="2" t="s">
        <v>1077</v>
      </c>
      <c r="C2246" s="2" t="s">
        <v>30</v>
      </c>
      <c r="D2246" s="2" t="s">
        <v>16</v>
      </c>
      <c r="E2246" s="2" t="s">
        <v>10</v>
      </c>
      <c r="F2246" s="2">
        <v>0</v>
      </c>
      <c r="G2246" s="3">
        <v>20</v>
      </c>
    </row>
    <row r="2247" spans="1:7" ht="12.75" customHeight="1" x14ac:dyDescent="0.3">
      <c r="A2247" s="2">
        <v>2251</v>
      </c>
      <c r="B2247" s="2" t="s">
        <v>1077</v>
      </c>
      <c r="C2247" s="2" t="s">
        <v>30</v>
      </c>
      <c r="D2247" s="2" t="s">
        <v>16</v>
      </c>
      <c r="F2247" s="2">
        <v>30</v>
      </c>
      <c r="G2247" s="3">
        <v>11</v>
      </c>
    </row>
    <row r="2248" spans="1:7" ht="12.75" customHeight="1" x14ac:dyDescent="0.3">
      <c r="A2248" s="2">
        <v>2252</v>
      </c>
      <c r="B2248" s="2" t="s">
        <v>1078</v>
      </c>
      <c r="C2248" s="2" t="s">
        <v>14</v>
      </c>
      <c r="D2248" s="2" t="s">
        <v>13</v>
      </c>
      <c r="F2248" s="2">
        <v>20</v>
      </c>
      <c r="G2248" s="3">
        <v>23</v>
      </c>
    </row>
    <row r="2249" spans="1:7" ht="12.75" customHeight="1" x14ac:dyDescent="0.3">
      <c r="A2249" s="2">
        <v>2253</v>
      </c>
      <c r="B2249" s="2" t="s">
        <v>1078</v>
      </c>
      <c r="C2249" s="2" t="s">
        <v>14</v>
      </c>
      <c r="D2249" s="2" t="s">
        <v>13</v>
      </c>
      <c r="F2249" s="2">
        <v>10</v>
      </c>
      <c r="G2249" s="3">
        <v>16</v>
      </c>
    </row>
    <row r="2250" spans="1:7" ht="12.75" customHeight="1" x14ac:dyDescent="0.3">
      <c r="A2250" s="2">
        <v>2254</v>
      </c>
      <c r="B2250" s="2" t="s">
        <v>1078</v>
      </c>
      <c r="C2250" s="2" t="s">
        <v>14</v>
      </c>
      <c r="D2250" s="2" t="s">
        <v>13</v>
      </c>
      <c r="F2250" s="2">
        <v>30</v>
      </c>
      <c r="G2250" s="3">
        <v>14</v>
      </c>
    </row>
    <row r="2251" spans="1:7" ht="12.75" customHeight="1" x14ac:dyDescent="0.3">
      <c r="A2251" s="2">
        <v>2255</v>
      </c>
      <c r="B2251" s="2" t="s">
        <v>1078</v>
      </c>
      <c r="C2251" s="2" t="s">
        <v>14</v>
      </c>
      <c r="D2251" s="2" t="s">
        <v>13</v>
      </c>
      <c r="E2251" s="2" t="s">
        <v>10</v>
      </c>
      <c r="F2251" s="2">
        <v>0</v>
      </c>
      <c r="G2251" s="3">
        <v>18</v>
      </c>
    </row>
    <row r="2252" spans="1:7" ht="12.75" customHeight="1" x14ac:dyDescent="0.3">
      <c r="A2252" s="2">
        <v>2256</v>
      </c>
      <c r="B2252" s="2" t="s">
        <v>1079</v>
      </c>
      <c r="C2252" s="2" t="s">
        <v>8</v>
      </c>
      <c r="D2252" s="2" t="s">
        <v>75</v>
      </c>
      <c r="E2252" s="2" t="s">
        <v>10</v>
      </c>
      <c r="F2252" s="2">
        <v>0</v>
      </c>
      <c r="G2252" s="3">
        <v>25</v>
      </c>
    </row>
    <row r="2253" spans="1:7" ht="12.75" customHeight="1" x14ac:dyDescent="0.3">
      <c r="A2253" s="2">
        <v>2257</v>
      </c>
      <c r="B2253" s="2" t="s">
        <v>1079</v>
      </c>
      <c r="C2253" s="2" t="s">
        <v>8</v>
      </c>
      <c r="D2253" s="2" t="s">
        <v>75</v>
      </c>
      <c r="F2253" s="2">
        <v>20</v>
      </c>
      <c r="G2253" s="3">
        <v>29</v>
      </c>
    </row>
    <row r="2254" spans="1:7" ht="12.75" customHeight="1" x14ac:dyDescent="0.3">
      <c r="A2254" s="2">
        <v>2258</v>
      </c>
      <c r="B2254" s="2" t="s">
        <v>1080</v>
      </c>
      <c r="C2254" s="2" t="s">
        <v>8</v>
      </c>
      <c r="D2254" s="2" t="s">
        <v>9</v>
      </c>
      <c r="E2254" s="2" t="s">
        <v>10</v>
      </c>
      <c r="F2254" s="2">
        <v>0</v>
      </c>
      <c r="G2254" s="3">
        <v>24</v>
      </c>
    </row>
    <row r="2255" spans="1:7" ht="12.75" customHeight="1" x14ac:dyDescent="0.3">
      <c r="A2255" s="2">
        <v>2259</v>
      </c>
      <c r="B2255" s="2" t="s">
        <v>1080</v>
      </c>
      <c r="C2255" s="2" t="s">
        <v>8</v>
      </c>
      <c r="D2255" s="2" t="s">
        <v>9</v>
      </c>
      <c r="F2255" s="2">
        <v>10</v>
      </c>
      <c r="G2255" s="3">
        <v>24</v>
      </c>
    </row>
    <row r="2256" spans="1:7" ht="12.75" customHeight="1" x14ac:dyDescent="0.3">
      <c r="A2256" s="2">
        <v>2260</v>
      </c>
      <c r="B2256" s="2" t="s">
        <v>1080</v>
      </c>
      <c r="C2256" s="2" t="s">
        <v>8</v>
      </c>
      <c r="D2256" s="2" t="s">
        <v>9</v>
      </c>
      <c r="F2256" s="2">
        <v>30</v>
      </c>
      <c r="G2256" s="3">
        <v>28</v>
      </c>
    </row>
    <row r="2257" spans="1:7" ht="12.75" customHeight="1" x14ac:dyDescent="0.3">
      <c r="A2257" s="2">
        <v>2261</v>
      </c>
      <c r="B2257" s="2" t="s">
        <v>1081</v>
      </c>
      <c r="C2257" s="2" t="s">
        <v>8</v>
      </c>
      <c r="D2257" s="2" t="s">
        <v>47</v>
      </c>
      <c r="E2257" s="2" t="s">
        <v>10</v>
      </c>
      <c r="F2257" s="2">
        <v>0</v>
      </c>
      <c r="G2257" s="3">
        <v>25</v>
      </c>
    </row>
    <row r="2258" spans="1:7" ht="12.75" customHeight="1" x14ac:dyDescent="0.3">
      <c r="A2258" s="2">
        <v>2262</v>
      </c>
      <c r="B2258" s="2" t="s">
        <v>1082</v>
      </c>
      <c r="C2258" s="2" t="s">
        <v>8</v>
      </c>
      <c r="D2258" s="2" t="s">
        <v>9</v>
      </c>
      <c r="E2258" s="2" t="s">
        <v>10</v>
      </c>
      <c r="F2258" s="2">
        <v>0</v>
      </c>
      <c r="G2258" s="3">
        <v>33</v>
      </c>
    </row>
    <row r="2259" spans="1:7" ht="12.75" customHeight="1" x14ac:dyDescent="0.3">
      <c r="A2259" s="2">
        <v>2263</v>
      </c>
      <c r="B2259" s="2" t="s">
        <v>1083</v>
      </c>
      <c r="C2259" s="2" t="s">
        <v>8</v>
      </c>
      <c r="D2259" s="2" t="s">
        <v>36</v>
      </c>
      <c r="E2259" s="2" t="s">
        <v>10</v>
      </c>
      <c r="F2259" s="2">
        <v>0</v>
      </c>
      <c r="G2259" s="3">
        <v>33</v>
      </c>
    </row>
    <row r="2260" spans="1:7" ht="12.75" customHeight="1" x14ac:dyDescent="0.3">
      <c r="A2260" s="2">
        <v>2264</v>
      </c>
      <c r="B2260" s="2" t="s">
        <v>1083</v>
      </c>
      <c r="C2260" s="2" t="s">
        <v>8</v>
      </c>
      <c r="D2260" s="2" t="s">
        <v>36</v>
      </c>
      <c r="F2260" s="2">
        <v>30</v>
      </c>
      <c r="G2260" s="3">
        <v>15</v>
      </c>
    </row>
    <row r="2261" spans="1:7" ht="12.75" customHeight="1" x14ac:dyDescent="0.3">
      <c r="A2261" s="2">
        <v>2265</v>
      </c>
      <c r="B2261" s="2" t="s">
        <v>1083</v>
      </c>
      <c r="C2261" s="2" t="s">
        <v>8</v>
      </c>
      <c r="D2261" s="2" t="s">
        <v>36</v>
      </c>
      <c r="F2261" s="2">
        <v>10</v>
      </c>
      <c r="G2261" s="3">
        <v>40</v>
      </c>
    </row>
    <row r="2262" spans="1:7" ht="12.75" customHeight="1" x14ac:dyDescent="0.3">
      <c r="A2262" s="2">
        <v>2266</v>
      </c>
      <c r="B2262" s="2" t="s">
        <v>1084</v>
      </c>
      <c r="C2262" s="2" t="s">
        <v>8</v>
      </c>
      <c r="D2262" s="2" t="s">
        <v>9</v>
      </c>
      <c r="F2262" s="2">
        <v>10</v>
      </c>
      <c r="G2262" s="3">
        <v>11</v>
      </c>
    </row>
    <row r="2263" spans="1:7" ht="12.75" customHeight="1" x14ac:dyDescent="0.3">
      <c r="A2263" s="2">
        <v>2267</v>
      </c>
      <c r="B2263" s="2" t="s">
        <v>1084</v>
      </c>
      <c r="C2263" s="2" t="s">
        <v>8</v>
      </c>
      <c r="D2263" s="2" t="s">
        <v>9</v>
      </c>
      <c r="E2263" s="2" t="s">
        <v>10</v>
      </c>
      <c r="F2263" s="2">
        <v>0</v>
      </c>
      <c r="G2263" s="3">
        <v>19</v>
      </c>
    </row>
    <row r="2264" spans="1:7" ht="12.75" customHeight="1" x14ac:dyDescent="0.3">
      <c r="A2264" s="2">
        <v>2268</v>
      </c>
      <c r="B2264" s="2" t="s">
        <v>1085</v>
      </c>
      <c r="C2264" s="2" t="s">
        <v>8</v>
      </c>
      <c r="D2264" s="2" t="s">
        <v>47</v>
      </c>
      <c r="F2264" s="2">
        <v>10</v>
      </c>
      <c r="G2264" s="3">
        <v>35</v>
      </c>
    </row>
    <row r="2265" spans="1:7" ht="12.75" customHeight="1" x14ac:dyDescent="0.3">
      <c r="A2265" s="2">
        <v>2269</v>
      </c>
      <c r="B2265" s="2" t="s">
        <v>1085</v>
      </c>
      <c r="C2265" s="2" t="s">
        <v>8</v>
      </c>
      <c r="D2265" s="2" t="s">
        <v>47</v>
      </c>
      <c r="E2265" s="2" t="s">
        <v>10</v>
      </c>
      <c r="F2265" s="2">
        <v>0</v>
      </c>
      <c r="G2265" s="3">
        <v>23</v>
      </c>
    </row>
    <row r="2266" spans="1:7" ht="12.75" customHeight="1" x14ac:dyDescent="0.3">
      <c r="A2266" s="2">
        <v>2270</v>
      </c>
      <c r="B2266" s="2" t="s">
        <v>1085</v>
      </c>
      <c r="C2266" s="2" t="s">
        <v>8</v>
      </c>
      <c r="D2266" s="2" t="s">
        <v>47</v>
      </c>
      <c r="F2266" s="2">
        <v>30</v>
      </c>
      <c r="G2266" s="3">
        <v>24</v>
      </c>
    </row>
    <row r="2267" spans="1:7" ht="12.75" customHeight="1" x14ac:dyDescent="0.3">
      <c r="A2267" s="2">
        <v>2271</v>
      </c>
      <c r="B2267" s="2" t="s">
        <v>1086</v>
      </c>
      <c r="C2267" s="2" t="s">
        <v>8</v>
      </c>
      <c r="D2267" s="2" t="s">
        <v>47</v>
      </c>
      <c r="F2267" s="2">
        <v>30</v>
      </c>
      <c r="G2267" s="3">
        <v>20</v>
      </c>
    </row>
    <row r="2268" spans="1:7" ht="12.75" customHeight="1" x14ac:dyDescent="0.3">
      <c r="A2268" s="2">
        <v>2272</v>
      </c>
      <c r="B2268" s="2" t="s">
        <v>1086</v>
      </c>
      <c r="C2268" s="2" t="s">
        <v>8</v>
      </c>
      <c r="D2268" s="2" t="s">
        <v>47</v>
      </c>
      <c r="F2268" s="2">
        <v>10</v>
      </c>
      <c r="G2268" s="3">
        <v>36</v>
      </c>
    </row>
    <row r="2269" spans="1:7" ht="12.75" customHeight="1" x14ac:dyDescent="0.3">
      <c r="A2269" s="2">
        <v>2273</v>
      </c>
      <c r="B2269" s="2" t="s">
        <v>1086</v>
      </c>
      <c r="C2269" s="2" t="s">
        <v>8</v>
      </c>
      <c r="D2269" s="2" t="s">
        <v>47</v>
      </c>
      <c r="E2269" s="2" t="s">
        <v>10</v>
      </c>
      <c r="F2269" s="2">
        <v>0</v>
      </c>
      <c r="G2269" s="3">
        <v>11</v>
      </c>
    </row>
    <row r="2270" spans="1:7" ht="12.75" customHeight="1" x14ac:dyDescent="0.3">
      <c r="A2270" s="2">
        <v>2274</v>
      </c>
      <c r="B2270" s="2" t="s">
        <v>1087</v>
      </c>
      <c r="C2270" s="2" t="s">
        <v>8</v>
      </c>
      <c r="D2270" s="2" t="s">
        <v>9</v>
      </c>
      <c r="E2270" s="2" t="s">
        <v>10</v>
      </c>
      <c r="F2270" s="2">
        <v>0</v>
      </c>
      <c r="G2270" s="3">
        <v>38</v>
      </c>
    </row>
    <row r="2271" spans="1:7" ht="12.75" customHeight="1" x14ac:dyDescent="0.3">
      <c r="A2271" s="2">
        <v>2275</v>
      </c>
      <c r="B2271" s="2" t="s">
        <v>1087</v>
      </c>
      <c r="C2271" s="2" t="s">
        <v>8</v>
      </c>
      <c r="D2271" s="2" t="s">
        <v>9</v>
      </c>
      <c r="F2271" s="2">
        <v>10</v>
      </c>
      <c r="G2271" s="3">
        <v>33</v>
      </c>
    </row>
    <row r="2272" spans="1:7" ht="12.75" customHeight="1" x14ac:dyDescent="0.3">
      <c r="A2272" s="2">
        <v>2276</v>
      </c>
      <c r="B2272" s="2" t="s">
        <v>1088</v>
      </c>
      <c r="C2272" s="2" t="s">
        <v>8</v>
      </c>
      <c r="D2272" s="2" t="s">
        <v>9</v>
      </c>
      <c r="F2272" s="2">
        <v>30</v>
      </c>
      <c r="G2272" s="3">
        <v>19</v>
      </c>
    </row>
    <row r="2273" spans="1:7" ht="12.75" customHeight="1" x14ac:dyDescent="0.3">
      <c r="A2273" s="2">
        <v>2277</v>
      </c>
      <c r="B2273" s="2" t="s">
        <v>1088</v>
      </c>
      <c r="C2273" s="2" t="s">
        <v>8</v>
      </c>
      <c r="D2273" s="2" t="s">
        <v>9</v>
      </c>
      <c r="F2273" s="2">
        <v>10</v>
      </c>
      <c r="G2273" s="3">
        <v>35</v>
      </c>
    </row>
    <row r="2274" spans="1:7" ht="12.75" customHeight="1" x14ac:dyDescent="0.3">
      <c r="A2274" s="2">
        <v>2278</v>
      </c>
      <c r="B2274" s="2" t="s">
        <v>1088</v>
      </c>
      <c r="C2274" s="2" t="s">
        <v>8</v>
      </c>
      <c r="D2274" s="2" t="s">
        <v>9</v>
      </c>
      <c r="E2274" s="2" t="s">
        <v>10</v>
      </c>
      <c r="F2274" s="2">
        <v>0</v>
      </c>
      <c r="G2274" s="3">
        <v>20</v>
      </c>
    </row>
    <row r="2275" spans="1:7" ht="12.75" customHeight="1" x14ac:dyDescent="0.3">
      <c r="A2275" s="2">
        <v>2279</v>
      </c>
      <c r="B2275" s="2" t="s">
        <v>1089</v>
      </c>
      <c r="C2275" s="2" t="s">
        <v>14</v>
      </c>
      <c r="D2275" s="2" t="s">
        <v>23</v>
      </c>
      <c r="E2275" s="2" t="s">
        <v>10</v>
      </c>
      <c r="F2275" s="2">
        <v>0</v>
      </c>
      <c r="G2275" s="3">
        <v>12</v>
      </c>
    </row>
    <row r="2276" spans="1:7" ht="12.75" customHeight="1" x14ac:dyDescent="0.3">
      <c r="A2276" s="2">
        <v>2280</v>
      </c>
      <c r="B2276" s="2" t="s">
        <v>1089</v>
      </c>
      <c r="C2276" s="2" t="s">
        <v>14</v>
      </c>
      <c r="D2276" s="2" t="s">
        <v>23</v>
      </c>
      <c r="F2276" s="2">
        <v>10</v>
      </c>
      <c r="G2276" s="3">
        <v>37</v>
      </c>
    </row>
    <row r="2277" spans="1:7" ht="12.75" customHeight="1" x14ac:dyDescent="0.3">
      <c r="A2277" s="2">
        <v>2281</v>
      </c>
      <c r="B2277" s="2" t="s">
        <v>1089</v>
      </c>
      <c r="C2277" s="2" t="s">
        <v>14</v>
      </c>
      <c r="D2277" s="2" t="s">
        <v>23</v>
      </c>
      <c r="F2277" s="2">
        <v>20</v>
      </c>
      <c r="G2277" s="3">
        <v>36</v>
      </c>
    </row>
    <row r="2278" spans="1:7" ht="12.75" customHeight="1" x14ac:dyDescent="0.3">
      <c r="A2278" s="2">
        <v>2282</v>
      </c>
      <c r="B2278" s="2" t="s">
        <v>1089</v>
      </c>
      <c r="C2278" s="2" t="s">
        <v>14</v>
      </c>
      <c r="D2278" s="2" t="s">
        <v>23</v>
      </c>
      <c r="F2278" s="2">
        <v>30</v>
      </c>
      <c r="G2278" s="3">
        <v>30</v>
      </c>
    </row>
    <row r="2279" spans="1:7" ht="12.75" customHeight="1" x14ac:dyDescent="0.3">
      <c r="A2279" s="2">
        <v>2283</v>
      </c>
      <c r="B2279" s="2" t="s">
        <v>1090</v>
      </c>
      <c r="C2279" s="2" t="s">
        <v>8</v>
      </c>
      <c r="D2279" s="2" t="s">
        <v>47</v>
      </c>
      <c r="E2279" s="2" t="s">
        <v>10</v>
      </c>
      <c r="F2279" s="2">
        <v>0</v>
      </c>
      <c r="G2279" s="3">
        <v>10</v>
      </c>
    </row>
    <row r="2280" spans="1:7" ht="12.75" customHeight="1" x14ac:dyDescent="0.3">
      <c r="A2280" s="2">
        <v>2284</v>
      </c>
      <c r="B2280" s="2" t="s">
        <v>1091</v>
      </c>
      <c r="C2280" s="2" t="s">
        <v>14</v>
      </c>
      <c r="D2280" s="2" t="s">
        <v>23</v>
      </c>
      <c r="F2280" s="2">
        <v>10</v>
      </c>
      <c r="G2280" s="3">
        <v>27</v>
      </c>
    </row>
    <row r="2281" spans="1:7" ht="12.75" customHeight="1" x14ac:dyDescent="0.3">
      <c r="A2281" s="2">
        <v>2285</v>
      </c>
      <c r="B2281" s="2" t="s">
        <v>1091</v>
      </c>
      <c r="C2281" s="2" t="s">
        <v>14</v>
      </c>
      <c r="D2281" s="2" t="s">
        <v>23</v>
      </c>
      <c r="E2281" s="2" t="s">
        <v>10</v>
      </c>
      <c r="F2281" s="2">
        <v>0</v>
      </c>
      <c r="G2281" s="3">
        <v>31</v>
      </c>
    </row>
    <row r="2282" spans="1:7" ht="12.75" customHeight="1" x14ac:dyDescent="0.3">
      <c r="A2282" s="2">
        <v>2286</v>
      </c>
      <c r="B2282" s="2" t="s">
        <v>1091</v>
      </c>
      <c r="C2282" s="2" t="s">
        <v>14</v>
      </c>
      <c r="D2282" s="2" t="s">
        <v>23</v>
      </c>
      <c r="F2282" s="2">
        <v>30</v>
      </c>
      <c r="G2282" s="3">
        <v>23</v>
      </c>
    </row>
    <row r="2283" spans="1:7" ht="12.75" customHeight="1" x14ac:dyDescent="0.3">
      <c r="A2283" s="2">
        <v>2287</v>
      </c>
      <c r="B2283" s="2" t="s">
        <v>1092</v>
      </c>
      <c r="C2283" s="2" t="s">
        <v>14</v>
      </c>
      <c r="D2283" s="2" t="s">
        <v>23</v>
      </c>
      <c r="F2283" s="2">
        <v>10</v>
      </c>
      <c r="G2283" s="3">
        <v>39</v>
      </c>
    </row>
    <row r="2284" spans="1:7" ht="12.75" customHeight="1" x14ac:dyDescent="0.3">
      <c r="A2284" s="2">
        <v>2288</v>
      </c>
      <c r="B2284" s="2" t="s">
        <v>1092</v>
      </c>
      <c r="C2284" s="2" t="s">
        <v>14</v>
      </c>
      <c r="D2284" s="2" t="s">
        <v>23</v>
      </c>
      <c r="F2284" s="2">
        <v>20</v>
      </c>
      <c r="G2284" s="3">
        <v>32</v>
      </c>
    </row>
    <row r="2285" spans="1:7" ht="12.75" customHeight="1" x14ac:dyDescent="0.3">
      <c r="A2285" s="2">
        <v>2289</v>
      </c>
      <c r="B2285" s="2" t="s">
        <v>1092</v>
      </c>
      <c r="C2285" s="2" t="s">
        <v>14</v>
      </c>
      <c r="D2285" s="2" t="s">
        <v>23</v>
      </c>
      <c r="E2285" s="2" t="s">
        <v>10</v>
      </c>
      <c r="F2285" s="2">
        <v>0</v>
      </c>
      <c r="G2285" s="3">
        <v>35</v>
      </c>
    </row>
    <row r="2286" spans="1:7" ht="12.75" customHeight="1" x14ac:dyDescent="0.3">
      <c r="A2286" s="2">
        <v>2290</v>
      </c>
      <c r="B2286" s="2" t="s">
        <v>1092</v>
      </c>
      <c r="C2286" s="2" t="s">
        <v>14</v>
      </c>
      <c r="D2286" s="2" t="s">
        <v>23</v>
      </c>
      <c r="F2286" s="2">
        <v>30</v>
      </c>
      <c r="G2286" s="3">
        <v>10</v>
      </c>
    </row>
    <row r="2287" spans="1:7" ht="12.75" customHeight="1" x14ac:dyDescent="0.3">
      <c r="A2287" s="2">
        <v>2291</v>
      </c>
      <c r="B2287" s="2" t="s">
        <v>1093</v>
      </c>
      <c r="C2287" s="2" t="s">
        <v>8</v>
      </c>
      <c r="D2287" s="2" t="s">
        <v>36</v>
      </c>
      <c r="E2287" s="2" t="s">
        <v>10</v>
      </c>
      <c r="F2287" s="2">
        <v>0</v>
      </c>
      <c r="G2287" s="3">
        <v>40</v>
      </c>
    </row>
    <row r="2288" spans="1:7" ht="12.75" customHeight="1" x14ac:dyDescent="0.3">
      <c r="A2288" s="2">
        <v>2292</v>
      </c>
      <c r="B2288" s="2" t="s">
        <v>1094</v>
      </c>
      <c r="C2288" s="2" t="s">
        <v>8</v>
      </c>
      <c r="D2288" s="2" t="s">
        <v>47</v>
      </c>
      <c r="E2288" s="2" t="s">
        <v>10</v>
      </c>
      <c r="F2288" s="2">
        <v>0</v>
      </c>
      <c r="G2288" s="3">
        <v>13</v>
      </c>
    </row>
    <row r="2289" spans="1:7" ht="12.75" customHeight="1" x14ac:dyDescent="0.3">
      <c r="A2289" s="2">
        <v>2293</v>
      </c>
      <c r="B2289" s="2" t="s">
        <v>1094</v>
      </c>
      <c r="C2289" s="2" t="s">
        <v>8</v>
      </c>
      <c r="D2289" s="2" t="s">
        <v>47</v>
      </c>
      <c r="F2289" s="2">
        <v>10</v>
      </c>
      <c r="G2289" s="3">
        <v>34</v>
      </c>
    </row>
    <row r="2290" spans="1:7" ht="12.75" customHeight="1" x14ac:dyDescent="0.3">
      <c r="A2290" s="2">
        <v>2294</v>
      </c>
      <c r="B2290" s="2" t="s">
        <v>1094</v>
      </c>
      <c r="C2290" s="2" t="s">
        <v>8</v>
      </c>
      <c r="D2290" s="2" t="s">
        <v>47</v>
      </c>
      <c r="F2290" s="2">
        <v>30</v>
      </c>
      <c r="G2290" s="3">
        <v>21</v>
      </c>
    </row>
    <row r="2291" spans="1:7" ht="12.75" customHeight="1" x14ac:dyDescent="0.3">
      <c r="A2291" s="2">
        <v>2295</v>
      </c>
      <c r="B2291" s="2" t="s">
        <v>1095</v>
      </c>
      <c r="C2291" s="2" t="s">
        <v>8</v>
      </c>
      <c r="D2291" s="2" t="s">
        <v>9</v>
      </c>
      <c r="F2291" s="2">
        <v>10</v>
      </c>
      <c r="G2291" s="3">
        <v>31</v>
      </c>
    </row>
    <row r="2292" spans="1:7" ht="12.75" customHeight="1" x14ac:dyDescent="0.3">
      <c r="A2292" s="2">
        <v>2296</v>
      </c>
      <c r="B2292" s="2" t="s">
        <v>1096</v>
      </c>
      <c r="C2292" s="2" t="s">
        <v>8</v>
      </c>
      <c r="D2292" s="2" t="s">
        <v>9</v>
      </c>
      <c r="F2292" s="2">
        <v>10</v>
      </c>
      <c r="G2292" s="3">
        <v>32</v>
      </c>
    </row>
    <row r="2293" spans="1:7" ht="12.75" customHeight="1" x14ac:dyDescent="0.3">
      <c r="A2293" s="2">
        <v>2297</v>
      </c>
      <c r="B2293" s="2" t="s">
        <v>1097</v>
      </c>
      <c r="C2293" s="2" t="s">
        <v>8</v>
      </c>
      <c r="D2293" s="2" t="s">
        <v>97</v>
      </c>
      <c r="F2293" s="2">
        <v>30</v>
      </c>
      <c r="G2293" s="3">
        <v>37</v>
      </c>
    </row>
    <row r="2294" spans="1:7" ht="12.75" customHeight="1" x14ac:dyDescent="0.3">
      <c r="A2294" s="2">
        <v>2298</v>
      </c>
      <c r="B2294" s="2" t="s">
        <v>1097</v>
      </c>
      <c r="C2294" s="2" t="s">
        <v>8</v>
      </c>
      <c r="D2294" s="2" t="s">
        <v>97</v>
      </c>
      <c r="E2294" s="2" t="s">
        <v>10</v>
      </c>
      <c r="F2294" s="2">
        <v>0</v>
      </c>
      <c r="G2294" s="3">
        <v>16</v>
      </c>
    </row>
    <row r="2295" spans="1:7" ht="12.75" customHeight="1" x14ac:dyDescent="0.3">
      <c r="A2295" s="2">
        <v>2299</v>
      </c>
      <c r="B2295" s="2" t="s">
        <v>1097</v>
      </c>
      <c r="C2295" s="2" t="s">
        <v>8</v>
      </c>
      <c r="D2295" s="2" t="s">
        <v>97</v>
      </c>
      <c r="F2295" s="2">
        <v>10</v>
      </c>
      <c r="G2295" s="3">
        <v>21</v>
      </c>
    </row>
    <row r="2296" spans="1:7" ht="12.75" customHeight="1" x14ac:dyDescent="0.3">
      <c r="A2296" s="2">
        <v>2300</v>
      </c>
      <c r="B2296" s="2" t="s">
        <v>1098</v>
      </c>
      <c r="C2296" s="2" t="s">
        <v>8</v>
      </c>
      <c r="D2296" s="2" t="s">
        <v>54</v>
      </c>
      <c r="E2296" s="2" t="s">
        <v>10</v>
      </c>
      <c r="F2296" s="2">
        <v>0</v>
      </c>
      <c r="G2296" s="3">
        <v>38</v>
      </c>
    </row>
    <row r="2297" spans="1:7" ht="12.75" customHeight="1" x14ac:dyDescent="0.3">
      <c r="A2297" s="2">
        <v>2301</v>
      </c>
      <c r="B2297" s="2" t="s">
        <v>1098</v>
      </c>
      <c r="C2297" s="2" t="s">
        <v>8</v>
      </c>
      <c r="D2297" s="2" t="s">
        <v>54</v>
      </c>
      <c r="F2297" s="2">
        <v>30</v>
      </c>
      <c r="G2297" s="3">
        <v>29</v>
      </c>
    </row>
    <row r="2298" spans="1:7" ht="12.75" customHeight="1" x14ac:dyDescent="0.3">
      <c r="A2298" s="2">
        <v>2302</v>
      </c>
      <c r="B2298" s="2" t="s">
        <v>1098</v>
      </c>
      <c r="C2298" s="2" t="s">
        <v>8</v>
      </c>
      <c r="D2298" s="2" t="s">
        <v>54</v>
      </c>
      <c r="F2298" s="2">
        <v>10</v>
      </c>
      <c r="G2298" s="3">
        <v>18</v>
      </c>
    </row>
    <row r="2299" spans="1:7" ht="12.75" customHeight="1" x14ac:dyDescent="0.3">
      <c r="A2299" s="2">
        <v>2303</v>
      </c>
      <c r="B2299" s="2" t="s">
        <v>1099</v>
      </c>
      <c r="C2299" s="2" t="s">
        <v>8</v>
      </c>
      <c r="D2299" s="2" t="s">
        <v>54</v>
      </c>
      <c r="E2299" s="2" t="s">
        <v>10</v>
      </c>
      <c r="F2299" s="2">
        <v>0</v>
      </c>
      <c r="G2299" s="3">
        <v>23</v>
      </c>
    </row>
    <row r="2300" spans="1:7" ht="12.75" customHeight="1" x14ac:dyDescent="0.3">
      <c r="A2300" s="2">
        <v>2304</v>
      </c>
      <c r="B2300" s="2" t="s">
        <v>1099</v>
      </c>
      <c r="C2300" s="2" t="s">
        <v>8</v>
      </c>
      <c r="D2300" s="2" t="s">
        <v>54</v>
      </c>
      <c r="F2300" s="2">
        <v>30</v>
      </c>
      <c r="G2300" s="3">
        <v>40</v>
      </c>
    </row>
    <row r="2301" spans="1:7" ht="12.75" customHeight="1" x14ac:dyDescent="0.3">
      <c r="A2301" s="2">
        <v>2305</v>
      </c>
      <c r="B2301" s="2" t="s">
        <v>1100</v>
      </c>
      <c r="C2301" s="2" t="s">
        <v>8</v>
      </c>
      <c r="D2301" s="2" t="s">
        <v>54</v>
      </c>
      <c r="E2301" s="2" t="s">
        <v>10</v>
      </c>
      <c r="F2301" s="2">
        <v>0</v>
      </c>
      <c r="G2301" s="3">
        <v>33</v>
      </c>
    </row>
    <row r="2302" spans="1:7" ht="12.75" customHeight="1" x14ac:dyDescent="0.3">
      <c r="A2302" s="2">
        <v>2306</v>
      </c>
      <c r="B2302" s="2" t="s">
        <v>1100</v>
      </c>
      <c r="C2302" s="2" t="s">
        <v>8</v>
      </c>
      <c r="D2302" s="2" t="s">
        <v>54</v>
      </c>
      <c r="F2302" s="2">
        <v>10</v>
      </c>
      <c r="G2302" s="3">
        <v>35</v>
      </c>
    </row>
    <row r="2303" spans="1:7" ht="12.75" customHeight="1" x14ac:dyDescent="0.3">
      <c r="A2303" s="2">
        <v>2307</v>
      </c>
      <c r="B2303" s="2" t="s">
        <v>1100</v>
      </c>
      <c r="C2303" s="2" t="s">
        <v>8</v>
      </c>
      <c r="D2303" s="2" t="s">
        <v>54</v>
      </c>
      <c r="F2303" s="2">
        <v>20</v>
      </c>
      <c r="G2303" s="3">
        <v>10</v>
      </c>
    </row>
    <row r="2304" spans="1:7" ht="12.75" customHeight="1" x14ac:dyDescent="0.3">
      <c r="A2304" s="2">
        <v>2308</v>
      </c>
      <c r="B2304" s="2" t="s">
        <v>1100</v>
      </c>
      <c r="C2304" s="2" t="s">
        <v>8</v>
      </c>
      <c r="D2304" s="2" t="s">
        <v>54</v>
      </c>
      <c r="F2304" s="2">
        <v>30</v>
      </c>
      <c r="G2304" s="3">
        <v>13</v>
      </c>
    </row>
    <row r="2305" spans="1:7" ht="12.75" customHeight="1" x14ac:dyDescent="0.3">
      <c r="A2305" s="2">
        <v>2309</v>
      </c>
      <c r="B2305" s="2" t="s">
        <v>1101</v>
      </c>
      <c r="C2305" s="2" t="s">
        <v>8</v>
      </c>
      <c r="D2305" s="2" t="s">
        <v>9</v>
      </c>
      <c r="E2305" s="2" t="s">
        <v>10</v>
      </c>
      <c r="F2305" s="2">
        <v>0</v>
      </c>
      <c r="G2305" s="3">
        <v>29</v>
      </c>
    </row>
    <row r="2306" spans="1:7" ht="12.75" customHeight="1" x14ac:dyDescent="0.3">
      <c r="A2306" s="2">
        <v>2310</v>
      </c>
      <c r="B2306" s="2" t="s">
        <v>1102</v>
      </c>
      <c r="C2306" s="2" t="s">
        <v>8</v>
      </c>
      <c r="D2306" s="2" t="s">
        <v>9</v>
      </c>
      <c r="E2306" s="2" t="s">
        <v>10</v>
      </c>
      <c r="F2306" s="2">
        <v>0</v>
      </c>
      <c r="G2306" s="3">
        <v>33</v>
      </c>
    </row>
    <row r="2307" spans="1:7" ht="12.75" customHeight="1" x14ac:dyDescent="0.3">
      <c r="A2307" s="2">
        <v>2311</v>
      </c>
      <c r="B2307" s="2" t="s">
        <v>1103</v>
      </c>
      <c r="C2307" s="2" t="s">
        <v>8</v>
      </c>
      <c r="D2307" s="2" t="s">
        <v>9</v>
      </c>
      <c r="E2307" s="2" t="s">
        <v>10</v>
      </c>
      <c r="F2307" s="2">
        <v>0</v>
      </c>
      <c r="G2307" s="3">
        <v>28</v>
      </c>
    </row>
    <row r="2308" spans="1:7" ht="12.75" customHeight="1" x14ac:dyDescent="0.3">
      <c r="A2308" s="2">
        <v>2312</v>
      </c>
      <c r="B2308" s="2" t="s">
        <v>1103</v>
      </c>
      <c r="C2308" s="2" t="s">
        <v>8</v>
      </c>
      <c r="D2308" s="2" t="s">
        <v>9</v>
      </c>
      <c r="F2308" s="2">
        <v>10</v>
      </c>
      <c r="G2308" s="3">
        <v>32</v>
      </c>
    </row>
    <row r="2309" spans="1:7" ht="12.75" customHeight="1" x14ac:dyDescent="0.3">
      <c r="A2309" s="2">
        <v>2313</v>
      </c>
      <c r="B2309" s="2" t="s">
        <v>1104</v>
      </c>
      <c r="C2309" s="2" t="s">
        <v>797</v>
      </c>
      <c r="D2309" s="2" t="s">
        <v>1105</v>
      </c>
      <c r="F2309" s="2">
        <v>10</v>
      </c>
      <c r="G2309" s="3">
        <v>19</v>
      </c>
    </row>
    <row r="2310" spans="1:7" ht="12.75" customHeight="1" x14ac:dyDescent="0.3">
      <c r="A2310" s="2">
        <v>2314</v>
      </c>
      <c r="B2310" s="2" t="s">
        <v>1104</v>
      </c>
      <c r="C2310" s="2" t="s">
        <v>797</v>
      </c>
      <c r="D2310" s="2" t="s">
        <v>1105</v>
      </c>
      <c r="F2310" s="2">
        <v>30</v>
      </c>
      <c r="G2310" s="3">
        <v>16</v>
      </c>
    </row>
    <row r="2311" spans="1:7" ht="12.75" customHeight="1" x14ac:dyDescent="0.3">
      <c r="A2311" s="2">
        <v>2315</v>
      </c>
      <c r="B2311" s="2" t="s">
        <v>1104</v>
      </c>
      <c r="C2311" s="2" t="s">
        <v>797</v>
      </c>
      <c r="D2311" s="2" t="s">
        <v>1105</v>
      </c>
      <c r="E2311" s="2" t="s">
        <v>10</v>
      </c>
      <c r="F2311" s="2">
        <v>0</v>
      </c>
      <c r="G2311" s="3">
        <v>30</v>
      </c>
    </row>
    <row r="2312" spans="1:7" ht="12.75" customHeight="1" x14ac:dyDescent="0.3">
      <c r="A2312" s="2">
        <v>2316</v>
      </c>
      <c r="B2312" s="2" t="s">
        <v>1106</v>
      </c>
      <c r="C2312" s="2" t="s">
        <v>8</v>
      </c>
      <c r="D2312" s="2" t="s">
        <v>9</v>
      </c>
      <c r="E2312" s="2" t="s">
        <v>10</v>
      </c>
      <c r="F2312" s="2">
        <v>0</v>
      </c>
      <c r="G2312" s="3">
        <v>39</v>
      </c>
    </row>
    <row r="2313" spans="1:7" ht="12.75" customHeight="1" x14ac:dyDescent="0.3">
      <c r="A2313" s="2">
        <v>2317</v>
      </c>
      <c r="B2313" s="2" t="s">
        <v>1106</v>
      </c>
      <c r="C2313" s="2" t="s">
        <v>8</v>
      </c>
      <c r="D2313" s="2" t="s">
        <v>9</v>
      </c>
      <c r="F2313" s="2">
        <v>30</v>
      </c>
      <c r="G2313" s="3">
        <v>15</v>
      </c>
    </row>
    <row r="2314" spans="1:7" ht="12.75" customHeight="1" x14ac:dyDescent="0.3">
      <c r="A2314" s="2">
        <v>2318</v>
      </c>
      <c r="B2314" s="2" t="s">
        <v>1106</v>
      </c>
      <c r="C2314" s="2" t="s">
        <v>8</v>
      </c>
      <c r="D2314" s="2" t="s">
        <v>9</v>
      </c>
      <c r="F2314" s="2">
        <v>10</v>
      </c>
      <c r="G2314" s="3">
        <v>15</v>
      </c>
    </row>
    <row r="2315" spans="1:7" ht="12.75" customHeight="1" x14ac:dyDescent="0.3">
      <c r="A2315" s="2">
        <v>2319</v>
      </c>
      <c r="B2315" s="2" t="s">
        <v>1107</v>
      </c>
      <c r="C2315" s="2" t="s">
        <v>8</v>
      </c>
      <c r="D2315" s="2" t="s">
        <v>36</v>
      </c>
      <c r="E2315" s="2" t="s">
        <v>10</v>
      </c>
      <c r="F2315" s="2">
        <v>0</v>
      </c>
      <c r="G2315" s="3">
        <v>14</v>
      </c>
    </row>
    <row r="2316" spans="1:7" ht="12.75" customHeight="1" x14ac:dyDescent="0.3">
      <c r="A2316" s="2">
        <v>2320</v>
      </c>
      <c r="B2316" s="2" t="s">
        <v>1107</v>
      </c>
      <c r="C2316" s="2" t="s">
        <v>8</v>
      </c>
      <c r="D2316" s="2" t="s">
        <v>36</v>
      </c>
      <c r="F2316" s="2">
        <v>10</v>
      </c>
      <c r="G2316" s="3">
        <v>15</v>
      </c>
    </row>
    <row r="2317" spans="1:7" ht="12.75" customHeight="1" x14ac:dyDescent="0.3">
      <c r="A2317" s="2">
        <v>2321</v>
      </c>
      <c r="B2317" s="2" t="s">
        <v>1107</v>
      </c>
      <c r="C2317" s="2" t="s">
        <v>8</v>
      </c>
      <c r="D2317" s="2" t="s">
        <v>36</v>
      </c>
      <c r="F2317" s="2">
        <v>30</v>
      </c>
      <c r="G2317" s="3">
        <v>33</v>
      </c>
    </row>
    <row r="2318" spans="1:7" ht="12.75" customHeight="1" x14ac:dyDescent="0.3">
      <c r="A2318" s="2">
        <v>2322</v>
      </c>
      <c r="B2318" s="2" t="s">
        <v>1108</v>
      </c>
      <c r="C2318" s="2" t="s">
        <v>8</v>
      </c>
      <c r="D2318" s="2" t="s">
        <v>47</v>
      </c>
      <c r="F2318" s="2">
        <v>10</v>
      </c>
      <c r="G2318" s="3">
        <v>40</v>
      </c>
    </row>
    <row r="2319" spans="1:7" ht="12.75" customHeight="1" x14ac:dyDescent="0.3">
      <c r="A2319" s="2">
        <v>2323</v>
      </c>
      <c r="B2319" s="2" t="s">
        <v>1109</v>
      </c>
      <c r="C2319" s="2" t="s">
        <v>8</v>
      </c>
      <c r="D2319" s="2" t="s">
        <v>54</v>
      </c>
      <c r="F2319" s="2">
        <v>30</v>
      </c>
      <c r="G2319" s="3">
        <v>33</v>
      </c>
    </row>
    <row r="2320" spans="1:7" ht="12.75" customHeight="1" x14ac:dyDescent="0.3">
      <c r="A2320" s="2">
        <v>2324</v>
      </c>
      <c r="B2320" s="2" t="s">
        <v>1109</v>
      </c>
      <c r="C2320" s="2" t="s">
        <v>8</v>
      </c>
      <c r="D2320" s="2" t="s">
        <v>54</v>
      </c>
      <c r="E2320" s="2" t="s">
        <v>10</v>
      </c>
      <c r="F2320" s="2">
        <v>0</v>
      </c>
      <c r="G2320" s="3">
        <v>11</v>
      </c>
    </row>
    <row r="2321" spans="1:7" ht="12.75" customHeight="1" x14ac:dyDescent="0.3">
      <c r="A2321" s="2">
        <v>2325</v>
      </c>
      <c r="B2321" s="2" t="s">
        <v>1110</v>
      </c>
      <c r="C2321" s="2" t="s">
        <v>8</v>
      </c>
      <c r="D2321" s="2" t="s">
        <v>54</v>
      </c>
      <c r="E2321" s="2" t="s">
        <v>10</v>
      </c>
      <c r="F2321" s="2">
        <v>0</v>
      </c>
      <c r="G2321" s="3">
        <v>26</v>
      </c>
    </row>
    <row r="2322" spans="1:7" ht="12.75" customHeight="1" x14ac:dyDescent="0.3">
      <c r="A2322" s="2">
        <v>2326</v>
      </c>
      <c r="B2322" s="2" t="s">
        <v>1111</v>
      </c>
      <c r="C2322" s="2" t="s">
        <v>8</v>
      </c>
      <c r="D2322" s="2" t="s">
        <v>9</v>
      </c>
      <c r="E2322" s="2" t="s">
        <v>10</v>
      </c>
      <c r="F2322" s="2">
        <v>0</v>
      </c>
      <c r="G2322" s="3">
        <v>16</v>
      </c>
    </row>
    <row r="2323" spans="1:7" ht="12.75" customHeight="1" x14ac:dyDescent="0.3">
      <c r="A2323" s="2">
        <v>2327</v>
      </c>
      <c r="B2323" s="2" t="s">
        <v>1111</v>
      </c>
      <c r="C2323" s="2" t="s">
        <v>8</v>
      </c>
      <c r="D2323" s="2" t="s">
        <v>9</v>
      </c>
      <c r="F2323" s="2">
        <v>10</v>
      </c>
      <c r="G2323" s="3">
        <v>22</v>
      </c>
    </row>
    <row r="2324" spans="1:7" ht="12.75" customHeight="1" x14ac:dyDescent="0.3">
      <c r="A2324" s="2">
        <v>2328</v>
      </c>
      <c r="B2324" s="2" t="s">
        <v>1112</v>
      </c>
      <c r="C2324" s="2" t="s">
        <v>8</v>
      </c>
      <c r="D2324" s="2" t="s">
        <v>180</v>
      </c>
      <c r="F2324" s="2">
        <v>10</v>
      </c>
      <c r="G2324" s="3">
        <v>34</v>
      </c>
    </row>
    <row r="2325" spans="1:7" ht="12.75" customHeight="1" x14ac:dyDescent="0.3">
      <c r="A2325" s="2">
        <v>2329</v>
      </c>
      <c r="B2325" s="2" t="s">
        <v>1112</v>
      </c>
      <c r="C2325" s="2" t="s">
        <v>8</v>
      </c>
      <c r="D2325" s="2" t="s">
        <v>180</v>
      </c>
      <c r="E2325" s="2" t="s">
        <v>10</v>
      </c>
      <c r="F2325" s="2">
        <v>0</v>
      </c>
      <c r="G2325" s="3">
        <v>31</v>
      </c>
    </row>
    <row r="2326" spans="1:7" ht="12.75" customHeight="1" x14ac:dyDescent="0.3">
      <c r="A2326" s="2">
        <v>2330</v>
      </c>
      <c r="B2326" s="2" t="s">
        <v>1112</v>
      </c>
      <c r="C2326" s="2" t="s">
        <v>8</v>
      </c>
      <c r="D2326" s="2" t="s">
        <v>180</v>
      </c>
      <c r="F2326" s="2">
        <v>30</v>
      </c>
      <c r="G2326" s="3">
        <v>28</v>
      </c>
    </row>
    <row r="2327" spans="1:7" ht="12.75" customHeight="1" x14ac:dyDescent="0.3">
      <c r="A2327" s="2">
        <v>2331</v>
      </c>
      <c r="B2327" s="2" t="s">
        <v>1113</v>
      </c>
      <c r="C2327" s="2" t="s">
        <v>8</v>
      </c>
      <c r="D2327" s="2" t="s">
        <v>9</v>
      </c>
      <c r="F2327" s="2">
        <v>20</v>
      </c>
      <c r="G2327" s="3">
        <v>13</v>
      </c>
    </row>
    <row r="2328" spans="1:7" ht="12.75" customHeight="1" x14ac:dyDescent="0.3">
      <c r="A2328" s="2">
        <v>2332</v>
      </c>
      <c r="B2328" s="2" t="s">
        <v>1113</v>
      </c>
      <c r="C2328" s="2" t="s">
        <v>8</v>
      </c>
      <c r="D2328" s="2" t="s">
        <v>9</v>
      </c>
      <c r="E2328" s="2" t="s">
        <v>10</v>
      </c>
      <c r="F2328" s="2">
        <v>0</v>
      </c>
      <c r="G2328" s="3">
        <v>18</v>
      </c>
    </row>
    <row r="2329" spans="1:7" ht="12.75" customHeight="1" x14ac:dyDescent="0.3">
      <c r="A2329" s="2">
        <v>2333</v>
      </c>
      <c r="B2329" s="2" t="s">
        <v>1113</v>
      </c>
      <c r="C2329" s="2" t="s">
        <v>8</v>
      </c>
      <c r="D2329" s="2" t="s">
        <v>9</v>
      </c>
      <c r="F2329" s="2">
        <v>10</v>
      </c>
      <c r="G2329" s="3">
        <v>24</v>
      </c>
    </row>
    <row r="2330" spans="1:7" ht="12.75" customHeight="1" x14ac:dyDescent="0.3">
      <c r="A2330" s="2">
        <v>2334</v>
      </c>
      <c r="B2330" s="2" t="s">
        <v>1114</v>
      </c>
      <c r="C2330" s="2" t="s">
        <v>8</v>
      </c>
      <c r="D2330" s="2" t="s">
        <v>97</v>
      </c>
      <c r="F2330" s="2">
        <v>10</v>
      </c>
      <c r="G2330" s="3">
        <v>18</v>
      </c>
    </row>
    <row r="2331" spans="1:7" ht="12.75" customHeight="1" x14ac:dyDescent="0.3">
      <c r="A2331" s="2">
        <v>2335</v>
      </c>
      <c r="B2331" s="2" t="s">
        <v>1115</v>
      </c>
      <c r="C2331" s="2" t="s">
        <v>8</v>
      </c>
      <c r="D2331" s="2" t="s">
        <v>47</v>
      </c>
      <c r="E2331" s="2" t="s">
        <v>10</v>
      </c>
      <c r="F2331" s="2">
        <v>0</v>
      </c>
      <c r="G2331" s="3">
        <v>31</v>
      </c>
    </row>
    <row r="2332" spans="1:7" ht="12.75" customHeight="1" x14ac:dyDescent="0.3">
      <c r="A2332" s="2">
        <v>2336</v>
      </c>
      <c r="B2332" s="2" t="s">
        <v>1115</v>
      </c>
      <c r="C2332" s="2" t="s">
        <v>8</v>
      </c>
      <c r="D2332" s="2" t="s">
        <v>47</v>
      </c>
      <c r="F2332" s="2">
        <v>30</v>
      </c>
      <c r="G2332" s="3">
        <v>16</v>
      </c>
    </row>
    <row r="2333" spans="1:7" ht="12.75" customHeight="1" x14ac:dyDescent="0.3">
      <c r="A2333" s="2">
        <v>2337</v>
      </c>
      <c r="B2333" s="2" t="s">
        <v>1116</v>
      </c>
      <c r="C2333" s="2" t="s">
        <v>8</v>
      </c>
      <c r="D2333" s="2" t="s">
        <v>36</v>
      </c>
      <c r="F2333" s="2">
        <v>20</v>
      </c>
      <c r="G2333" s="3">
        <v>24</v>
      </c>
    </row>
    <row r="2334" spans="1:7" ht="12.75" customHeight="1" x14ac:dyDescent="0.3">
      <c r="A2334" s="2">
        <v>2338</v>
      </c>
      <c r="B2334" s="2" t="s">
        <v>1116</v>
      </c>
      <c r="C2334" s="2" t="s">
        <v>8</v>
      </c>
      <c r="D2334" s="2" t="s">
        <v>36</v>
      </c>
      <c r="F2334" s="2">
        <v>10</v>
      </c>
      <c r="G2334" s="3">
        <v>29</v>
      </c>
    </row>
    <row r="2335" spans="1:7" ht="12.75" customHeight="1" x14ac:dyDescent="0.3">
      <c r="A2335" s="2">
        <v>2339</v>
      </c>
      <c r="B2335" s="2" t="s">
        <v>1116</v>
      </c>
      <c r="C2335" s="2" t="s">
        <v>8</v>
      </c>
      <c r="D2335" s="2" t="s">
        <v>36</v>
      </c>
      <c r="E2335" s="2" t="s">
        <v>10</v>
      </c>
      <c r="F2335" s="2">
        <v>0</v>
      </c>
      <c r="G2335" s="3">
        <v>35</v>
      </c>
    </row>
    <row r="2336" spans="1:7" ht="12.75" customHeight="1" x14ac:dyDescent="0.3">
      <c r="A2336" s="2">
        <v>2340</v>
      </c>
      <c r="B2336" s="2" t="s">
        <v>1117</v>
      </c>
      <c r="C2336" s="2" t="s">
        <v>8</v>
      </c>
      <c r="D2336" s="2" t="s">
        <v>9</v>
      </c>
      <c r="E2336" s="2" t="s">
        <v>10</v>
      </c>
      <c r="F2336" s="2">
        <v>0</v>
      </c>
      <c r="G2336" s="3">
        <v>19</v>
      </c>
    </row>
    <row r="2337" spans="1:7" ht="12.75" customHeight="1" x14ac:dyDescent="0.3">
      <c r="A2337" s="2">
        <v>2341</v>
      </c>
      <c r="B2337" s="2" t="s">
        <v>1118</v>
      </c>
      <c r="C2337" s="2" t="s">
        <v>8</v>
      </c>
      <c r="D2337" s="2" t="s">
        <v>47</v>
      </c>
      <c r="F2337" s="2">
        <v>30</v>
      </c>
      <c r="G2337" s="3">
        <v>33</v>
      </c>
    </row>
    <row r="2338" spans="1:7" ht="12.75" customHeight="1" x14ac:dyDescent="0.3">
      <c r="A2338" s="2">
        <v>2342</v>
      </c>
      <c r="B2338" s="2" t="s">
        <v>1118</v>
      </c>
      <c r="C2338" s="2" t="s">
        <v>8</v>
      </c>
      <c r="D2338" s="2" t="s">
        <v>47</v>
      </c>
      <c r="E2338" s="2" t="s">
        <v>10</v>
      </c>
      <c r="F2338" s="2">
        <v>0</v>
      </c>
      <c r="G2338" s="3">
        <v>24</v>
      </c>
    </row>
    <row r="2339" spans="1:7" ht="12.75" customHeight="1" x14ac:dyDescent="0.3">
      <c r="A2339" s="2">
        <v>2343</v>
      </c>
      <c r="B2339" s="2" t="s">
        <v>1118</v>
      </c>
      <c r="C2339" s="2" t="s">
        <v>8</v>
      </c>
      <c r="D2339" s="2" t="s">
        <v>47</v>
      </c>
      <c r="F2339" s="2">
        <v>10</v>
      </c>
      <c r="G2339" s="3">
        <v>15</v>
      </c>
    </row>
    <row r="2340" spans="1:7" ht="12.75" customHeight="1" x14ac:dyDescent="0.3">
      <c r="A2340" s="2">
        <v>2344</v>
      </c>
      <c r="B2340" s="2" t="s">
        <v>1119</v>
      </c>
      <c r="C2340" s="2" t="s">
        <v>8</v>
      </c>
      <c r="D2340" s="2" t="s">
        <v>9</v>
      </c>
      <c r="F2340" s="2">
        <v>10</v>
      </c>
      <c r="G2340" s="3">
        <v>33</v>
      </c>
    </row>
    <row r="2341" spans="1:7" ht="12.75" customHeight="1" x14ac:dyDescent="0.3">
      <c r="A2341" s="2">
        <v>2345</v>
      </c>
      <c r="B2341" s="2" t="s">
        <v>1119</v>
      </c>
      <c r="C2341" s="2" t="s">
        <v>8</v>
      </c>
      <c r="D2341" s="2" t="s">
        <v>9</v>
      </c>
      <c r="E2341" s="2" t="s">
        <v>10</v>
      </c>
      <c r="F2341" s="2">
        <v>0</v>
      </c>
      <c r="G2341" s="3">
        <v>28</v>
      </c>
    </row>
    <row r="2342" spans="1:7" ht="12.75" customHeight="1" x14ac:dyDescent="0.3">
      <c r="A2342" s="2">
        <v>2346</v>
      </c>
      <c r="B2342" s="2" t="s">
        <v>1120</v>
      </c>
      <c r="C2342" s="2" t="s">
        <v>8</v>
      </c>
      <c r="D2342" s="2" t="s">
        <v>36</v>
      </c>
      <c r="E2342" s="2" t="s">
        <v>10</v>
      </c>
      <c r="F2342" s="2">
        <v>0</v>
      </c>
      <c r="G2342" s="3">
        <v>19</v>
      </c>
    </row>
    <row r="2343" spans="1:7" ht="12.75" customHeight="1" x14ac:dyDescent="0.3">
      <c r="A2343" s="2">
        <v>2347</v>
      </c>
      <c r="B2343" s="2" t="s">
        <v>1120</v>
      </c>
      <c r="C2343" s="2" t="s">
        <v>8</v>
      </c>
      <c r="D2343" s="2" t="s">
        <v>36</v>
      </c>
      <c r="F2343" s="2">
        <v>10</v>
      </c>
      <c r="G2343" s="3">
        <v>35</v>
      </c>
    </row>
    <row r="2344" spans="1:7" ht="12.75" customHeight="1" x14ac:dyDescent="0.3">
      <c r="A2344" s="2">
        <v>2348</v>
      </c>
      <c r="B2344" s="2" t="s">
        <v>1121</v>
      </c>
      <c r="C2344" s="2" t="s">
        <v>8</v>
      </c>
      <c r="D2344" s="2" t="s">
        <v>54</v>
      </c>
      <c r="E2344" s="2" t="s">
        <v>10</v>
      </c>
      <c r="F2344" s="2">
        <v>0</v>
      </c>
      <c r="G2344" s="3">
        <v>10</v>
      </c>
    </row>
    <row r="2345" spans="1:7" ht="12.75" customHeight="1" x14ac:dyDescent="0.3">
      <c r="A2345" s="2">
        <v>2349</v>
      </c>
      <c r="B2345" s="2" t="s">
        <v>1121</v>
      </c>
      <c r="C2345" s="2" t="s">
        <v>8</v>
      </c>
      <c r="D2345" s="2" t="s">
        <v>54</v>
      </c>
      <c r="F2345" s="2">
        <v>10</v>
      </c>
      <c r="G2345" s="3">
        <v>18</v>
      </c>
    </row>
    <row r="2346" spans="1:7" ht="12.75" customHeight="1" x14ac:dyDescent="0.3">
      <c r="A2346" s="2">
        <v>2350</v>
      </c>
      <c r="B2346" s="2" t="s">
        <v>1121</v>
      </c>
      <c r="C2346" s="2" t="s">
        <v>8</v>
      </c>
      <c r="D2346" s="2" t="s">
        <v>54</v>
      </c>
      <c r="F2346" s="2">
        <v>30</v>
      </c>
      <c r="G2346" s="3">
        <v>27</v>
      </c>
    </row>
    <row r="2347" spans="1:7" ht="12.75" customHeight="1" x14ac:dyDescent="0.3">
      <c r="A2347" s="2">
        <v>2351</v>
      </c>
      <c r="B2347" s="2" t="s">
        <v>1122</v>
      </c>
      <c r="C2347" s="2" t="s">
        <v>8</v>
      </c>
      <c r="D2347" s="2" t="s">
        <v>47</v>
      </c>
      <c r="E2347" s="2" t="s">
        <v>10</v>
      </c>
      <c r="F2347" s="2">
        <v>0</v>
      </c>
      <c r="G2347" s="3">
        <v>35</v>
      </c>
    </row>
    <row r="2348" spans="1:7" ht="12.75" customHeight="1" x14ac:dyDescent="0.3">
      <c r="A2348" s="2">
        <v>2352</v>
      </c>
      <c r="B2348" s="2" t="s">
        <v>1122</v>
      </c>
      <c r="C2348" s="2" t="s">
        <v>8</v>
      </c>
      <c r="D2348" s="2" t="s">
        <v>47</v>
      </c>
      <c r="F2348" s="2">
        <v>30</v>
      </c>
      <c r="G2348" s="3">
        <v>17</v>
      </c>
    </row>
    <row r="2349" spans="1:7" ht="12.75" customHeight="1" x14ac:dyDescent="0.3">
      <c r="A2349" s="2">
        <v>2353</v>
      </c>
      <c r="B2349" s="2" t="s">
        <v>1122</v>
      </c>
      <c r="C2349" s="2" t="s">
        <v>8</v>
      </c>
      <c r="D2349" s="2" t="s">
        <v>47</v>
      </c>
      <c r="F2349" s="2">
        <v>10</v>
      </c>
      <c r="G2349" s="3">
        <v>22</v>
      </c>
    </row>
    <row r="2350" spans="1:7" ht="12.75" customHeight="1" x14ac:dyDescent="0.3">
      <c r="A2350" s="2">
        <v>2354</v>
      </c>
      <c r="B2350" s="2" t="s">
        <v>1123</v>
      </c>
      <c r="C2350" s="2" t="s">
        <v>8</v>
      </c>
      <c r="D2350" s="2" t="s">
        <v>9</v>
      </c>
      <c r="E2350" s="2" t="s">
        <v>10</v>
      </c>
      <c r="F2350" s="2">
        <v>0</v>
      </c>
      <c r="G2350" s="3">
        <v>14</v>
      </c>
    </row>
    <row r="2351" spans="1:7" ht="12.75" customHeight="1" x14ac:dyDescent="0.3">
      <c r="A2351" s="2">
        <v>2355</v>
      </c>
      <c r="B2351" s="2" t="s">
        <v>1123</v>
      </c>
      <c r="C2351" s="2" t="s">
        <v>8</v>
      </c>
      <c r="D2351" s="2" t="s">
        <v>9</v>
      </c>
      <c r="F2351" s="2">
        <v>10</v>
      </c>
      <c r="G2351" s="3">
        <v>13</v>
      </c>
    </row>
    <row r="2352" spans="1:7" ht="12.75" customHeight="1" x14ac:dyDescent="0.3">
      <c r="A2352" s="2">
        <v>2356</v>
      </c>
      <c r="B2352" s="2" t="s">
        <v>1124</v>
      </c>
      <c r="C2352" s="2" t="s">
        <v>8</v>
      </c>
      <c r="D2352" s="2" t="s">
        <v>9</v>
      </c>
      <c r="E2352" s="2" t="s">
        <v>10</v>
      </c>
      <c r="F2352" s="2">
        <v>0</v>
      </c>
      <c r="G2352" s="3">
        <v>29</v>
      </c>
    </row>
    <row r="2353" spans="1:7" ht="12.75" customHeight="1" x14ac:dyDescent="0.3">
      <c r="A2353" s="2">
        <v>2357</v>
      </c>
      <c r="B2353" s="2" t="s">
        <v>1124</v>
      </c>
      <c r="C2353" s="2" t="s">
        <v>8</v>
      </c>
      <c r="D2353" s="2" t="s">
        <v>9</v>
      </c>
      <c r="F2353" s="2">
        <v>10</v>
      </c>
      <c r="G2353" s="3">
        <v>19</v>
      </c>
    </row>
    <row r="2354" spans="1:7" ht="12.75" customHeight="1" x14ac:dyDescent="0.3">
      <c r="A2354" s="2">
        <v>2358</v>
      </c>
      <c r="B2354" s="2" t="s">
        <v>1125</v>
      </c>
      <c r="C2354" s="2" t="s">
        <v>8</v>
      </c>
      <c r="D2354" s="2" t="s">
        <v>9</v>
      </c>
      <c r="E2354" s="2" t="s">
        <v>10</v>
      </c>
      <c r="F2354" s="2">
        <v>0</v>
      </c>
      <c r="G2354" s="3">
        <v>24</v>
      </c>
    </row>
    <row r="2355" spans="1:7" ht="12.75" customHeight="1" x14ac:dyDescent="0.3">
      <c r="A2355" s="2">
        <v>2359</v>
      </c>
      <c r="B2355" s="2" t="s">
        <v>1125</v>
      </c>
      <c r="C2355" s="2" t="s">
        <v>8</v>
      </c>
      <c r="D2355" s="2" t="s">
        <v>9</v>
      </c>
      <c r="F2355" s="2">
        <v>10</v>
      </c>
      <c r="G2355" s="3">
        <v>15</v>
      </c>
    </row>
    <row r="2356" spans="1:7" ht="12.75" customHeight="1" x14ac:dyDescent="0.3">
      <c r="A2356" s="2">
        <v>2360</v>
      </c>
      <c r="B2356" s="2" t="s">
        <v>1125</v>
      </c>
      <c r="C2356" s="2" t="s">
        <v>8</v>
      </c>
      <c r="D2356" s="2" t="s">
        <v>9</v>
      </c>
      <c r="F2356" s="2">
        <v>20</v>
      </c>
      <c r="G2356" s="3">
        <v>23</v>
      </c>
    </row>
    <row r="2357" spans="1:7" ht="12.75" customHeight="1" x14ac:dyDescent="0.3">
      <c r="A2357" s="2">
        <v>2361</v>
      </c>
      <c r="B2357" s="2" t="s">
        <v>1125</v>
      </c>
      <c r="C2357" s="2" t="s">
        <v>8</v>
      </c>
      <c r="D2357" s="2" t="s">
        <v>9</v>
      </c>
      <c r="F2357" s="2">
        <v>30</v>
      </c>
      <c r="G2357" s="3">
        <v>30</v>
      </c>
    </row>
    <row r="2358" spans="1:7" ht="12.75" customHeight="1" x14ac:dyDescent="0.3">
      <c r="A2358" s="2">
        <v>2362</v>
      </c>
      <c r="B2358" s="2" t="s">
        <v>1126</v>
      </c>
      <c r="C2358" s="2" t="s">
        <v>8</v>
      </c>
      <c r="D2358" s="2" t="s">
        <v>97</v>
      </c>
      <c r="F2358" s="2">
        <v>30</v>
      </c>
      <c r="G2358" s="3">
        <v>18</v>
      </c>
    </row>
    <row r="2359" spans="1:7" ht="12.75" customHeight="1" x14ac:dyDescent="0.3">
      <c r="A2359" s="2">
        <v>2363</v>
      </c>
      <c r="B2359" s="2" t="s">
        <v>1126</v>
      </c>
      <c r="C2359" s="2" t="s">
        <v>8</v>
      </c>
      <c r="D2359" s="2" t="s">
        <v>97</v>
      </c>
      <c r="F2359" s="2">
        <v>10</v>
      </c>
      <c r="G2359" s="3">
        <v>32</v>
      </c>
    </row>
    <row r="2360" spans="1:7" ht="12.75" customHeight="1" x14ac:dyDescent="0.3">
      <c r="A2360" s="2">
        <v>2364</v>
      </c>
      <c r="B2360" s="2" t="s">
        <v>1126</v>
      </c>
      <c r="C2360" s="2" t="s">
        <v>8</v>
      </c>
      <c r="D2360" s="2" t="s">
        <v>97</v>
      </c>
      <c r="E2360" s="2" t="s">
        <v>10</v>
      </c>
      <c r="F2360" s="2">
        <v>0</v>
      </c>
      <c r="G2360" s="3">
        <v>33</v>
      </c>
    </row>
    <row r="2361" spans="1:7" ht="12.75" customHeight="1" x14ac:dyDescent="0.3">
      <c r="A2361" s="2">
        <v>2365</v>
      </c>
      <c r="B2361" s="2" t="s">
        <v>1127</v>
      </c>
      <c r="C2361" s="2" t="s">
        <v>8</v>
      </c>
      <c r="D2361" s="2" t="s">
        <v>36</v>
      </c>
      <c r="E2361" s="2" t="s">
        <v>10</v>
      </c>
      <c r="F2361" s="2">
        <v>0</v>
      </c>
      <c r="G2361" s="3">
        <v>16</v>
      </c>
    </row>
    <row r="2362" spans="1:7" ht="12.75" customHeight="1" x14ac:dyDescent="0.3">
      <c r="A2362" s="2">
        <v>2366</v>
      </c>
      <c r="B2362" s="2" t="s">
        <v>1128</v>
      </c>
      <c r="C2362" s="2" t="s">
        <v>8</v>
      </c>
      <c r="D2362" s="2" t="s">
        <v>94</v>
      </c>
      <c r="F2362" s="2">
        <v>30</v>
      </c>
      <c r="G2362" s="3">
        <v>27</v>
      </c>
    </row>
    <row r="2363" spans="1:7" ht="12.75" customHeight="1" x14ac:dyDescent="0.3">
      <c r="A2363" s="2">
        <v>2367</v>
      </c>
      <c r="B2363" s="2" t="s">
        <v>1129</v>
      </c>
      <c r="C2363" s="2" t="s">
        <v>8</v>
      </c>
      <c r="D2363" s="2" t="s">
        <v>47</v>
      </c>
      <c r="E2363" s="2" t="s">
        <v>10</v>
      </c>
      <c r="F2363" s="2">
        <v>0</v>
      </c>
      <c r="G2363" s="3">
        <v>12</v>
      </c>
    </row>
    <row r="2364" spans="1:7" ht="12.75" customHeight="1" x14ac:dyDescent="0.3">
      <c r="A2364" s="2">
        <v>2368</v>
      </c>
      <c r="B2364" s="2" t="s">
        <v>1130</v>
      </c>
      <c r="C2364" s="2" t="s">
        <v>8</v>
      </c>
      <c r="D2364" s="2" t="s">
        <v>9</v>
      </c>
      <c r="F2364" s="2">
        <v>10</v>
      </c>
      <c r="G2364" s="3">
        <v>24</v>
      </c>
    </row>
    <row r="2365" spans="1:7" ht="12.75" customHeight="1" x14ac:dyDescent="0.3">
      <c r="A2365" s="2">
        <v>2369</v>
      </c>
      <c r="B2365" s="2" t="s">
        <v>1130</v>
      </c>
      <c r="C2365" s="2" t="s">
        <v>8</v>
      </c>
      <c r="D2365" s="2" t="s">
        <v>9</v>
      </c>
      <c r="E2365" s="2" t="s">
        <v>10</v>
      </c>
      <c r="F2365" s="2">
        <v>0</v>
      </c>
      <c r="G2365" s="3">
        <v>18</v>
      </c>
    </row>
    <row r="2366" spans="1:7" ht="12.75" customHeight="1" x14ac:dyDescent="0.3">
      <c r="A2366" s="2">
        <v>2370</v>
      </c>
      <c r="B2366" s="2" t="s">
        <v>1131</v>
      </c>
      <c r="C2366" s="2" t="s">
        <v>8</v>
      </c>
      <c r="D2366" s="2" t="s">
        <v>9</v>
      </c>
      <c r="E2366" s="2" t="s">
        <v>10</v>
      </c>
      <c r="F2366" s="2">
        <v>0</v>
      </c>
      <c r="G2366" s="3">
        <v>33</v>
      </c>
    </row>
    <row r="2367" spans="1:7" ht="12.75" customHeight="1" x14ac:dyDescent="0.3">
      <c r="A2367" s="2">
        <v>2371</v>
      </c>
      <c r="B2367" s="2" t="s">
        <v>1131</v>
      </c>
      <c r="C2367" s="2" t="s">
        <v>8</v>
      </c>
      <c r="D2367" s="2" t="s">
        <v>9</v>
      </c>
      <c r="F2367" s="2">
        <v>10</v>
      </c>
      <c r="G2367" s="3">
        <v>40</v>
      </c>
    </row>
    <row r="2368" spans="1:7" ht="12.75" customHeight="1" x14ac:dyDescent="0.3">
      <c r="A2368" s="2">
        <v>2372</v>
      </c>
      <c r="B2368" s="2" t="s">
        <v>1131</v>
      </c>
      <c r="C2368" s="2" t="s">
        <v>8</v>
      </c>
      <c r="D2368" s="2" t="s">
        <v>9</v>
      </c>
      <c r="F2368" s="2">
        <v>20</v>
      </c>
      <c r="G2368" s="3">
        <v>24</v>
      </c>
    </row>
    <row r="2369" spans="1:7" ht="12.75" customHeight="1" x14ac:dyDescent="0.3">
      <c r="A2369" s="2">
        <v>2373</v>
      </c>
      <c r="B2369" s="2" t="s">
        <v>1131</v>
      </c>
      <c r="C2369" s="2" t="s">
        <v>8</v>
      </c>
      <c r="D2369" s="2" t="s">
        <v>9</v>
      </c>
      <c r="F2369" s="2">
        <v>30</v>
      </c>
      <c r="G2369" s="3">
        <v>27</v>
      </c>
    </row>
    <row r="2370" spans="1:7" ht="12.75" customHeight="1" x14ac:dyDescent="0.3">
      <c r="A2370" s="2">
        <v>2374</v>
      </c>
      <c r="B2370" s="2" t="s">
        <v>1132</v>
      </c>
      <c r="C2370" s="2" t="s">
        <v>30</v>
      </c>
      <c r="D2370" s="2" t="s">
        <v>36</v>
      </c>
      <c r="E2370" s="2" t="s">
        <v>10</v>
      </c>
      <c r="F2370" s="2">
        <v>0</v>
      </c>
      <c r="G2370" s="3">
        <v>30</v>
      </c>
    </row>
    <row r="2371" spans="1:7" ht="12.75" customHeight="1" x14ac:dyDescent="0.3">
      <c r="A2371" s="2">
        <v>2375</v>
      </c>
      <c r="B2371" s="2" t="s">
        <v>1133</v>
      </c>
      <c r="C2371" s="2" t="s">
        <v>8</v>
      </c>
      <c r="D2371" s="2" t="s">
        <v>9</v>
      </c>
      <c r="F2371" s="2">
        <v>30</v>
      </c>
      <c r="G2371" s="3">
        <v>31</v>
      </c>
    </row>
    <row r="2372" spans="1:7" ht="12.75" customHeight="1" x14ac:dyDescent="0.3">
      <c r="A2372" s="2">
        <v>2376</v>
      </c>
      <c r="B2372" s="2" t="s">
        <v>1133</v>
      </c>
      <c r="C2372" s="2" t="s">
        <v>8</v>
      </c>
      <c r="D2372" s="2" t="s">
        <v>9</v>
      </c>
      <c r="F2372" s="2">
        <v>10</v>
      </c>
      <c r="G2372" s="3">
        <v>26</v>
      </c>
    </row>
    <row r="2373" spans="1:7" ht="12.75" customHeight="1" x14ac:dyDescent="0.3">
      <c r="A2373" s="2">
        <v>2377</v>
      </c>
      <c r="B2373" s="2" t="s">
        <v>1133</v>
      </c>
      <c r="C2373" s="2" t="s">
        <v>8</v>
      </c>
      <c r="D2373" s="2" t="s">
        <v>9</v>
      </c>
      <c r="E2373" s="2" t="s">
        <v>10</v>
      </c>
      <c r="F2373" s="2">
        <v>0</v>
      </c>
      <c r="G2373" s="3">
        <v>16</v>
      </c>
    </row>
    <row r="2374" spans="1:7" ht="12.75" customHeight="1" x14ac:dyDescent="0.3">
      <c r="A2374" s="2">
        <v>2378</v>
      </c>
      <c r="B2374" s="2" t="s">
        <v>1134</v>
      </c>
      <c r="C2374" s="2" t="s">
        <v>8</v>
      </c>
      <c r="D2374" s="2" t="s">
        <v>9</v>
      </c>
      <c r="E2374" s="2" t="s">
        <v>10</v>
      </c>
      <c r="F2374" s="2">
        <v>0</v>
      </c>
      <c r="G2374" s="3">
        <v>26</v>
      </c>
    </row>
    <row r="2375" spans="1:7" ht="12.75" customHeight="1" x14ac:dyDescent="0.3">
      <c r="A2375" s="2">
        <v>2379</v>
      </c>
      <c r="B2375" s="2" t="s">
        <v>1134</v>
      </c>
      <c r="C2375" s="2" t="s">
        <v>8</v>
      </c>
      <c r="D2375" s="2" t="s">
        <v>9</v>
      </c>
      <c r="F2375" s="2">
        <v>10</v>
      </c>
      <c r="G2375" s="3">
        <v>20</v>
      </c>
    </row>
    <row r="2376" spans="1:7" ht="12.75" customHeight="1" x14ac:dyDescent="0.3">
      <c r="A2376" s="2">
        <v>2380</v>
      </c>
      <c r="B2376" s="2" t="s">
        <v>1134</v>
      </c>
      <c r="C2376" s="2" t="s">
        <v>8</v>
      </c>
      <c r="D2376" s="2" t="s">
        <v>9</v>
      </c>
      <c r="F2376" s="2">
        <v>30</v>
      </c>
      <c r="G2376" s="3">
        <v>28</v>
      </c>
    </row>
    <row r="2377" spans="1:7" ht="12.75" customHeight="1" x14ac:dyDescent="0.3">
      <c r="A2377" s="2">
        <v>2381</v>
      </c>
      <c r="B2377" s="2" t="s">
        <v>1135</v>
      </c>
      <c r="C2377" s="2" t="s">
        <v>8</v>
      </c>
      <c r="D2377" s="2" t="s">
        <v>9</v>
      </c>
      <c r="F2377" s="2">
        <v>10</v>
      </c>
      <c r="G2377" s="3">
        <v>39</v>
      </c>
    </row>
    <row r="2378" spans="1:7" ht="12.75" customHeight="1" x14ac:dyDescent="0.3">
      <c r="A2378" s="2">
        <v>2382</v>
      </c>
      <c r="B2378" s="2" t="s">
        <v>1135</v>
      </c>
      <c r="C2378" s="2" t="s">
        <v>8</v>
      </c>
      <c r="D2378" s="2" t="s">
        <v>9</v>
      </c>
      <c r="E2378" s="2" t="s">
        <v>10</v>
      </c>
      <c r="F2378" s="2">
        <v>0</v>
      </c>
      <c r="G2378" s="3">
        <v>21</v>
      </c>
    </row>
    <row r="2379" spans="1:7" ht="12.75" customHeight="1" x14ac:dyDescent="0.3">
      <c r="A2379" s="2">
        <v>2383</v>
      </c>
      <c r="B2379" s="2" t="s">
        <v>1136</v>
      </c>
      <c r="C2379" s="2" t="s">
        <v>8</v>
      </c>
      <c r="D2379" s="2" t="s">
        <v>94</v>
      </c>
      <c r="F2379" s="2">
        <v>30</v>
      </c>
      <c r="G2379" s="3">
        <v>23</v>
      </c>
    </row>
    <row r="2380" spans="1:7" ht="12.75" customHeight="1" x14ac:dyDescent="0.3">
      <c r="A2380" s="2">
        <v>2384</v>
      </c>
      <c r="B2380" s="2" t="s">
        <v>1136</v>
      </c>
      <c r="C2380" s="2" t="s">
        <v>8</v>
      </c>
      <c r="D2380" s="2" t="s">
        <v>94</v>
      </c>
      <c r="F2380" s="2">
        <v>10</v>
      </c>
      <c r="G2380" s="3">
        <v>23</v>
      </c>
    </row>
    <row r="2381" spans="1:7" ht="12.75" customHeight="1" x14ac:dyDescent="0.3">
      <c r="A2381" s="2">
        <v>2385</v>
      </c>
      <c r="B2381" s="2" t="s">
        <v>1137</v>
      </c>
      <c r="C2381" s="2" t="s">
        <v>8</v>
      </c>
      <c r="D2381" s="2" t="s">
        <v>105</v>
      </c>
      <c r="F2381" s="2">
        <v>10</v>
      </c>
      <c r="G2381" s="3">
        <v>26</v>
      </c>
    </row>
    <row r="2382" spans="1:7" ht="12.75" customHeight="1" x14ac:dyDescent="0.3">
      <c r="A2382" s="2">
        <v>2386</v>
      </c>
      <c r="B2382" s="2" t="s">
        <v>1138</v>
      </c>
      <c r="C2382" s="2" t="s">
        <v>8</v>
      </c>
      <c r="D2382" s="2" t="s">
        <v>9</v>
      </c>
      <c r="E2382" s="2" t="s">
        <v>10</v>
      </c>
      <c r="F2382" s="2">
        <v>0</v>
      </c>
      <c r="G2382" s="3">
        <v>33</v>
      </c>
    </row>
    <row r="2383" spans="1:7" ht="12.75" customHeight="1" x14ac:dyDescent="0.3">
      <c r="A2383" s="2">
        <v>2387</v>
      </c>
      <c r="B2383" s="2" t="s">
        <v>1139</v>
      </c>
      <c r="C2383" s="2" t="s">
        <v>8</v>
      </c>
      <c r="D2383" s="2" t="s">
        <v>54</v>
      </c>
      <c r="F2383" s="2">
        <v>10</v>
      </c>
      <c r="G2383" s="3">
        <v>33</v>
      </c>
    </row>
    <row r="2384" spans="1:7" ht="12.75" customHeight="1" x14ac:dyDescent="0.3">
      <c r="A2384" s="2">
        <v>2388</v>
      </c>
      <c r="B2384" s="2" t="s">
        <v>1139</v>
      </c>
      <c r="C2384" s="2" t="s">
        <v>8</v>
      </c>
      <c r="D2384" s="2" t="s">
        <v>54</v>
      </c>
      <c r="E2384" s="2" t="s">
        <v>10</v>
      </c>
      <c r="F2384" s="2">
        <v>0</v>
      </c>
      <c r="G2384" s="3">
        <v>38</v>
      </c>
    </row>
    <row r="2385" spans="1:7" ht="12.75" customHeight="1" x14ac:dyDescent="0.3">
      <c r="A2385" s="2">
        <v>2389</v>
      </c>
      <c r="B2385" s="2" t="s">
        <v>1140</v>
      </c>
      <c r="C2385" s="2" t="s">
        <v>8</v>
      </c>
      <c r="D2385" s="2" t="s">
        <v>9</v>
      </c>
      <c r="E2385" s="2" t="s">
        <v>10</v>
      </c>
      <c r="F2385" s="2">
        <v>0</v>
      </c>
      <c r="G2385" s="3">
        <v>36</v>
      </c>
    </row>
    <row r="2386" spans="1:7" ht="12.75" customHeight="1" x14ac:dyDescent="0.3">
      <c r="A2386" s="2">
        <v>2390</v>
      </c>
      <c r="B2386" s="2" t="s">
        <v>1141</v>
      </c>
      <c r="C2386" s="2" t="s">
        <v>8</v>
      </c>
      <c r="D2386" s="2" t="s">
        <v>9</v>
      </c>
      <c r="F2386" s="2">
        <v>10</v>
      </c>
      <c r="G2386" s="3">
        <v>31</v>
      </c>
    </row>
    <row r="2387" spans="1:7" ht="12.75" customHeight="1" x14ac:dyDescent="0.3">
      <c r="A2387" s="2">
        <v>2391</v>
      </c>
      <c r="B2387" s="2" t="s">
        <v>1141</v>
      </c>
      <c r="C2387" s="2" t="s">
        <v>8</v>
      </c>
      <c r="D2387" s="2" t="s">
        <v>9</v>
      </c>
      <c r="E2387" s="2" t="s">
        <v>10</v>
      </c>
      <c r="F2387" s="2">
        <v>0</v>
      </c>
      <c r="G2387" s="3">
        <v>15</v>
      </c>
    </row>
    <row r="2388" spans="1:7" ht="12.75" customHeight="1" x14ac:dyDescent="0.3">
      <c r="A2388" s="2">
        <v>2392</v>
      </c>
      <c r="B2388" s="2" t="s">
        <v>1142</v>
      </c>
      <c r="C2388" s="2" t="s">
        <v>8</v>
      </c>
      <c r="D2388" s="2" t="s">
        <v>9</v>
      </c>
      <c r="E2388" s="2" t="s">
        <v>10</v>
      </c>
      <c r="F2388" s="2">
        <v>0</v>
      </c>
      <c r="G2388" s="3">
        <v>14</v>
      </c>
    </row>
    <row r="2389" spans="1:7" ht="12.75" customHeight="1" x14ac:dyDescent="0.3">
      <c r="A2389" s="2">
        <v>2393</v>
      </c>
      <c r="B2389" s="2" t="s">
        <v>1142</v>
      </c>
      <c r="C2389" s="2" t="s">
        <v>8</v>
      </c>
      <c r="D2389" s="2" t="s">
        <v>9</v>
      </c>
      <c r="F2389" s="2">
        <v>30</v>
      </c>
      <c r="G2389" s="3">
        <v>30</v>
      </c>
    </row>
    <row r="2390" spans="1:7" ht="12.75" customHeight="1" x14ac:dyDescent="0.3">
      <c r="A2390" s="2">
        <v>2394</v>
      </c>
      <c r="B2390" s="2" t="s">
        <v>1142</v>
      </c>
      <c r="C2390" s="2" t="s">
        <v>8</v>
      </c>
      <c r="D2390" s="2" t="s">
        <v>9</v>
      </c>
      <c r="F2390" s="2">
        <v>10</v>
      </c>
      <c r="G2390" s="3">
        <v>16</v>
      </c>
    </row>
    <row r="2391" spans="1:7" ht="12.75" customHeight="1" x14ac:dyDescent="0.3">
      <c r="A2391" s="2">
        <v>2395</v>
      </c>
      <c r="B2391" s="2" t="s">
        <v>1143</v>
      </c>
      <c r="C2391" s="2" t="s">
        <v>8</v>
      </c>
      <c r="D2391" s="2" t="s">
        <v>97</v>
      </c>
      <c r="F2391" s="2">
        <v>10</v>
      </c>
      <c r="G2391" s="3">
        <v>14</v>
      </c>
    </row>
    <row r="2392" spans="1:7" ht="12.75" customHeight="1" x14ac:dyDescent="0.3">
      <c r="A2392" s="2">
        <v>2396</v>
      </c>
      <c r="B2392" s="2" t="s">
        <v>1144</v>
      </c>
      <c r="C2392" s="2" t="s">
        <v>8</v>
      </c>
      <c r="D2392" s="2" t="s">
        <v>75</v>
      </c>
      <c r="E2392" s="2" t="s">
        <v>10</v>
      </c>
      <c r="F2392" s="2">
        <v>0</v>
      </c>
      <c r="G2392" s="3">
        <v>29</v>
      </c>
    </row>
    <row r="2393" spans="1:7" ht="12.75" customHeight="1" x14ac:dyDescent="0.3">
      <c r="A2393" s="2">
        <v>2397</v>
      </c>
      <c r="B2393" s="2" t="s">
        <v>1145</v>
      </c>
      <c r="C2393" s="2" t="s">
        <v>8</v>
      </c>
      <c r="D2393" s="2" t="s">
        <v>49</v>
      </c>
      <c r="E2393" s="2" t="s">
        <v>10</v>
      </c>
      <c r="F2393" s="2">
        <v>0</v>
      </c>
      <c r="G2393" s="3">
        <v>34</v>
      </c>
    </row>
    <row r="2394" spans="1:7" ht="12.75" customHeight="1" x14ac:dyDescent="0.3">
      <c r="A2394" s="2">
        <v>2398</v>
      </c>
      <c r="B2394" s="2" t="s">
        <v>1145</v>
      </c>
      <c r="C2394" s="2" t="s">
        <v>8</v>
      </c>
      <c r="D2394" s="2" t="s">
        <v>49</v>
      </c>
      <c r="F2394" s="2">
        <v>10</v>
      </c>
      <c r="G2394" s="3">
        <v>31</v>
      </c>
    </row>
    <row r="2395" spans="1:7" ht="12.75" customHeight="1" x14ac:dyDescent="0.3">
      <c r="A2395" s="2">
        <v>2399</v>
      </c>
      <c r="B2395" s="2" t="s">
        <v>1146</v>
      </c>
      <c r="C2395" s="2" t="s">
        <v>8</v>
      </c>
      <c r="D2395" s="2" t="s">
        <v>49</v>
      </c>
      <c r="E2395" s="2" t="s">
        <v>10</v>
      </c>
      <c r="F2395" s="2">
        <v>0</v>
      </c>
      <c r="G2395" s="3">
        <v>28</v>
      </c>
    </row>
    <row r="2396" spans="1:7" ht="12.75" customHeight="1" x14ac:dyDescent="0.3">
      <c r="A2396" s="2">
        <v>2400</v>
      </c>
      <c r="B2396" s="2" t="s">
        <v>1147</v>
      </c>
      <c r="C2396" s="2" t="s">
        <v>8</v>
      </c>
      <c r="D2396" s="2" t="s">
        <v>47</v>
      </c>
      <c r="F2396" s="2">
        <v>30</v>
      </c>
      <c r="G2396" s="3">
        <v>19</v>
      </c>
    </row>
    <row r="2397" spans="1:7" ht="12.75" customHeight="1" x14ac:dyDescent="0.3">
      <c r="A2397" s="2">
        <v>2401</v>
      </c>
      <c r="B2397" s="2" t="s">
        <v>1147</v>
      </c>
      <c r="C2397" s="2" t="s">
        <v>8</v>
      </c>
      <c r="D2397" s="2" t="s">
        <v>47</v>
      </c>
      <c r="E2397" s="2" t="s">
        <v>10</v>
      </c>
      <c r="F2397" s="2">
        <v>0</v>
      </c>
      <c r="G2397" s="3">
        <v>22</v>
      </c>
    </row>
    <row r="2398" spans="1:7" ht="12.75" customHeight="1" x14ac:dyDescent="0.3">
      <c r="A2398" s="2">
        <v>2402</v>
      </c>
      <c r="B2398" s="2" t="s">
        <v>1148</v>
      </c>
      <c r="C2398" s="2" t="s">
        <v>8</v>
      </c>
      <c r="D2398" s="2" t="s">
        <v>9</v>
      </c>
      <c r="E2398" s="2" t="s">
        <v>10</v>
      </c>
      <c r="F2398" s="2">
        <v>0</v>
      </c>
      <c r="G2398" s="3">
        <v>16</v>
      </c>
    </row>
    <row r="2399" spans="1:7" ht="12.75" customHeight="1" x14ac:dyDescent="0.3">
      <c r="A2399" s="2">
        <v>2403</v>
      </c>
      <c r="B2399" s="2" t="s">
        <v>1148</v>
      </c>
      <c r="C2399" s="2" t="s">
        <v>8</v>
      </c>
      <c r="D2399" s="2" t="s">
        <v>9</v>
      </c>
      <c r="F2399" s="2">
        <v>10</v>
      </c>
      <c r="G2399" s="3">
        <v>28</v>
      </c>
    </row>
    <row r="2400" spans="1:7" ht="12.75" customHeight="1" x14ac:dyDescent="0.3">
      <c r="A2400" s="2">
        <v>2404</v>
      </c>
      <c r="B2400" s="2" t="s">
        <v>1149</v>
      </c>
      <c r="C2400" s="2" t="s">
        <v>8</v>
      </c>
      <c r="D2400" s="2" t="s">
        <v>65</v>
      </c>
      <c r="F2400" s="2">
        <v>30</v>
      </c>
      <c r="G2400" s="3">
        <v>11</v>
      </c>
    </row>
    <row r="2401" spans="1:7" ht="12.75" customHeight="1" x14ac:dyDescent="0.3">
      <c r="A2401" s="2">
        <v>2405</v>
      </c>
      <c r="B2401" s="2" t="s">
        <v>1149</v>
      </c>
      <c r="C2401" s="2" t="s">
        <v>8</v>
      </c>
      <c r="D2401" s="2" t="s">
        <v>65</v>
      </c>
      <c r="F2401" s="2">
        <v>10</v>
      </c>
      <c r="G2401" s="3">
        <v>23</v>
      </c>
    </row>
    <row r="2402" spans="1:7" ht="12.75" customHeight="1" x14ac:dyDescent="0.3">
      <c r="A2402" s="2">
        <v>2406</v>
      </c>
      <c r="B2402" s="2" t="s">
        <v>1149</v>
      </c>
      <c r="C2402" s="2" t="s">
        <v>8</v>
      </c>
      <c r="D2402" s="2" t="s">
        <v>65</v>
      </c>
      <c r="E2402" s="2" t="s">
        <v>10</v>
      </c>
      <c r="F2402" s="2">
        <v>0</v>
      </c>
      <c r="G2402" s="3">
        <v>18</v>
      </c>
    </row>
    <row r="2403" spans="1:7" ht="12.75" customHeight="1" x14ac:dyDescent="0.3">
      <c r="A2403" s="2">
        <v>2407</v>
      </c>
      <c r="B2403" s="2" t="s">
        <v>1150</v>
      </c>
      <c r="C2403" s="2" t="s">
        <v>14</v>
      </c>
      <c r="D2403" s="2" t="s">
        <v>23</v>
      </c>
      <c r="E2403" s="2" t="s">
        <v>10</v>
      </c>
      <c r="F2403" s="2">
        <v>0</v>
      </c>
      <c r="G2403" s="3">
        <v>33</v>
      </c>
    </row>
    <row r="2404" spans="1:7" ht="12.75" customHeight="1" x14ac:dyDescent="0.3">
      <c r="A2404" s="2">
        <v>2408</v>
      </c>
      <c r="B2404" s="2" t="s">
        <v>1150</v>
      </c>
      <c r="C2404" s="2" t="s">
        <v>14</v>
      </c>
      <c r="D2404" s="2" t="s">
        <v>23</v>
      </c>
      <c r="F2404" s="2">
        <v>10</v>
      </c>
      <c r="G2404" s="3">
        <v>15</v>
      </c>
    </row>
    <row r="2405" spans="1:7" ht="12.75" customHeight="1" x14ac:dyDescent="0.3">
      <c r="A2405" s="2">
        <v>2409</v>
      </c>
      <c r="B2405" s="2" t="s">
        <v>1150</v>
      </c>
      <c r="C2405" s="2" t="s">
        <v>14</v>
      </c>
      <c r="D2405" s="2" t="s">
        <v>23</v>
      </c>
      <c r="F2405" s="2">
        <v>30</v>
      </c>
      <c r="G2405" s="3">
        <v>31</v>
      </c>
    </row>
    <row r="2406" spans="1:7" ht="12.75" customHeight="1" x14ac:dyDescent="0.3">
      <c r="A2406" s="2">
        <v>2410</v>
      </c>
      <c r="B2406" s="2" t="s">
        <v>1151</v>
      </c>
      <c r="C2406" s="2" t="s">
        <v>14</v>
      </c>
      <c r="D2406" s="2" t="s">
        <v>23</v>
      </c>
      <c r="E2406" s="2" t="s">
        <v>10</v>
      </c>
      <c r="F2406" s="2">
        <v>0</v>
      </c>
      <c r="G2406" s="3">
        <v>12</v>
      </c>
    </row>
    <row r="2407" spans="1:7" ht="12.75" customHeight="1" x14ac:dyDescent="0.3">
      <c r="A2407" s="2">
        <v>2411</v>
      </c>
      <c r="B2407" s="2" t="s">
        <v>1151</v>
      </c>
      <c r="C2407" s="2" t="s">
        <v>14</v>
      </c>
      <c r="D2407" s="2" t="s">
        <v>23</v>
      </c>
      <c r="F2407" s="2">
        <v>20</v>
      </c>
      <c r="G2407" s="3">
        <v>39</v>
      </c>
    </row>
    <row r="2408" spans="1:7" ht="12.75" customHeight="1" x14ac:dyDescent="0.3">
      <c r="A2408" s="2">
        <v>2412</v>
      </c>
      <c r="B2408" s="2" t="s">
        <v>1151</v>
      </c>
      <c r="C2408" s="2" t="s">
        <v>14</v>
      </c>
      <c r="D2408" s="2" t="s">
        <v>23</v>
      </c>
      <c r="F2408" s="2">
        <v>10</v>
      </c>
      <c r="G2408" s="3">
        <v>26</v>
      </c>
    </row>
    <row r="2409" spans="1:7" ht="12.75" customHeight="1" x14ac:dyDescent="0.3">
      <c r="A2409" s="2">
        <v>2413</v>
      </c>
      <c r="B2409" s="2" t="s">
        <v>1151</v>
      </c>
      <c r="C2409" s="2" t="s">
        <v>14</v>
      </c>
      <c r="D2409" s="2" t="s">
        <v>23</v>
      </c>
      <c r="F2409" s="2">
        <v>30</v>
      </c>
      <c r="G2409" s="3">
        <v>22</v>
      </c>
    </row>
    <row r="2410" spans="1:7" ht="12.75" customHeight="1" x14ac:dyDescent="0.3">
      <c r="A2410" s="2">
        <v>2414</v>
      </c>
      <c r="B2410" s="2" t="s">
        <v>1152</v>
      </c>
      <c r="C2410" s="2" t="s">
        <v>8</v>
      </c>
      <c r="D2410" s="2" t="s">
        <v>9</v>
      </c>
      <c r="F2410" s="2">
        <v>10</v>
      </c>
      <c r="G2410" s="3">
        <v>16</v>
      </c>
    </row>
    <row r="2411" spans="1:7" ht="12.75" customHeight="1" x14ac:dyDescent="0.3">
      <c r="A2411" s="2">
        <v>2415</v>
      </c>
      <c r="B2411" s="2" t="s">
        <v>1152</v>
      </c>
      <c r="C2411" s="2" t="s">
        <v>8</v>
      </c>
      <c r="D2411" s="2" t="s">
        <v>9</v>
      </c>
      <c r="E2411" s="2" t="s">
        <v>10</v>
      </c>
      <c r="F2411" s="2">
        <v>0</v>
      </c>
      <c r="G2411" s="3">
        <v>10</v>
      </c>
    </row>
    <row r="2412" spans="1:7" ht="12.75" customHeight="1" x14ac:dyDescent="0.3">
      <c r="A2412" s="2">
        <v>2416</v>
      </c>
      <c r="B2412" s="2" t="s">
        <v>1153</v>
      </c>
      <c r="C2412" s="2" t="s">
        <v>8</v>
      </c>
      <c r="D2412" s="2" t="s">
        <v>47</v>
      </c>
      <c r="F2412" s="2">
        <v>10</v>
      </c>
      <c r="G2412" s="3">
        <v>12</v>
      </c>
    </row>
    <row r="2413" spans="1:7" ht="12.75" customHeight="1" x14ac:dyDescent="0.3">
      <c r="A2413" s="2">
        <v>2417</v>
      </c>
      <c r="B2413" s="2" t="s">
        <v>1153</v>
      </c>
      <c r="C2413" s="2" t="s">
        <v>8</v>
      </c>
      <c r="D2413" s="2" t="s">
        <v>47</v>
      </c>
      <c r="E2413" s="2" t="s">
        <v>10</v>
      </c>
      <c r="F2413" s="2">
        <v>0</v>
      </c>
      <c r="G2413" s="3">
        <v>34</v>
      </c>
    </row>
    <row r="2414" spans="1:7" ht="12.75" customHeight="1" x14ac:dyDescent="0.3">
      <c r="A2414" s="2">
        <v>2418</v>
      </c>
      <c r="B2414" s="2" t="s">
        <v>1154</v>
      </c>
      <c r="C2414" s="2" t="s">
        <v>8</v>
      </c>
      <c r="D2414" s="2" t="s">
        <v>47</v>
      </c>
      <c r="E2414" s="2" t="s">
        <v>10</v>
      </c>
      <c r="F2414" s="2">
        <v>0</v>
      </c>
      <c r="G2414" s="3">
        <v>14</v>
      </c>
    </row>
    <row r="2415" spans="1:7" ht="12.75" customHeight="1" x14ac:dyDescent="0.3">
      <c r="A2415" s="2">
        <v>2419</v>
      </c>
      <c r="B2415" s="2" t="s">
        <v>1154</v>
      </c>
      <c r="C2415" s="2" t="s">
        <v>8</v>
      </c>
      <c r="D2415" s="2" t="s">
        <v>47</v>
      </c>
      <c r="F2415" s="2">
        <v>10</v>
      </c>
      <c r="G2415" s="3">
        <v>10</v>
      </c>
    </row>
    <row r="2416" spans="1:7" ht="12.75" customHeight="1" x14ac:dyDescent="0.3">
      <c r="A2416" s="2">
        <v>2420</v>
      </c>
      <c r="B2416" s="2" t="s">
        <v>1154</v>
      </c>
      <c r="C2416" s="2" t="s">
        <v>8</v>
      </c>
      <c r="D2416" s="2" t="s">
        <v>47</v>
      </c>
      <c r="F2416" s="2">
        <v>30</v>
      </c>
      <c r="G2416" s="3">
        <v>39</v>
      </c>
    </row>
    <row r="2417" spans="1:7" ht="12.75" customHeight="1" x14ac:dyDescent="0.3">
      <c r="A2417" s="2">
        <v>2421</v>
      </c>
      <c r="B2417" s="2" t="s">
        <v>1155</v>
      </c>
      <c r="C2417" s="2" t="s">
        <v>14</v>
      </c>
      <c r="D2417" s="2" t="s">
        <v>13</v>
      </c>
      <c r="E2417" s="2" t="s">
        <v>10</v>
      </c>
      <c r="F2417" s="2">
        <v>0</v>
      </c>
      <c r="G2417" s="3">
        <v>19</v>
      </c>
    </row>
    <row r="2418" spans="1:7" ht="12.75" customHeight="1" x14ac:dyDescent="0.3">
      <c r="A2418" s="2">
        <v>2422</v>
      </c>
      <c r="B2418" s="2" t="s">
        <v>1155</v>
      </c>
      <c r="C2418" s="2" t="s">
        <v>14</v>
      </c>
      <c r="D2418" s="2" t="s">
        <v>13</v>
      </c>
      <c r="F2418" s="2">
        <v>10</v>
      </c>
      <c r="G2418" s="3">
        <v>37</v>
      </c>
    </row>
    <row r="2419" spans="1:7" ht="12.75" customHeight="1" x14ac:dyDescent="0.3">
      <c r="A2419" s="2">
        <v>2423</v>
      </c>
      <c r="B2419" s="2" t="s">
        <v>1155</v>
      </c>
      <c r="C2419" s="2" t="s">
        <v>14</v>
      </c>
      <c r="D2419" s="2" t="s">
        <v>13</v>
      </c>
      <c r="F2419" s="2">
        <v>30</v>
      </c>
      <c r="G2419" s="3">
        <v>27</v>
      </c>
    </row>
    <row r="2420" spans="1:7" ht="12.75" customHeight="1" x14ac:dyDescent="0.3">
      <c r="A2420" s="2">
        <v>2424</v>
      </c>
      <c r="B2420" s="2" t="s">
        <v>1156</v>
      </c>
      <c r="C2420" s="2" t="s">
        <v>14</v>
      </c>
      <c r="D2420" s="2" t="s">
        <v>31</v>
      </c>
      <c r="E2420" s="2" t="s">
        <v>10</v>
      </c>
      <c r="F2420" s="2">
        <v>0</v>
      </c>
      <c r="G2420" s="3">
        <v>29</v>
      </c>
    </row>
    <row r="2421" spans="1:7" ht="12.75" customHeight="1" x14ac:dyDescent="0.3">
      <c r="A2421" s="2">
        <v>2425</v>
      </c>
      <c r="B2421" s="2" t="s">
        <v>1156</v>
      </c>
      <c r="C2421" s="2" t="s">
        <v>14</v>
      </c>
      <c r="D2421" s="2" t="s">
        <v>31</v>
      </c>
      <c r="F2421" s="2">
        <v>30</v>
      </c>
      <c r="G2421" s="3">
        <v>37</v>
      </c>
    </row>
    <row r="2422" spans="1:7" ht="12.75" customHeight="1" x14ac:dyDescent="0.3">
      <c r="A2422" s="2">
        <v>2426</v>
      </c>
      <c r="B2422" s="2" t="s">
        <v>1157</v>
      </c>
      <c r="C2422" s="2" t="s">
        <v>14</v>
      </c>
      <c r="D2422" s="2" t="s">
        <v>23</v>
      </c>
      <c r="F2422" s="2">
        <v>10</v>
      </c>
      <c r="G2422" s="3">
        <v>15</v>
      </c>
    </row>
    <row r="2423" spans="1:7" ht="12.75" customHeight="1" x14ac:dyDescent="0.3">
      <c r="A2423" s="2">
        <v>2427</v>
      </c>
      <c r="B2423" s="2" t="s">
        <v>1157</v>
      </c>
      <c r="C2423" s="2" t="s">
        <v>14</v>
      </c>
      <c r="D2423" s="2" t="s">
        <v>23</v>
      </c>
      <c r="E2423" s="2" t="s">
        <v>10</v>
      </c>
      <c r="F2423" s="2">
        <v>0</v>
      </c>
      <c r="G2423" s="3">
        <v>38</v>
      </c>
    </row>
    <row r="2424" spans="1:7" ht="12.75" customHeight="1" x14ac:dyDescent="0.3">
      <c r="A2424" s="2">
        <v>2428</v>
      </c>
      <c r="B2424" s="2" t="s">
        <v>1157</v>
      </c>
      <c r="C2424" s="2" t="s">
        <v>14</v>
      </c>
      <c r="D2424" s="2" t="s">
        <v>23</v>
      </c>
      <c r="F2424" s="2">
        <v>30</v>
      </c>
      <c r="G2424" s="3">
        <v>34</v>
      </c>
    </row>
    <row r="2425" spans="1:7" ht="12.75" customHeight="1" x14ac:dyDescent="0.3">
      <c r="A2425" s="2">
        <v>2429</v>
      </c>
      <c r="B2425" s="2" t="s">
        <v>1158</v>
      </c>
      <c r="C2425" s="2" t="s">
        <v>14</v>
      </c>
      <c r="D2425" s="2" t="s">
        <v>23</v>
      </c>
      <c r="F2425" s="2">
        <v>10</v>
      </c>
      <c r="G2425" s="3">
        <v>38</v>
      </c>
    </row>
    <row r="2426" spans="1:7" ht="12.75" customHeight="1" x14ac:dyDescent="0.3">
      <c r="A2426" s="2">
        <v>2430</v>
      </c>
      <c r="B2426" s="2" t="s">
        <v>1159</v>
      </c>
      <c r="C2426" s="2" t="s">
        <v>14</v>
      </c>
      <c r="D2426" s="2" t="s">
        <v>23</v>
      </c>
      <c r="E2426" s="2" t="s">
        <v>10</v>
      </c>
      <c r="F2426" s="2">
        <v>0</v>
      </c>
      <c r="G2426" s="3">
        <v>20</v>
      </c>
    </row>
    <row r="2427" spans="1:7" ht="12.75" customHeight="1" x14ac:dyDescent="0.3">
      <c r="A2427" s="2">
        <v>2431</v>
      </c>
      <c r="B2427" s="2" t="s">
        <v>1159</v>
      </c>
      <c r="C2427" s="2" t="s">
        <v>14</v>
      </c>
      <c r="D2427" s="2" t="s">
        <v>23</v>
      </c>
      <c r="F2427" s="2">
        <v>10</v>
      </c>
      <c r="G2427" s="3">
        <v>29</v>
      </c>
    </row>
    <row r="2428" spans="1:7" ht="12.75" customHeight="1" x14ac:dyDescent="0.3">
      <c r="A2428" s="2">
        <v>2432</v>
      </c>
      <c r="B2428" s="2" t="s">
        <v>1160</v>
      </c>
      <c r="C2428" s="2" t="s">
        <v>14</v>
      </c>
      <c r="D2428" s="2" t="s">
        <v>13</v>
      </c>
      <c r="E2428" s="2" t="s">
        <v>10</v>
      </c>
      <c r="F2428" s="2">
        <v>0</v>
      </c>
      <c r="G2428" s="3">
        <v>10</v>
      </c>
    </row>
    <row r="2429" spans="1:7" ht="12.75" customHeight="1" x14ac:dyDescent="0.3">
      <c r="A2429" s="2">
        <v>2433</v>
      </c>
      <c r="B2429" s="2" t="s">
        <v>1160</v>
      </c>
      <c r="C2429" s="2" t="s">
        <v>14</v>
      </c>
      <c r="D2429" s="2" t="s">
        <v>13</v>
      </c>
      <c r="F2429" s="2">
        <v>30</v>
      </c>
      <c r="G2429" s="3">
        <v>40</v>
      </c>
    </row>
    <row r="2430" spans="1:7" ht="12.75" customHeight="1" x14ac:dyDescent="0.3">
      <c r="A2430" s="2">
        <v>2434</v>
      </c>
      <c r="B2430" s="2" t="s">
        <v>1160</v>
      </c>
      <c r="C2430" s="2" t="s">
        <v>14</v>
      </c>
      <c r="D2430" s="2" t="s">
        <v>13</v>
      </c>
      <c r="F2430" s="2">
        <v>10</v>
      </c>
      <c r="G2430" s="3">
        <v>19</v>
      </c>
    </row>
    <row r="2431" spans="1:7" ht="12.75" customHeight="1" x14ac:dyDescent="0.3">
      <c r="A2431" s="2">
        <v>2435</v>
      </c>
      <c r="B2431" s="2" t="s">
        <v>1161</v>
      </c>
      <c r="C2431" s="2" t="s">
        <v>8</v>
      </c>
      <c r="D2431" s="2" t="s">
        <v>47</v>
      </c>
      <c r="E2431" s="2" t="s">
        <v>10</v>
      </c>
      <c r="F2431" s="2">
        <v>0</v>
      </c>
      <c r="G2431" s="3">
        <v>15</v>
      </c>
    </row>
    <row r="2432" spans="1:7" ht="12.75" customHeight="1" x14ac:dyDescent="0.3">
      <c r="A2432" s="2">
        <v>2436</v>
      </c>
      <c r="B2432" s="2" t="s">
        <v>1162</v>
      </c>
      <c r="C2432" s="2" t="s">
        <v>8</v>
      </c>
      <c r="D2432" s="2" t="s">
        <v>97</v>
      </c>
      <c r="E2432" s="2" t="s">
        <v>10</v>
      </c>
      <c r="F2432" s="2">
        <v>0</v>
      </c>
      <c r="G2432" s="3">
        <v>24</v>
      </c>
    </row>
    <row r="2433" spans="1:7" ht="12.75" customHeight="1" x14ac:dyDescent="0.3">
      <c r="A2433" s="2">
        <v>2437</v>
      </c>
      <c r="B2433" s="2" t="s">
        <v>1162</v>
      </c>
      <c r="C2433" s="2" t="s">
        <v>8</v>
      </c>
      <c r="D2433" s="2" t="s">
        <v>97</v>
      </c>
      <c r="F2433" s="2">
        <v>30</v>
      </c>
      <c r="G2433" s="3">
        <v>12</v>
      </c>
    </row>
    <row r="2434" spans="1:7" ht="12.75" customHeight="1" x14ac:dyDescent="0.3">
      <c r="A2434" s="2">
        <v>2438</v>
      </c>
      <c r="B2434" s="2" t="s">
        <v>1162</v>
      </c>
      <c r="C2434" s="2" t="s">
        <v>8</v>
      </c>
      <c r="D2434" s="2" t="s">
        <v>97</v>
      </c>
      <c r="F2434" s="2">
        <v>10</v>
      </c>
      <c r="G2434" s="3">
        <v>10</v>
      </c>
    </row>
    <row r="2435" spans="1:7" ht="12.75" customHeight="1" x14ac:dyDescent="0.3">
      <c r="A2435" s="2">
        <v>2439</v>
      </c>
      <c r="B2435" s="2" t="s">
        <v>1163</v>
      </c>
      <c r="C2435" s="2" t="s">
        <v>8</v>
      </c>
      <c r="D2435" s="2" t="s">
        <v>97</v>
      </c>
      <c r="F2435" s="2">
        <v>30</v>
      </c>
      <c r="G2435" s="3">
        <v>32</v>
      </c>
    </row>
    <row r="2436" spans="1:7" ht="12.75" customHeight="1" x14ac:dyDescent="0.3">
      <c r="A2436" s="2">
        <v>2440</v>
      </c>
      <c r="B2436" s="2" t="s">
        <v>1163</v>
      </c>
      <c r="C2436" s="2" t="s">
        <v>8</v>
      </c>
      <c r="D2436" s="2" t="s">
        <v>97</v>
      </c>
      <c r="F2436" s="2">
        <v>10</v>
      </c>
      <c r="G2436" s="3">
        <v>35</v>
      </c>
    </row>
    <row r="2437" spans="1:7" ht="12.75" customHeight="1" x14ac:dyDescent="0.3">
      <c r="A2437" s="2">
        <v>2441</v>
      </c>
      <c r="B2437" s="2" t="s">
        <v>1163</v>
      </c>
      <c r="C2437" s="2" t="s">
        <v>8</v>
      </c>
      <c r="D2437" s="2" t="s">
        <v>97</v>
      </c>
      <c r="E2437" s="2" t="s">
        <v>10</v>
      </c>
      <c r="F2437" s="2">
        <v>0</v>
      </c>
      <c r="G2437" s="3">
        <v>38</v>
      </c>
    </row>
    <row r="2438" spans="1:7" ht="12.75" customHeight="1" x14ac:dyDescent="0.3">
      <c r="A2438" s="2">
        <v>2442</v>
      </c>
      <c r="B2438" s="2" t="s">
        <v>1164</v>
      </c>
      <c r="C2438" s="2" t="s">
        <v>8</v>
      </c>
      <c r="D2438" s="2" t="s">
        <v>36</v>
      </c>
      <c r="E2438" s="2" t="s">
        <v>10</v>
      </c>
      <c r="F2438" s="2">
        <v>0</v>
      </c>
      <c r="G2438" s="3">
        <v>30</v>
      </c>
    </row>
    <row r="2439" spans="1:7" ht="12.75" customHeight="1" x14ac:dyDescent="0.3">
      <c r="A2439" s="2">
        <v>2443</v>
      </c>
      <c r="B2439" s="2" t="s">
        <v>1165</v>
      </c>
      <c r="C2439" s="2" t="s">
        <v>14</v>
      </c>
      <c r="D2439" s="2" t="s">
        <v>13</v>
      </c>
      <c r="E2439" s="2" t="s">
        <v>10</v>
      </c>
      <c r="F2439" s="2">
        <v>0</v>
      </c>
      <c r="G2439" s="3">
        <v>19</v>
      </c>
    </row>
    <row r="2440" spans="1:7" ht="12.75" customHeight="1" x14ac:dyDescent="0.3">
      <c r="A2440" s="2">
        <v>2444</v>
      </c>
      <c r="B2440" s="2" t="s">
        <v>1165</v>
      </c>
      <c r="C2440" s="2" t="s">
        <v>14</v>
      </c>
      <c r="D2440" s="2" t="s">
        <v>13</v>
      </c>
      <c r="F2440" s="2">
        <v>30</v>
      </c>
      <c r="G2440" s="3">
        <v>18</v>
      </c>
    </row>
    <row r="2441" spans="1:7" ht="12.75" customHeight="1" x14ac:dyDescent="0.3">
      <c r="A2441" s="2">
        <v>2445</v>
      </c>
      <c r="B2441" s="2" t="s">
        <v>1166</v>
      </c>
      <c r="C2441" s="2" t="s">
        <v>14</v>
      </c>
      <c r="D2441" s="2" t="s">
        <v>23</v>
      </c>
      <c r="E2441" s="2" t="s">
        <v>10</v>
      </c>
      <c r="F2441" s="2">
        <v>0</v>
      </c>
      <c r="G2441" s="3">
        <v>13</v>
      </c>
    </row>
    <row r="2442" spans="1:7" ht="12.75" customHeight="1" x14ac:dyDescent="0.3">
      <c r="A2442" s="2">
        <v>2446</v>
      </c>
      <c r="B2442" s="2" t="s">
        <v>1166</v>
      </c>
      <c r="C2442" s="2" t="s">
        <v>14</v>
      </c>
      <c r="D2442" s="2" t="s">
        <v>23</v>
      </c>
      <c r="F2442" s="2">
        <v>30</v>
      </c>
      <c r="G2442" s="3">
        <v>27</v>
      </c>
    </row>
    <row r="2443" spans="1:7" ht="12.75" customHeight="1" x14ac:dyDescent="0.3">
      <c r="A2443" s="2">
        <v>2447</v>
      </c>
      <c r="B2443" s="2" t="s">
        <v>1166</v>
      </c>
      <c r="C2443" s="2" t="s">
        <v>14</v>
      </c>
      <c r="D2443" s="2" t="s">
        <v>23</v>
      </c>
      <c r="F2443" s="2">
        <v>10</v>
      </c>
      <c r="G2443" s="3">
        <v>26</v>
      </c>
    </row>
    <row r="2444" spans="1:7" ht="12.75" customHeight="1" x14ac:dyDescent="0.3">
      <c r="A2444" s="2">
        <v>2448</v>
      </c>
      <c r="B2444" s="2" t="s">
        <v>1167</v>
      </c>
      <c r="C2444" s="2" t="s">
        <v>30</v>
      </c>
      <c r="D2444" s="2" t="s">
        <v>16</v>
      </c>
      <c r="F2444" s="2">
        <v>30</v>
      </c>
      <c r="G2444" s="3">
        <v>23</v>
      </c>
    </row>
    <row r="2445" spans="1:7" ht="12.75" customHeight="1" x14ac:dyDescent="0.3">
      <c r="A2445" s="2">
        <v>2449</v>
      </c>
      <c r="B2445" s="2" t="s">
        <v>1167</v>
      </c>
      <c r="C2445" s="2" t="s">
        <v>30</v>
      </c>
      <c r="D2445" s="2" t="s">
        <v>16</v>
      </c>
      <c r="E2445" s="2" t="s">
        <v>10</v>
      </c>
      <c r="F2445" s="2">
        <v>0</v>
      </c>
      <c r="G2445" s="3">
        <v>15</v>
      </c>
    </row>
    <row r="2446" spans="1:7" ht="12.75" customHeight="1" x14ac:dyDescent="0.3">
      <c r="A2446" s="2">
        <v>2450</v>
      </c>
      <c r="B2446" s="2" t="s">
        <v>1167</v>
      </c>
      <c r="C2446" s="2" t="s">
        <v>30</v>
      </c>
      <c r="D2446" s="2" t="s">
        <v>16</v>
      </c>
      <c r="F2446" s="2">
        <v>10</v>
      </c>
      <c r="G2446" s="3">
        <v>17</v>
      </c>
    </row>
    <row r="2447" spans="1:7" ht="12.75" customHeight="1" x14ac:dyDescent="0.3">
      <c r="A2447" s="2">
        <v>2451</v>
      </c>
      <c r="B2447" s="2" t="s">
        <v>1168</v>
      </c>
      <c r="C2447" s="2" t="s">
        <v>8</v>
      </c>
      <c r="D2447" s="2" t="s">
        <v>97</v>
      </c>
      <c r="F2447" s="2">
        <v>10</v>
      </c>
      <c r="G2447" s="3">
        <v>17</v>
      </c>
    </row>
    <row r="2448" spans="1:7" ht="12.75" customHeight="1" x14ac:dyDescent="0.3">
      <c r="A2448" s="2">
        <v>2452</v>
      </c>
      <c r="B2448" s="2" t="s">
        <v>1168</v>
      </c>
      <c r="C2448" s="2" t="s">
        <v>8</v>
      </c>
      <c r="D2448" s="2" t="s">
        <v>97</v>
      </c>
      <c r="E2448" s="2" t="s">
        <v>10</v>
      </c>
      <c r="F2448" s="2">
        <v>0</v>
      </c>
      <c r="G2448" s="3">
        <v>25</v>
      </c>
    </row>
    <row r="2449" spans="1:7" ht="12.75" customHeight="1" x14ac:dyDescent="0.3">
      <c r="A2449" s="2">
        <v>2453</v>
      </c>
      <c r="B2449" s="2" t="s">
        <v>1168</v>
      </c>
      <c r="C2449" s="2" t="s">
        <v>8</v>
      </c>
      <c r="D2449" s="2" t="s">
        <v>97</v>
      </c>
      <c r="F2449" s="2">
        <v>30</v>
      </c>
      <c r="G2449" s="3">
        <v>39</v>
      </c>
    </row>
    <row r="2450" spans="1:7" ht="12.75" customHeight="1" x14ac:dyDescent="0.3">
      <c r="A2450" s="2">
        <v>2454</v>
      </c>
      <c r="B2450" s="2" t="s">
        <v>1169</v>
      </c>
      <c r="C2450" s="2" t="s">
        <v>8</v>
      </c>
      <c r="D2450" s="2" t="s">
        <v>54</v>
      </c>
      <c r="E2450" s="2" t="s">
        <v>10</v>
      </c>
      <c r="F2450" s="2">
        <v>0</v>
      </c>
      <c r="G2450" s="3">
        <v>11</v>
      </c>
    </row>
    <row r="2451" spans="1:7" ht="12.75" customHeight="1" x14ac:dyDescent="0.3">
      <c r="A2451" s="2">
        <v>2455</v>
      </c>
      <c r="B2451" s="2" t="s">
        <v>1169</v>
      </c>
      <c r="C2451" s="2" t="s">
        <v>8</v>
      </c>
      <c r="D2451" s="2" t="s">
        <v>54</v>
      </c>
      <c r="F2451" s="2">
        <v>10</v>
      </c>
      <c r="G2451" s="3">
        <v>13</v>
      </c>
    </row>
    <row r="2452" spans="1:7" ht="12.75" customHeight="1" x14ac:dyDescent="0.3">
      <c r="A2452" s="2">
        <v>2456</v>
      </c>
      <c r="B2452" s="2" t="s">
        <v>1169</v>
      </c>
      <c r="C2452" s="2" t="s">
        <v>8</v>
      </c>
      <c r="D2452" s="2" t="s">
        <v>54</v>
      </c>
      <c r="F2452" s="2">
        <v>30</v>
      </c>
      <c r="G2452" s="3">
        <v>26</v>
      </c>
    </row>
    <row r="2453" spans="1:7" ht="12.75" customHeight="1" x14ac:dyDescent="0.3">
      <c r="A2453" s="2">
        <v>2457</v>
      </c>
      <c r="B2453" s="2" t="s">
        <v>1170</v>
      </c>
      <c r="C2453" s="2" t="s">
        <v>8</v>
      </c>
      <c r="D2453" s="2" t="s">
        <v>36</v>
      </c>
      <c r="E2453" s="2" t="s">
        <v>10</v>
      </c>
      <c r="F2453" s="2">
        <v>0</v>
      </c>
      <c r="G2453" s="3">
        <v>39</v>
      </c>
    </row>
    <row r="2454" spans="1:7" ht="12.75" customHeight="1" x14ac:dyDescent="0.3">
      <c r="A2454" s="2">
        <v>2458</v>
      </c>
      <c r="B2454" s="2" t="s">
        <v>1170</v>
      </c>
      <c r="C2454" s="2" t="s">
        <v>8</v>
      </c>
      <c r="D2454" s="2" t="s">
        <v>36</v>
      </c>
      <c r="F2454" s="2">
        <v>10</v>
      </c>
      <c r="G2454" s="3">
        <v>20</v>
      </c>
    </row>
    <row r="2455" spans="1:7" ht="12.75" customHeight="1" x14ac:dyDescent="0.3">
      <c r="A2455" s="2">
        <v>2459</v>
      </c>
      <c r="B2455" s="2" t="s">
        <v>1171</v>
      </c>
      <c r="C2455" s="2" t="s">
        <v>8</v>
      </c>
      <c r="D2455" s="2" t="s">
        <v>36</v>
      </c>
      <c r="E2455" s="2" t="s">
        <v>10</v>
      </c>
      <c r="F2455" s="2">
        <v>0</v>
      </c>
      <c r="G2455" s="3">
        <v>16</v>
      </c>
    </row>
    <row r="2456" spans="1:7" ht="12.75" customHeight="1" x14ac:dyDescent="0.3">
      <c r="A2456" s="2">
        <v>2460</v>
      </c>
      <c r="B2456" s="2" t="s">
        <v>1172</v>
      </c>
      <c r="C2456" s="2" t="s">
        <v>8</v>
      </c>
      <c r="D2456" s="2" t="s">
        <v>9</v>
      </c>
      <c r="E2456" s="2" t="s">
        <v>10</v>
      </c>
      <c r="F2456" s="2">
        <v>0</v>
      </c>
      <c r="G2456" s="3">
        <v>25</v>
      </c>
    </row>
    <row r="2457" spans="1:7" ht="12.75" customHeight="1" x14ac:dyDescent="0.3">
      <c r="A2457" s="2">
        <v>2461</v>
      </c>
      <c r="B2457" s="2" t="s">
        <v>1172</v>
      </c>
      <c r="C2457" s="2" t="s">
        <v>8</v>
      </c>
      <c r="D2457" s="2" t="s">
        <v>9</v>
      </c>
      <c r="F2457" s="2">
        <v>30</v>
      </c>
      <c r="G2457" s="3">
        <v>15</v>
      </c>
    </row>
    <row r="2458" spans="1:7" ht="12.75" customHeight="1" x14ac:dyDescent="0.3">
      <c r="A2458" s="2">
        <v>2462</v>
      </c>
      <c r="B2458" s="2" t="s">
        <v>1172</v>
      </c>
      <c r="C2458" s="2" t="s">
        <v>8</v>
      </c>
      <c r="D2458" s="2" t="s">
        <v>9</v>
      </c>
      <c r="F2458" s="2">
        <v>10</v>
      </c>
      <c r="G2458" s="3">
        <v>10</v>
      </c>
    </row>
    <row r="2459" spans="1:7" ht="12.75" customHeight="1" x14ac:dyDescent="0.3">
      <c r="A2459" s="2">
        <v>2463</v>
      </c>
      <c r="B2459" s="2" t="s">
        <v>1173</v>
      </c>
      <c r="C2459" s="2" t="s">
        <v>8</v>
      </c>
      <c r="D2459" s="2" t="s">
        <v>180</v>
      </c>
      <c r="F2459" s="2">
        <v>10</v>
      </c>
      <c r="G2459" s="3">
        <v>14</v>
      </c>
    </row>
    <row r="2460" spans="1:7" ht="12.75" customHeight="1" x14ac:dyDescent="0.3">
      <c r="A2460" s="2">
        <v>2464</v>
      </c>
      <c r="B2460" s="2" t="s">
        <v>1173</v>
      </c>
      <c r="C2460" s="2" t="s">
        <v>8</v>
      </c>
      <c r="D2460" s="2" t="s">
        <v>180</v>
      </c>
      <c r="F2460" s="2">
        <v>30</v>
      </c>
      <c r="G2460" s="3">
        <v>17</v>
      </c>
    </row>
    <row r="2461" spans="1:7" ht="12.75" customHeight="1" x14ac:dyDescent="0.3">
      <c r="A2461" s="2">
        <v>2465</v>
      </c>
      <c r="B2461" s="2" t="s">
        <v>1174</v>
      </c>
      <c r="C2461" s="2" t="s">
        <v>8</v>
      </c>
      <c r="D2461" s="2" t="s">
        <v>75</v>
      </c>
      <c r="E2461" s="2" t="s">
        <v>10</v>
      </c>
      <c r="F2461" s="2">
        <v>0</v>
      </c>
      <c r="G2461" s="3">
        <v>16</v>
      </c>
    </row>
    <row r="2462" spans="1:7" ht="12.75" customHeight="1" x14ac:dyDescent="0.3">
      <c r="A2462" s="2">
        <v>2466</v>
      </c>
      <c r="B2462" s="2" t="s">
        <v>1175</v>
      </c>
      <c r="C2462" s="2" t="s">
        <v>8</v>
      </c>
      <c r="D2462" s="2" t="s">
        <v>9</v>
      </c>
      <c r="E2462" s="2" t="s">
        <v>10</v>
      </c>
      <c r="F2462" s="2">
        <v>0</v>
      </c>
      <c r="G2462" s="3">
        <v>18</v>
      </c>
    </row>
    <row r="2463" spans="1:7" ht="12.75" customHeight="1" x14ac:dyDescent="0.3">
      <c r="A2463" s="2">
        <v>2467</v>
      </c>
      <c r="B2463" s="2" t="s">
        <v>1175</v>
      </c>
      <c r="C2463" s="2" t="s">
        <v>8</v>
      </c>
      <c r="D2463" s="2" t="s">
        <v>9</v>
      </c>
      <c r="F2463" s="2">
        <v>10</v>
      </c>
      <c r="G2463" s="3">
        <v>10</v>
      </c>
    </row>
    <row r="2464" spans="1:7" ht="12.75" customHeight="1" x14ac:dyDescent="0.3">
      <c r="A2464" s="2">
        <v>2468</v>
      </c>
      <c r="B2464" s="2" t="s">
        <v>1176</v>
      </c>
      <c r="C2464" s="2" t="s">
        <v>8</v>
      </c>
      <c r="D2464" s="2" t="s">
        <v>36</v>
      </c>
      <c r="E2464" s="2" t="s">
        <v>10</v>
      </c>
      <c r="F2464" s="2">
        <v>0</v>
      </c>
      <c r="G2464" s="3">
        <v>22</v>
      </c>
    </row>
    <row r="2465" spans="1:7" ht="12.75" customHeight="1" x14ac:dyDescent="0.3">
      <c r="A2465" s="2">
        <v>2469</v>
      </c>
      <c r="B2465" s="2" t="s">
        <v>1177</v>
      </c>
      <c r="C2465" s="2" t="s">
        <v>8</v>
      </c>
      <c r="D2465" s="2" t="s">
        <v>47</v>
      </c>
      <c r="E2465" s="2" t="s">
        <v>10</v>
      </c>
      <c r="F2465" s="2">
        <v>0</v>
      </c>
      <c r="G2465" s="3">
        <v>13</v>
      </c>
    </row>
    <row r="2466" spans="1:7" ht="12.75" customHeight="1" x14ac:dyDescent="0.3">
      <c r="A2466" s="2">
        <v>2470</v>
      </c>
      <c r="B2466" s="2" t="s">
        <v>1178</v>
      </c>
      <c r="C2466" s="2" t="s">
        <v>8</v>
      </c>
      <c r="D2466" s="2" t="s">
        <v>47</v>
      </c>
      <c r="F2466" s="2">
        <v>10</v>
      </c>
      <c r="G2466" s="3">
        <v>13</v>
      </c>
    </row>
    <row r="2467" spans="1:7" ht="12.75" customHeight="1" x14ac:dyDescent="0.3">
      <c r="A2467" s="2">
        <v>2471</v>
      </c>
      <c r="B2467" s="2" t="s">
        <v>1178</v>
      </c>
      <c r="C2467" s="2" t="s">
        <v>8</v>
      </c>
      <c r="D2467" s="2" t="s">
        <v>47</v>
      </c>
      <c r="E2467" s="2" t="s">
        <v>10</v>
      </c>
      <c r="F2467" s="2">
        <v>0</v>
      </c>
      <c r="G2467" s="3">
        <v>32</v>
      </c>
    </row>
    <row r="2468" spans="1:7" ht="12.75" customHeight="1" x14ac:dyDescent="0.3">
      <c r="A2468" s="2">
        <v>2472</v>
      </c>
      <c r="B2468" s="2" t="s">
        <v>1178</v>
      </c>
      <c r="C2468" s="2" t="s">
        <v>8</v>
      </c>
      <c r="D2468" s="2" t="s">
        <v>47</v>
      </c>
      <c r="F2468" s="2">
        <v>30</v>
      </c>
      <c r="G2468" s="3">
        <v>13</v>
      </c>
    </row>
    <row r="2469" spans="1:7" ht="12.75" customHeight="1" x14ac:dyDescent="0.3">
      <c r="A2469" s="2">
        <v>2473</v>
      </c>
      <c r="B2469" s="2" t="s">
        <v>1179</v>
      </c>
      <c r="C2469" s="2" t="s">
        <v>8</v>
      </c>
      <c r="D2469" s="2" t="s">
        <v>9</v>
      </c>
      <c r="F2469" s="2">
        <v>10</v>
      </c>
      <c r="G2469" s="3">
        <v>28</v>
      </c>
    </row>
    <row r="2470" spans="1:7" ht="12.75" customHeight="1" x14ac:dyDescent="0.3">
      <c r="A2470" s="2">
        <v>2474</v>
      </c>
      <c r="B2470" s="2" t="s">
        <v>1179</v>
      </c>
      <c r="C2470" s="2" t="s">
        <v>8</v>
      </c>
      <c r="D2470" s="2" t="s">
        <v>9</v>
      </c>
      <c r="F2470" s="2">
        <v>30</v>
      </c>
      <c r="G2470" s="3">
        <v>25</v>
      </c>
    </row>
    <row r="2471" spans="1:7" ht="12.75" customHeight="1" x14ac:dyDescent="0.3">
      <c r="A2471" s="2">
        <v>2475</v>
      </c>
      <c r="B2471" s="2" t="s">
        <v>1179</v>
      </c>
      <c r="C2471" s="2" t="s">
        <v>8</v>
      </c>
      <c r="D2471" s="2" t="s">
        <v>9</v>
      </c>
      <c r="E2471" s="2" t="s">
        <v>10</v>
      </c>
      <c r="F2471" s="2">
        <v>0</v>
      </c>
      <c r="G2471" s="3">
        <v>33</v>
      </c>
    </row>
    <row r="2472" spans="1:7" ht="12.75" customHeight="1" x14ac:dyDescent="0.3">
      <c r="A2472" s="2">
        <v>2476</v>
      </c>
      <c r="B2472" s="2" t="s">
        <v>1180</v>
      </c>
      <c r="C2472" s="2" t="s">
        <v>8</v>
      </c>
      <c r="D2472" s="2" t="s">
        <v>9</v>
      </c>
      <c r="F2472" s="2">
        <v>10</v>
      </c>
      <c r="G2472" s="3">
        <v>12</v>
      </c>
    </row>
    <row r="2473" spans="1:7" ht="12.75" customHeight="1" x14ac:dyDescent="0.3">
      <c r="A2473" s="2">
        <v>2477</v>
      </c>
      <c r="B2473" s="2" t="s">
        <v>1180</v>
      </c>
      <c r="C2473" s="2" t="s">
        <v>8</v>
      </c>
      <c r="D2473" s="2" t="s">
        <v>9</v>
      </c>
      <c r="E2473" s="2" t="s">
        <v>10</v>
      </c>
      <c r="F2473" s="2">
        <v>0</v>
      </c>
      <c r="G2473" s="3">
        <v>11</v>
      </c>
    </row>
    <row r="2474" spans="1:7" ht="12.75" customHeight="1" x14ac:dyDescent="0.3">
      <c r="A2474" s="2">
        <v>2478</v>
      </c>
      <c r="B2474" s="2" t="s">
        <v>1180</v>
      </c>
      <c r="C2474" s="2" t="s">
        <v>8</v>
      </c>
      <c r="D2474" s="2" t="s">
        <v>9</v>
      </c>
      <c r="F2474" s="2">
        <v>30</v>
      </c>
      <c r="G2474" s="3">
        <v>35</v>
      </c>
    </row>
    <row r="2475" spans="1:7" ht="12.75" customHeight="1" x14ac:dyDescent="0.3">
      <c r="A2475" s="2">
        <v>2479</v>
      </c>
      <c r="B2475" s="2" t="s">
        <v>1181</v>
      </c>
      <c r="C2475" s="2" t="s">
        <v>8</v>
      </c>
      <c r="D2475" s="2" t="s">
        <v>9</v>
      </c>
      <c r="F2475" s="2">
        <v>20</v>
      </c>
      <c r="G2475" s="3">
        <v>20</v>
      </c>
    </row>
    <row r="2476" spans="1:7" ht="12.75" customHeight="1" x14ac:dyDescent="0.3">
      <c r="A2476" s="2">
        <v>2480</v>
      </c>
      <c r="B2476" s="2" t="s">
        <v>1181</v>
      </c>
      <c r="C2476" s="2" t="s">
        <v>8</v>
      </c>
      <c r="D2476" s="2" t="s">
        <v>9</v>
      </c>
      <c r="F2476" s="2">
        <v>10</v>
      </c>
      <c r="G2476" s="3">
        <v>16</v>
      </c>
    </row>
    <row r="2477" spans="1:7" ht="12.75" customHeight="1" x14ac:dyDescent="0.3">
      <c r="A2477" s="2">
        <v>2481</v>
      </c>
      <c r="B2477" s="2" t="s">
        <v>1181</v>
      </c>
      <c r="C2477" s="2" t="s">
        <v>8</v>
      </c>
      <c r="D2477" s="2" t="s">
        <v>9</v>
      </c>
      <c r="E2477" s="2" t="s">
        <v>10</v>
      </c>
      <c r="F2477" s="2">
        <v>0</v>
      </c>
      <c r="G2477" s="3">
        <v>10</v>
      </c>
    </row>
    <row r="2478" spans="1:7" ht="12.75" customHeight="1" x14ac:dyDescent="0.3">
      <c r="A2478" s="2">
        <v>2482</v>
      </c>
      <c r="B2478" s="2" t="s">
        <v>1181</v>
      </c>
      <c r="C2478" s="2" t="s">
        <v>8</v>
      </c>
      <c r="D2478" s="2" t="s">
        <v>9</v>
      </c>
      <c r="F2478" s="2">
        <v>30</v>
      </c>
      <c r="G2478" s="3">
        <v>23</v>
      </c>
    </row>
    <row r="2479" spans="1:7" ht="12.75" customHeight="1" x14ac:dyDescent="0.3">
      <c r="A2479" s="2">
        <v>2483</v>
      </c>
      <c r="B2479" s="2" t="s">
        <v>1182</v>
      </c>
      <c r="C2479" s="2" t="s">
        <v>8</v>
      </c>
      <c r="D2479" s="2" t="s">
        <v>9</v>
      </c>
      <c r="F2479" s="2">
        <v>30</v>
      </c>
      <c r="G2479" s="3">
        <v>36</v>
      </c>
    </row>
    <row r="2480" spans="1:7" ht="12.75" customHeight="1" x14ac:dyDescent="0.3">
      <c r="A2480" s="2">
        <v>2484</v>
      </c>
      <c r="B2480" s="2" t="s">
        <v>1182</v>
      </c>
      <c r="C2480" s="2" t="s">
        <v>8</v>
      </c>
      <c r="D2480" s="2" t="s">
        <v>9</v>
      </c>
      <c r="E2480" s="2" t="s">
        <v>10</v>
      </c>
      <c r="F2480" s="2">
        <v>0</v>
      </c>
      <c r="G2480" s="3">
        <v>22</v>
      </c>
    </row>
    <row r="2481" spans="1:7" ht="12.75" customHeight="1" x14ac:dyDescent="0.3">
      <c r="A2481" s="2">
        <v>2485</v>
      </c>
      <c r="B2481" s="2" t="s">
        <v>1182</v>
      </c>
      <c r="C2481" s="2" t="s">
        <v>8</v>
      </c>
      <c r="D2481" s="2" t="s">
        <v>9</v>
      </c>
      <c r="F2481" s="2">
        <v>10</v>
      </c>
      <c r="G2481" s="3">
        <v>14</v>
      </c>
    </row>
    <row r="2482" spans="1:7" ht="12.75" customHeight="1" x14ac:dyDescent="0.3">
      <c r="A2482" s="2">
        <v>2486</v>
      </c>
      <c r="B2482" s="2" t="s">
        <v>1183</v>
      </c>
      <c r="C2482" s="2" t="s">
        <v>8</v>
      </c>
      <c r="D2482" s="2" t="s">
        <v>9</v>
      </c>
      <c r="F2482" s="2">
        <v>10</v>
      </c>
      <c r="G2482" s="3">
        <v>11</v>
      </c>
    </row>
    <row r="2483" spans="1:7" ht="12.75" customHeight="1" x14ac:dyDescent="0.3">
      <c r="A2483" s="2">
        <v>2487</v>
      </c>
      <c r="B2483" s="2" t="s">
        <v>1183</v>
      </c>
      <c r="C2483" s="2" t="s">
        <v>8</v>
      </c>
      <c r="D2483" s="2" t="s">
        <v>9</v>
      </c>
      <c r="E2483" s="2" t="s">
        <v>10</v>
      </c>
      <c r="F2483" s="2">
        <v>0</v>
      </c>
      <c r="G2483" s="3">
        <v>18</v>
      </c>
    </row>
    <row r="2484" spans="1:7" ht="12.75" customHeight="1" x14ac:dyDescent="0.3">
      <c r="A2484" s="2">
        <v>2488</v>
      </c>
      <c r="B2484" s="2" t="s">
        <v>1184</v>
      </c>
      <c r="C2484" s="2" t="s">
        <v>8</v>
      </c>
      <c r="D2484" s="2" t="s">
        <v>54</v>
      </c>
      <c r="E2484" s="2" t="s">
        <v>10</v>
      </c>
      <c r="F2484" s="2">
        <v>0</v>
      </c>
      <c r="G2484" s="3">
        <v>33</v>
      </c>
    </row>
    <row r="2485" spans="1:7" ht="12.75" customHeight="1" x14ac:dyDescent="0.3">
      <c r="A2485" s="2">
        <v>2489</v>
      </c>
      <c r="B2485" s="2" t="s">
        <v>1184</v>
      </c>
      <c r="C2485" s="2" t="s">
        <v>8</v>
      </c>
      <c r="D2485" s="2" t="s">
        <v>54</v>
      </c>
      <c r="F2485" s="2">
        <v>30</v>
      </c>
      <c r="G2485" s="3">
        <v>29</v>
      </c>
    </row>
    <row r="2486" spans="1:7" ht="12.75" customHeight="1" x14ac:dyDescent="0.3">
      <c r="A2486" s="2">
        <v>2490</v>
      </c>
      <c r="B2486" s="2" t="s">
        <v>1184</v>
      </c>
      <c r="C2486" s="2" t="s">
        <v>8</v>
      </c>
      <c r="D2486" s="2" t="s">
        <v>54</v>
      </c>
      <c r="F2486" s="2">
        <v>10</v>
      </c>
      <c r="G2486" s="3">
        <v>40</v>
      </c>
    </row>
    <row r="2487" spans="1:7" ht="12.75" customHeight="1" x14ac:dyDescent="0.3">
      <c r="A2487" s="2">
        <v>2491</v>
      </c>
      <c r="B2487" s="2" t="s">
        <v>1185</v>
      </c>
      <c r="C2487" s="2" t="s">
        <v>8</v>
      </c>
      <c r="D2487" s="2" t="s">
        <v>36</v>
      </c>
      <c r="E2487" s="2" t="s">
        <v>10</v>
      </c>
      <c r="F2487" s="2">
        <v>0</v>
      </c>
      <c r="G2487" s="3">
        <v>21</v>
      </c>
    </row>
    <row r="2488" spans="1:7" ht="12.75" customHeight="1" x14ac:dyDescent="0.3">
      <c r="A2488" s="2">
        <v>2492</v>
      </c>
      <c r="B2488" s="2" t="s">
        <v>1185</v>
      </c>
      <c r="C2488" s="2" t="s">
        <v>8</v>
      </c>
      <c r="D2488" s="2" t="s">
        <v>36</v>
      </c>
      <c r="F2488" s="2">
        <v>10</v>
      </c>
      <c r="G2488" s="3">
        <v>22</v>
      </c>
    </row>
    <row r="2489" spans="1:7" ht="12.75" customHeight="1" x14ac:dyDescent="0.3">
      <c r="A2489" s="2">
        <v>2493</v>
      </c>
      <c r="B2489" s="2" t="s">
        <v>1185</v>
      </c>
      <c r="C2489" s="2" t="s">
        <v>8</v>
      </c>
      <c r="D2489" s="2" t="s">
        <v>36</v>
      </c>
      <c r="F2489" s="2">
        <v>30</v>
      </c>
      <c r="G2489" s="3">
        <v>17</v>
      </c>
    </row>
    <row r="2490" spans="1:7" ht="12.75" customHeight="1" x14ac:dyDescent="0.3">
      <c r="A2490" s="2">
        <v>2494</v>
      </c>
      <c r="B2490" s="2" t="s">
        <v>1186</v>
      </c>
      <c r="C2490" s="2" t="s">
        <v>8</v>
      </c>
      <c r="D2490" s="2" t="s">
        <v>75</v>
      </c>
      <c r="E2490" s="2" t="s">
        <v>10</v>
      </c>
      <c r="F2490" s="2">
        <v>0</v>
      </c>
      <c r="G2490" s="3">
        <v>32</v>
      </c>
    </row>
    <row r="2491" spans="1:7" ht="12.75" customHeight="1" x14ac:dyDescent="0.3">
      <c r="A2491" s="2">
        <v>2495</v>
      </c>
      <c r="B2491" s="2" t="s">
        <v>1187</v>
      </c>
      <c r="C2491" s="2" t="s">
        <v>8</v>
      </c>
      <c r="D2491" s="2" t="s">
        <v>9</v>
      </c>
      <c r="E2491" s="2" t="s">
        <v>10</v>
      </c>
      <c r="F2491" s="2">
        <v>0</v>
      </c>
      <c r="G2491" s="3">
        <v>33</v>
      </c>
    </row>
    <row r="2492" spans="1:7" ht="12.75" customHeight="1" x14ac:dyDescent="0.3">
      <c r="A2492" s="2">
        <v>2496</v>
      </c>
      <c r="B2492" s="2" t="s">
        <v>1188</v>
      </c>
      <c r="C2492" s="2" t="s">
        <v>14</v>
      </c>
      <c r="D2492" s="2" t="s">
        <v>13</v>
      </c>
      <c r="E2492" s="2" t="s">
        <v>10</v>
      </c>
      <c r="F2492" s="2">
        <v>0</v>
      </c>
      <c r="G2492" s="3">
        <v>17</v>
      </c>
    </row>
    <row r="2493" spans="1:7" ht="12.75" customHeight="1" x14ac:dyDescent="0.3">
      <c r="A2493" s="2">
        <v>2497</v>
      </c>
      <c r="B2493" s="2" t="s">
        <v>1188</v>
      </c>
      <c r="C2493" s="2" t="s">
        <v>14</v>
      </c>
      <c r="D2493" s="2" t="s">
        <v>13</v>
      </c>
      <c r="F2493" s="2">
        <v>10</v>
      </c>
      <c r="G2493" s="3">
        <v>19</v>
      </c>
    </row>
    <row r="2494" spans="1:7" ht="12.75" customHeight="1" x14ac:dyDescent="0.3">
      <c r="A2494" s="2">
        <v>2498</v>
      </c>
      <c r="B2494" s="2" t="s">
        <v>1188</v>
      </c>
      <c r="C2494" s="2" t="s">
        <v>14</v>
      </c>
      <c r="D2494" s="2" t="s">
        <v>13</v>
      </c>
      <c r="F2494" s="2">
        <v>30</v>
      </c>
      <c r="G2494" s="3">
        <v>22</v>
      </c>
    </row>
    <row r="2495" spans="1:7" ht="12.75" customHeight="1" x14ac:dyDescent="0.3">
      <c r="A2495" s="2">
        <v>2499</v>
      </c>
      <c r="B2495" s="2" t="s">
        <v>1189</v>
      </c>
      <c r="C2495" s="2" t="s">
        <v>8</v>
      </c>
      <c r="D2495" s="2" t="s">
        <v>9</v>
      </c>
      <c r="E2495" s="2" t="s">
        <v>10</v>
      </c>
      <c r="F2495" s="2">
        <v>0</v>
      </c>
      <c r="G2495" s="3">
        <v>16</v>
      </c>
    </row>
    <row r="2496" spans="1:7" ht="12.75" customHeight="1" x14ac:dyDescent="0.3">
      <c r="A2496" s="2">
        <v>2500</v>
      </c>
      <c r="B2496" s="2" t="s">
        <v>1189</v>
      </c>
      <c r="C2496" s="2" t="s">
        <v>8</v>
      </c>
      <c r="D2496" s="2" t="s">
        <v>9</v>
      </c>
      <c r="F2496" s="2">
        <v>30</v>
      </c>
      <c r="G2496" s="3">
        <v>30</v>
      </c>
    </row>
    <row r="2497" spans="1:7" ht="12.75" customHeight="1" x14ac:dyDescent="0.3">
      <c r="A2497" s="2">
        <v>2501</v>
      </c>
      <c r="B2497" s="2" t="s">
        <v>1189</v>
      </c>
      <c r="C2497" s="2" t="s">
        <v>8</v>
      </c>
      <c r="D2497" s="2" t="s">
        <v>9</v>
      </c>
      <c r="F2497" s="2">
        <v>10</v>
      </c>
      <c r="G2497" s="3">
        <v>29</v>
      </c>
    </row>
    <row r="2498" spans="1:7" ht="12.75" customHeight="1" x14ac:dyDescent="0.3">
      <c r="A2498" s="2">
        <v>2502</v>
      </c>
      <c r="B2498" s="2" t="s">
        <v>1190</v>
      </c>
      <c r="C2498" s="2" t="s">
        <v>8</v>
      </c>
      <c r="D2498" s="2" t="s">
        <v>9</v>
      </c>
      <c r="F2498" s="2">
        <v>10</v>
      </c>
      <c r="G2498" s="3">
        <v>18</v>
      </c>
    </row>
    <row r="2499" spans="1:7" ht="12.75" customHeight="1" x14ac:dyDescent="0.3">
      <c r="A2499" s="2">
        <v>2503</v>
      </c>
      <c r="B2499" s="2" t="s">
        <v>1190</v>
      </c>
      <c r="C2499" s="2" t="s">
        <v>8</v>
      </c>
      <c r="D2499" s="2" t="s">
        <v>9</v>
      </c>
      <c r="E2499" s="2" t="s">
        <v>10</v>
      </c>
      <c r="F2499" s="2">
        <v>0</v>
      </c>
      <c r="G2499" s="3">
        <v>38</v>
      </c>
    </row>
    <row r="2500" spans="1:7" ht="12.75" customHeight="1" x14ac:dyDescent="0.3">
      <c r="A2500" s="2">
        <v>2504</v>
      </c>
      <c r="B2500" s="2" t="s">
        <v>1191</v>
      </c>
      <c r="C2500" s="2" t="s">
        <v>30</v>
      </c>
      <c r="D2500" s="2" t="s">
        <v>36</v>
      </c>
      <c r="E2500" s="2" t="s">
        <v>10</v>
      </c>
      <c r="F2500" s="2">
        <v>0</v>
      </c>
      <c r="G2500" s="3">
        <v>29</v>
      </c>
    </row>
    <row r="2501" spans="1:7" ht="12.75" customHeight="1" x14ac:dyDescent="0.3">
      <c r="A2501" s="2">
        <v>2505</v>
      </c>
      <c r="B2501" s="2" t="s">
        <v>1192</v>
      </c>
      <c r="C2501" s="2" t="s">
        <v>8</v>
      </c>
      <c r="D2501" s="2" t="s">
        <v>9</v>
      </c>
      <c r="F2501" s="2">
        <v>10</v>
      </c>
      <c r="G2501" s="3">
        <v>16</v>
      </c>
    </row>
    <row r="2502" spans="1:7" ht="12.75" customHeight="1" x14ac:dyDescent="0.3">
      <c r="A2502" s="2">
        <v>2506</v>
      </c>
      <c r="B2502" s="2" t="s">
        <v>1192</v>
      </c>
      <c r="C2502" s="2" t="s">
        <v>8</v>
      </c>
      <c r="D2502" s="2" t="s">
        <v>9</v>
      </c>
      <c r="E2502" s="2" t="s">
        <v>10</v>
      </c>
      <c r="F2502" s="2">
        <v>0</v>
      </c>
      <c r="G2502" s="3">
        <v>35</v>
      </c>
    </row>
    <row r="2503" spans="1:7" ht="12.75" customHeight="1" x14ac:dyDescent="0.3">
      <c r="A2503" s="2">
        <v>2507</v>
      </c>
      <c r="B2503" s="2" t="s">
        <v>1193</v>
      </c>
      <c r="C2503" s="2" t="s">
        <v>8</v>
      </c>
      <c r="D2503" s="2" t="s">
        <v>47</v>
      </c>
      <c r="E2503" s="2" t="s">
        <v>10</v>
      </c>
      <c r="F2503" s="2">
        <v>0</v>
      </c>
      <c r="G2503" s="3">
        <v>11</v>
      </c>
    </row>
    <row r="2504" spans="1:7" ht="12.75" customHeight="1" x14ac:dyDescent="0.3">
      <c r="A2504" s="2">
        <v>2508</v>
      </c>
      <c r="B2504" s="2" t="s">
        <v>1194</v>
      </c>
      <c r="C2504" s="2" t="s">
        <v>8</v>
      </c>
      <c r="D2504" s="2" t="s">
        <v>36</v>
      </c>
      <c r="E2504" s="2" t="s">
        <v>10</v>
      </c>
      <c r="F2504" s="2">
        <v>0</v>
      </c>
      <c r="G2504" s="3">
        <v>38</v>
      </c>
    </row>
    <row r="2505" spans="1:7" ht="12.75" customHeight="1" x14ac:dyDescent="0.3">
      <c r="A2505" s="2">
        <v>2509</v>
      </c>
      <c r="B2505" s="2" t="s">
        <v>1195</v>
      </c>
      <c r="C2505" s="2" t="s">
        <v>8</v>
      </c>
      <c r="D2505" s="2" t="s">
        <v>94</v>
      </c>
      <c r="F2505" s="2">
        <v>10</v>
      </c>
      <c r="G2505" s="3">
        <v>12</v>
      </c>
    </row>
    <row r="2506" spans="1:7" ht="12.75" customHeight="1" x14ac:dyDescent="0.3">
      <c r="A2506" s="2">
        <v>2510</v>
      </c>
      <c r="B2506" s="2" t="s">
        <v>1195</v>
      </c>
      <c r="C2506" s="2" t="s">
        <v>8</v>
      </c>
      <c r="D2506" s="2" t="s">
        <v>94</v>
      </c>
      <c r="F2506" s="2">
        <v>30</v>
      </c>
      <c r="G2506" s="3">
        <v>30</v>
      </c>
    </row>
    <row r="2507" spans="1:7" ht="12.75" customHeight="1" x14ac:dyDescent="0.3">
      <c r="A2507" s="2">
        <v>2511</v>
      </c>
      <c r="B2507" s="2" t="s">
        <v>1195</v>
      </c>
      <c r="C2507" s="2" t="s">
        <v>8</v>
      </c>
      <c r="D2507" s="2" t="s">
        <v>94</v>
      </c>
      <c r="E2507" s="2" t="s">
        <v>10</v>
      </c>
      <c r="F2507" s="2">
        <v>0</v>
      </c>
      <c r="G2507" s="3">
        <v>30</v>
      </c>
    </row>
    <row r="2508" spans="1:7" ht="12.75" customHeight="1" x14ac:dyDescent="0.3">
      <c r="A2508" s="2">
        <v>2512</v>
      </c>
      <c r="B2508" s="2" t="s">
        <v>1196</v>
      </c>
      <c r="C2508" s="2" t="s">
        <v>8</v>
      </c>
      <c r="D2508" s="2" t="s">
        <v>97</v>
      </c>
      <c r="E2508" s="2" t="s">
        <v>10</v>
      </c>
      <c r="F2508" s="2">
        <v>0</v>
      </c>
      <c r="G2508" s="3">
        <v>16</v>
      </c>
    </row>
    <row r="2509" spans="1:7" ht="12.75" customHeight="1" x14ac:dyDescent="0.3">
      <c r="A2509" s="2">
        <v>2513</v>
      </c>
      <c r="B2509" s="2" t="s">
        <v>1196</v>
      </c>
      <c r="C2509" s="2" t="s">
        <v>8</v>
      </c>
      <c r="D2509" s="2" t="s">
        <v>97</v>
      </c>
      <c r="F2509" s="2">
        <v>30</v>
      </c>
      <c r="G2509" s="3">
        <v>14</v>
      </c>
    </row>
    <row r="2510" spans="1:7" ht="12.75" customHeight="1" x14ac:dyDescent="0.3">
      <c r="A2510" s="2">
        <v>2514</v>
      </c>
      <c r="B2510" s="2" t="s">
        <v>1196</v>
      </c>
      <c r="C2510" s="2" t="s">
        <v>8</v>
      </c>
      <c r="D2510" s="2" t="s">
        <v>97</v>
      </c>
      <c r="F2510" s="2">
        <v>10</v>
      </c>
      <c r="G2510" s="3">
        <v>24</v>
      </c>
    </row>
    <row r="2511" spans="1:7" ht="12.75" customHeight="1" x14ac:dyDescent="0.3">
      <c r="A2511" s="2">
        <v>2515</v>
      </c>
      <c r="B2511" s="2" t="s">
        <v>1197</v>
      </c>
      <c r="C2511" s="2" t="s">
        <v>8</v>
      </c>
      <c r="D2511" s="2" t="s">
        <v>47</v>
      </c>
      <c r="F2511" s="2">
        <v>30</v>
      </c>
      <c r="G2511" s="3">
        <v>20</v>
      </c>
    </row>
    <row r="2512" spans="1:7" ht="12.75" customHeight="1" x14ac:dyDescent="0.3">
      <c r="A2512" s="2">
        <v>2516</v>
      </c>
      <c r="B2512" s="2" t="s">
        <v>1197</v>
      </c>
      <c r="C2512" s="2" t="s">
        <v>8</v>
      </c>
      <c r="D2512" s="2" t="s">
        <v>47</v>
      </c>
      <c r="E2512" s="2" t="s">
        <v>10</v>
      </c>
      <c r="F2512" s="2">
        <v>0</v>
      </c>
      <c r="G2512" s="3">
        <v>35</v>
      </c>
    </row>
    <row r="2513" spans="1:7" ht="12.75" customHeight="1" x14ac:dyDescent="0.3">
      <c r="A2513" s="2">
        <v>2517</v>
      </c>
      <c r="B2513" s="2" t="s">
        <v>1197</v>
      </c>
      <c r="C2513" s="2" t="s">
        <v>8</v>
      </c>
      <c r="D2513" s="2" t="s">
        <v>47</v>
      </c>
      <c r="F2513" s="2">
        <v>10</v>
      </c>
      <c r="G2513" s="3">
        <v>33</v>
      </c>
    </row>
    <row r="2514" spans="1:7" ht="12.75" customHeight="1" x14ac:dyDescent="0.3">
      <c r="A2514" s="2">
        <v>2518</v>
      </c>
      <c r="B2514" s="2" t="s">
        <v>1198</v>
      </c>
      <c r="C2514" s="2" t="s">
        <v>8</v>
      </c>
      <c r="D2514" s="2" t="s">
        <v>180</v>
      </c>
      <c r="E2514" s="2" t="s">
        <v>10</v>
      </c>
      <c r="F2514" s="2">
        <v>0</v>
      </c>
      <c r="G2514" s="3">
        <v>28</v>
      </c>
    </row>
    <row r="2515" spans="1:7" ht="12.75" customHeight="1" x14ac:dyDescent="0.3">
      <c r="A2515" s="2">
        <v>2519</v>
      </c>
      <c r="B2515" s="2" t="s">
        <v>1198</v>
      </c>
      <c r="C2515" s="2" t="s">
        <v>8</v>
      </c>
      <c r="D2515" s="2" t="s">
        <v>180</v>
      </c>
      <c r="F2515" s="2">
        <v>30</v>
      </c>
      <c r="G2515" s="3">
        <v>19</v>
      </c>
    </row>
    <row r="2516" spans="1:7" ht="12.75" customHeight="1" x14ac:dyDescent="0.3">
      <c r="A2516" s="2">
        <v>2520</v>
      </c>
      <c r="B2516" s="2" t="s">
        <v>1198</v>
      </c>
      <c r="C2516" s="2" t="s">
        <v>8</v>
      </c>
      <c r="D2516" s="2" t="s">
        <v>180</v>
      </c>
      <c r="F2516" s="2">
        <v>20</v>
      </c>
      <c r="G2516" s="3">
        <v>34</v>
      </c>
    </row>
    <row r="2517" spans="1:7" ht="12.75" customHeight="1" x14ac:dyDescent="0.3">
      <c r="A2517" s="2">
        <v>2521</v>
      </c>
      <c r="B2517" s="2" t="s">
        <v>1198</v>
      </c>
      <c r="C2517" s="2" t="s">
        <v>8</v>
      </c>
      <c r="D2517" s="2" t="s">
        <v>180</v>
      </c>
      <c r="F2517" s="2">
        <v>10</v>
      </c>
      <c r="G2517" s="3">
        <v>35</v>
      </c>
    </row>
    <row r="2518" spans="1:7" ht="12.75" customHeight="1" x14ac:dyDescent="0.3">
      <c r="A2518" s="2">
        <v>2522</v>
      </c>
      <c r="B2518" s="2" t="s">
        <v>1199</v>
      </c>
      <c r="C2518" s="2" t="s">
        <v>8</v>
      </c>
      <c r="D2518" s="2" t="s">
        <v>75</v>
      </c>
      <c r="E2518" s="2" t="s">
        <v>10</v>
      </c>
      <c r="F2518" s="2">
        <v>0</v>
      </c>
      <c r="G2518" s="3">
        <v>20</v>
      </c>
    </row>
    <row r="2519" spans="1:7" ht="12.75" customHeight="1" x14ac:dyDescent="0.3">
      <c r="A2519" s="2">
        <v>2523</v>
      </c>
      <c r="B2519" s="2" t="s">
        <v>1200</v>
      </c>
      <c r="C2519" s="2" t="s">
        <v>8</v>
      </c>
      <c r="D2519" s="2" t="s">
        <v>36</v>
      </c>
      <c r="F2519" s="2">
        <v>20</v>
      </c>
      <c r="G2519" s="3">
        <v>22</v>
      </c>
    </row>
    <row r="2520" spans="1:7" ht="12.75" customHeight="1" x14ac:dyDescent="0.3">
      <c r="A2520" s="2">
        <v>2524</v>
      </c>
      <c r="B2520" s="2" t="s">
        <v>1200</v>
      </c>
      <c r="C2520" s="2" t="s">
        <v>8</v>
      </c>
      <c r="D2520" s="2" t="s">
        <v>36</v>
      </c>
      <c r="E2520" s="2" t="s">
        <v>10</v>
      </c>
      <c r="F2520" s="2">
        <v>0</v>
      </c>
      <c r="G2520" s="3">
        <v>27</v>
      </c>
    </row>
    <row r="2521" spans="1:7" ht="12.75" customHeight="1" x14ac:dyDescent="0.3">
      <c r="A2521" s="2">
        <v>2525</v>
      </c>
      <c r="B2521" s="2" t="s">
        <v>1200</v>
      </c>
      <c r="C2521" s="2" t="s">
        <v>8</v>
      </c>
      <c r="D2521" s="2" t="s">
        <v>36</v>
      </c>
      <c r="F2521" s="2">
        <v>10</v>
      </c>
      <c r="G2521" s="3">
        <v>28</v>
      </c>
    </row>
    <row r="2522" spans="1:7" ht="12.75" customHeight="1" x14ac:dyDescent="0.3">
      <c r="A2522" s="2">
        <v>2526</v>
      </c>
      <c r="B2522" s="2" t="s">
        <v>1200</v>
      </c>
      <c r="C2522" s="2" t="s">
        <v>8</v>
      </c>
      <c r="D2522" s="2" t="s">
        <v>36</v>
      </c>
      <c r="F2522" s="2">
        <v>30</v>
      </c>
      <c r="G2522" s="3">
        <v>37</v>
      </c>
    </row>
    <row r="2523" spans="1:7" ht="12.75" customHeight="1" x14ac:dyDescent="0.3">
      <c r="A2523" s="2">
        <v>2527</v>
      </c>
      <c r="B2523" s="2" t="s">
        <v>1201</v>
      </c>
      <c r="C2523" s="2" t="s">
        <v>14</v>
      </c>
      <c r="D2523" s="2" t="s">
        <v>23</v>
      </c>
      <c r="F2523" s="2">
        <v>10</v>
      </c>
      <c r="G2523" s="3">
        <v>27</v>
      </c>
    </row>
    <row r="2524" spans="1:7" ht="12.75" customHeight="1" x14ac:dyDescent="0.3">
      <c r="A2524" s="2">
        <v>2528</v>
      </c>
      <c r="B2524" s="2" t="s">
        <v>1201</v>
      </c>
      <c r="C2524" s="2" t="s">
        <v>14</v>
      </c>
      <c r="D2524" s="2" t="s">
        <v>23</v>
      </c>
      <c r="F2524" s="2">
        <v>20</v>
      </c>
      <c r="G2524" s="3">
        <v>33</v>
      </c>
    </row>
    <row r="2525" spans="1:7" ht="12.75" customHeight="1" x14ac:dyDescent="0.3">
      <c r="A2525" s="2">
        <v>2529</v>
      </c>
      <c r="B2525" s="2" t="s">
        <v>1201</v>
      </c>
      <c r="C2525" s="2" t="s">
        <v>14</v>
      </c>
      <c r="D2525" s="2" t="s">
        <v>23</v>
      </c>
      <c r="E2525" s="2" t="s">
        <v>10</v>
      </c>
      <c r="F2525" s="2">
        <v>0</v>
      </c>
      <c r="G2525" s="3">
        <v>29</v>
      </c>
    </row>
    <row r="2526" spans="1:7" ht="12.75" customHeight="1" x14ac:dyDescent="0.3">
      <c r="A2526" s="2">
        <v>2530</v>
      </c>
      <c r="B2526" s="2" t="s">
        <v>1202</v>
      </c>
      <c r="C2526" s="2" t="s">
        <v>8</v>
      </c>
      <c r="D2526" s="2" t="s">
        <v>9</v>
      </c>
      <c r="E2526" s="2" t="s">
        <v>10</v>
      </c>
      <c r="F2526" s="2">
        <v>0</v>
      </c>
      <c r="G2526" s="3">
        <v>28</v>
      </c>
    </row>
    <row r="2527" spans="1:7" ht="12.75" customHeight="1" x14ac:dyDescent="0.3">
      <c r="A2527" s="2">
        <v>2531</v>
      </c>
      <c r="B2527" s="2" t="s">
        <v>1203</v>
      </c>
      <c r="C2527" s="2" t="s">
        <v>8</v>
      </c>
      <c r="D2527" s="2" t="s">
        <v>105</v>
      </c>
      <c r="F2527" s="2">
        <v>10</v>
      </c>
      <c r="G2527" s="3">
        <v>36</v>
      </c>
    </row>
    <row r="2528" spans="1:7" ht="12.75" customHeight="1" x14ac:dyDescent="0.3">
      <c r="A2528" s="2">
        <v>2532</v>
      </c>
      <c r="B2528" s="2" t="s">
        <v>1204</v>
      </c>
      <c r="C2528" s="2" t="s">
        <v>8</v>
      </c>
      <c r="D2528" s="2" t="s">
        <v>9</v>
      </c>
      <c r="E2528" s="2" t="s">
        <v>10</v>
      </c>
      <c r="F2528" s="2">
        <v>0</v>
      </c>
      <c r="G2528" s="3">
        <v>26</v>
      </c>
    </row>
    <row r="2529" spans="1:7" ht="12.75" customHeight="1" x14ac:dyDescent="0.3">
      <c r="A2529" s="2">
        <v>2533</v>
      </c>
      <c r="B2529" s="2" t="s">
        <v>1204</v>
      </c>
      <c r="C2529" s="2" t="s">
        <v>8</v>
      </c>
      <c r="D2529" s="2" t="s">
        <v>9</v>
      </c>
      <c r="F2529" s="2">
        <v>10</v>
      </c>
      <c r="G2529" s="3">
        <v>26</v>
      </c>
    </row>
    <row r="2530" spans="1:7" ht="12.75" customHeight="1" x14ac:dyDescent="0.3">
      <c r="A2530" s="2">
        <v>2534</v>
      </c>
      <c r="B2530" s="2" t="s">
        <v>1205</v>
      </c>
      <c r="C2530" s="2" t="s">
        <v>8</v>
      </c>
      <c r="D2530" s="2" t="s">
        <v>36</v>
      </c>
      <c r="F2530" s="2">
        <v>10</v>
      </c>
      <c r="G2530" s="3">
        <v>22</v>
      </c>
    </row>
    <row r="2531" spans="1:7" ht="12.75" customHeight="1" x14ac:dyDescent="0.3">
      <c r="A2531" s="2">
        <v>2535</v>
      </c>
      <c r="B2531" s="2" t="s">
        <v>1205</v>
      </c>
      <c r="C2531" s="2" t="s">
        <v>8</v>
      </c>
      <c r="D2531" s="2" t="s">
        <v>36</v>
      </c>
      <c r="F2531" s="2">
        <v>30</v>
      </c>
      <c r="G2531" s="3">
        <v>32</v>
      </c>
    </row>
    <row r="2532" spans="1:7" ht="12.75" customHeight="1" x14ac:dyDescent="0.3">
      <c r="A2532" s="2">
        <v>2536</v>
      </c>
      <c r="B2532" s="2" t="s">
        <v>1206</v>
      </c>
      <c r="C2532" s="2" t="s">
        <v>8</v>
      </c>
      <c r="D2532" s="2" t="s">
        <v>9</v>
      </c>
      <c r="F2532" s="2">
        <v>10</v>
      </c>
      <c r="G2532" s="3">
        <v>28</v>
      </c>
    </row>
    <row r="2533" spans="1:7" ht="12.75" customHeight="1" x14ac:dyDescent="0.3">
      <c r="A2533" s="2">
        <v>2537</v>
      </c>
      <c r="B2533" s="2" t="s">
        <v>1206</v>
      </c>
      <c r="C2533" s="2" t="s">
        <v>8</v>
      </c>
      <c r="D2533" s="2" t="s">
        <v>9</v>
      </c>
      <c r="E2533" s="2" t="s">
        <v>10</v>
      </c>
      <c r="F2533" s="2">
        <v>0</v>
      </c>
      <c r="G2533" s="3">
        <v>24</v>
      </c>
    </row>
    <row r="2534" spans="1:7" ht="12.75" customHeight="1" x14ac:dyDescent="0.3">
      <c r="A2534" s="2">
        <v>2538</v>
      </c>
      <c r="B2534" s="2" t="s">
        <v>1207</v>
      </c>
      <c r="C2534" s="2" t="s">
        <v>8</v>
      </c>
      <c r="D2534" s="2" t="s">
        <v>65</v>
      </c>
      <c r="F2534" s="2">
        <v>30</v>
      </c>
      <c r="G2534" s="3">
        <v>27</v>
      </c>
    </row>
    <row r="2535" spans="1:7" ht="12.75" customHeight="1" x14ac:dyDescent="0.3">
      <c r="A2535" s="2">
        <v>2539</v>
      </c>
      <c r="B2535" s="2" t="s">
        <v>1207</v>
      </c>
      <c r="C2535" s="2" t="s">
        <v>8</v>
      </c>
      <c r="D2535" s="2" t="s">
        <v>65</v>
      </c>
      <c r="E2535" s="2" t="s">
        <v>10</v>
      </c>
      <c r="F2535" s="2">
        <v>0</v>
      </c>
      <c r="G2535" s="3">
        <v>19</v>
      </c>
    </row>
    <row r="2536" spans="1:7" ht="12.75" customHeight="1" x14ac:dyDescent="0.3">
      <c r="A2536" s="2">
        <v>2540</v>
      </c>
      <c r="B2536" s="2" t="s">
        <v>1207</v>
      </c>
      <c r="C2536" s="2" t="s">
        <v>8</v>
      </c>
      <c r="D2536" s="2" t="s">
        <v>65</v>
      </c>
      <c r="F2536" s="2">
        <v>10</v>
      </c>
      <c r="G2536" s="3">
        <v>30</v>
      </c>
    </row>
    <row r="2537" spans="1:7" ht="12.75" customHeight="1" x14ac:dyDescent="0.3">
      <c r="A2537" s="2">
        <v>2541</v>
      </c>
      <c r="B2537" s="2" t="s">
        <v>1208</v>
      </c>
      <c r="C2537" s="2" t="s">
        <v>8</v>
      </c>
      <c r="D2537" s="2" t="s">
        <v>9</v>
      </c>
      <c r="E2537" s="2" t="s">
        <v>10</v>
      </c>
      <c r="F2537" s="2">
        <v>0</v>
      </c>
      <c r="G2537" s="3">
        <v>29</v>
      </c>
    </row>
    <row r="2538" spans="1:7" ht="12.75" customHeight="1" x14ac:dyDescent="0.3">
      <c r="A2538" s="2">
        <v>2542</v>
      </c>
      <c r="B2538" s="2" t="s">
        <v>1208</v>
      </c>
      <c r="C2538" s="2" t="s">
        <v>8</v>
      </c>
      <c r="D2538" s="2" t="s">
        <v>9</v>
      </c>
      <c r="F2538" s="2">
        <v>10</v>
      </c>
      <c r="G2538" s="3">
        <v>21</v>
      </c>
    </row>
    <row r="2539" spans="1:7" ht="12.75" customHeight="1" x14ac:dyDescent="0.3">
      <c r="A2539" s="2">
        <v>2543</v>
      </c>
      <c r="B2539" s="2" t="s">
        <v>1208</v>
      </c>
      <c r="C2539" s="2" t="s">
        <v>8</v>
      </c>
      <c r="D2539" s="2" t="s">
        <v>9</v>
      </c>
      <c r="F2539" s="2">
        <v>20</v>
      </c>
      <c r="G2539" s="3">
        <v>14</v>
      </c>
    </row>
    <row r="2540" spans="1:7" ht="12.75" customHeight="1" x14ac:dyDescent="0.3">
      <c r="A2540" s="2">
        <v>2544</v>
      </c>
      <c r="B2540" s="2" t="s">
        <v>1208</v>
      </c>
      <c r="C2540" s="2" t="s">
        <v>8</v>
      </c>
      <c r="D2540" s="2" t="s">
        <v>9</v>
      </c>
      <c r="F2540" s="2">
        <v>30</v>
      </c>
      <c r="G2540" s="3">
        <v>20</v>
      </c>
    </row>
    <row r="2541" spans="1:7" ht="12.75" customHeight="1" x14ac:dyDescent="0.3">
      <c r="A2541" s="2">
        <v>2545</v>
      </c>
      <c r="B2541" s="2" t="s">
        <v>1209</v>
      </c>
      <c r="C2541" s="2" t="s">
        <v>8</v>
      </c>
      <c r="D2541" s="2" t="s">
        <v>47</v>
      </c>
      <c r="F2541" s="2">
        <v>10</v>
      </c>
      <c r="G2541" s="3">
        <v>12</v>
      </c>
    </row>
    <row r="2542" spans="1:7" ht="12.75" customHeight="1" x14ac:dyDescent="0.3">
      <c r="A2542" s="2">
        <v>2546</v>
      </c>
      <c r="B2542" s="2" t="s">
        <v>1210</v>
      </c>
      <c r="C2542" s="2" t="s">
        <v>8</v>
      </c>
      <c r="D2542" s="2" t="s">
        <v>47</v>
      </c>
      <c r="E2542" s="2" t="s">
        <v>10</v>
      </c>
      <c r="F2542" s="2">
        <v>0</v>
      </c>
      <c r="G2542" s="3">
        <v>25</v>
      </c>
    </row>
    <row r="2543" spans="1:7" ht="12.75" customHeight="1" x14ac:dyDescent="0.3">
      <c r="A2543" s="2">
        <v>2547</v>
      </c>
      <c r="B2543" s="2" t="s">
        <v>1211</v>
      </c>
      <c r="C2543" s="2" t="s">
        <v>14</v>
      </c>
      <c r="D2543" s="2" t="s">
        <v>23</v>
      </c>
      <c r="E2543" s="2" t="s">
        <v>10</v>
      </c>
      <c r="F2543" s="2">
        <v>0</v>
      </c>
      <c r="G2543" s="3">
        <v>10</v>
      </c>
    </row>
    <row r="2544" spans="1:7" ht="12.75" customHeight="1" x14ac:dyDescent="0.3">
      <c r="A2544" s="2">
        <v>2548</v>
      </c>
      <c r="B2544" s="2" t="s">
        <v>1211</v>
      </c>
      <c r="C2544" s="2" t="s">
        <v>14</v>
      </c>
      <c r="D2544" s="2" t="s">
        <v>23</v>
      </c>
      <c r="F2544" s="2">
        <v>30</v>
      </c>
      <c r="G2544" s="3">
        <v>40</v>
      </c>
    </row>
    <row r="2545" spans="1:7" ht="12.75" customHeight="1" x14ac:dyDescent="0.3">
      <c r="A2545" s="2">
        <v>2549</v>
      </c>
      <c r="B2545" s="2" t="s">
        <v>1211</v>
      </c>
      <c r="C2545" s="2" t="s">
        <v>14</v>
      </c>
      <c r="D2545" s="2" t="s">
        <v>23</v>
      </c>
      <c r="F2545" s="2">
        <v>10</v>
      </c>
      <c r="G2545" s="3">
        <v>23</v>
      </c>
    </row>
    <row r="2546" spans="1:7" ht="12.75" customHeight="1" x14ac:dyDescent="0.3">
      <c r="A2546" s="2">
        <v>2550</v>
      </c>
      <c r="B2546" s="2" t="s">
        <v>1212</v>
      </c>
      <c r="C2546" s="2" t="s">
        <v>14</v>
      </c>
      <c r="D2546" s="2" t="s">
        <v>13</v>
      </c>
      <c r="F2546" s="2">
        <v>10</v>
      </c>
      <c r="G2546" s="3">
        <v>25</v>
      </c>
    </row>
    <row r="2547" spans="1:7" ht="12.75" customHeight="1" x14ac:dyDescent="0.3">
      <c r="A2547" s="2">
        <v>2551</v>
      </c>
      <c r="B2547" s="2" t="s">
        <v>1212</v>
      </c>
      <c r="C2547" s="2" t="s">
        <v>14</v>
      </c>
      <c r="D2547" s="2" t="s">
        <v>13</v>
      </c>
      <c r="E2547" s="2" t="s">
        <v>10</v>
      </c>
      <c r="F2547" s="2">
        <v>0</v>
      </c>
      <c r="G2547" s="3">
        <v>11</v>
      </c>
    </row>
    <row r="2548" spans="1:7" ht="12.75" customHeight="1" x14ac:dyDescent="0.3">
      <c r="A2548" s="2">
        <v>2552</v>
      </c>
      <c r="B2548" s="2" t="s">
        <v>1212</v>
      </c>
      <c r="C2548" s="2" t="s">
        <v>14</v>
      </c>
      <c r="D2548" s="2" t="s">
        <v>13</v>
      </c>
      <c r="F2548" s="2">
        <v>30</v>
      </c>
      <c r="G2548" s="3">
        <v>10</v>
      </c>
    </row>
    <row r="2549" spans="1:7" ht="12.75" customHeight="1" x14ac:dyDescent="0.3">
      <c r="A2549" s="2">
        <v>2553</v>
      </c>
      <c r="B2549" s="2" t="s">
        <v>1213</v>
      </c>
      <c r="C2549" s="2" t="s">
        <v>14</v>
      </c>
      <c r="D2549" s="2" t="s">
        <v>13</v>
      </c>
      <c r="F2549" s="2">
        <v>10</v>
      </c>
      <c r="G2549" s="3">
        <v>37</v>
      </c>
    </row>
    <row r="2550" spans="1:7" ht="12.75" customHeight="1" x14ac:dyDescent="0.3">
      <c r="A2550" s="2">
        <v>2554</v>
      </c>
      <c r="B2550" s="2" t="s">
        <v>1213</v>
      </c>
      <c r="C2550" s="2" t="s">
        <v>14</v>
      </c>
      <c r="D2550" s="2" t="s">
        <v>13</v>
      </c>
      <c r="E2550" s="2" t="s">
        <v>10</v>
      </c>
      <c r="F2550" s="2">
        <v>0</v>
      </c>
      <c r="G2550" s="3">
        <v>31</v>
      </c>
    </row>
    <row r="2551" spans="1:7" ht="12.75" customHeight="1" x14ac:dyDescent="0.3">
      <c r="A2551" s="2">
        <v>2555</v>
      </c>
      <c r="B2551" s="2" t="s">
        <v>1213</v>
      </c>
      <c r="C2551" s="2" t="s">
        <v>14</v>
      </c>
      <c r="D2551" s="2" t="s">
        <v>13</v>
      </c>
      <c r="F2551" s="2">
        <v>30</v>
      </c>
      <c r="G2551" s="3">
        <v>34</v>
      </c>
    </row>
    <row r="2552" spans="1:7" ht="12.75" customHeight="1" x14ac:dyDescent="0.3">
      <c r="A2552" s="2">
        <v>2556</v>
      </c>
      <c r="B2552" s="2" t="s">
        <v>1214</v>
      </c>
      <c r="C2552" s="2" t="s">
        <v>14</v>
      </c>
      <c r="D2552" s="2" t="s">
        <v>23</v>
      </c>
      <c r="F2552" s="2">
        <v>20</v>
      </c>
      <c r="G2552" s="3">
        <v>36</v>
      </c>
    </row>
    <row r="2553" spans="1:7" ht="12.75" customHeight="1" x14ac:dyDescent="0.3">
      <c r="A2553" s="2">
        <v>2557</v>
      </c>
      <c r="B2553" s="2" t="s">
        <v>1214</v>
      </c>
      <c r="C2553" s="2" t="s">
        <v>14</v>
      </c>
      <c r="D2553" s="2" t="s">
        <v>23</v>
      </c>
      <c r="F2553" s="2">
        <v>30</v>
      </c>
      <c r="G2553" s="3">
        <v>35</v>
      </c>
    </row>
    <row r="2554" spans="1:7" ht="12.75" customHeight="1" x14ac:dyDescent="0.3">
      <c r="A2554" s="2">
        <v>2558</v>
      </c>
      <c r="B2554" s="2" t="s">
        <v>1214</v>
      </c>
      <c r="C2554" s="2" t="s">
        <v>14</v>
      </c>
      <c r="D2554" s="2" t="s">
        <v>23</v>
      </c>
      <c r="E2554" s="2" t="s">
        <v>10</v>
      </c>
      <c r="F2554" s="2">
        <v>0</v>
      </c>
      <c r="G2554" s="3">
        <v>39</v>
      </c>
    </row>
    <row r="2555" spans="1:7" ht="12.75" customHeight="1" x14ac:dyDescent="0.3">
      <c r="A2555" s="2">
        <v>2559</v>
      </c>
      <c r="B2555" s="2" t="s">
        <v>1214</v>
      </c>
      <c r="C2555" s="2" t="s">
        <v>14</v>
      </c>
      <c r="D2555" s="2" t="s">
        <v>23</v>
      </c>
      <c r="F2555" s="2">
        <v>10</v>
      </c>
      <c r="G2555" s="3">
        <v>36</v>
      </c>
    </row>
    <row r="2556" spans="1:7" ht="12.75" customHeight="1" x14ac:dyDescent="0.3">
      <c r="A2556" s="2">
        <v>2560</v>
      </c>
      <c r="B2556" s="2" t="s">
        <v>1215</v>
      </c>
      <c r="C2556" s="2" t="s">
        <v>8</v>
      </c>
      <c r="D2556" s="2" t="s">
        <v>47</v>
      </c>
      <c r="E2556" s="2" t="s">
        <v>10</v>
      </c>
      <c r="F2556" s="2">
        <v>0</v>
      </c>
      <c r="G2556" s="3">
        <v>32</v>
      </c>
    </row>
    <row r="2557" spans="1:7" ht="12.75" customHeight="1" x14ac:dyDescent="0.3">
      <c r="A2557" s="2">
        <v>2561</v>
      </c>
      <c r="B2557" s="2" t="s">
        <v>1215</v>
      </c>
      <c r="C2557" s="2" t="s">
        <v>8</v>
      </c>
      <c r="D2557" s="2" t="s">
        <v>47</v>
      </c>
      <c r="F2557" s="2">
        <v>10</v>
      </c>
      <c r="G2557" s="3">
        <v>12</v>
      </c>
    </row>
    <row r="2558" spans="1:7" ht="12.75" customHeight="1" x14ac:dyDescent="0.3">
      <c r="A2558" s="2">
        <v>2562</v>
      </c>
      <c r="B2558" s="2" t="s">
        <v>1216</v>
      </c>
      <c r="C2558" s="2" t="s">
        <v>8</v>
      </c>
      <c r="D2558" s="2" t="s">
        <v>36</v>
      </c>
      <c r="E2558" s="2" t="s">
        <v>10</v>
      </c>
      <c r="F2558" s="2">
        <v>0</v>
      </c>
      <c r="G2558" s="3">
        <v>27</v>
      </c>
    </row>
    <row r="2559" spans="1:7" ht="12.75" customHeight="1" x14ac:dyDescent="0.3">
      <c r="A2559" s="2">
        <v>2563</v>
      </c>
      <c r="B2559" s="2" t="s">
        <v>1216</v>
      </c>
      <c r="C2559" s="2" t="s">
        <v>8</v>
      </c>
      <c r="D2559" s="2" t="s">
        <v>36</v>
      </c>
      <c r="F2559" s="2">
        <v>10</v>
      </c>
      <c r="G2559" s="3">
        <v>27</v>
      </c>
    </row>
    <row r="2560" spans="1:7" ht="12.75" customHeight="1" x14ac:dyDescent="0.3">
      <c r="A2560" s="2">
        <v>2564</v>
      </c>
      <c r="B2560" s="2" t="s">
        <v>1216</v>
      </c>
      <c r="C2560" s="2" t="s">
        <v>8</v>
      </c>
      <c r="D2560" s="2" t="s">
        <v>36</v>
      </c>
      <c r="F2560" s="2">
        <v>30</v>
      </c>
      <c r="G2560" s="3">
        <v>19</v>
      </c>
    </row>
    <row r="2561" spans="1:7" ht="12.75" customHeight="1" x14ac:dyDescent="0.3">
      <c r="A2561" s="2">
        <v>2565</v>
      </c>
      <c r="B2561" s="2" t="s">
        <v>1217</v>
      </c>
      <c r="C2561" s="2" t="s">
        <v>8</v>
      </c>
      <c r="D2561" s="2" t="s">
        <v>9</v>
      </c>
      <c r="E2561" s="2" t="s">
        <v>10</v>
      </c>
      <c r="F2561" s="2">
        <v>0</v>
      </c>
      <c r="G2561" s="3">
        <v>27</v>
      </c>
    </row>
    <row r="2562" spans="1:7" ht="12.75" customHeight="1" x14ac:dyDescent="0.3">
      <c r="A2562" s="2">
        <v>2566</v>
      </c>
      <c r="B2562" s="2" t="s">
        <v>1217</v>
      </c>
      <c r="C2562" s="2" t="s">
        <v>8</v>
      </c>
      <c r="D2562" s="2" t="s">
        <v>9</v>
      </c>
      <c r="F2562" s="2">
        <v>10</v>
      </c>
      <c r="G2562" s="3">
        <v>15</v>
      </c>
    </row>
    <row r="2563" spans="1:7" ht="12.75" customHeight="1" x14ac:dyDescent="0.3">
      <c r="A2563" s="2">
        <v>2567</v>
      </c>
      <c r="B2563" s="2" t="s">
        <v>1217</v>
      </c>
      <c r="C2563" s="2" t="s">
        <v>8</v>
      </c>
      <c r="D2563" s="2" t="s">
        <v>9</v>
      </c>
      <c r="F2563" s="2">
        <v>30</v>
      </c>
      <c r="G2563" s="3">
        <v>28</v>
      </c>
    </row>
    <row r="2564" spans="1:7" ht="12.75" customHeight="1" x14ac:dyDescent="0.3">
      <c r="A2564" s="2">
        <v>2568</v>
      </c>
      <c r="B2564" s="2" t="s">
        <v>1218</v>
      </c>
      <c r="C2564" s="2" t="s">
        <v>8</v>
      </c>
      <c r="D2564" s="2" t="s">
        <v>9</v>
      </c>
      <c r="E2564" s="2" t="s">
        <v>10</v>
      </c>
      <c r="F2564" s="2">
        <v>0</v>
      </c>
      <c r="G2564" s="3">
        <v>27</v>
      </c>
    </row>
    <row r="2565" spans="1:7" ht="12.75" customHeight="1" x14ac:dyDescent="0.3">
      <c r="A2565" s="2">
        <v>2569</v>
      </c>
      <c r="B2565" s="2" t="s">
        <v>1218</v>
      </c>
      <c r="C2565" s="2" t="s">
        <v>8</v>
      </c>
      <c r="D2565" s="2" t="s">
        <v>9</v>
      </c>
      <c r="F2565" s="2">
        <v>10</v>
      </c>
      <c r="G2565" s="3">
        <v>30</v>
      </c>
    </row>
    <row r="2566" spans="1:7" ht="12.75" customHeight="1" x14ac:dyDescent="0.3">
      <c r="A2566" s="2">
        <v>2570</v>
      </c>
      <c r="B2566" s="2" t="s">
        <v>1219</v>
      </c>
      <c r="C2566" s="2" t="s">
        <v>8</v>
      </c>
      <c r="D2566" s="2" t="s">
        <v>75</v>
      </c>
      <c r="E2566" s="2" t="s">
        <v>10</v>
      </c>
      <c r="F2566" s="2">
        <v>0</v>
      </c>
      <c r="G2566" s="3">
        <v>28</v>
      </c>
    </row>
    <row r="2567" spans="1:7" ht="12.75" customHeight="1" x14ac:dyDescent="0.3">
      <c r="A2567" s="2">
        <v>2571</v>
      </c>
      <c r="B2567" s="2" t="s">
        <v>1220</v>
      </c>
      <c r="C2567" s="2" t="s">
        <v>8</v>
      </c>
      <c r="D2567" s="2" t="s">
        <v>54</v>
      </c>
      <c r="F2567" s="2">
        <v>30</v>
      </c>
      <c r="G2567" s="3">
        <v>20</v>
      </c>
    </row>
    <row r="2568" spans="1:7" ht="12.75" customHeight="1" x14ac:dyDescent="0.3">
      <c r="A2568" s="2">
        <v>2572</v>
      </c>
      <c r="B2568" s="2" t="s">
        <v>1221</v>
      </c>
      <c r="C2568" s="2" t="s">
        <v>8</v>
      </c>
      <c r="D2568" s="2" t="s">
        <v>9</v>
      </c>
      <c r="E2568" s="2" t="s">
        <v>10</v>
      </c>
      <c r="F2568" s="2">
        <v>0</v>
      </c>
      <c r="G2568" s="3">
        <v>18</v>
      </c>
    </row>
    <row r="2569" spans="1:7" ht="12.75" customHeight="1" x14ac:dyDescent="0.3">
      <c r="A2569" s="2">
        <v>2573</v>
      </c>
      <c r="B2569" s="2" t="s">
        <v>1221</v>
      </c>
      <c r="C2569" s="2" t="s">
        <v>8</v>
      </c>
      <c r="D2569" s="2" t="s">
        <v>9</v>
      </c>
      <c r="F2569" s="2">
        <v>10</v>
      </c>
      <c r="G2569" s="3">
        <v>34</v>
      </c>
    </row>
    <row r="2570" spans="1:7" ht="12.75" customHeight="1" x14ac:dyDescent="0.3">
      <c r="A2570" s="2">
        <v>2574</v>
      </c>
      <c r="B2570" s="2" t="s">
        <v>1222</v>
      </c>
      <c r="C2570" s="2" t="s">
        <v>8</v>
      </c>
      <c r="D2570" s="2" t="s">
        <v>9</v>
      </c>
      <c r="F2570" s="2">
        <v>30</v>
      </c>
      <c r="G2570" s="3">
        <v>39</v>
      </c>
    </row>
    <row r="2571" spans="1:7" ht="12.75" customHeight="1" x14ac:dyDescent="0.3">
      <c r="A2571" s="2">
        <v>2575</v>
      </c>
      <c r="B2571" s="2" t="s">
        <v>1222</v>
      </c>
      <c r="C2571" s="2" t="s">
        <v>8</v>
      </c>
      <c r="D2571" s="2" t="s">
        <v>9</v>
      </c>
      <c r="F2571" s="2">
        <v>10</v>
      </c>
      <c r="G2571" s="3">
        <v>13</v>
      </c>
    </row>
    <row r="2572" spans="1:7" ht="12.75" customHeight="1" x14ac:dyDescent="0.3">
      <c r="A2572" s="2">
        <v>2576</v>
      </c>
      <c r="B2572" s="2" t="s">
        <v>1222</v>
      </c>
      <c r="C2572" s="2" t="s">
        <v>8</v>
      </c>
      <c r="D2572" s="2" t="s">
        <v>9</v>
      </c>
      <c r="E2572" s="2" t="s">
        <v>10</v>
      </c>
      <c r="F2572" s="2">
        <v>0</v>
      </c>
      <c r="G2572" s="3">
        <v>36</v>
      </c>
    </row>
    <row r="2573" spans="1:7" ht="12.75" customHeight="1" x14ac:dyDescent="0.3">
      <c r="A2573" s="2">
        <v>2577</v>
      </c>
      <c r="B2573" s="2" t="s">
        <v>1223</v>
      </c>
      <c r="C2573" s="2" t="s">
        <v>8</v>
      </c>
      <c r="D2573" s="2" t="s">
        <v>47</v>
      </c>
      <c r="F2573" s="2">
        <v>10</v>
      </c>
      <c r="G2573" s="3">
        <v>19</v>
      </c>
    </row>
    <row r="2574" spans="1:7" ht="12.75" customHeight="1" x14ac:dyDescent="0.3">
      <c r="A2574" s="2">
        <v>2578</v>
      </c>
      <c r="B2574" s="2" t="s">
        <v>1223</v>
      </c>
      <c r="C2574" s="2" t="s">
        <v>8</v>
      </c>
      <c r="D2574" s="2" t="s">
        <v>47</v>
      </c>
      <c r="E2574" s="2" t="s">
        <v>10</v>
      </c>
      <c r="F2574" s="2">
        <v>0</v>
      </c>
      <c r="G2574" s="3">
        <v>24</v>
      </c>
    </row>
    <row r="2575" spans="1:7" ht="12.75" customHeight="1" x14ac:dyDescent="0.3">
      <c r="A2575" s="2">
        <v>2579</v>
      </c>
      <c r="B2575" s="2" t="s">
        <v>1224</v>
      </c>
      <c r="C2575" s="2" t="s">
        <v>30</v>
      </c>
      <c r="D2575" s="2" t="s">
        <v>36</v>
      </c>
      <c r="F2575" s="2">
        <v>30</v>
      </c>
      <c r="G2575" s="3">
        <v>35</v>
      </c>
    </row>
    <row r="2576" spans="1:7" ht="12.75" customHeight="1" x14ac:dyDescent="0.3">
      <c r="A2576" s="2">
        <v>2580</v>
      </c>
      <c r="B2576" s="2" t="s">
        <v>1224</v>
      </c>
      <c r="C2576" s="2" t="s">
        <v>30</v>
      </c>
      <c r="D2576" s="2" t="s">
        <v>36</v>
      </c>
      <c r="E2576" s="2" t="s">
        <v>10</v>
      </c>
      <c r="F2576" s="2">
        <v>0</v>
      </c>
      <c r="G2576" s="3">
        <v>36</v>
      </c>
    </row>
    <row r="2577" spans="1:7" ht="12.75" customHeight="1" x14ac:dyDescent="0.3">
      <c r="A2577" s="2">
        <v>2581</v>
      </c>
      <c r="B2577" s="2" t="s">
        <v>1224</v>
      </c>
      <c r="C2577" s="2" t="s">
        <v>30</v>
      </c>
      <c r="D2577" s="2" t="s">
        <v>36</v>
      </c>
      <c r="F2577" s="2">
        <v>10</v>
      </c>
      <c r="G2577" s="3">
        <v>25</v>
      </c>
    </row>
    <row r="2578" spans="1:7" ht="12.75" customHeight="1" x14ac:dyDescent="0.3">
      <c r="A2578" s="2">
        <v>2582</v>
      </c>
      <c r="B2578" s="2" t="s">
        <v>1225</v>
      </c>
      <c r="C2578" s="2" t="s">
        <v>8</v>
      </c>
      <c r="D2578" s="2" t="s">
        <v>65</v>
      </c>
      <c r="E2578" s="2" t="s">
        <v>10</v>
      </c>
      <c r="F2578" s="2">
        <v>0</v>
      </c>
      <c r="G2578" s="3">
        <v>23</v>
      </c>
    </row>
    <row r="2579" spans="1:7" ht="12.75" customHeight="1" x14ac:dyDescent="0.3">
      <c r="A2579" s="2">
        <v>2583</v>
      </c>
      <c r="B2579" s="2" t="s">
        <v>1226</v>
      </c>
      <c r="C2579" s="2" t="s">
        <v>83</v>
      </c>
      <c r="D2579" s="2" t="s">
        <v>84</v>
      </c>
      <c r="F2579" s="2">
        <v>30</v>
      </c>
      <c r="G2579" s="3">
        <v>38</v>
      </c>
    </row>
    <row r="2580" spans="1:7" ht="12.75" customHeight="1" x14ac:dyDescent="0.3">
      <c r="A2580" s="2">
        <v>2584</v>
      </c>
      <c r="B2580" s="2" t="s">
        <v>1226</v>
      </c>
      <c r="C2580" s="2" t="s">
        <v>83</v>
      </c>
      <c r="D2580" s="2" t="s">
        <v>84</v>
      </c>
      <c r="F2580" s="2">
        <v>10</v>
      </c>
      <c r="G2580" s="3">
        <v>15</v>
      </c>
    </row>
    <row r="2581" spans="1:7" ht="12.75" customHeight="1" x14ac:dyDescent="0.3">
      <c r="A2581" s="2">
        <v>2585</v>
      </c>
      <c r="B2581" s="2" t="s">
        <v>1227</v>
      </c>
      <c r="C2581" s="2" t="s">
        <v>8</v>
      </c>
      <c r="D2581" s="2" t="s">
        <v>36</v>
      </c>
      <c r="E2581" s="2" t="s">
        <v>10</v>
      </c>
      <c r="F2581" s="2">
        <v>0</v>
      </c>
      <c r="G2581" s="3">
        <v>35</v>
      </c>
    </row>
    <row r="2582" spans="1:7" ht="12.75" customHeight="1" x14ac:dyDescent="0.3">
      <c r="A2582" s="2">
        <v>2586</v>
      </c>
      <c r="B2582" s="2" t="s">
        <v>1228</v>
      </c>
      <c r="C2582" s="2" t="s">
        <v>14</v>
      </c>
      <c r="D2582" s="2" t="s">
        <v>23</v>
      </c>
      <c r="F2582" s="2">
        <v>30</v>
      </c>
      <c r="G2582" s="3">
        <v>14</v>
      </c>
    </row>
    <row r="2583" spans="1:7" ht="12.75" customHeight="1" x14ac:dyDescent="0.3">
      <c r="A2583" s="2">
        <v>2587</v>
      </c>
      <c r="B2583" s="2" t="s">
        <v>1228</v>
      </c>
      <c r="C2583" s="2" t="s">
        <v>14</v>
      </c>
      <c r="D2583" s="2" t="s">
        <v>23</v>
      </c>
      <c r="E2583" s="2" t="s">
        <v>10</v>
      </c>
      <c r="F2583" s="2">
        <v>0</v>
      </c>
      <c r="G2583" s="3">
        <v>21</v>
      </c>
    </row>
    <row r="2584" spans="1:7" ht="12.75" customHeight="1" x14ac:dyDescent="0.3">
      <c r="A2584" s="2">
        <v>2588</v>
      </c>
      <c r="B2584" s="2" t="s">
        <v>1228</v>
      </c>
      <c r="C2584" s="2" t="s">
        <v>14</v>
      </c>
      <c r="D2584" s="2" t="s">
        <v>23</v>
      </c>
      <c r="F2584" s="2">
        <v>10</v>
      </c>
      <c r="G2584" s="3">
        <v>16</v>
      </c>
    </row>
    <row r="2585" spans="1:7" ht="12.75" customHeight="1" x14ac:dyDescent="0.3">
      <c r="A2585" s="2">
        <v>2589</v>
      </c>
      <c r="B2585" s="2" t="s">
        <v>1229</v>
      </c>
      <c r="C2585" s="2" t="s">
        <v>8</v>
      </c>
      <c r="D2585" s="2" t="s">
        <v>97</v>
      </c>
      <c r="F2585" s="2">
        <v>10</v>
      </c>
      <c r="G2585" s="3">
        <v>40</v>
      </c>
    </row>
    <row r="2586" spans="1:7" ht="12.75" customHeight="1" x14ac:dyDescent="0.3">
      <c r="A2586" s="2">
        <v>2590</v>
      </c>
      <c r="B2586" s="2" t="s">
        <v>1229</v>
      </c>
      <c r="C2586" s="2" t="s">
        <v>8</v>
      </c>
      <c r="D2586" s="2" t="s">
        <v>97</v>
      </c>
      <c r="E2586" s="2" t="s">
        <v>10</v>
      </c>
      <c r="F2586" s="2">
        <v>0</v>
      </c>
      <c r="G2586" s="3">
        <v>37</v>
      </c>
    </row>
    <row r="2587" spans="1:7" ht="12.75" customHeight="1" x14ac:dyDescent="0.3">
      <c r="A2587" s="2">
        <v>2591</v>
      </c>
      <c r="B2587" s="2" t="s">
        <v>1229</v>
      </c>
      <c r="C2587" s="2" t="s">
        <v>8</v>
      </c>
      <c r="D2587" s="2" t="s">
        <v>97</v>
      </c>
      <c r="F2587" s="2">
        <v>30</v>
      </c>
      <c r="G2587" s="3">
        <v>39</v>
      </c>
    </row>
    <row r="2588" spans="1:7" ht="12.75" customHeight="1" x14ac:dyDescent="0.3">
      <c r="A2588" s="2">
        <v>2592</v>
      </c>
      <c r="B2588" s="2" t="s">
        <v>1230</v>
      </c>
      <c r="C2588" s="2" t="s">
        <v>8</v>
      </c>
      <c r="D2588" s="2" t="s">
        <v>36</v>
      </c>
      <c r="F2588" s="2">
        <v>30</v>
      </c>
      <c r="G2588" s="3">
        <v>34</v>
      </c>
    </row>
    <row r="2589" spans="1:7" ht="12.75" customHeight="1" x14ac:dyDescent="0.3">
      <c r="A2589" s="2">
        <v>2593</v>
      </c>
      <c r="B2589" s="2" t="s">
        <v>1230</v>
      </c>
      <c r="C2589" s="2" t="s">
        <v>8</v>
      </c>
      <c r="D2589" s="2" t="s">
        <v>36</v>
      </c>
      <c r="F2589" s="2">
        <v>10</v>
      </c>
      <c r="G2589" s="3">
        <v>13</v>
      </c>
    </row>
    <row r="2590" spans="1:7" ht="12.75" customHeight="1" x14ac:dyDescent="0.3">
      <c r="A2590" s="2">
        <v>2594</v>
      </c>
      <c r="B2590" s="2" t="s">
        <v>1230</v>
      </c>
      <c r="C2590" s="2" t="s">
        <v>8</v>
      </c>
      <c r="D2590" s="2" t="s">
        <v>36</v>
      </c>
      <c r="E2590" s="2" t="s">
        <v>10</v>
      </c>
      <c r="F2590" s="2">
        <v>0</v>
      </c>
      <c r="G2590" s="3">
        <v>38</v>
      </c>
    </row>
    <row r="2591" spans="1:7" ht="12.75" customHeight="1" x14ac:dyDescent="0.3">
      <c r="A2591" s="2">
        <v>2595</v>
      </c>
      <c r="B2591" s="2" t="s">
        <v>1231</v>
      </c>
      <c r="C2591" s="2" t="s">
        <v>14</v>
      </c>
      <c r="D2591" s="2" t="s">
        <v>16</v>
      </c>
      <c r="F2591" s="2">
        <v>10</v>
      </c>
      <c r="G2591" s="3">
        <v>28</v>
      </c>
    </row>
    <row r="2592" spans="1:7" ht="12.75" customHeight="1" x14ac:dyDescent="0.3">
      <c r="A2592" s="2">
        <v>2596</v>
      </c>
      <c r="B2592" s="2" t="s">
        <v>1231</v>
      </c>
      <c r="C2592" s="2" t="s">
        <v>14</v>
      </c>
      <c r="D2592" s="2" t="s">
        <v>16</v>
      </c>
      <c r="F2592" s="2">
        <v>30</v>
      </c>
      <c r="G2592" s="3">
        <v>21</v>
      </c>
    </row>
    <row r="2593" spans="1:7" ht="12.75" customHeight="1" x14ac:dyDescent="0.3">
      <c r="A2593" s="2">
        <v>2597</v>
      </c>
      <c r="B2593" s="2" t="s">
        <v>1231</v>
      </c>
      <c r="C2593" s="2" t="s">
        <v>14</v>
      </c>
      <c r="D2593" s="2" t="s">
        <v>16</v>
      </c>
      <c r="E2593" s="2" t="s">
        <v>10</v>
      </c>
      <c r="F2593" s="2">
        <v>0</v>
      </c>
      <c r="G2593" s="3">
        <v>35</v>
      </c>
    </row>
    <row r="2594" spans="1:7" ht="12.75" customHeight="1" x14ac:dyDescent="0.3">
      <c r="A2594" s="2">
        <v>2598</v>
      </c>
      <c r="B2594" s="2" t="s">
        <v>1232</v>
      </c>
      <c r="C2594" s="2" t="s">
        <v>8</v>
      </c>
      <c r="D2594" s="2" t="s">
        <v>9</v>
      </c>
      <c r="E2594" s="2" t="s">
        <v>10</v>
      </c>
      <c r="F2594" s="2">
        <v>0</v>
      </c>
      <c r="G2594" s="3">
        <v>26</v>
      </c>
    </row>
    <row r="2595" spans="1:7" ht="12.75" customHeight="1" x14ac:dyDescent="0.3">
      <c r="A2595" s="2">
        <v>2599</v>
      </c>
      <c r="B2595" s="2" t="s">
        <v>1232</v>
      </c>
      <c r="C2595" s="2" t="s">
        <v>8</v>
      </c>
      <c r="D2595" s="2" t="s">
        <v>9</v>
      </c>
      <c r="F2595" s="2">
        <v>10</v>
      </c>
      <c r="G2595" s="3">
        <v>24</v>
      </c>
    </row>
    <row r="2596" spans="1:7" ht="12.75" customHeight="1" x14ac:dyDescent="0.3">
      <c r="A2596" s="2">
        <v>2600</v>
      </c>
      <c r="B2596" s="2" t="s">
        <v>1233</v>
      </c>
      <c r="C2596" s="2" t="s">
        <v>8</v>
      </c>
      <c r="D2596" s="2" t="s">
        <v>97</v>
      </c>
      <c r="F2596" s="2">
        <v>10</v>
      </c>
      <c r="G2596" s="3">
        <v>24</v>
      </c>
    </row>
    <row r="2597" spans="1:7" ht="12.75" customHeight="1" x14ac:dyDescent="0.3">
      <c r="A2597" s="2">
        <v>2601</v>
      </c>
      <c r="B2597" s="2" t="s">
        <v>1233</v>
      </c>
      <c r="C2597" s="2" t="s">
        <v>8</v>
      </c>
      <c r="D2597" s="2" t="s">
        <v>97</v>
      </c>
      <c r="E2597" s="2" t="s">
        <v>10</v>
      </c>
      <c r="F2597" s="2">
        <v>0</v>
      </c>
      <c r="G2597" s="3">
        <v>10</v>
      </c>
    </row>
    <row r="2598" spans="1:7" ht="12.75" customHeight="1" x14ac:dyDescent="0.3">
      <c r="A2598" s="2">
        <v>2602</v>
      </c>
      <c r="B2598" s="2" t="s">
        <v>1233</v>
      </c>
      <c r="C2598" s="2" t="s">
        <v>8</v>
      </c>
      <c r="D2598" s="2" t="s">
        <v>97</v>
      </c>
      <c r="F2598" s="2">
        <v>30</v>
      </c>
      <c r="G2598" s="3">
        <v>39</v>
      </c>
    </row>
    <row r="2599" spans="1:7" ht="12.75" customHeight="1" x14ac:dyDescent="0.3">
      <c r="A2599" s="2">
        <v>2603</v>
      </c>
      <c r="B2599" s="2" t="s">
        <v>1234</v>
      </c>
      <c r="C2599" s="2" t="s">
        <v>8</v>
      </c>
      <c r="D2599" s="2" t="s">
        <v>75</v>
      </c>
      <c r="E2599" s="2" t="s">
        <v>10</v>
      </c>
      <c r="F2599" s="2">
        <v>0</v>
      </c>
      <c r="G2599" s="3">
        <v>39</v>
      </c>
    </row>
    <row r="2600" spans="1:7" ht="12.75" customHeight="1" x14ac:dyDescent="0.3">
      <c r="A2600" s="2">
        <v>2604</v>
      </c>
      <c r="B2600" s="2" t="s">
        <v>1235</v>
      </c>
      <c r="C2600" s="2" t="s">
        <v>8</v>
      </c>
      <c r="D2600" s="2" t="s">
        <v>9</v>
      </c>
      <c r="E2600" s="2" t="s">
        <v>10</v>
      </c>
      <c r="F2600" s="2">
        <v>0</v>
      </c>
      <c r="G2600" s="3">
        <v>13</v>
      </c>
    </row>
    <row r="2601" spans="1:7" ht="12.75" customHeight="1" x14ac:dyDescent="0.3">
      <c r="A2601" s="2">
        <v>2605</v>
      </c>
      <c r="B2601" s="2" t="s">
        <v>1236</v>
      </c>
      <c r="C2601" s="2" t="s">
        <v>8</v>
      </c>
      <c r="D2601" s="2" t="s">
        <v>49</v>
      </c>
      <c r="F2601" s="2">
        <v>10</v>
      </c>
      <c r="G2601" s="3">
        <v>21</v>
      </c>
    </row>
    <row r="2602" spans="1:7" ht="12.75" customHeight="1" x14ac:dyDescent="0.3">
      <c r="A2602" s="2">
        <v>2606</v>
      </c>
      <c r="B2602" s="2" t="s">
        <v>1236</v>
      </c>
      <c r="C2602" s="2" t="s">
        <v>8</v>
      </c>
      <c r="D2602" s="2" t="s">
        <v>49</v>
      </c>
      <c r="E2602" s="2" t="s">
        <v>10</v>
      </c>
      <c r="F2602" s="2">
        <v>0</v>
      </c>
      <c r="G2602" s="3">
        <v>40</v>
      </c>
    </row>
    <row r="2603" spans="1:7" ht="12.75" customHeight="1" x14ac:dyDescent="0.3">
      <c r="A2603" s="2">
        <v>2607</v>
      </c>
      <c r="B2603" s="2" t="s">
        <v>1237</v>
      </c>
      <c r="C2603" s="2" t="s">
        <v>8</v>
      </c>
      <c r="D2603" s="2" t="s">
        <v>97</v>
      </c>
      <c r="F2603" s="2">
        <v>10</v>
      </c>
      <c r="G2603" s="3">
        <v>34</v>
      </c>
    </row>
    <row r="2604" spans="1:7" ht="12.75" customHeight="1" x14ac:dyDescent="0.3">
      <c r="A2604" s="2">
        <v>2608</v>
      </c>
      <c r="B2604" s="2" t="s">
        <v>1237</v>
      </c>
      <c r="C2604" s="2" t="s">
        <v>8</v>
      </c>
      <c r="D2604" s="2" t="s">
        <v>97</v>
      </c>
      <c r="E2604" s="2" t="s">
        <v>10</v>
      </c>
      <c r="F2604" s="2">
        <v>0</v>
      </c>
      <c r="G2604" s="3">
        <v>32</v>
      </c>
    </row>
    <row r="2605" spans="1:7" ht="12.75" customHeight="1" x14ac:dyDescent="0.3">
      <c r="A2605" s="2">
        <v>2609</v>
      </c>
      <c r="B2605" s="2" t="s">
        <v>1237</v>
      </c>
      <c r="C2605" s="2" t="s">
        <v>8</v>
      </c>
      <c r="D2605" s="2" t="s">
        <v>97</v>
      </c>
      <c r="F2605" s="2">
        <v>30</v>
      </c>
      <c r="G2605" s="3">
        <v>29</v>
      </c>
    </row>
    <row r="2606" spans="1:7" ht="12.75" customHeight="1" x14ac:dyDescent="0.3">
      <c r="A2606" s="2">
        <v>2610</v>
      </c>
      <c r="B2606" s="2" t="s">
        <v>1238</v>
      </c>
      <c r="C2606" s="2" t="s">
        <v>8</v>
      </c>
      <c r="D2606" s="2" t="s">
        <v>9</v>
      </c>
      <c r="F2606" s="2">
        <v>30</v>
      </c>
      <c r="G2606" s="3">
        <v>11</v>
      </c>
    </row>
    <row r="2607" spans="1:7" ht="12.75" customHeight="1" x14ac:dyDescent="0.3">
      <c r="A2607" s="2">
        <v>2611</v>
      </c>
      <c r="B2607" s="2" t="s">
        <v>1238</v>
      </c>
      <c r="C2607" s="2" t="s">
        <v>8</v>
      </c>
      <c r="D2607" s="2" t="s">
        <v>9</v>
      </c>
      <c r="F2607" s="2">
        <v>20</v>
      </c>
      <c r="G2607" s="3">
        <v>14</v>
      </c>
    </row>
    <row r="2608" spans="1:7" ht="12.75" customHeight="1" x14ac:dyDescent="0.3">
      <c r="A2608" s="2">
        <v>2612</v>
      </c>
      <c r="B2608" s="2" t="s">
        <v>1238</v>
      </c>
      <c r="C2608" s="2" t="s">
        <v>8</v>
      </c>
      <c r="D2608" s="2" t="s">
        <v>9</v>
      </c>
      <c r="E2608" s="2" t="s">
        <v>10</v>
      </c>
      <c r="F2608" s="2">
        <v>0</v>
      </c>
      <c r="G2608" s="3">
        <v>26</v>
      </c>
    </row>
    <row r="2609" spans="1:7" ht="12.75" customHeight="1" x14ac:dyDescent="0.3">
      <c r="A2609" s="2">
        <v>2613</v>
      </c>
      <c r="B2609" s="2" t="s">
        <v>1238</v>
      </c>
      <c r="C2609" s="2" t="s">
        <v>8</v>
      </c>
      <c r="D2609" s="2" t="s">
        <v>9</v>
      </c>
      <c r="F2609" s="2">
        <v>10</v>
      </c>
      <c r="G2609" s="3">
        <v>24</v>
      </c>
    </row>
    <row r="2610" spans="1:7" ht="12.75" customHeight="1" x14ac:dyDescent="0.3">
      <c r="A2610" s="2">
        <v>2614</v>
      </c>
      <c r="B2610" s="2" t="s">
        <v>1239</v>
      </c>
      <c r="C2610" s="2" t="s">
        <v>8</v>
      </c>
      <c r="D2610" s="2" t="s">
        <v>65</v>
      </c>
      <c r="F2610" s="2">
        <v>10</v>
      </c>
      <c r="G2610" s="3">
        <v>17</v>
      </c>
    </row>
    <row r="2611" spans="1:7" ht="12.75" customHeight="1" x14ac:dyDescent="0.3">
      <c r="A2611" s="2">
        <v>2615</v>
      </c>
      <c r="B2611" s="2" t="s">
        <v>1239</v>
      </c>
      <c r="C2611" s="2" t="s">
        <v>8</v>
      </c>
      <c r="D2611" s="2" t="s">
        <v>65</v>
      </c>
      <c r="E2611" s="2" t="s">
        <v>10</v>
      </c>
      <c r="F2611" s="2">
        <v>0</v>
      </c>
      <c r="G2611" s="3">
        <v>38</v>
      </c>
    </row>
    <row r="2612" spans="1:7" ht="12.75" customHeight="1" x14ac:dyDescent="0.3">
      <c r="A2612" s="2">
        <v>2616</v>
      </c>
      <c r="B2612" s="2" t="s">
        <v>1239</v>
      </c>
      <c r="C2612" s="2" t="s">
        <v>8</v>
      </c>
      <c r="D2612" s="2" t="s">
        <v>65</v>
      </c>
      <c r="F2612" s="2">
        <v>30</v>
      </c>
      <c r="G2612" s="3">
        <v>35</v>
      </c>
    </row>
    <row r="2613" spans="1:7" ht="12.75" customHeight="1" x14ac:dyDescent="0.3">
      <c r="A2613" s="2">
        <v>2617</v>
      </c>
      <c r="B2613" s="2" t="s">
        <v>1240</v>
      </c>
      <c r="C2613" s="2" t="s">
        <v>8</v>
      </c>
      <c r="D2613" s="2" t="s">
        <v>47</v>
      </c>
      <c r="E2613" s="2" t="s">
        <v>10</v>
      </c>
      <c r="F2613" s="2">
        <v>0</v>
      </c>
      <c r="G2613" s="3">
        <v>20</v>
      </c>
    </row>
    <row r="2614" spans="1:7" ht="12.75" customHeight="1" x14ac:dyDescent="0.3">
      <c r="A2614" s="2">
        <v>2618</v>
      </c>
      <c r="B2614" s="2" t="s">
        <v>1240</v>
      </c>
      <c r="C2614" s="2" t="s">
        <v>8</v>
      </c>
      <c r="D2614" s="2" t="s">
        <v>47</v>
      </c>
      <c r="F2614" s="2">
        <v>30</v>
      </c>
      <c r="G2614" s="3">
        <v>40</v>
      </c>
    </row>
    <row r="2615" spans="1:7" ht="12.75" customHeight="1" x14ac:dyDescent="0.3">
      <c r="A2615" s="2">
        <v>2619</v>
      </c>
      <c r="B2615" s="2" t="s">
        <v>1240</v>
      </c>
      <c r="C2615" s="2" t="s">
        <v>8</v>
      </c>
      <c r="D2615" s="2" t="s">
        <v>47</v>
      </c>
      <c r="F2615" s="2">
        <v>10</v>
      </c>
      <c r="G2615" s="3">
        <v>13</v>
      </c>
    </row>
    <row r="2616" spans="1:7" ht="12.75" customHeight="1" x14ac:dyDescent="0.3">
      <c r="A2616" s="2">
        <v>2620</v>
      </c>
      <c r="B2616" s="2" t="s">
        <v>1241</v>
      </c>
      <c r="C2616" s="2" t="s">
        <v>83</v>
      </c>
      <c r="D2616" s="2" t="s">
        <v>199</v>
      </c>
      <c r="F2616" s="2">
        <v>30</v>
      </c>
      <c r="G2616" s="3">
        <v>38</v>
      </c>
    </row>
    <row r="2617" spans="1:7" ht="12.75" customHeight="1" x14ac:dyDescent="0.3">
      <c r="A2617" s="2">
        <v>2621</v>
      </c>
      <c r="B2617" s="2" t="s">
        <v>1241</v>
      </c>
      <c r="C2617" s="2" t="s">
        <v>83</v>
      </c>
      <c r="D2617" s="2" t="s">
        <v>199</v>
      </c>
      <c r="F2617" s="2">
        <v>10</v>
      </c>
      <c r="G2617" s="3">
        <v>27</v>
      </c>
    </row>
    <row r="2618" spans="1:7" ht="12.75" customHeight="1" x14ac:dyDescent="0.3">
      <c r="A2618" s="2">
        <v>2622</v>
      </c>
      <c r="B2618" s="2" t="s">
        <v>1241</v>
      </c>
      <c r="C2618" s="2" t="s">
        <v>83</v>
      </c>
      <c r="D2618" s="2" t="s">
        <v>199</v>
      </c>
      <c r="E2618" s="2" t="s">
        <v>10</v>
      </c>
      <c r="F2618" s="2">
        <v>0</v>
      </c>
      <c r="G2618" s="3">
        <v>14</v>
      </c>
    </row>
    <row r="2619" spans="1:7" ht="12.75" customHeight="1" x14ac:dyDescent="0.3">
      <c r="A2619" s="2">
        <v>2623</v>
      </c>
      <c r="B2619" s="2" t="s">
        <v>1242</v>
      </c>
      <c r="C2619" s="2" t="s">
        <v>8</v>
      </c>
      <c r="D2619" s="2" t="s">
        <v>54</v>
      </c>
      <c r="F2619" s="2">
        <v>10</v>
      </c>
      <c r="G2619" s="3">
        <v>16</v>
      </c>
    </row>
    <row r="2620" spans="1:7" ht="12.75" customHeight="1" x14ac:dyDescent="0.3">
      <c r="A2620" s="2">
        <v>2624</v>
      </c>
      <c r="B2620" s="2" t="s">
        <v>1242</v>
      </c>
      <c r="C2620" s="2" t="s">
        <v>8</v>
      </c>
      <c r="D2620" s="2" t="s">
        <v>54</v>
      </c>
      <c r="F2620" s="2">
        <v>30</v>
      </c>
      <c r="G2620" s="3">
        <v>24</v>
      </c>
    </row>
    <row r="2621" spans="1:7" ht="12.75" customHeight="1" x14ac:dyDescent="0.3">
      <c r="A2621" s="2">
        <v>2625</v>
      </c>
      <c r="B2621" s="2" t="s">
        <v>1242</v>
      </c>
      <c r="C2621" s="2" t="s">
        <v>8</v>
      </c>
      <c r="D2621" s="2" t="s">
        <v>54</v>
      </c>
      <c r="E2621" s="2" t="s">
        <v>10</v>
      </c>
      <c r="F2621" s="2">
        <v>0</v>
      </c>
      <c r="G2621" s="3">
        <v>12</v>
      </c>
    </row>
    <row r="2622" spans="1:7" ht="12.75" customHeight="1" x14ac:dyDescent="0.3">
      <c r="A2622" s="2">
        <v>2626</v>
      </c>
      <c r="B2622" s="2" t="s">
        <v>1243</v>
      </c>
      <c r="C2622" s="2" t="s">
        <v>8</v>
      </c>
      <c r="D2622" s="2" t="s">
        <v>65</v>
      </c>
      <c r="E2622" s="2" t="s">
        <v>10</v>
      </c>
      <c r="F2622" s="2">
        <v>0</v>
      </c>
      <c r="G2622" s="3">
        <v>22</v>
      </c>
    </row>
    <row r="2623" spans="1:7" ht="12.75" customHeight="1" x14ac:dyDescent="0.3">
      <c r="A2623" s="2">
        <v>2627</v>
      </c>
      <c r="B2623" s="2" t="s">
        <v>1243</v>
      </c>
      <c r="C2623" s="2" t="s">
        <v>8</v>
      </c>
      <c r="D2623" s="2" t="s">
        <v>65</v>
      </c>
      <c r="F2623" s="2">
        <v>30</v>
      </c>
      <c r="G2623" s="3">
        <v>40</v>
      </c>
    </row>
    <row r="2624" spans="1:7" ht="12.75" customHeight="1" x14ac:dyDescent="0.3">
      <c r="A2624" s="2">
        <v>2628</v>
      </c>
      <c r="B2624" s="2" t="s">
        <v>1243</v>
      </c>
      <c r="C2624" s="2" t="s">
        <v>8</v>
      </c>
      <c r="D2624" s="2" t="s">
        <v>65</v>
      </c>
      <c r="F2624" s="2">
        <v>10</v>
      </c>
      <c r="G2624" s="3">
        <v>36</v>
      </c>
    </row>
    <row r="2625" spans="1:7" ht="12.75" customHeight="1" x14ac:dyDescent="0.3">
      <c r="A2625" s="2">
        <v>2629</v>
      </c>
      <c r="B2625" s="2" t="s">
        <v>1244</v>
      </c>
      <c r="C2625" s="2" t="s">
        <v>8</v>
      </c>
      <c r="D2625" s="2" t="s">
        <v>180</v>
      </c>
      <c r="F2625" s="2">
        <v>30</v>
      </c>
      <c r="G2625" s="3">
        <v>13</v>
      </c>
    </row>
    <row r="2626" spans="1:7" ht="12.75" customHeight="1" x14ac:dyDescent="0.3">
      <c r="A2626" s="2">
        <v>2630</v>
      </c>
      <c r="B2626" s="2" t="s">
        <v>1244</v>
      </c>
      <c r="C2626" s="2" t="s">
        <v>8</v>
      </c>
      <c r="D2626" s="2" t="s">
        <v>180</v>
      </c>
      <c r="F2626" s="2">
        <v>10</v>
      </c>
      <c r="G2626" s="3">
        <v>40</v>
      </c>
    </row>
    <row r="2627" spans="1:7" ht="12.75" customHeight="1" x14ac:dyDescent="0.3">
      <c r="A2627" s="2">
        <v>2631</v>
      </c>
      <c r="B2627" s="2" t="s">
        <v>1244</v>
      </c>
      <c r="C2627" s="2" t="s">
        <v>8</v>
      </c>
      <c r="D2627" s="2" t="s">
        <v>180</v>
      </c>
      <c r="E2627" s="2" t="s">
        <v>10</v>
      </c>
      <c r="F2627" s="2">
        <v>0</v>
      </c>
      <c r="G2627" s="3">
        <v>13</v>
      </c>
    </row>
    <row r="2628" spans="1:7" ht="12.75" customHeight="1" x14ac:dyDescent="0.3">
      <c r="A2628" s="2">
        <v>2632</v>
      </c>
      <c r="B2628" s="2" t="s">
        <v>1245</v>
      </c>
      <c r="C2628" s="2" t="s">
        <v>8</v>
      </c>
      <c r="D2628" s="2" t="s">
        <v>47</v>
      </c>
      <c r="E2628" s="2" t="s">
        <v>10</v>
      </c>
      <c r="F2628" s="2">
        <v>0</v>
      </c>
      <c r="G2628" s="3">
        <v>24</v>
      </c>
    </row>
    <row r="2629" spans="1:7" ht="12.75" customHeight="1" x14ac:dyDescent="0.3">
      <c r="A2629" s="2">
        <v>2633</v>
      </c>
      <c r="B2629" s="2" t="s">
        <v>1246</v>
      </c>
      <c r="C2629" s="2" t="s">
        <v>8</v>
      </c>
      <c r="D2629" s="2" t="s">
        <v>9</v>
      </c>
      <c r="E2629" s="2" t="s">
        <v>10</v>
      </c>
      <c r="F2629" s="2">
        <v>0</v>
      </c>
      <c r="G2629" s="3">
        <v>23</v>
      </c>
    </row>
    <row r="2630" spans="1:7" ht="12.75" customHeight="1" x14ac:dyDescent="0.3">
      <c r="A2630" s="2">
        <v>2634</v>
      </c>
      <c r="B2630" s="2" t="s">
        <v>1246</v>
      </c>
      <c r="C2630" s="2" t="s">
        <v>8</v>
      </c>
      <c r="D2630" s="2" t="s">
        <v>9</v>
      </c>
      <c r="F2630" s="2">
        <v>10</v>
      </c>
      <c r="G2630" s="3">
        <v>13</v>
      </c>
    </row>
    <row r="2631" spans="1:7" ht="12.75" customHeight="1" x14ac:dyDescent="0.3">
      <c r="A2631" s="2">
        <v>2635</v>
      </c>
      <c r="B2631" s="2" t="s">
        <v>1247</v>
      </c>
      <c r="C2631" s="2" t="s">
        <v>8</v>
      </c>
      <c r="D2631" s="2" t="s">
        <v>9</v>
      </c>
      <c r="E2631" s="2" t="s">
        <v>10</v>
      </c>
      <c r="F2631" s="2">
        <v>0</v>
      </c>
      <c r="G2631" s="3">
        <v>28</v>
      </c>
    </row>
    <row r="2632" spans="1:7" ht="12.75" customHeight="1" x14ac:dyDescent="0.3">
      <c r="A2632" s="2">
        <v>2636</v>
      </c>
      <c r="B2632" s="2" t="s">
        <v>1248</v>
      </c>
      <c r="C2632" s="2" t="s">
        <v>83</v>
      </c>
      <c r="D2632" s="2" t="s">
        <v>84</v>
      </c>
      <c r="F2632" s="2">
        <v>10</v>
      </c>
      <c r="G2632" s="3">
        <v>10</v>
      </c>
    </row>
    <row r="2633" spans="1:7" ht="12.75" customHeight="1" x14ac:dyDescent="0.3">
      <c r="A2633" s="2">
        <v>2637</v>
      </c>
      <c r="B2633" s="2" t="s">
        <v>1248</v>
      </c>
      <c r="C2633" s="2" t="s">
        <v>83</v>
      </c>
      <c r="D2633" s="2" t="s">
        <v>84</v>
      </c>
      <c r="E2633" s="2" t="s">
        <v>10</v>
      </c>
      <c r="F2633" s="2">
        <v>0</v>
      </c>
      <c r="G2633" s="3">
        <v>28</v>
      </c>
    </row>
    <row r="2634" spans="1:7" ht="12.75" customHeight="1" x14ac:dyDescent="0.3">
      <c r="A2634" s="2">
        <v>2638</v>
      </c>
      <c r="B2634" s="2" t="s">
        <v>1248</v>
      </c>
      <c r="C2634" s="2" t="s">
        <v>83</v>
      </c>
      <c r="D2634" s="2" t="s">
        <v>84</v>
      </c>
      <c r="F2634" s="2">
        <v>30</v>
      </c>
      <c r="G2634" s="3">
        <v>14</v>
      </c>
    </row>
    <row r="2635" spans="1:7" ht="12.75" customHeight="1" x14ac:dyDescent="0.3">
      <c r="A2635" s="2">
        <v>2639</v>
      </c>
      <c r="B2635" s="2" t="s">
        <v>1249</v>
      </c>
      <c r="C2635" s="2" t="s">
        <v>8</v>
      </c>
      <c r="D2635" s="2" t="s">
        <v>9</v>
      </c>
      <c r="E2635" s="2" t="s">
        <v>10</v>
      </c>
      <c r="F2635" s="2">
        <v>0</v>
      </c>
      <c r="G2635" s="3">
        <v>20</v>
      </c>
    </row>
    <row r="2636" spans="1:7" ht="12.75" customHeight="1" x14ac:dyDescent="0.3">
      <c r="A2636" s="2">
        <v>2640</v>
      </c>
      <c r="B2636" s="2" t="s">
        <v>1249</v>
      </c>
      <c r="C2636" s="2" t="s">
        <v>8</v>
      </c>
      <c r="D2636" s="2" t="s">
        <v>9</v>
      </c>
      <c r="F2636" s="2">
        <v>10</v>
      </c>
      <c r="G2636" s="3">
        <v>23</v>
      </c>
    </row>
    <row r="2637" spans="1:7" ht="12.75" customHeight="1" x14ac:dyDescent="0.3">
      <c r="A2637" s="2">
        <v>2641</v>
      </c>
      <c r="B2637" s="2" t="s">
        <v>1250</v>
      </c>
      <c r="C2637" s="2" t="s">
        <v>8</v>
      </c>
      <c r="D2637" s="2" t="s">
        <v>54</v>
      </c>
      <c r="F2637" s="2">
        <v>20</v>
      </c>
      <c r="G2637" s="3">
        <v>19</v>
      </c>
    </row>
    <row r="2638" spans="1:7" ht="12.75" customHeight="1" x14ac:dyDescent="0.3">
      <c r="A2638" s="2">
        <v>2642</v>
      </c>
      <c r="B2638" s="2" t="s">
        <v>1250</v>
      </c>
      <c r="C2638" s="2" t="s">
        <v>8</v>
      </c>
      <c r="D2638" s="2" t="s">
        <v>54</v>
      </c>
      <c r="F2638" s="2">
        <v>30</v>
      </c>
      <c r="G2638" s="3">
        <v>23</v>
      </c>
    </row>
    <row r="2639" spans="1:7" ht="12.75" customHeight="1" x14ac:dyDescent="0.3">
      <c r="A2639" s="2">
        <v>2643</v>
      </c>
      <c r="B2639" s="2" t="s">
        <v>1250</v>
      </c>
      <c r="C2639" s="2" t="s">
        <v>8</v>
      </c>
      <c r="D2639" s="2" t="s">
        <v>54</v>
      </c>
      <c r="F2639" s="2">
        <v>10</v>
      </c>
      <c r="G2639" s="3">
        <v>20</v>
      </c>
    </row>
    <row r="2640" spans="1:7" ht="12.75" customHeight="1" x14ac:dyDescent="0.3">
      <c r="A2640" s="2">
        <v>2644</v>
      </c>
      <c r="B2640" s="2" t="s">
        <v>1250</v>
      </c>
      <c r="C2640" s="2" t="s">
        <v>8</v>
      </c>
      <c r="D2640" s="2" t="s">
        <v>54</v>
      </c>
      <c r="E2640" s="2" t="s">
        <v>10</v>
      </c>
      <c r="F2640" s="2">
        <v>0</v>
      </c>
      <c r="G2640" s="3">
        <v>19</v>
      </c>
    </row>
    <row r="2641" spans="1:7" ht="12.75" customHeight="1" x14ac:dyDescent="0.3">
      <c r="A2641" s="2">
        <v>2645</v>
      </c>
      <c r="B2641" s="2" t="s">
        <v>1251</v>
      </c>
      <c r="C2641" s="2" t="s">
        <v>8</v>
      </c>
      <c r="D2641" s="2" t="s">
        <v>94</v>
      </c>
      <c r="F2641" s="2">
        <v>30</v>
      </c>
      <c r="G2641" s="3">
        <v>35</v>
      </c>
    </row>
    <row r="2642" spans="1:7" ht="12.75" customHeight="1" x14ac:dyDescent="0.3">
      <c r="A2642" s="2">
        <v>2646</v>
      </c>
      <c r="B2642" s="2" t="s">
        <v>1252</v>
      </c>
      <c r="C2642" s="2" t="s">
        <v>8</v>
      </c>
      <c r="D2642" s="2" t="s">
        <v>9</v>
      </c>
      <c r="F2642" s="2">
        <v>10</v>
      </c>
      <c r="G2642" s="3">
        <v>31</v>
      </c>
    </row>
    <row r="2643" spans="1:7" ht="12.75" customHeight="1" x14ac:dyDescent="0.3">
      <c r="A2643" s="2">
        <v>2647</v>
      </c>
      <c r="B2643" s="2" t="s">
        <v>1252</v>
      </c>
      <c r="C2643" s="2" t="s">
        <v>8</v>
      </c>
      <c r="D2643" s="2" t="s">
        <v>9</v>
      </c>
      <c r="E2643" s="2" t="s">
        <v>10</v>
      </c>
      <c r="F2643" s="2">
        <v>0</v>
      </c>
      <c r="G2643" s="3">
        <v>38</v>
      </c>
    </row>
    <row r="2644" spans="1:7" ht="12.75" customHeight="1" x14ac:dyDescent="0.3">
      <c r="A2644" s="2">
        <v>2648</v>
      </c>
      <c r="B2644" s="2" t="s">
        <v>1253</v>
      </c>
      <c r="C2644" s="2" t="s">
        <v>8</v>
      </c>
      <c r="D2644" s="2" t="s">
        <v>47</v>
      </c>
      <c r="F2644" s="2">
        <v>30</v>
      </c>
      <c r="G2644" s="3">
        <v>40</v>
      </c>
    </row>
    <row r="2645" spans="1:7" ht="12.75" customHeight="1" x14ac:dyDescent="0.3">
      <c r="A2645" s="2">
        <v>2649</v>
      </c>
      <c r="B2645" s="2" t="s">
        <v>1254</v>
      </c>
      <c r="C2645" s="2" t="s">
        <v>8</v>
      </c>
      <c r="D2645" s="2" t="s">
        <v>9</v>
      </c>
      <c r="E2645" s="2" t="s">
        <v>10</v>
      </c>
      <c r="F2645" s="2">
        <v>0</v>
      </c>
      <c r="G2645" s="3">
        <v>24</v>
      </c>
    </row>
    <row r="2646" spans="1:7" ht="12.75" customHeight="1" x14ac:dyDescent="0.3">
      <c r="A2646" s="2">
        <v>2650</v>
      </c>
      <c r="B2646" s="2" t="s">
        <v>1254</v>
      </c>
      <c r="C2646" s="2" t="s">
        <v>8</v>
      </c>
      <c r="D2646" s="2" t="s">
        <v>9</v>
      </c>
      <c r="F2646" s="2">
        <v>10</v>
      </c>
      <c r="G2646" s="3">
        <v>19</v>
      </c>
    </row>
    <row r="2647" spans="1:7" ht="12.75" customHeight="1" x14ac:dyDescent="0.3">
      <c r="A2647" s="2">
        <v>2651</v>
      </c>
      <c r="B2647" s="2" t="s">
        <v>1254</v>
      </c>
      <c r="C2647" s="2" t="s">
        <v>8</v>
      </c>
      <c r="D2647" s="2" t="s">
        <v>9</v>
      </c>
      <c r="F2647" s="2">
        <v>30</v>
      </c>
      <c r="G2647" s="3">
        <v>15</v>
      </c>
    </row>
    <row r="2648" spans="1:7" ht="12.75" customHeight="1" x14ac:dyDescent="0.3">
      <c r="A2648" s="2">
        <v>2652</v>
      </c>
      <c r="B2648" s="2" t="s">
        <v>1255</v>
      </c>
      <c r="C2648" s="2" t="s">
        <v>14</v>
      </c>
      <c r="D2648" s="2" t="s">
        <v>13</v>
      </c>
      <c r="E2648" s="2" t="s">
        <v>10</v>
      </c>
      <c r="F2648" s="2">
        <v>0</v>
      </c>
      <c r="G2648" s="3">
        <v>37</v>
      </c>
    </row>
    <row r="2649" spans="1:7" ht="12.75" customHeight="1" x14ac:dyDescent="0.3">
      <c r="A2649" s="2">
        <v>2653</v>
      </c>
      <c r="B2649" s="2" t="s">
        <v>1255</v>
      </c>
      <c r="C2649" s="2" t="s">
        <v>14</v>
      </c>
      <c r="D2649" s="2" t="s">
        <v>13</v>
      </c>
      <c r="F2649" s="2">
        <v>30</v>
      </c>
      <c r="G2649" s="3">
        <v>28</v>
      </c>
    </row>
    <row r="2650" spans="1:7" ht="12.75" customHeight="1" x14ac:dyDescent="0.3">
      <c r="A2650" s="2">
        <v>2654</v>
      </c>
      <c r="B2650" s="2" t="s">
        <v>1256</v>
      </c>
      <c r="C2650" s="2" t="s">
        <v>14</v>
      </c>
      <c r="D2650" s="2" t="s">
        <v>16</v>
      </c>
      <c r="E2650" s="2" t="s">
        <v>10</v>
      </c>
      <c r="F2650" s="2">
        <v>0</v>
      </c>
      <c r="G2650" s="3">
        <v>40</v>
      </c>
    </row>
    <row r="2651" spans="1:7" ht="12.75" customHeight="1" x14ac:dyDescent="0.3">
      <c r="A2651" s="2">
        <v>2655</v>
      </c>
      <c r="B2651" s="2" t="s">
        <v>1257</v>
      </c>
      <c r="C2651" s="2" t="s">
        <v>8</v>
      </c>
      <c r="D2651" s="2" t="s">
        <v>97</v>
      </c>
      <c r="F2651" s="2">
        <v>30</v>
      </c>
      <c r="G2651" s="3">
        <v>32</v>
      </c>
    </row>
    <row r="2652" spans="1:7" ht="12.75" customHeight="1" x14ac:dyDescent="0.3">
      <c r="A2652" s="2">
        <v>2656</v>
      </c>
      <c r="B2652" s="2" t="s">
        <v>1257</v>
      </c>
      <c r="C2652" s="2" t="s">
        <v>8</v>
      </c>
      <c r="D2652" s="2" t="s">
        <v>97</v>
      </c>
      <c r="F2652" s="2">
        <v>20</v>
      </c>
      <c r="G2652" s="3">
        <v>35</v>
      </c>
    </row>
    <row r="2653" spans="1:7" ht="12.75" customHeight="1" x14ac:dyDescent="0.3">
      <c r="A2653" s="2">
        <v>2657</v>
      </c>
      <c r="B2653" s="2" t="s">
        <v>1257</v>
      </c>
      <c r="C2653" s="2" t="s">
        <v>8</v>
      </c>
      <c r="D2653" s="2" t="s">
        <v>97</v>
      </c>
      <c r="F2653" s="2">
        <v>10</v>
      </c>
      <c r="G2653" s="3">
        <v>17</v>
      </c>
    </row>
    <row r="2654" spans="1:7" ht="12.75" customHeight="1" x14ac:dyDescent="0.3">
      <c r="A2654" s="2">
        <v>2658</v>
      </c>
      <c r="B2654" s="2" t="s">
        <v>1257</v>
      </c>
      <c r="C2654" s="2" t="s">
        <v>8</v>
      </c>
      <c r="D2654" s="2" t="s">
        <v>97</v>
      </c>
      <c r="E2654" s="2" t="s">
        <v>10</v>
      </c>
      <c r="F2654" s="2">
        <v>0</v>
      </c>
      <c r="G2654" s="3">
        <v>39</v>
      </c>
    </row>
    <row r="2655" spans="1:7" ht="12.75" customHeight="1" x14ac:dyDescent="0.3">
      <c r="A2655" s="2">
        <v>2659</v>
      </c>
      <c r="B2655" s="2" t="s">
        <v>1258</v>
      </c>
      <c r="C2655" s="2" t="s">
        <v>8</v>
      </c>
      <c r="D2655" s="2" t="s">
        <v>47</v>
      </c>
      <c r="F2655" s="2">
        <v>30</v>
      </c>
      <c r="G2655" s="3">
        <v>17</v>
      </c>
    </row>
    <row r="2656" spans="1:7" ht="12.75" customHeight="1" x14ac:dyDescent="0.3">
      <c r="A2656" s="2">
        <v>2660</v>
      </c>
      <c r="B2656" s="2" t="s">
        <v>1258</v>
      </c>
      <c r="C2656" s="2" t="s">
        <v>8</v>
      </c>
      <c r="D2656" s="2" t="s">
        <v>47</v>
      </c>
      <c r="F2656" s="2">
        <v>10</v>
      </c>
      <c r="G2656" s="3">
        <v>17</v>
      </c>
    </row>
    <row r="2657" spans="1:7" ht="12.75" customHeight="1" x14ac:dyDescent="0.3">
      <c r="A2657" s="2">
        <v>2661</v>
      </c>
      <c r="B2657" s="2" t="s">
        <v>1258</v>
      </c>
      <c r="C2657" s="2" t="s">
        <v>8</v>
      </c>
      <c r="D2657" s="2" t="s">
        <v>47</v>
      </c>
      <c r="E2657" s="2" t="s">
        <v>10</v>
      </c>
      <c r="F2657" s="2">
        <v>0</v>
      </c>
      <c r="G2657" s="3">
        <v>32</v>
      </c>
    </row>
    <row r="2658" spans="1:7" ht="12.75" customHeight="1" x14ac:dyDescent="0.3">
      <c r="A2658" s="2">
        <v>2662</v>
      </c>
      <c r="B2658" s="2" t="s">
        <v>1259</v>
      </c>
      <c r="C2658" s="2" t="s">
        <v>8</v>
      </c>
      <c r="D2658" s="2" t="s">
        <v>36</v>
      </c>
      <c r="E2658" s="2" t="s">
        <v>10</v>
      </c>
      <c r="F2658" s="2">
        <v>0</v>
      </c>
      <c r="G2658" s="3">
        <v>32</v>
      </c>
    </row>
    <row r="2659" spans="1:7" ht="12.75" customHeight="1" x14ac:dyDescent="0.3">
      <c r="A2659" s="2">
        <v>2663</v>
      </c>
      <c r="B2659" s="2" t="s">
        <v>1259</v>
      </c>
      <c r="C2659" s="2" t="s">
        <v>8</v>
      </c>
      <c r="D2659" s="2" t="s">
        <v>36</v>
      </c>
      <c r="F2659" s="2">
        <v>10</v>
      </c>
      <c r="G2659" s="3">
        <v>21</v>
      </c>
    </row>
    <row r="2660" spans="1:7" ht="12.75" customHeight="1" x14ac:dyDescent="0.3">
      <c r="A2660" s="2">
        <v>2664</v>
      </c>
      <c r="B2660" s="2" t="s">
        <v>1259</v>
      </c>
      <c r="C2660" s="2" t="s">
        <v>8</v>
      </c>
      <c r="D2660" s="2" t="s">
        <v>36</v>
      </c>
      <c r="F2660" s="2">
        <v>30</v>
      </c>
      <c r="G2660" s="3">
        <v>18</v>
      </c>
    </row>
    <row r="2661" spans="1:7" ht="12.75" customHeight="1" x14ac:dyDescent="0.3">
      <c r="A2661" s="2">
        <v>2665</v>
      </c>
      <c r="B2661" s="2" t="s">
        <v>1260</v>
      </c>
      <c r="C2661" s="2" t="s">
        <v>8</v>
      </c>
      <c r="D2661" s="2" t="s">
        <v>180</v>
      </c>
      <c r="F2661" s="2">
        <v>10</v>
      </c>
      <c r="G2661" s="3">
        <v>14</v>
      </c>
    </row>
    <row r="2662" spans="1:7" ht="12.75" customHeight="1" x14ac:dyDescent="0.3">
      <c r="A2662" s="2">
        <v>2666</v>
      </c>
      <c r="B2662" s="2" t="s">
        <v>1261</v>
      </c>
      <c r="C2662" s="2" t="s">
        <v>8</v>
      </c>
      <c r="D2662" s="2" t="s">
        <v>47</v>
      </c>
      <c r="E2662" s="2" t="s">
        <v>10</v>
      </c>
      <c r="F2662" s="2">
        <v>0</v>
      </c>
      <c r="G2662" s="3">
        <v>26</v>
      </c>
    </row>
    <row r="2663" spans="1:7" ht="12.75" customHeight="1" x14ac:dyDescent="0.3">
      <c r="A2663" s="2">
        <v>2667</v>
      </c>
      <c r="B2663" s="2" t="s">
        <v>1262</v>
      </c>
      <c r="C2663" s="2" t="s">
        <v>8</v>
      </c>
      <c r="D2663" s="2" t="s">
        <v>9</v>
      </c>
      <c r="F2663" s="2">
        <v>10</v>
      </c>
      <c r="G2663" s="3">
        <v>13</v>
      </c>
    </row>
    <row r="2664" spans="1:7" ht="12.75" customHeight="1" x14ac:dyDescent="0.3">
      <c r="A2664" s="2">
        <v>2668</v>
      </c>
      <c r="B2664" s="2" t="s">
        <v>1262</v>
      </c>
      <c r="C2664" s="2" t="s">
        <v>8</v>
      </c>
      <c r="D2664" s="2" t="s">
        <v>9</v>
      </c>
      <c r="E2664" s="2" t="s">
        <v>10</v>
      </c>
      <c r="F2664" s="2">
        <v>0</v>
      </c>
      <c r="G2664" s="3">
        <v>17</v>
      </c>
    </row>
    <row r="2665" spans="1:7" ht="12.75" customHeight="1" x14ac:dyDescent="0.3">
      <c r="A2665" s="2">
        <v>2669</v>
      </c>
      <c r="B2665" s="2" t="s">
        <v>1262</v>
      </c>
      <c r="C2665" s="2" t="s">
        <v>8</v>
      </c>
      <c r="D2665" s="2" t="s">
        <v>9</v>
      </c>
      <c r="F2665" s="2">
        <v>30</v>
      </c>
      <c r="G2665" s="3">
        <v>19</v>
      </c>
    </row>
    <row r="2666" spans="1:7" ht="12.75" customHeight="1" x14ac:dyDescent="0.3">
      <c r="A2666" s="2">
        <v>2670</v>
      </c>
      <c r="B2666" s="2" t="s">
        <v>1263</v>
      </c>
      <c r="C2666" s="2" t="s">
        <v>8</v>
      </c>
      <c r="D2666" s="2" t="s">
        <v>54</v>
      </c>
      <c r="E2666" s="2" t="s">
        <v>10</v>
      </c>
      <c r="F2666" s="2">
        <v>0</v>
      </c>
      <c r="G2666" s="3">
        <v>23</v>
      </c>
    </row>
    <row r="2667" spans="1:7" ht="12.75" customHeight="1" x14ac:dyDescent="0.3">
      <c r="A2667" s="2">
        <v>2671</v>
      </c>
      <c r="B2667" s="2" t="s">
        <v>1263</v>
      </c>
      <c r="C2667" s="2" t="s">
        <v>8</v>
      </c>
      <c r="D2667" s="2" t="s">
        <v>54</v>
      </c>
      <c r="F2667" s="2">
        <v>20</v>
      </c>
      <c r="G2667" s="3">
        <v>10</v>
      </c>
    </row>
    <row r="2668" spans="1:7" ht="12.75" customHeight="1" x14ac:dyDescent="0.3">
      <c r="A2668" s="2">
        <v>2672</v>
      </c>
      <c r="B2668" s="2" t="s">
        <v>1263</v>
      </c>
      <c r="C2668" s="2" t="s">
        <v>8</v>
      </c>
      <c r="D2668" s="2" t="s">
        <v>54</v>
      </c>
      <c r="F2668" s="2">
        <v>30</v>
      </c>
      <c r="G2668" s="3">
        <v>33</v>
      </c>
    </row>
    <row r="2669" spans="1:7" ht="12.75" customHeight="1" x14ac:dyDescent="0.3">
      <c r="A2669" s="2">
        <v>2673</v>
      </c>
      <c r="B2669" s="2" t="s">
        <v>1264</v>
      </c>
      <c r="C2669" s="2" t="s">
        <v>83</v>
      </c>
      <c r="D2669" s="2" t="s">
        <v>84</v>
      </c>
      <c r="E2669" s="2" t="s">
        <v>10</v>
      </c>
      <c r="F2669" s="2">
        <v>0</v>
      </c>
      <c r="G2669" s="3">
        <v>18</v>
      </c>
    </row>
    <row r="2670" spans="1:7" ht="12.75" customHeight="1" x14ac:dyDescent="0.3">
      <c r="A2670" s="2">
        <v>2674</v>
      </c>
      <c r="B2670" s="2" t="s">
        <v>1264</v>
      </c>
      <c r="C2670" s="2" t="s">
        <v>83</v>
      </c>
      <c r="D2670" s="2" t="s">
        <v>84</v>
      </c>
      <c r="F2670" s="2">
        <v>10</v>
      </c>
      <c r="G2670" s="3">
        <v>29</v>
      </c>
    </row>
    <row r="2671" spans="1:7" ht="12.75" customHeight="1" x14ac:dyDescent="0.3">
      <c r="A2671" s="2">
        <v>2675</v>
      </c>
      <c r="B2671" s="2" t="s">
        <v>1264</v>
      </c>
      <c r="C2671" s="2" t="s">
        <v>83</v>
      </c>
      <c r="D2671" s="2" t="s">
        <v>84</v>
      </c>
      <c r="F2671" s="2">
        <v>30</v>
      </c>
      <c r="G2671" s="3">
        <v>11</v>
      </c>
    </row>
    <row r="2672" spans="1:7" ht="12.75" customHeight="1" x14ac:dyDescent="0.3">
      <c r="A2672" s="2">
        <v>2676</v>
      </c>
      <c r="B2672" s="2" t="s">
        <v>1265</v>
      </c>
      <c r="C2672" s="2" t="s">
        <v>8</v>
      </c>
      <c r="D2672" s="2" t="s">
        <v>75</v>
      </c>
      <c r="E2672" s="2" t="s">
        <v>10</v>
      </c>
      <c r="F2672" s="2">
        <v>0</v>
      </c>
      <c r="G2672" s="3">
        <v>31</v>
      </c>
    </row>
    <row r="2673" spans="1:7" ht="12.75" customHeight="1" x14ac:dyDescent="0.3">
      <c r="A2673" s="2">
        <v>2677</v>
      </c>
      <c r="B2673" s="2" t="s">
        <v>1266</v>
      </c>
      <c r="C2673" s="2" t="s">
        <v>8</v>
      </c>
      <c r="D2673" s="2" t="s">
        <v>9</v>
      </c>
      <c r="E2673" s="2" t="s">
        <v>10</v>
      </c>
      <c r="F2673" s="2">
        <v>0</v>
      </c>
      <c r="G2673" s="3">
        <v>11</v>
      </c>
    </row>
    <row r="2674" spans="1:7" ht="12.75" customHeight="1" x14ac:dyDescent="0.3">
      <c r="A2674" s="2">
        <v>2678</v>
      </c>
      <c r="B2674" s="2" t="s">
        <v>1267</v>
      </c>
      <c r="C2674" s="2" t="s">
        <v>8</v>
      </c>
      <c r="D2674" s="2" t="s">
        <v>9</v>
      </c>
      <c r="F2674" s="2">
        <v>10</v>
      </c>
      <c r="G2674" s="3">
        <v>33</v>
      </c>
    </row>
    <row r="2675" spans="1:7" ht="12.75" customHeight="1" x14ac:dyDescent="0.3">
      <c r="A2675" s="2">
        <v>2679</v>
      </c>
      <c r="B2675" s="2" t="s">
        <v>1267</v>
      </c>
      <c r="C2675" s="2" t="s">
        <v>8</v>
      </c>
      <c r="D2675" s="2" t="s">
        <v>9</v>
      </c>
      <c r="F2675" s="2">
        <v>30</v>
      </c>
      <c r="G2675" s="3">
        <v>15</v>
      </c>
    </row>
    <row r="2676" spans="1:7" ht="12.75" customHeight="1" x14ac:dyDescent="0.3">
      <c r="A2676" s="2">
        <v>2680</v>
      </c>
      <c r="B2676" s="2" t="s">
        <v>1267</v>
      </c>
      <c r="C2676" s="2" t="s">
        <v>8</v>
      </c>
      <c r="D2676" s="2" t="s">
        <v>9</v>
      </c>
      <c r="E2676" s="2" t="s">
        <v>10</v>
      </c>
      <c r="F2676" s="2">
        <v>0</v>
      </c>
      <c r="G2676" s="3">
        <v>35</v>
      </c>
    </row>
    <row r="2677" spans="1:7" ht="12.75" customHeight="1" x14ac:dyDescent="0.3">
      <c r="A2677" s="2">
        <v>2681</v>
      </c>
      <c r="B2677" s="2" t="s">
        <v>1268</v>
      </c>
      <c r="C2677" s="2" t="s">
        <v>8</v>
      </c>
      <c r="D2677" s="2" t="s">
        <v>9</v>
      </c>
      <c r="F2677" s="2">
        <v>10</v>
      </c>
      <c r="G2677" s="3">
        <v>19</v>
      </c>
    </row>
    <row r="2678" spans="1:7" ht="12.75" customHeight="1" x14ac:dyDescent="0.3">
      <c r="A2678" s="2">
        <v>2682</v>
      </c>
      <c r="B2678" s="2" t="s">
        <v>1268</v>
      </c>
      <c r="C2678" s="2" t="s">
        <v>8</v>
      </c>
      <c r="D2678" s="2" t="s">
        <v>9</v>
      </c>
      <c r="E2678" s="2" t="s">
        <v>10</v>
      </c>
      <c r="F2678" s="2">
        <v>0</v>
      </c>
      <c r="G2678" s="3">
        <v>25</v>
      </c>
    </row>
    <row r="2679" spans="1:7" ht="12.75" customHeight="1" x14ac:dyDescent="0.3">
      <c r="A2679" s="2">
        <v>2683</v>
      </c>
      <c r="B2679" s="2" t="s">
        <v>1269</v>
      </c>
      <c r="C2679" s="2" t="s">
        <v>8</v>
      </c>
      <c r="D2679" s="2" t="s">
        <v>9</v>
      </c>
      <c r="E2679" s="2" t="s">
        <v>10</v>
      </c>
      <c r="F2679" s="2">
        <v>0</v>
      </c>
      <c r="G2679" s="3">
        <v>35</v>
      </c>
    </row>
    <row r="2680" spans="1:7" ht="12.75" customHeight="1" x14ac:dyDescent="0.3">
      <c r="A2680" s="2">
        <v>2684</v>
      </c>
      <c r="B2680" s="2" t="s">
        <v>1269</v>
      </c>
      <c r="C2680" s="2" t="s">
        <v>8</v>
      </c>
      <c r="D2680" s="2" t="s">
        <v>9</v>
      </c>
      <c r="F2680" s="2">
        <v>10</v>
      </c>
      <c r="G2680" s="3">
        <v>22</v>
      </c>
    </row>
    <row r="2681" spans="1:7" ht="12.75" customHeight="1" x14ac:dyDescent="0.3">
      <c r="A2681" s="2">
        <v>2685</v>
      </c>
      <c r="B2681" s="2" t="s">
        <v>1270</v>
      </c>
      <c r="C2681" s="2" t="s">
        <v>8</v>
      </c>
      <c r="D2681" s="2" t="s">
        <v>9</v>
      </c>
      <c r="E2681" s="2" t="s">
        <v>10</v>
      </c>
      <c r="F2681" s="2">
        <v>0</v>
      </c>
      <c r="G2681" s="3">
        <v>28</v>
      </c>
    </row>
    <row r="2682" spans="1:7" ht="12.75" customHeight="1" x14ac:dyDescent="0.3">
      <c r="A2682" s="2">
        <v>2686</v>
      </c>
      <c r="B2682" s="2" t="s">
        <v>1270</v>
      </c>
      <c r="C2682" s="2" t="s">
        <v>8</v>
      </c>
      <c r="D2682" s="2" t="s">
        <v>9</v>
      </c>
      <c r="F2682" s="2">
        <v>10</v>
      </c>
      <c r="G2682" s="3">
        <v>21</v>
      </c>
    </row>
    <row r="2683" spans="1:7" ht="12.75" customHeight="1" x14ac:dyDescent="0.3">
      <c r="A2683" s="2">
        <v>2687</v>
      </c>
      <c r="B2683" s="2" t="s">
        <v>1270</v>
      </c>
      <c r="C2683" s="2" t="s">
        <v>8</v>
      </c>
      <c r="D2683" s="2" t="s">
        <v>9</v>
      </c>
      <c r="F2683" s="2">
        <v>30</v>
      </c>
      <c r="G2683" s="3">
        <v>36</v>
      </c>
    </row>
    <row r="2684" spans="1:7" ht="12.75" customHeight="1" x14ac:dyDescent="0.3">
      <c r="A2684" s="2">
        <v>2688</v>
      </c>
      <c r="B2684" s="2" t="s">
        <v>1270</v>
      </c>
      <c r="C2684" s="2" t="s">
        <v>8</v>
      </c>
      <c r="D2684" s="2" t="s">
        <v>9</v>
      </c>
      <c r="F2684" s="2">
        <v>20</v>
      </c>
      <c r="G2684" s="3">
        <v>36</v>
      </c>
    </row>
    <row r="2685" spans="1:7" ht="12.75" customHeight="1" x14ac:dyDescent="0.3">
      <c r="A2685" s="2">
        <v>2689</v>
      </c>
      <c r="B2685" s="2" t="s">
        <v>1271</v>
      </c>
      <c r="C2685" s="2" t="s">
        <v>8</v>
      </c>
      <c r="D2685" s="2" t="s">
        <v>9</v>
      </c>
      <c r="F2685" s="2">
        <v>10</v>
      </c>
      <c r="G2685" s="3">
        <v>20</v>
      </c>
    </row>
    <row r="2686" spans="1:7" ht="12.75" customHeight="1" x14ac:dyDescent="0.3">
      <c r="A2686" s="2">
        <v>2690</v>
      </c>
      <c r="B2686" s="2" t="s">
        <v>1271</v>
      </c>
      <c r="C2686" s="2" t="s">
        <v>8</v>
      </c>
      <c r="D2686" s="2" t="s">
        <v>9</v>
      </c>
      <c r="E2686" s="2" t="s">
        <v>10</v>
      </c>
      <c r="F2686" s="2">
        <v>0</v>
      </c>
      <c r="G2686" s="3">
        <v>25</v>
      </c>
    </row>
    <row r="2687" spans="1:7" ht="12.75" customHeight="1" x14ac:dyDescent="0.3">
      <c r="A2687" s="2">
        <v>2691</v>
      </c>
      <c r="B2687" s="2" t="s">
        <v>1272</v>
      </c>
      <c r="C2687" s="2" t="s">
        <v>8</v>
      </c>
      <c r="D2687" s="2" t="s">
        <v>47</v>
      </c>
      <c r="F2687" s="2">
        <v>30</v>
      </c>
      <c r="G2687" s="3">
        <v>16</v>
      </c>
    </row>
    <row r="2688" spans="1:7" ht="12.75" customHeight="1" x14ac:dyDescent="0.3">
      <c r="A2688" s="2">
        <v>2692</v>
      </c>
      <c r="B2688" s="2" t="s">
        <v>1272</v>
      </c>
      <c r="C2688" s="2" t="s">
        <v>8</v>
      </c>
      <c r="D2688" s="2" t="s">
        <v>47</v>
      </c>
      <c r="F2688" s="2">
        <v>10</v>
      </c>
      <c r="G2688" s="3">
        <v>21</v>
      </c>
    </row>
    <row r="2689" spans="1:7" ht="12.75" customHeight="1" x14ac:dyDescent="0.3">
      <c r="A2689" s="2">
        <v>2693</v>
      </c>
      <c r="B2689" s="2" t="s">
        <v>1272</v>
      </c>
      <c r="C2689" s="2" t="s">
        <v>8</v>
      </c>
      <c r="D2689" s="2" t="s">
        <v>47</v>
      </c>
      <c r="E2689" s="2" t="s">
        <v>10</v>
      </c>
      <c r="F2689" s="2">
        <v>0</v>
      </c>
      <c r="G2689" s="3">
        <v>17</v>
      </c>
    </row>
    <row r="2690" spans="1:7" ht="12.75" customHeight="1" x14ac:dyDescent="0.3">
      <c r="A2690" s="2">
        <v>2694</v>
      </c>
      <c r="B2690" s="2" t="s">
        <v>1273</v>
      </c>
      <c r="C2690" s="2" t="s">
        <v>8</v>
      </c>
      <c r="D2690" s="2" t="s">
        <v>36</v>
      </c>
      <c r="E2690" s="2" t="s">
        <v>10</v>
      </c>
      <c r="F2690" s="2">
        <v>0</v>
      </c>
      <c r="G2690" s="3">
        <v>33</v>
      </c>
    </row>
    <row r="2691" spans="1:7" ht="12.75" customHeight="1" x14ac:dyDescent="0.3">
      <c r="A2691" s="2">
        <v>2695</v>
      </c>
      <c r="B2691" s="2" t="s">
        <v>1274</v>
      </c>
      <c r="C2691" s="2" t="s">
        <v>8</v>
      </c>
      <c r="D2691" s="2" t="s">
        <v>97</v>
      </c>
      <c r="F2691" s="2">
        <v>30</v>
      </c>
      <c r="G2691" s="3">
        <v>40</v>
      </c>
    </row>
    <row r="2692" spans="1:7" ht="12.75" customHeight="1" x14ac:dyDescent="0.3">
      <c r="A2692" s="2">
        <v>2696</v>
      </c>
      <c r="B2692" s="2" t="s">
        <v>1274</v>
      </c>
      <c r="C2692" s="2" t="s">
        <v>8</v>
      </c>
      <c r="D2692" s="2" t="s">
        <v>97</v>
      </c>
      <c r="F2692" s="2">
        <v>10</v>
      </c>
      <c r="G2692" s="3">
        <v>37</v>
      </c>
    </row>
    <row r="2693" spans="1:7" ht="12.75" customHeight="1" x14ac:dyDescent="0.3">
      <c r="A2693" s="2">
        <v>2697</v>
      </c>
      <c r="B2693" s="2" t="s">
        <v>1274</v>
      </c>
      <c r="C2693" s="2" t="s">
        <v>8</v>
      </c>
      <c r="D2693" s="2" t="s">
        <v>97</v>
      </c>
      <c r="E2693" s="2" t="s">
        <v>10</v>
      </c>
      <c r="F2693" s="2">
        <v>0</v>
      </c>
      <c r="G2693" s="3">
        <v>15</v>
      </c>
    </row>
    <row r="2694" spans="1:7" ht="12.75" customHeight="1" x14ac:dyDescent="0.3">
      <c r="A2694" s="2">
        <v>2698</v>
      </c>
      <c r="B2694" s="2" t="s">
        <v>1274</v>
      </c>
      <c r="C2694" s="2" t="s">
        <v>8</v>
      </c>
      <c r="D2694" s="2" t="s">
        <v>97</v>
      </c>
      <c r="F2694" s="2">
        <v>20</v>
      </c>
      <c r="G2694" s="3">
        <v>19</v>
      </c>
    </row>
    <row r="2695" spans="1:7" ht="12.75" customHeight="1" x14ac:dyDescent="0.3">
      <c r="A2695" s="2">
        <v>2699</v>
      </c>
      <c r="B2695" s="2" t="s">
        <v>1275</v>
      </c>
      <c r="C2695" s="2" t="s">
        <v>8</v>
      </c>
      <c r="D2695" s="2" t="s">
        <v>65</v>
      </c>
      <c r="E2695" s="2" t="s">
        <v>10</v>
      </c>
      <c r="F2695" s="2">
        <v>0</v>
      </c>
      <c r="G2695" s="3">
        <v>19</v>
      </c>
    </row>
    <row r="2696" spans="1:7" ht="12.75" customHeight="1" x14ac:dyDescent="0.3">
      <c r="A2696" s="2">
        <v>2700</v>
      </c>
      <c r="B2696" s="2" t="s">
        <v>1275</v>
      </c>
      <c r="C2696" s="2" t="s">
        <v>8</v>
      </c>
      <c r="D2696" s="2" t="s">
        <v>65</v>
      </c>
      <c r="F2696" s="2">
        <v>10</v>
      </c>
      <c r="G2696" s="3">
        <v>33</v>
      </c>
    </row>
    <row r="2697" spans="1:7" ht="12.75" customHeight="1" x14ac:dyDescent="0.3">
      <c r="A2697" s="2">
        <v>2701</v>
      </c>
      <c r="B2697" s="2" t="s">
        <v>1275</v>
      </c>
      <c r="C2697" s="2" t="s">
        <v>8</v>
      </c>
      <c r="D2697" s="2" t="s">
        <v>65</v>
      </c>
      <c r="F2697" s="2">
        <v>30</v>
      </c>
      <c r="G2697" s="3">
        <v>11</v>
      </c>
    </row>
    <row r="2698" spans="1:7" ht="12.75" customHeight="1" x14ac:dyDescent="0.3">
      <c r="A2698" s="2">
        <v>2702</v>
      </c>
      <c r="B2698" s="2" t="s">
        <v>1276</v>
      </c>
      <c r="C2698" s="2" t="s">
        <v>14</v>
      </c>
      <c r="D2698" s="2" t="s">
        <v>16</v>
      </c>
      <c r="F2698" s="2">
        <v>30</v>
      </c>
      <c r="G2698" s="3">
        <v>10</v>
      </c>
    </row>
    <row r="2699" spans="1:7" ht="12.75" customHeight="1" x14ac:dyDescent="0.3">
      <c r="A2699" s="2">
        <v>2703</v>
      </c>
      <c r="B2699" s="2" t="s">
        <v>1276</v>
      </c>
      <c r="C2699" s="2" t="s">
        <v>14</v>
      </c>
      <c r="D2699" s="2" t="s">
        <v>16</v>
      </c>
      <c r="E2699" s="2" t="s">
        <v>10</v>
      </c>
      <c r="F2699" s="2">
        <v>0</v>
      </c>
      <c r="G2699" s="3">
        <v>33</v>
      </c>
    </row>
    <row r="2700" spans="1:7" ht="12.75" customHeight="1" x14ac:dyDescent="0.3">
      <c r="A2700" s="2">
        <v>2704</v>
      </c>
      <c r="B2700" s="2" t="s">
        <v>1277</v>
      </c>
      <c r="C2700" s="2" t="s">
        <v>83</v>
      </c>
      <c r="D2700" s="2" t="s">
        <v>84</v>
      </c>
      <c r="F2700" s="2">
        <v>30</v>
      </c>
      <c r="G2700" s="3">
        <v>12</v>
      </c>
    </row>
    <row r="2701" spans="1:7" ht="12.75" customHeight="1" x14ac:dyDescent="0.3">
      <c r="A2701" s="2">
        <v>2705</v>
      </c>
      <c r="B2701" s="2" t="s">
        <v>1277</v>
      </c>
      <c r="C2701" s="2" t="s">
        <v>83</v>
      </c>
      <c r="D2701" s="2" t="s">
        <v>84</v>
      </c>
      <c r="F2701" s="2">
        <v>10</v>
      </c>
      <c r="G2701" s="3">
        <v>40</v>
      </c>
    </row>
    <row r="2702" spans="1:7" ht="12.75" customHeight="1" x14ac:dyDescent="0.3">
      <c r="A2702" s="2">
        <v>2706</v>
      </c>
      <c r="B2702" s="2" t="s">
        <v>1277</v>
      </c>
      <c r="C2702" s="2" t="s">
        <v>83</v>
      </c>
      <c r="D2702" s="2" t="s">
        <v>84</v>
      </c>
      <c r="E2702" s="2" t="s">
        <v>10</v>
      </c>
      <c r="F2702" s="2">
        <v>0</v>
      </c>
      <c r="G2702" s="3">
        <v>29</v>
      </c>
    </row>
    <row r="2703" spans="1:7" ht="12.75" customHeight="1" x14ac:dyDescent="0.3">
      <c r="A2703" s="2">
        <v>2707</v>
      </c>
      <c r="B2703" s="2" t="s">
        <v>1278</v>
      </c>
      <c r="C2703" s="2" t="s">
        <v>8</v>
      </c>
      <c r="D2703" s="2" t="s">
        <v>9</v>
      </c>
      <c r="E2703" s="2" t="s">
        <v>10</v>
      </c>
      <c r="F2703" s="2">
        <v>0</v>
      </c>
      <c r="G2703" s="3">
        <v>37</v>
      </c>
    </row>
    <row r="2704" spans="1:7" ht="12.75" customHeight="1" x14ac:dyDescent="0.3">
      <c r="A2704" s="2">
        <v>2708</v>
      </c>
      <c r="B2704" s="2" t="s">
        <v>1278</v>
      </c>
      <c r="C2704" s="2" t="s">
        <v>8</v>
      </c>
      <c r="D2704" s="2" t="s">
        <v>9</v>
      </c>
      <c r="F2704" s="2">
        <v>30</v>
      </c>
      <c r="G2704" s="3">
        <v>29</v>
      </c>
    </row>
    <row r="2705" spans="1:7" ht="12.75" customHeight="1" x14ac:dyDescent="0.3">
      <c r="A2705" s="2">
        <v>2709</v>
      </c>
      <c r="B2705" s="2" t="s">
        <v>1279</v>
      </c>
      <c r="C2705" s="2" t="s">
        <v>8</v>
      </c>
      <c r="D2705" s="2" t="s">
        <v>47</v>
      </c>
      <c r="E2705" s="2" t="s">
        <v>10</v>
      </c>
      <c r="F2705" s="2">
        <v>0</v>
      </c>
      <c r="G2705" s="3">
        <v>20</v>
      </c>
    </row>
    <row r="2706" spans="1:7" ht="12.75" customHeight="1" x14ac:dyDescent="0.3">
      <c r="A2706" s="2">
        <v>2710</v>
      </c>
      <c r="B2706" s="2" t="s">
        <v>1280</v>
      </c>
      <c r="C2706" s="2" t="s">
        <v>8</v>
      </c>
      <c r="D2706" s="2" t="s">
        <v>9</v>
      </c>
      <c r="F2706" s="2">
        <v>10</v>
      </c>
      <c r="G2706" s="3">
        <v>13</v>
      </c>
    </row>
    <row r="2707" spans="1:7" ht="12.75" customHeight="1" x14ac:dyDescent="0.3">
      <c r="A2707" s="2">
        <v>2711</v>
      </c>
      <c r="B2707" s="2" t="s">
        <v>1280</v>
      </c>
      <c r="C2707" s="2" t="s">
        <v>8</v>
      </c>
      <c r="D2707" s="2" t="s">
        <v>9</v>
      </c>
      <c r="E2707" s="2" t="s">
        <v>10</v>
      </c>
      <c r="F2707" s="2">
        <v>0</v>
      </c>
      <c r="G2707" s="3">
        <v>32</v>
      </c>
    </row>
    <row r="2708" spans="1:7" ht="12.75" customHeight="1" x14ac:dyDescent="0.3">
      <c r="A2708" s="2">
        <v>2712</v>
      </c>
      <c r="B2708" s="2" t="s">
        <v>1280</v>
      </c>
      <c r="C2708" s="2" t="s">
        <v>8</v>
      </c>
      <c r="D2708" s="2" t="s">
        <v>9</v>
      </c>
      <c r="F2708" s="2">
        <v>30</v>
      </c>
      <c r="G2708" s="3">
        <v>27</v>
      </c>
    </row>
    <row r="2709" spans="1:7" ht="12.75" customHeight="1" x14ac:dyDescent="0.3">
      <c r="A2709" s="2">
        <v>2713</v>
      </c>
      <c r="B2709" s="2" t="s">
        <v>1281</v>
      </c>
      <c r="C2709" s="2" t="s">
        <v>8</v>
      </c>
      <c r="D2709" s="2" t="s">
        <v>9</v>
      </c>
      <c r="E2709" s="2" t="s">
        <v>10</v>
      </c>
      <c r="F2709" s="2">
        <v>0</v>
      </c>
      <c r="G2709" s="3">
        <v>10</v>
      </c>
    </row>
    <row r="2710" spans="1:7" ht="12.75" customHeight="1" x14ac:dyDescent="0.3">
      <c r="A2710" s="2">
        <v>2714</v>
      </c>
      <c r="B2710" s="2" t="s">
        <v>1281</v>
      </c>
      <c r="C2710" s="2" t="s">
        <v>8</v>
      </c>
      <c r="D2710" s="2" t="s">
        <v>9</v>
      </c>
      <c r="F2710" s="2">
        <v>10</v>
      </c>
      <c r="G2710" s="3">
        <v>29</v>
      </c>
    </row>
    <row r="2711" spans="1:7" ht="12.75" customHeight="1" x14ac:dyDescent="0.3">
      <c r="A2711" s="2">
        <v>2715</v>
      </c>
      <c r="B2711" s="2" t="s">
        <v>1282</v>
      </c>
      <c r="C2711" s="2" t="s">
        <v>8</v>
      </c>
      <c r="D2711" s="2" t="s">
        <v>47</v>
      </c>
      <c r="F2711" s="2">
        <v>10</v>
      </c>
      <c r="G2711" s="3">
        <v>20</v>
      </c>
    </row>
    <row r="2712" spans="1:7" ht="12.75" customHeight="1" x14ac:dyDescent="0.3">
      <c r="A2712" s="2">
        <v>2716</v>
      </c>
      <c r="B2712" s="2" t="s">
        <v>1282</v>
      </c>
      <c r="C2712" s="2" t="s">
        <v>8</v>
      </c>
      <c r="D2712" s="2" t="s">
        <v>47</v>
      </c>
      <c r="E2712" s="2" t="s">
        <v>10</v>
      </c>
      <c r="F2712" s="2">
        <v>0</v>
      </c>
      <c r="G2712" s="3">
        <v>31</v>
      </c>
    </row>
    <row r="2713" spans="1:7" ht="12.75" customHeight="1" x14ac:dyDescent="0.3">
      <c r="A2713" s="2">
        <v>2717</v>
      </c>
      <c r="B2713" s="2" t="s">
        <v>1283</v>
      </c>
      <c r="C2713" s="2" t="s">
        <v>8</v>
      </c>
      <c r="D2713" s="2" t="s">
        <v>54</v>
      </c>
      <c r="F2713" s="2">
        <v>10</v>
      </c>
      <c r="G2713" s="3">
        <v>26</v>
      </c>
    </row>
    <row r="2714" spans="1:7" ht="12.75" customHeight="1" x14ac:dyDescent="0.3">
      <c r="A2714" s="2">
        <v>2718</v>
      </c>
      <c r="B2714" s="2" t="s">
        <v>1283</v>
      </c>
      <c r="C2714" s="2" t="s">
        <v>8</v>
      </c>
      <c r="D2714" s="2" t="s">
        <v>54</v>
      </c>
      <c r="F2714" s="2">
        <v>30</v>
      </c>
      <c r="G2714" s="3">
        <v>33</v>
      </c>
    </row>
    <row r="2715" spans="1:7" ht="12.75" customHeight="1" x14ac:dyDescent="0.3">
      <c r="A2715" s="2">
        <v>2719</v>
      </c>
      <c r="B2715" s="2" t="s">
        <v>1284</v>
      </c>
      <c r="C2715" s="2" t="s">
        <v>8</v>
      </c>
      <c r="D2715" s="2" t="s">
        <v>9</v>
      </c>
      <c r="E2715" s="2" t="s">
        <v>10</v>
      </c>
      <c r="F2715" s="2">
        <v>0</v>
      </c>
      <c r="G2715" s="3">
        <v>13</v>
      </c>
    </row>
    <row r="2716" spans="1:7" ht="12.75" customHeight="1" x14ac:dyDescent="0.3">
      <c r="A2716" s="2">
        <v>2720</v>
      </c>
      <c r="B2716" s="2" t="s">
        <v>1285</v>
      </c>
      <c r="C2716" s="2" t="s">
        <v>8</v>
      </c>
      <c r="D2716" s="2" t="s">
        <v>65</v>
      </c>
      <c r="E2716" s="2" t="s">
        <v>10</v>
      </c>
      <c r="F2716" s="2">
        <v>0</v>
      </c>
      <c r="G2716" s="3">
        <v>24</v>
      </c>
    </row>
    <row r="2717" spans="1:7" ht="12.75" customHeight="1" x14ac:dyDescent="0.3">
      <c r="A2717" s="2">
        <v>2721</v>
      </c>
      <c r="B2717" s="2" t="s">
        <v>1285</v>
      </c>
      <c r="C2717" s="2" t="s">
        <v>8</v>
      </c>
      <c r="D2717" s="2" t="s">
        <v>65</v>
      </c>
      <c r="F2717" s="2">
        <v>10</v>
      </c>
      <c r="G2717" s="3">
        <v>35</v>
      </c>
    </row>
    <row r="2718" spans="1:7" ht="12.75" customHeight="1" x14ac:dyDescent="0.3">
      <c r="A2718" s="2">
        <v>2722</v>
      </c>
      <c r="B2718" s="2" t="s">
        <v>1285</v>
      </c>
      <c r="C2718" s="2" t="s">
        <v>8</v>
      </c>
      <c r="D2718" s="2" t="s">
        <v>65</v>
      </c>
      <c r="F2718" s="2">
        <v>30</v>
      </c>
      <c r="G2718" s="3">
        <v>19</v>
      </c>
    </row>
    <row r="2719" spans="1:7" ht="12.75" customHeight="1" x14ac:dyDescent="0.3">
      <c r="A2719" s="2">
        <v>2723</v>
      </c>
      <c r="B2719" s="2" t="s">
        <v>1286</v>
      </c>
      <c r="C2719" s="2" t="s">
        <v>8</v>
      </c>
      <c r="D2719" s="2" t="s">
        <v>47</v>
      </c>
      <c r="E2719" s="2" t="s">
        <v>10</v>
      </c>
      <c r="F2719" s="2">
        <v>0</v>
      </c>
      <c r="G2719" s="3">
        <v>26</v>
      </c>
    </row>
    <row r="2720" spans="1:7" ht="12.75" customHeight="1" x14ac:dyDescent="0.3">
      <c r="A2720" s="2">
        <v>2724</v>
      </c>
      <c r="B2720" s="2" t="s">
        <v>1287</v>
      </c>
      <c r="C2720" s="2" t="s">
        <v>8</v>
      </c>
      <c r="D2720" s="2" t="s">
        <v>9</v>
      </c>
      <c r="F2720" s="2">
        <v>10</v>
      </c>
      <c r="G2720" s="3">
        <v>36</v>
      </c>
    </row>
    <row r="2721" spans="1:7" ht="12.75" customHeight="1" x14ac:dyDescent="0.3">
      <c r="A2721" s="2">
        <v>2725</v>
      </c>
      <c r="B2721" s="2" t="s">
        <v>1287</v>
      </c>
      <c r="C2721" s="2" t="s">
        <v>8</v>
      </c>
      <c r="D2721" s="2" t="s">
        <v>9</v>
      </c>
      <c r="E2721" s="2" t="s">
        <v>10</v>
      </c>
      <c r="F2721" s="2">
        <v>0</v>
      </c>
      <c r="G2721" s="3">
        <v>37</v>
      </c>
    </row>
    <row r="2722" spans="1:7" ht="12.75" customHeight="1" x14ac:dyDescent="0.3">
      <c r="A2722" s="2">
        <v>2726</v>
      </c>
      <c r="B2722" s="2" t="s">
        <v>1288</v>
      </c>
      <c r="C2722" s="2" t="s">
        <v>8</v>
      </c>
      <c r="D2722" s="2" t="s">
        <v>9</v>
      </c>
      <c r="F2722" s="2">
        <v>10</v>
      </c>
      <c r="G2722" s="3">
        <v>11</v>
      </c>
    </row>
    <row r="2723" spans="1:7" ht="12.75" customHeight="1" x14ac:dyDescent="0.3">
      <c r="A2723" s="2">
        <v>2727</v>
      </c>
      <c r="B2723" s="2" t="s">
        <v>1288</v>
      </c>
      <c r="C2723" s="2" t="s">
        <v>8</v>
      </c>
      <c r="D2723" s="2" t="s">
        <v>9</v>
      </c>
      <c r="E2723" s="2" t="s">
        <v>10</v>
      </c>
      <c r="F2723" s="2">
        <v>0</v>
      </c>
      <c r="G2723" s="3">
        <v>39</v>
      </c>
    </row>
    <row r="2724" spans="1:7" ht="12.75" customHeight="1" x14ac:dyDescent="0.3">
      <c r="A2724" s="2">
        <v>2728</v>
      </c>
      <c r="B2724" s="2" t="s">
        <v>1289</v>
      </c>
      <c r="C2724" s="2" t="s">
        <v>8</v>
      </c>
      <c r="D2724" s="2" t="s">
        <v>97</v>
      </c>
      <c r="F2724" s="2">
        <v>30</v>
      </c>
      <c r="G2724" s="3">
        <v>14</v>
      </c>
    </row>
    <row r="2725" spans="1:7" ht="12.75" customHeight="1" x14ac:dyDescent="0.3">
      <c r="A2725" s="2">
        <v>2729</v>
      </c>
      <c r="B2725" s="2" t="s">
        <v>1290</v>
      </c>
      <c r="C2725" s="2" t="s">
        <v>8</v>
      </c>
      <c r="D2725" s="2" t="s">
        <v>54</v>
      </c>
      <c r="E2725" s="2" t="s">
        <v>10</v>
      </c>
      <c r="F2725" s="2">
        <v>0</v>
      </c>
      <c r="G2725" s="3">
        <v>37</v>
      </c>
    </row>
    <row r="2726" spans="1:7" ht="12.75" customHeight="1" x14ac:dyDescent="0.3">
      <c r="A2726" s="2">
        <v>2730</v>
      </c>
      <c r="B2726" s="2" t="s">
        <v>1290</v>
      </c>
      <c r="C2726" s="2" t="s">
        <v>8</v>
      </c>
      <c r="D2726" s="2" t="s">
        <v>54</v>
      </c>
      <c r="F2726" s="2">
        <v>30</v>
      </c>
      <c r="G2726" s="3">
        <v>24</v>
      </c>
    </row>
    <row r="2727" spans="1:7" ht="12.75" customHeight="1" x14ac:dyDescent="0.3">
      <c r="A2727" s="2">
        <v>2731</v>
      </c>
      <c r="B2727" s="2" t="s">
        <v>1291</v>
      </c>
      <c r="C2727" s="2" t="s">
        <v>8</v>
      </c>
      <c r="D2727" s="2" t="s">
        <v>9</v>
      </c>
      <c r="F2727" s="2">
        <v>10</v>
      </c>
      <c r="G2727" s="3">
        <v>37</v>
      </c>
    </row>
    <row r="2728" spans="1:7" ht="12.75" customHeight="1" x14ac:dyDescent="0.3">
      <c r="A2728" s="2">
        <v>2732</v>
      </c>
      <c r="B2728" s="2" t="s">
        <v>1291</v>
      </c>
      <c r="C2728" s="2" t="s">
        <v>8</v>
      </c>
      <c r="D2728" s="2" t="s">
        <v>9</v>
      </c>
      <c r="E2728" s="2" t="s">
        <v>10</v>
      </c>
      <c r="F2728" s="2">
        <v>0</v>
      </c>
      <c r="G2728" s="3">
        <v>26</v>
      </c>
    </row>
    <row r="2729" spans="1:7" ht="12.75" customHeight="1" x14ac:dyDescent="0.3">
      <c r="A2729" s="2">
        <v>2733</v>
      </c>
      <c r="B2729" s="2" t="s">
        <v>1292</v>
      </c>
      <c r="C2729" s="2" t="s">
        <v>8</v>
      </c>
      <c r="D2729" s="2" t="s">
        <v>9</v>
      </c>
      <c r="F2729" s="2">
        <v>30</v>
      </c>
      <c r="G2729" s="3">
        <v>37</v>
      </c>
    </row>
    <row r="2730" spans="1:7" ht="12.75" customHeight="1" x14ac:dyDescent="0.3">
      <c r="A2730" s="2">
        <v>2734</v>
      </c>
      <c r="B2730" s="2" t="s">
        <v>1292</v>
      </c>
      <c r="C2730" s="2" t="s">
        <v>8</v>
      </c>
      <c r="D2730" s="2" t="s">
        <v>9</v>
      </c>
      <c r="E2730" s="2" t="s">
        <v>10</v>
      </c>
      <c r="F2730" s="2">
        <v>0</v>
      </c>
      <c r="G2730" s="3">
        <v>30</v>
      </c>
    </row>
    <row r="2731" spans="1:7" ht="12.75" customHeight="1" x14ac:dyDescent="0.3">
      <c r="A2731" s="2">
        <v>2735</v>
      </c>
      <c r="B2731" s="2" t="s">
        <v>1292</v>
      </c>
      <c r="C2731" s="2" t="s">
        <v>8</v>
      </c>
      <c r="D2731" s="2" t="s">
        <v>9</v>
      </c>
      <c r="F2731" s="2">
        <v>10</v>
      </c>
      <c r="G2731" s="3">
        <v>11</v>
      </c>
    </row>
    <row r="2732" spans="1:7" ht="12.75" customHeight="1" x14ac:dyDescent="0.3">
      <c r="A2732" s="2">
        <v>2736</v>
      </c>
      <c r="B2732" s="2" t="s">
        <v>1293</v>
      </c>
      <c r="C2732" s="2" t="s">
        <v>8</v>
      </c>
      <c r="D2732" s="2" t="s">
        <v>36</v>
      </c>
      <c r="F2732" s="2">
        <v>30</v>
      </c>
      <c r="G2732" s="3">
        <v>22</v>
      </c>
    </row>
    <row r="2733" spans="1:7" ht="12.75" customHeight="1" x14ac:dyDescent="0.3">
      <c r="A2733" s="2">
        <v>2737</v>
      </c>
      <c r="B2733" s="2" t="s">
        <v>1293</v>
      </c>
      <c r="C2733" s="2" t="s">
        <v>8</v>
      </c>
      <c r="D2733" s="2" t="s">
        <v>36</v>
      </c>
      <c r="F2733" s="2">
        <v>20</v>
      </c>
      <c r="G2733" s="3">
        <v>21</v>
      </c>
    </row>
    <row r="2734" spans="1:7" ht="12.75" customHeight="1" x14ac:dyDescent="0.3">
      <c r="A2734" s="2">
        <v>2738</v>
      </c>
      <c r="B2734" s="2" t="s">
        <v>1293</v>
      </c>
      <c r="C2734" s="2" t="s">
        <v>8</v>
      </c>
      <c r="D2734" s="2" t="s">
        <v>36</v>
      </c>
      <c r="E2734" s="2" t="s">
        <v>10</v>
      </c>
      <c r="F2734" s="2">
        <v>0</v>
      </c>
      <c r="G2734" s="3">
        <v>25</v>
      </c>
    </row>
    <row r="2735" spans="1:7" ht="12.75" customHeight="1" x14ac:dyDescent="0.3">
      <c r="A2735" s="2">
        <v>2739</v>
      </c>
      <c r="B2735" s="2" t="s">
        <v>1294</v>
      </c>
      <c r="C2735" s="2" t="s">
        <v>8</v>
      </c>
      <c r="D2735" s="2" t="s">
        <v>47</v>
      </c>
      <c r="E2735" s="2" t="s">
        <v>10</v>
      </c>
      <c r="F2735" s="2">
        <v>0</v>
      </c>
      <c r="G2735" s="3">
        <v>19</v>
      </c>
    </row>
    <row r="2736" spans="1:7" ht="12.75" customHeight="1" x14ac:dyDescent="0.3">
      <c r="A2736" s="2">
        <v>2740</v>
      </c>
      <c r="B2736" s="2" t="s">
        <v>1295</v>
      </c>
      <c r="C2736" s="2" t="s">
        <v>8</v>
      </c>
      <c r="D2736" s="2" t="s">
        <v>47</v>
      </c>
      <c r="E2736" s="2" t="s">
        <v>10</v>
      </c>
      <c r="F2736" s="2">
        <v>0</v>
      </c>
      <c r="G2736" s="3">
        <v>40</v>
      </c>
    </row>
    <row r="2737" spans="1:7" ht="12.75" customHeight="1" x14ac:dyDescent="0.3">
      <c r="A2737" s="2">
        <v>2741</v>
      </c>
      <c r="B2737" s="2" t="s">
        <v>1296</v>
      </c>
      <c r="C2737" s="2" t="s">
        <v>8</v>
      </c>
      <c r="D2737" s="2" t="s">
        <v>94</v>
      </c>
      <c r="F2737" s="2">
        <v>10</v>
      </c>
      <c r="G2737" s="3">
        <v>22</v>
      </c>
    </row>
    <row r="2738" spans="1:7" ht="12.75" customHeight="1" x14ac:dyDescent="0.3">
      <c r="A2738" s="2">
        <v>2742</v>
      </c>
      <c r="B2738" s="2" t="s">
        <v>1297</v>
      </c>
      <c r="C2738" s="2" t="s">
        <v>8</v>
      </c>
      <c r="D2738" s="2" t="s">
        <v>9</v>
      </c>
      <c r="E2738" s="2" t="s">
        <v>10</v>
      </c>
      <c r="F2738" s="2">
        <v>0</v>
      </c>
      <c r="G2738" s="3">
        <v>13</v>
      </c>
    </row>
    <row r="2739" spans="1:7" ht="12.75" customHeight="1" x14ac:dyDescent="0.3">
      <c r="A2739" s="2">
        <v>2743</v>
      </c>
      <c r="B2739" s="2" t="s">
        <v>1297</v>
      </c>
      <c r="C2739" s="2" t="s">
        <v>8</v>
      </c>
      <c r="D2739" s="2" t="s">
        <v>9</v>
      </c>
      <c r="F2739" s="2">
        <v>10</v>
      </c>
      <c r="G2739" s="3">
        <v>15</v>
      </c>
    </row>
    <row r="2740" spans="1:7" ht="12.75" customHeight="1" x14ac:dyDescent="0.3">
      <c r="A2740" s="2">
        <v>2744</v>
      </c>
      <c r="B2740" s="2" t="s">
        <v>1297</v>
      </c>
      <c r="C2740" s="2" t="s">
        <v>8</v>
      </c>
      <c r="D2740" s="2" t="s">
        <v>9</v>
      </c>
      <c r="F2740" s="2">
        <v>30</v>
      </c>
      <c r="G2740" s="3">
        <v>22</v>
      </c>
    </row>
    <row r="2741" spans="1:7" ht="12.75" customHeight="1" x14ac:dyDescent="0.3">
      <c r="A2741" s="2">
        <v>2745</v>
      </c>
      <c r="B2741" s="2" t="s">
        <v>1298</v>
      </c>
      <c r="C2741" s="2" t="s">
        <v>8</v>
      </c>
      <c r="D2741" s="2" t="s">
        <v>9</v>
      </c>
      <c r="E2741" s="2" t="s">
        <v>10</v>
      </c>
      <c r="F2741" s="2">
        <v>0</v>
      </c>
      <c r="G2741" s="3">
        <v>32</v>
      </c>
    </row>
    <row r="2742" spans="1:7" ht="12.75" customHeight="1" x14ac:dyDescent="0.3">
      <c r="A2742" s="2">
        <v>2746</v>
      </c>
      <c r="B2742" s="2" t="s">
        <v>1298</v>
      </c>
      <c r="C2742" s="2" t="s">
        <v>8</v>
      </c>
      <c r="D2742" s="2" t="s">
        <v>9</v>
      </c>
      <c r="F2742" s="2">
        <v>30</v>
      </c>
      <c r="G2742" s="3">
        <v>40</v>
      </c>
    </row>
    <row r="2743" spans="1:7" ht="12.75" customHeight="1" x14ac:dyDescent="0.3">
      <c r="A2743" s="2">
        <v>2747</v>
      </c>
      <c r="B2743" s="2" t="s">
        <v>1298</v>
      </c>
      <c r="C2743" s="2" t="s">
        <v>8</v>
      </c>
      <c r="D2743" s="2" t="s">
        <v>9</v>
      </c>
      <c r="F2743" s="2">
        <v>10</v>
      </c>
      <c r="G2743" s="3">
        <v>27</v>
      </c>
    </row>
    <row r="2744" spans="1:7" ht="12.75" customHeight="1" x14ac:dyDescent="0.3">
      <c r="A2744" s="2">
        <v>2748</v>
      </c>
      <c r="B2744" s="2" t="s">
        <v>1299</v>
      </c>
      <c r="C2744" s="2" t="s">
        <v>8</v>
      </c>
      <c r="D2744" s="2" t="s">
        <v>36</v>
      </c>
      <c r="E2744" s="2" t="s">
        <v>10</v>
      </c>
      <c r="F2744" s="2">
        <v>0</v>
      </c>
      <c r="G2744" s="3">
        <v>34</v>
      </c>
    </row>
    <row r="2745" spans="1:7" ht="12.75" customHeight="1" x14ac:dyDescent="0.3">
      <c r="A2745" s="2">
        <v>2749</v>
      </c>
      <c r="B2745" s="2" t="s">
        <v>1300</v>
      </c>
      <c r="C2745" s="2" t="s">
        <v>8</v>
      </c>
      <c r="D2745" s="2" t="s">
        <v>47</v>
      </c>
      <c r="F2745" s="2">
        <v>20</v>
      </c>
      <c r="G2745" s="3">
        <v>34</v>
      </c>
    </row>
    <row r="2746" spans="1:7" ht="12.75" customHeight="1" x14ac:dyDescent="0.3">
      <c r="A2746" s="2">
        <v>2750</v>
      </c>
      <c r="B2746" s="2" t="s">
        <v>1300</v>
      </c>
      <c r="C2746" s="2" t="s">
        <v>8</v>
      </c>
      <c r="D2746" s="2" t="s">
        <v>47</v>
      </c>
      <c r="E2746" s="2" t="s">
        <v>10</v>
      </c>
      <c r="F2746" s="2">
        <v>0</v>
      </c>
      <c r="G2746" s="3">
        <v>25</v>
      </c>
    </row>
    <row r="2747" spans="1:7" ht="12.75" customHeight="1" x14ac:dyDescent="0.3">
      <c r="A2747" s="2">
        <v>2751</v>
      </c>
      <c r="B2747" s="2" t="s">
        <v>1300</v>
      </c>
      <c r="C2747" s="2" t="s">
        <v>8</v>
      </c>
      <c r="D2747" s="2" t="s">
        <v>47</v>
      </c>
      <c r="F2747" s="2">
        <v>30</v>
      </c>
      <c r="G2747" s="3">
        <v>40</v>
      </c>
    </row>
    <row r="2748" spans="1:7" ht="12.75" customHeight="1" x14ac:dyDescent="0.3">
      <c r="A2748" s="2">
        <v>2752</v>
      </c>
      <c r="B2748" s="2" t="s">
        <v>1300</v>
      </c>
      <c r="C2748" s="2" t="s">
        <v>8</v>
      </c>
      <c r="D2748" s="2" t="s">
        <v>47</v>
      </c>
      <c r="F2748" s="2">
        <v>10</v>
      </c>
      <c r="G2748" s="3">
        <v>25</v>
      </c>
    </row>
    <row r="2749" spans="1:7" ht="12.75" customHeight="1" x14ac:dyDescent="0.3">
      <c r="A2749" s="2">
        <v>2753</v>
      </c>
      <c r="B2749" s="2" t="s">
        <v>1301</v>
      </c>
      <c r="C2749" s="2" t="s">
        <v>8</v>
      </c>
      <c r="D2749" s="2" t="s">
        <v>9</v>
      </c>
      <c r="E2749" s="2" t="s">
        <v>10</v>
      </c>
      <c r="F2749" s="2">
        <v>0</v>
      </c>
      <c r="G2749" s="3">
        <v>36</v>
      </c>
    </row>
    <row r="2750" spans="1:7" ht="12.75" customHeight="1" x14ac:dyDescent="0.3">
      <c r="A2750" s="2">
        <v>2754</v>
      </c>
      <c r="B2750" s="2" t="s">
        <v>1301</v>
      </c>
      <c r="C2750" s="2" t="s">
        <v>8</v>
      </c>
      <c r="D2750" s="2" t="s">
        <v>9</v>
      </c>
      <c r="F2750" s="2">
        <v>10</v>
      </c>
      <c r="G2750" s="3">
        <v>32</v>
      </c>
    </row>
    <row r="2751" spans="1:7" ht="12.75" customHeight="1" x14ac:dyDescent="0.3">
      <c r="A2751" s="2">
        <v>2755</v>
      </c>
      <c r="B2751" s="2" t="s">
        <v>1302</v>
      </c>
      <c r="C2751" s="2" t="s">
        <v>8</v>
      </c>
      <c r="D2751" s="2" t="s">
        <v>9</v>
      </c>
      <c r="E2751" s="2" t="s">
        <v>10</v>
      </c>
      <c r="F2751" s="2">
        <v>0</v>
      </c>
      <c r="G2751" s="3">
        <v>23</v>
      </c>
    </row>
    <row r="2752" spans="1:7" ht="12.75" customHeight="1" x14ac:dyDescent="0.3">
      <c r="A2752" s="2">
        <v>2756</v>
      </c>
      <c r="B2752" s="2" t="s">
        <v>1302</v>
      </c>
      <c r="C2752" s="2" t="s">
        <v>8</v>
      </c>
      <c r="D2752" s="2" t="s">
        <v>9</v>
      </c>
      <c r="F2752" s="2">
        <v>10</v>
      </c>
      <c r="G2752" s="3">
        <v>23</v>
      </c>
    </row>
    <row r="2753" spans="1:7" ht="12.75" customHeight="1" x14ac:dyDescent="0.3">
      <c r="A2753" s="2">
        <v>2757</v>
      </c>
      <c r="B2753" s="2" t="s">
        <v>1303</v>
      </c>
      <c r="C2753" s="2" t="s">
        <v>8</v>
      </c>
      <c r="D2753" s="2" t="s">
        <v>75</v>
      </c>
      <c r="E2753" s="2" t="s">
        <v>10</v>
      </c>
      <c r="F2753" s="2">
        <v>0</v>
      </c>
      <c r="G2753" s="3">
        <v>12</v>
      </c>
    </row>
    <row r="2754" spans="1:7" ht="12.75" customHeight="1" x14ac:dyDescent="0.3">
      <c r="A2754" s="2">
        <v>2758</v>
      </c>
      <c r="B2754" s="2" t="s">
        <v>1304</v>
      </c>
      <c r="C2754" s="2" t="s">
        <v>8</v>
      </c>
      <c r="D2754" s="2" t="s">
        <v>54</v>
      </c>
      <c r="F2754" s="2">
        <v>30</v>
      </c>
      <c r="G2754" s="3">
        <v>20</v>
      </c>
    </row>
    <row r="2755" spans="1:7" ht="12.75" customHeight="1" x14ac:dyDescent="0.3">
      <c r="A2755" s="2">
        <v>2759</v>
      </c>
      <c r="B2755" s="2" t="s">
        <v>1304</v>
      </c>
      <c r="C2755" s="2" t="s">
        <v>8</v>
      </c>
      <c r="D2755" s="2" t="s">
        <v>54</v>
      </c>
      <c r="E2755" s="2" t="s">
        <v>10</v>
      </c>
      <c r="F2755" s="2">
        <v>0</v>
      </c>
      <c r="G2755" s="3">
        <v>15</v>
      </c>
    </row>
    <row r="2756" spans="1:7" ht="12.75" customHeight="1" x14ac:dyDescent="0.3">
      <c r="A2756" s="2">
        <v>2760</v>
      </c>
      <c r="B2756" s="2" t="s">
        <v>1304</v>
      </c>
      <c r="C2756" s="2" t="s">
        <v>8</v>
      </c>
      <c r="D2756" s="2" t="s">
        <v>54</v>
      </c>
      <c r="F2756" s="2">
        <v>10</v>
      </c>
      <c r="G2756" s="3">
        <v>20</v>
      </c>
    </row>
    <row r="2757" spans="1:7" ht="12.75" customHeight="1" x14ac:dyDescent="0.3">
      <c r="A2757" s="2">
        <v>2761</v>
      </c>
      <c r="B2757" s="2" t="s">
        <v>1304</v>
      </c>
      <c r="C2757" s="2" t="s">
        <v>8</v>
      </c>
      <c r="D2757" s="2" t="s">
        <v>54</v>
      </c>
      <c r="F2757" s="2">
        <v>20</v>
      </c>
      <c r="G2757" s="3">
        <v>10</v>
      </c>
    </row>
    <row r="2758" spans="1:7" ht="12.75" customHeight="1" x14ac:dyDescent="0.3">
      <c r="A2758" s="2">
        <v>2762</v>
      </c>
      <c r="B2758" s="2" t="s">
        <v>1305</v>
      </c>
      <c r="C2758" s="2" t="s">
        <v>8</v>
      </c>
      <c r="D2758" s="2" t="s">
        <v>36</v>
      </c>
      <c r="E2758" s="2" t="s">
        <v>10</v>
      </c>
      <c r="F2758" s="2">
        <v>0</v>
      </c>
      <c r="G2758" s="3">
        <v>18</v>
      </c>
    </row>
    <row r="2759" spans="1:7" ht="12.75" customHeight="1" x14ac:dyDescent="0.3">
      <c r="A2759" s="2">
        <v>2763</v>
      </c>
      <c r="B2759" s="2" t="s">
        <v>1305</v>
      </c>
      <c r="C2759" s="2" t="s">
        <v>8</v>
      </c>
      <c r="D2759" s="2" t="s">
        <v>36</v>
      </c>
      <c r="F2759" s="2">
        <v>10</v>
      </c>
      <c r="G2759" s="3">
        <v>20</v>
      </c>
    </row>
    <row r="2760" spans="1:7" ht="12.75" customHeight="1" x14ac:dyDescent="0.3">
      <c r="A2760" s="2">
        <v>2764</v>
      </c>
      <c r="B2760" s="2" t="s">
        <v>1305</v>
      </c>
      <c r="C2760" s="2" t="s">
        <v>8</v>
      </c>
      <c r="D2760" s="2" t="s">
        <v>36</v>
      </c>
      <c r="F2760" s="2">
        <v>30</v>
      </c>
      <c r="G2760" s="3">
        <v>26</v>
      </c>
    </row>
    <row r="2761" spans="1:7" ht="12.75" customHeight="1" x14ac:dyDescent="0.3">
      <c r="A2761" s="2">
        <v>2765</v>
      </c>
      <c r="B2761" s="2" t="s">
        <v>1306</v>
      </c>
      <c r="C2761" s="2" t="s">
        <v>8</v>
      </c>
      <c r="D2761" s="2" t="s">
        <v>54</v>
      </c>
      <c r="F2761" s="2">
        <v>10</v>
      </c>
      <c r="G2761" s="3">
        <v>33</v>
      </c>
    </row>
    <row r="2762" spans="1:7" ht="12.75" customHeight="1" x14ac:dyDescent="0.3">
      <c r="A2762" s="2">
        <v>2766</v>
      </c>
      <c r="B2762" s="2" t="s">
        <v>1306</v>
      </c>
      <c r="C2762" s="2" t="s">
        <v>8</v>
      </c>
      <c r="D2762" s="2" t="s">
        <v>54</v>
      </c>
      <c r="F2762" s="2">
        <v>30</v>
      </c>
      <c r="G2762" s="3">
        <v>13</v>
      </c>
    </row>
    <row r="2763" spans="1:7" ht="12.75" customHeight="1" x14ac:dyDescent="0.3">
      <c r="A2763" s="2">
        <v>2767</v>
      </c>
      <c r="B2763" s="2" t="s">
        <v>1306</v>
      </c>
      <c r="C2763" s="2" t="s">
        <v>8</v>
      </c>
      <c r="D2763" s="2" t="s">
        <v>54</v>
      </c>
      <c r="E2763" s="2" t="s">
        <v>10</v>
      </c>
      <c r="F2763" s="2">
        <v>0</v>
      </c>
      <c r="G2763" s="3">
        <v>40</v>
      </c>
    </row>
    <row r="2764" spans="1:7" ht="12.75" customHeight="1" x14ac:dyDescent="0.3">
      <c r="A2764" s="2">
        <v>2768</v>
      </c>
      <c r="B2764" s="2" t="s">
        <v>1307</v>
      </c>
      <c r="C2764" s="2" t="s">
        <v>8</v>
      </c>
      <c r="D2764" s="2" t="s">
        <v>9</v>
      </c>
      <c r="F2764" s="2">
        <v>30</v>
      </c>
      <c r="G2764" s="3">
        <v>22</v>
      </c>
    </row>
    <row r="2765" spans="1:7" ht="12.75" customHeight="1" x14ac:dyDescent="0.3">
      <c r="A2765" s="2">
        <v>2769</v>
      </c>
      <c r="B2765" s="2" t="s">
        <v>1307</v>
      </c>
      <c r="C2765" s="2" t="s">
        <v>8</v>
      </c>
      <c r="D2765" s="2" t="s">
        <v>9</v>
      </c>
      <c r="F2765" s="2">
        <v>10</v>
      </c>
      <c r="G2765" s="3">
        <v>40</v>
      </c>
    </row>
    <row r="2766" spans="1:7" ht="12.75" customHeight="1" x14ac:dyDescent="0.3">
      <c r="A2766" s="2">
        <v>2770</v>
      </c>
      <c r="B2766" s="2" t="s">
        <v>1307</v>
      </c>
      <c r="C2766" s="2" t="s">
        <v>8</v>
      </c>
      <c r="D2766" s="2" t="s">
        <v>9</v>
      </c>
      <c r="E2766" s="2" t="s">
        <v>10</v>
      </c>
      <c r="F2766" s="2">
        <v>0</v>
      </c>
      <c r="G2766" s="3">
        <v>30</v>
      </c>
    </row>
    <row r="2767" spans="1:7" ht="12.75" customHeight="1" x14ac:dyDescent="0.3">
      <c r="A2767" s="2">
        <v>2771</v>
      </c>
      <c r="B2767" s="2" t="s">
        <v>1308</v>
      </c>
      <c r="C2767" s="2" t="s">
        <v>8</v>
      </c>
      <c r="D2767" s="2" t="s">
        <v>47</v>
      </c>
      <c r="E2767" s="2" t="s">
        <v>10</v>
      </c>
      <c r="F2767" s="2">
        <v>0</v>
      </c>
      <c r="G2767" s="3">
        <v>39</v>
      </c>
    </row>
    <row r="2768" spans="1:7" ht="12.75" customHeight="1" x14ac:dyDescent="0.3">
      <c r="A2768" s="2">
        <v>2772</v>
      </c>
      <c r="B2768" s="2" t="s">
        <v>1309</v>
      </c>
      <c r="C2768" s="2" t="s">
        <v>8</v>
      </c>
      <c r="D2768" s="2" t="s">
        <v>36</v>
      </c>
      <c r="F2768" s="2">
        <v>30</v>
      </c>
      <c r="G2768" s="3">
        <v>22</v>
      </c>
    </row>
    <row r="2769" spans="1:7" ht="12.75" customHeight="1" x14ac:dyDescent="0.3">
      <c r="A2769" s="2">
        <v>2773</v>
      </c>
      <c r="B2769" s="2" t="s">
        <v>1309</v>
      </c>
      <c r="C2769" s="2" t="s">
        <v>8</v>
      </c>
      <c r="D2769" s="2" t="s">
        <v>36</v>
      </c>
      <c r="E2769" s="2" t="s">
        <v>10</v>
      </c>
      <c r="F2769" s="2">
        <v>0</v>
      </c>
      <c r="G2769" s="3">
        <v>27</v>
      </c>
    </row>
    <row r="2770" spans="1:7" ht="12.75" customHeight="1" x14ac:dyDescent="0.3">
      <c r="A2770" s="2">
        <v>2774</v>
      </c>
      <c r="B2770" s="2" t="s">
        <v>1309</v>
      </c>
      <c r="C2770" s="2" t="s">
        <v>8</v>
      </c>
      <c r="D2770" s="2" t="s">
        <v>36</v>
      </c>
      <c r="F2770" s="2">
        <v>10</v>
      </c>
      <c r="G2770" s="3">
        <v>35</v>
      </c>
    </row>
    <row r="2771" spans="1:7" ht="12.75" customHeight="1" x14ac:dyDescent="0.3">
      <c r="A2771" s="2">
        <v>2775</v>
      </c>
      <c r="B2771" s="2" t="s">
        <v>1310</v>
      </c>
      <c r="C2771" s="2" t="s">
        <v>8</v>
      </c>
      <c r="D2771" s="2" t="s">
        <v>36</v>
      </c>
      <c r="F2771" s="2">
        <v>30</v>
      </c>
      <c r="G2771" s="3">
        <v>13</v>
      </c>
    </row>
    <row r="2772" spans="1:7" ht="12.75" customHeight="1" x14ac:dyDescent="0.3">
      <c r="A2772" s="2">
        <v>2776</v>
      </c>
      <c r="B2772" s="2" t="s">
        <v>1310</v>
      </c>
      <c r="C2772" s="2" t="s">
        <v>8</v>
      </c>
      <c r="D2772" s="2" t="s">
        <v>36</v>
      </c>
      <c r="E2772" s="2" t="s">
        <v>10</v>
      </c>
      <c r="F2772" s="2">
        <v>0</v>
      </c>
      <c r="G2772" s="3">
        <v>35</v>
      </c>
    </row>
    <row r="2773" spans="1:7" ht="12.75" customHeight="1" x14ac:dyDescent="0.3">
      <c r="A2773" s="2">
        <v>2777</v>
      </c>
      <c r="B2773" s="2" t="s">
        <v>1310</v>
      </c>
      <c r="C2773" s="2" t="s">
        <v>8</v>
      </c>
      <c r="D2773" s="2" t="s">
        <v>36</v>
      </c>
      <c r="F2773" s="2">
        <v>10</v>
      </c>
      <c r="G2773" s="3">
        <v>31</v>
      </c>
    </row>
    <row r="2774" spans="1:7" ht="12.75" customHeight="1" x14ac:dyDescent="0.3">
      <c r="A2774" s="2">
        <v>2778</v>
      </c>
      <c r="B2774" s="2" t="s">
        <v>1311</v>
      </c>
      <c r="C2774" s="2" t="s">
        <v>8</v>
      </c>
      <c r="D2774" s="2" t="s">
        <v>105</v>
      </c>
      <c r="F2774" s="2">
        <v>10</v>
      </c>
      <c r="G2774" s="3">
        <v>15</v>
      </c>
    </row>
    <row r="2775" spans="1:7" ht="12.75" customHeight="1" x14ac:dyDescent="0.3">
      <c r="A2775" s="2">
        <v>2779</v>
      </c>
      <c r="B2775" s="2" t="s">
        <v>1312</v>
      </c>
      <c r="C2775" s="2" t="s">
        <v>8</v>
      </c>
      <c r="D2775" s="2" t="s">
        <v>36</v>
      </c>
      <c r="E2775" s="2" t="s">
        <v>10</v>
      </c>
      <c r="F2775" s="2">
        <v>0</v>
      </c>
      <c r="G2775" s="3">
        <v>10</v>
      </c>
    </row>
    <row r="2776" spans="1:7" ht="12.75" customHeight="1" x14ac:dyDescent="0.3">
      <c r="A2776" s="2">
        <v>2780</v>
      </c>
      <c r="B2776" s="2" t="s">
        <v>1313</v>
      </c>
      <c r="C2776" s="2" t="s">
        <v>8</v>
      </c>
      <c r="D2776" s="2" t="s">
        <v>9</v>
      </c>
      <c r="E2776" s="2" t="s">
        <v>10</v>
      </c>
      <c r="F2776" s="2">
        <v>0</v>
      </c>
      <c r="G2776" s="3">
        <v>30</v>
      </c>
    </row>
    <row r="2777" spans="1:7" ht="12.75" customHeight="1" x14ac:dyDescent="0.3">
      <c r="A2777" s="2">
        <v>2781</v>
      </c>
      <c r="B2777" s="2" t="s">
        <v>1314</v>
      </c>
      <c r="C2777" s="2" t="s">
        <v>14</v>
      </c>
      <c r="D2777" s="2" t="s">
        <v>23</v>
      </c>
      <c r="E2777" s="2" t="s">
        <v>10</v>
      </c>
      <c r="F2777" s="2">
        <v>0</v>
      </c>
      <c r="G2777" s="3">
        <v>33</v>
      </c>
    </row>
    <row r="2778" spans="1:7" ht="12.75" customHeight="1" x14ac:dyDescent="0.3">
      <c r="A2778" s="2">
        <v>2782</v>
      </c>
      <c r="B2778" s="2" t="s">
        <v>1314</v>
      </c>
      <c r="C2778" s="2" t="s">
        <v>14</v>
      </c>
      <c r="D2778" s="2" t="s">
        <v>23</v>
      </c>
      <c r="F2778" s="2">
        <v>30</v>
      </c>
      <c r="G2778" s="3">
        <v>20</v>
      </c>
    </row>
    <row r="2779" spans="1:7" ht="12.75" customHeight="1" x14ac:dyDescent="0.3">
      <c r="A2779" s="2">
        <v>2783</v>
      </c>
      <c r="B2779" s="2" t="s">
        <v>1314</v>
      </c>
      <c r="C2779" s="2" t="s">
        <v>14</v>
      </c>
      <c r="D2779" s="2" t="s">
        <v>23</v>
      </c>
      <c r="F2779" s="2">
        <v>10</v>
      </c>
      <c r="G2779" s="3">
        <v>38</v>
      </c>
    </row>
    <row r="2780" spans="1:7" ht="12.75" customHeight="1" x14ac:dyDescent="0.3">
      <c r="A2780" s="2">
        <v>2784</v>
      </c>
      <c r="B2780" s="2" t="s">
        <v>1315</v>
      </c>
      <c r="C2780" s="2" t="s">
        <v>8</v>
      </c>
      <c r="D2780" s="2" t="s">
        <v>47</v>
      </c>
      <c r="E2780" s="2" t="s">
        <v>10</v>
      </c>
      <c r="F2780" s="2">
        <v>0</v>
      </c>
      <c r="G2780" s="3">
        <v>19</v>
      </c>
    </row>
    <row r="2781" spans="1:7" ht="12.75" customHeight="1" x14ac:dyDescent="0.3">
      <c r="A2781" s="2">
        <v>2785</v>
      </c>
      <c r="B2781" s="2" t="s">
        <v>1316</v>
      </c>
      <c r="C2781" s="2" t="s">
        <v>8</v>
      </c>
      <c r="D2781" s="2" t="s">
        <v>9</v>
      </c>
      <c r="E2781" s="2" t="s">
        <v>10</v>
      </c>
      <c r="F2781" s="2">
        <v>0</v>
      </c>
      <c r="G2781" s="3">
        <v>21</v>
      </c>
    </row>
    <row r="2782" spans="1:7" ht="12.75" customHeight="1" x14ac:dyDescent="0.3">
      <c r="A2782" s="2">
        <v>2786</v>
      </c>
      <c r="B2782" s="2" t="s">
        <v>1316</v>
      </c>
      <c r="C2782" s="2" t="s">
        <v>8</v>
      </c>
      <c r="D2782" s="2" t="s">
        <v>9</v>
      </c>
      <c r="F2782" s="2">
        <v>10</v>
      </c>
      <c r="G2782" s="3">
        <v>25</v>
      </c>
    </row>
    <row r="2783" spans="1:7" ht="12.75" customHeight="1" x14ac:dyDescent="0.3">
      <c r="A2783" s="2">
        <v>2787</v>
      </c>
      <c r="B2783" s="2" t="s">
        <v>1316</v>
      </c>
      <c r="C2783" s="2" t="s">
        <v>8</v>
      </c>
      <c r="D2783" s="2" t="s">
        <v>9</v>
      </c>
      <c r="F2783" s="2">
        <v>30</v>
      </c>
      <c r="G2783" s="3">
        <v>38</v>
      </c>
    </row>
    <row r="2784" spans="1:7" ht="12.75" customHeight="1" x14ac:dyDescent="0.3">
      <c r="A2784" s="2">
        <v>2788</v>
      </c>
      <c r="B2784" s="2" t="s">
        <v>1317</v>
      </c>
      <c r="C2784" s="2" t="s">
        <v>8</v>
      </c>
      <c r="D2784" s="2" t="s">
        <v>47</v>
      </c>
      <c r="E2784" s="2" t="s">
        <v>10</v>
      </c>
      <c r="F2784" s="2">
        <v>0</v>
      </c>
      <c r="G2784" s="3">
        <v>13</v>
      </c>
    </row>
    <row r="2785" spans="1:7" ht="12.75" customHeight="1" x14ac:dyDescent="0.3">
      <c r="A2785" s="2">
        <v>2789</v>
      </c>
      <c r="B2785" s="2" t="s">
        <v>1318</v>
      </c>
      <c r="C2785" s="2" t="s">
        <v>8</v>
      </c>
      <c r="D2785" s="2" t="s">
        <v>65</v>
      </c>
      <c r="F2785" s="2">
        <v>10</v>
      </c>
      <c r="G2785" s="3">
        <v>12</v>
      </c>
    </row>
    <row r="2786" spans="1:7" ht="12.75" customHeight="1" x14ac:dyDescent="0.3">
      <c r="A2786" s="2">
        <v>2790</v>
      </c>
      <c r="B2786" s="2" t="s">
        <v>1318</v>
      </c>
      <c r="C2786" s="2" t="s">
        <v>8</v>
      </c>
      <c r="D2786" s="2" t="s">
        <v>65</v>
      </c>
      <c r="E2786" s="2" t="s">
        <v>10</v>
      </c>
      <c r="F2786" s="2">
        <v>0</v>
      </c>
      <c r="G2786" s="3">
        <v>12</v>
      </c>
    </row>
    <row r="2787" spans="1:7" ht="12.75" customHeight="1" x14ac:dyDescent="0.3">
      <c r="A2787" s="2">
        <v>2791</v>
      </c>
      <c r="B2787" s="2" t="s">
        <v>1318</v>
      </c>
      <c r="C2787" s="2" t="s">
        <v>8</v>
      </c>
      <c r="D2787" s="2" t="s">
        <v>65</v>
      </c>
      <c r="F2787" s="2">
        <v>30</v>
      </c>
      <c r="G2787" s="3">
        <v>40</v>
      </c>
    </row>
    <row r="2788" spans="1:7" ht="12.75" customHeight="1" x14ac:dyDescent="0.3">
      <c r="A2788" s="2">
        <v>2792</v>
      </c>
      <c r="B2788" s="2" t="s">
        <v>1319</v>
      </c>
      <c r="C2788" s="2" t="s">
        <v>8</v>
      </c>
      <c r="D2788" s="2" t="s">
        <v>75</v>
      </c>
      <c r="E2788" s="2" t="s">
        <v>10</v>
      </c>
      <c r="F2788" s="2">
        <v>0</v>
      </c>
      <c r="G2788" s="3">
        <v>24</v>
      </c>
    </row>
    <row r="2789" spans="1:7" ht="12.75" customHeight="1" x14ac:dyDescent="0.3">
      <c r="A2789" s="2">
        <v>2793</v>
      </c>
      <c r="B2789" s="2" t="s">
        <v>1320</v>
      </c>
      <c r="C2789" s="2" t="s">
        <v>8</v>
      </c>
      <c r="D2789" s="2" t="s">
        <v>105</v>
      </c>
      <c r="E2789" s="2" t="s">
        <v>10</v>
      </c>
      <c r="F2789" s="2">
        <v>0</v>
      </c>
      <c r="G2789" s="3">
        <v>27</v>
      </c>
    </row>
    <row r="2790" spans="1:7" ht="12.75" customHeight="1" x14ac:dyDescent="0.3">
      <c r="A2790" s="2">
        <v>2794</v>
      </c>
      <c r="B2790" s="2" t="s">
        <v>1320</v>
      </c>
      <c r="C2790" s="2" t="s">
        <v>8</v>
      </c>
      <c r="D2790" s="2" t="s">
        <v>105</v>
      </c>
      <c r="F2790" s="2">
        <v>30</v>
      </c>
      <c r="G2790" s="3">
        <v>12</v>
      </c>
    </row>
    <row r="2791" spans="1:7" ht="12.75" customHeight="1" x14ac:dyDescent="0.3">
      <c r="A2791" s="2">
        <v>2795</v>
      </c>
      <c r="B2791" s="2" t="s">
        <v>1320</v>
      </c>
      <c r="C2791" s="2" t="s">
        <v>8</v>
      </c>
      <c r="D2791" s="2" t="s">
        <v>105</v>
      </c>
      <c r="F2791" s="2">
        <v>10</v>
      </c>
      <c r="G2791" s="3">
        <v>29</v>
      </c>
    </row>
    <row r="2792" spans="1:7" ht="12.75" customHeight="1" x14ac:dyDescent="0.3">
      <c r="A2792" s="2">
        <v>2796</v>
      </c>
      <c r="B2792" s="2" t="s">
        <v>1320</v>
      </c>
      <c r="C2792" s="2" t="s">
        <v>8</v>
      </c>
      <c r="D2792" s="2" t="s">
        <v>105</v>
      </c>
      <c r="F2792" s="2">
        <v>20</v>
      </c>
      <c r="G2792" s="3">
        <v>11</v>
      </c>
    </row>
    <row r="2793" spans="1:7" ht="12.75" customHeight="1" x14ac:dyDescent="0.3">
      <c r="A2793" s="2">
        <v>2797</v>
      </c>
      <c r="B2793" s="2" t="s">
        <v>1321</v>
      </c>
      <c r="C2793" s="2" t="s">
        <v>8</v>
      </c>
      <c r="D2793" s="2" t="s">
        <v>36</v>
      </c>
      <c r="F2793" s="2">
        <v>10</v>
      </c>
      <c r="G2793" s="3">
        <v>10</v>
      </c>
    </row>
    <row r="2794" spans="1:7" ht="12.75" customHeight="1" x14ac:dyDescent="0.3">
      <c r="A2794" s="2">
        <v>2798</v>
      </c>
      <c r="B2794" s="2" t="s">
        <v>1321</v>
      </c>
      <c r="C2794" s="2" t="s">
        <v>8</v>
      </c>
      <c r="D2794" s="2" t="s">
        <v>36</v>
      </c>
      <c r="F2794" s="2">
        <v>30</v>
      </c>
      <c r="G2794" s="3">
        <v>29</v>
      </c>
    </row>
    <row r="2795" spans="1:7" ht="12.75" customHeight="1" x14ac:dyDescent="0.3">
      <c r="A2795" s="2">
        <v>2799</v>
      </c>
      <c r="B2795" s="2" t="s">
        <v>1321</v>
      </c>
      <c r="C2795" s="2" t="s">
        <v>8</v>
      </c>
      <c r="D2795" s="2" t="s">
        <v>36</v>
      </c>
      <c r="F2795" s="2">
        <v>20</v>
      </c>
      <c r="G2795" s="3">
        <v>16</v>
      </c>
    </row>
    <row r="2796" spans="1:7" ht="12.75" customHeight="1" x14ac:dyDescent="0.3">
      <c r="A2796" s="2">
        <v>2800</v>
      </c>
      <c r="B2796" s="2" t="s">
        <v>1321</v>
      </c>
      <c r="C2796" s="2" t="s">
        <v>8</v>
      </c>
      <c r="D2796" s="2" t="s">
        <v>36</v>
      </c>
      <c r="E2796" s="2" t="s">
        <v>10</v>
      </c>
      <c r="F2796" s="2">
        <v>0</v>
      </c>
      <c r="G2796" s="3">
        <v>12</v>
      </c>
    </row>
    <row r="2797" spans="1:7" ht="12.75" customHeight="1" x14ac:dyDescent="0.3">
      <c r="A2797" s="2">
        <v>2801</v>
      </c>
      <c r="B2797" s="2" t="s">
        <v>1322</v>
      </c>
      <c r="C2797" s="2" t="s">
        <v>8</v>
      </c>
      <c r="D2797" s="2" t="s">
        <v>9</v>
      </c>
      <c r="F2797" s="2">
        <v>30</v>
      </c>
      <c r="G2797" s="3">
        <v>24</v>
      </c>
    </row>
    <row r="2798" spans="1:7" ht="12.75" customHeight="1" x14ac:dyDescent="0.3">
      <c r="A2798" s="2">
        <v>2802</v>
      </c>
      <c r="B2798" s="2" t="s">
        <v>1322</v>
      </c>
      <c r="C2798" s="2" t="s">
        <v>8</v>
      </c>
      <c r="D2798" s="2" t="s">
        <v>9</v>
      </c>
      <c r="F2798" s="2">
        <v>20</v>
      </c>
      <c r="G2798" s="3">
        <v>36</v>
      </c>
    </row>
    <row r="2799" spans="1:7" ht="12.75" customHeight="1" x14ac:dyDescent="0.3">
      <c r="A2799" s="2">
        <v>2803</v>
      </c>
      <c r="B2799" s="2" t="s">
        <v>1322</v>
      </c>
      <c r="C2799" s="2" t="s">
        <v>8</v>
      </c>
      <c r="D2799" s="2" t="s">
        <v>9</v>
      </c>
      <c r="F2799" s="2">
        <v>10</v>
      </c>
      <c r="G2799" s="3">
        <v>26</v>
      </c>
    </row>
    <row r="2800" spans="1:7" ht="12.75" customHeight="1" x14ac:dyDescent="0.3">
      <c r="A2800" s="2">
        <v>2804</v>
      </c>
      <c r="B2800" s="2" t="s">
        <v>1322</v>
      </c>
      <c r="C2800" s="2" t="s">
        <v>8</v>
      </c>
      <c r="D2800" s="2" t="s">
        <v>9</v>
      </c>
      <c r="E2800" s="2" t="s">
        <v>10</v>
      </c>
      <c r="F2800" s="2">
        <v>0</v>
      </c>
      <c r="G2800" s="3">
        <v>38</v>
      </c>
    </row>
    <row r="2801" spans="1:7" ht="12.75" customHeight="1" x14ac:dyDescent="0.3">
      <c r="A2801" s="2">
        <v>2805</v>
      </c>
      <c r="B2801" s="2" t="s">
        <v>1323</v>
      </c>
      <c r="C2801" s="2" t="s">
        <v>8</v>
      </c>
      <c r="D2801" s="2" t="s">
        <v>47</v>
      </c>
      <c r="E2801" s="2" t="s">
        <v>10</v>
      </c>
      <c r="F2801" s="2">
        <v>0</v>
      </c>
      <c r="G2801" s="3">
        <v>20</v>
      </c>
    </row>
    <row r="2802" spans="1:7" ht="12.75" customHeight="1" x14ac:dyDescent="0.3">
      <c r="A2802" s="2">
        <v>2806</v>
      </c>
      <c r="B2802" s="2" t="s">
        <v>1324</v>
      </c>
      <c r="C2802" s="2" t="s">
        <v>8</v>
      </c>
      <c r="D2802" s="2" t="s">
        <v>36</v>
      </c>
      <c r="F2802" s="2">
        <v>10</v>
      </c>
      <c r="G2802" s="3">
        <v>26</v>
      </c>
    </row>
    <row r="2803" spans="1:7" ht="12.75" customHeight="1" x14ac:dyDescent="0.3">
      <c r="A2803" s="2">
        <v>2807</v>
      </c>
      <c r="B2803" s="2" t="s">
        <v>1324</v>
      </c>
      <c r="C2803" s="2" t="s">
        <v>8</v>
      </c>
      <c r="D2803" s="2" t="s">
        <v>36</v>
      </c>
      <c r="E2803" s="2" t="s">
        <v>10</v>
      </c>
      <c r="F2803" s="2">
        <v>0</v>
      </c>
      <c r="G2803" s="3">
        <v>11</v>
      </c>
    </row>
    <row r="2804" spans="1:7" ht="12.75" customHeight="1" x14ac:dyDescent="0.3">
      <c r="A2804" s="2">
        <v>2808</v>
      </c>
      <c r="B2804" s="2" t="s">
        <v>1324</v>
      </c>
      <c r="C2804" s="2" t="s">
        <v>8</v>
      </c>
      <c r="D2804" s="2" t="s">
        <v>36</v>
      </c>
      <c r="F2804" s="2">
        <v>30</v>
      </c>
      <c r="G2804" s="3">
        <v>31</v>
      </c>
    </row>
    <row r="2805" spans="1:7" ht="12.75" customHeight="1" x14ac:dyDescent="0.3">
      <c r="A2805" s="2">
        <v>2809</v>
      </c>
      <c r="B2805" s="2" t="s">
        <v>1325</v>
      </c>
      <c r="C2805" s="2" t="s">
        <v>8</v>
      </c>
      <c r="D2805" s="2" t="s">
        <v>97</v>
      </c>
      <c r="F2805" s="2">
        <v>10</v>
      </c>
      <c r="G2805" s="3">
        <v>13</v>
      </c>
    </row>
    <row r="2806" spans="1:7" ht="12.75" customHeight="1" x14ac:dyDescent="0.3">
      <c r="A2806" s="2">
        <v>2810</v>
      </c>
      <c r="B2806" s="2" t="s">
        <v>1325</v>
      </c>
      <c r="C2806" s="2" t="s">
        <v>8</v>
      </c>
      <c r="D2806" s="2" t="s">
        <v>97</v>
      </c>
      <c r="E2806" s="2" t="s">
        <v>10</v>
      </c>
      <c r="F2806" s="2">
        <v>0</v>
      </c>
      <c r="G2806" s="3">
        <v>15</v>
      </c>
    </row>
    <row r="2807" spans="1:7" ht="12.75" customHeight="1" x14ac:dyDescent="0.3">
      <c r="A2807" s="2">
        <v>2811</v>
      </c>
      <c r="B2807" s="2" t="s">
        <v>1325</v>
      </c>
      <c r="C2807" s="2" t="s">
        <v>8</v>
      </c>
      <c r="D2807" s="2" t="s">
        <v>97</v>
      </c>
      <c r="F2807" s="2">
        <v>30</v>
      </c>
      <c r="G2807" s="3">
        <v>40</v>
      </c>
    </row>
    <row r="2808" spans="1:7" ht="12.75" customHeight="1" x14ac:dyDescent="0.3">
      <c r="A2808" s="2">
        <v>2812</v>
      </c>
      <c r="B2808" s="2" t="s">
        <v>1326</v>
      </c>
      <c r="C2808" s="2" t="s">
        <v>8</v>
      </c>
      <c r="D2808" s="2" t="s">
        <v>9</v>
      </c>
      <c r="E2808" s="2" t="s">
        <v>10</v>
      </c>
      <c r="F2808" s="2">
        <v>0</v>
      </c>
      <c r="G2808" s="3">
        <v>22</v>
      </c>
    </row>
    <row r="2809" spans="1:7" ht="12.75" customHeight="1" x14ac:dyDescent="0.3">
      <c r="A2809" s="2">
        <v>2813</v>
      </c>
      <c r="B2809" s="2" t="s">
        <v>1327</v>
      </c>
      <c r="C2809" s="2" t="s">
        <v>8</v>
      </c>
      <c r="D2809" s="2" t="s">
        <v>47</v>
      </c>
      <c r="E2809" s="2" t="s">
        <v>10</v>
      </c>
      <c r="F2809" s="2">
        <v>0</v>
      </c>
      <c r="G2809" s="3">
        <v>26</v>
      </c>
    </row>
    <row r="2810" spans="1:7" ht="12.75" customHeight="1" x14ac:dyDescent="0.3">
      <c r="A2810" s="2">
        <v>2814</v>
      </c>
      <c r="B2810" s="2" t="s">
        <v>1327</v>
      </c>
      <c r="C2810" s="2" t="s">
        <v>8</v>
      </c>
      <c r="D2810" s="2" t="s">
        <v>47</v>
      </c>
      <c r="F2810" s="2">
        <v>10</v>
      </c>
      <c r="G2810" s="3">
        <v>28</v>
      </c>
    </row>
    <row r="2811" spans="1:7" ht="12.75" customHeight="1" x14ac:dyDescent="0.3">
      <c r="A2811" s="2">
        <v>2815</v>
      </c>
      <c r="B2811" s="2" t="s">
        <v>1328</v>
      </c>
      <c r="C2811" s="2" t="s">
        <v>8</v>
      </c>
      <c r="D2811" s="2" t="s">
        <v>36</v>
      </c>
      <c r="E2811" s="2" t="s">
        <v>10</v>
      </c>
      <c r="F2811" s="2">
        <v>0</v>
      </c>
      <c r="G2811" s="3">
        <v>30</v>
      </c>
    </row>
    <row r="2812" spans="1:7" ht="12.75" customHeight="1" x14ac:dyDescent="0.3">
      <c r="A2812" s="2">
        <v>2816</v>
      </c>
      <c r="B2812" s="2" t="s">
        <v>1329</v>
      </c>
      <c r="C2812" s="2" t="s">
        <v>8</v>
      </c>
      <c r="D2812" s="2" t="s">
        <v>36</v>
      </c>
      <c r="E2812" s="2" t="s">
        <v>10</v>
      </c>
      <c r="F2812" s="2">
        <v>0</v>
      </c>
      <c r="G2812" s="3">
        <v>33</v>
      </c>
    </row>
    <row r="2813" spans="1:7" ht="12.75" customHeight="1" x14ac:dyDescent="0.3">
      <c r="A2813" s="2">
        <v>2817</v>
      </c>
      <c r="B2813" s="2" t="s">
        <v>1330</v>
      </c>
      <c r="C2813" s="2" t="s">
        <v>8</v>
      </c>
      <c r="D2813" s="2" t="s">
        <v>47</v>
      </c>
      <c r="F2813" s="2">
        <v>30</v>
      </c>
      <c r="G2813" s="3">
        <v>17</v>
      </c>
    </row>
    <row r="2814" spans="1:7" ht="12.75" customHeight="1" x14ac:dyDescent="0.3">
      <c r="A2814" s="2">
        <v>2818</v>
      </c>
      <c r="B2814" s="2" t="s">
        <v>1331</v>
      </c>
      <c r="C2814" s="2" t="s">
        <v>8</v>
      </c>
      <c r="D2814" s="2" t="s">
        <v>9</v>
      </c>
      <c r="E2814" s="2" t="s">
        <v>10</v>
      </c>
      <c r="F2814" s="2">
        <v>0</v>
      </c>
      <c r="G2814" s="3">
        <v>12</v>
      </c>
    </row>
    <row r="2815" spans="1:7" ht="12.75" customHeight="1" x14ac:dyDescent="0.3">
      <c r="A2815" s="2">
        <v>2819</v>
      </c>
      <c r="B2815" s="2" t="s">
        <v>1332</v>
      </c>
      <c r="C2815" s="2" t="s">
        <v>8</v>
      </c>
      <c r="D2815" s="2" t="s">
        <v>65</v>
      </c>
      <c r="F2815" s="2">
        <v>30</v>
      </c>
      <c r="G2815" s="3">
        <v>18</v>
      </c>
    </row>
    <row r="2816" spans="1:7" ht="12.75" customHeight="1" x14ac:dyDescent="0.3">
      <c r="A2816" s="2">
        <v>2820</v>
      </c>
      <c r="B2816" s="2" t="s">
        <v>1332</v>
      </c>
      <c r="C2816" s="2" t="s">
        <v>8</v>
      </c>
      <c r="D2816" s="2" t="s">
        <v>65</v>
      </c>
      <c r="F2816" s="2">
        <v>10</v>
      </c>
      <c r="G2816" s="3">
        <v>17</v>
      </c>
    </row>
    <row r="2817" spans="1:7" ht="12.75" customHeight="1" x14ac:dyDescent="0.3">
      <c r="A2817" s="2">
        <v>2821</v>
      </c>
      <c r="B2817" s="2" t="s">
        <v>1332</v>
      </c>
      <c r="C2817" s="2" t="s">
        <v>8</v>
      </c>
      <c r="D2817" s="2" t="s">
        <v>65</v>
      </c>
      <c r="E2817" s="2" t="s">
        <v>10</v>
      </c>
      <c r="F2817" s="2">
        <v>0</v>
      </c>
      <c r="G2817" s="3">
        <v>21</v>
      </c>
    </row>
    <row r="2818" spans="1:7" ht="12.75" customHeight="1" x14ac:dyDescent="0.3">
      <c r="A2818" s="2">
        <v>2822</v>
      </c>
      <c r="B2818" s="2" t="s">
        <v>1333</v>
      </c>
      <c r="C2818" s="2" t="s">
        <v>8</v>
      </c>
      <c r="D2818" s="2" t="s">
        <v>65</v>
      </c>
      <c r="E2818" s="2" t="s">
        <v>10</v>
      </c>
      <c r="F2818" s="2">
        <v>0</v>
      </c>
      <c r="G2818" s="3">
        <v>10</v>
      </c>
    </row>
    <row r="2819" spans="1:7" ht="12.75" customHeight="1" x14ac:dyDescent="0.3">
      <c r="A2819" s="2">
        <v>2823</v>
      </c>
      <c r="B2819" s="2" t="s">
        <v>1333</v>
      </c>
      <c r="C2819" s="2" t="s">
        <v>8</v>
      </c>
      <c r="D2819" s="2" t="s">
        <v>65</v>
      </c>
      <c r="F2819" s="2">
        <v>30</v>
      </c>
      <c r="G2819" s="3">
        <v>33</v>
      </c>
    </row>
    <row r="2820" spans="1:7" ht="12.75" customHeight="1" x14ac:dyDescent="0.3">
      <c r="A2820" s="2">
        <v>2824</v>
      </c>
      <c r="B2820" s="2" t="s">
        <v>1334</v>
      </c>
      <c r="C2820" s="2" t="s">
        <v>8</v>
      </c>
      <c r="D2820" s="2" t="s">
        <v>47</v>
      </c>
      <c r="F2820" s="2">
        <v>10</v>
      </c>
      <c r="G2820" s="3">
        <v>39</v>
      </c>
    </row>
    <row r="2821" spans="1:7" ht="12.75" customHeight="1" x14ac:dyDescent="0.3">
      <c r="A2821" s="2">
        <v>2825</v>
      </c>
      <c r="B2821" s="2" t="s">
        <v>1334</v>
      </c>
      <c r="C2821" s="2" t="s">
        <v>8</v>
      </c>
      <c r="D2821" s="2" t="s">
        <v>47</v>
      </c>
      <c r="F2821" s="2">
        <v>30</v>
      </c>
      <c r="G2821" s="3">
        <v>31</v>
      </c>
    </row>
    <row r="2822" spans="1:7" ht="12.75" customHeight="1" x14ac:dyDescent="0.3">
      <c r="A2822" s="2">
        <v>2826</v>
      </c>
      <c r="B2822" s="2" t="s">
        <v>1335</v>
      </c>
      <c r="C2822" s="2" t="s">
        <v>8</v>
      </c>
      <c r="D2822" s="2" t="s">
        <v>9</v>
      </c>
      <c r="E2822" s="2" t="s">
        <v>10</v>
      </c>
      <c r="F2822" s="2">
        <v>0</v>
      </c>
      <c r="G2822" s="3">
        <v>22</v>
      </c>
    </row>
    <row r="2823" spans="1:7" ht="12.75" customHeight="1" x14ac:dyDescent="0.3">
      <c r="A2823" s="2">
        <v>2827</v>
      </c>
      <c r="B2823" s="2" t="s">
        <v>1336</v>
      </c>
      <c r="C2823" s="2" t="s">
        <v>8</v>
      </c>
      <c r="D2823" s="2" t="s">
        <v>65</v>
      </c>
      <c r="E2823" s="2" t="s">
        <v>10</v>
      </c>
      <c r="F2823" s="2">
        <v>0</v>
      </c>
      <c r="G2823" s="3">
        <v>38</v>
      </c>
    </row>
    <row r="2824" spans="1:7" ht="12.75" customHeight="1" x14ac:dyDescent="0.3">
      <c r="A2824" s="2">
        <v>2828</v>
      </c>
      <c r="B2824" s="2" t="s">
        <v>1336</v>
      </c>
      <c r="C2824" s="2" t="s">
        <v>8</v>
      </c>
      <c r="D2824" s="2" t="s">
        <v>65</v>
      </c>
      <c r="F2824" s="2">
        <v>30</v>
      </c>
      <c r="G2824" s="3">
        <v>13</v>
      </c>
    </row>
    <row r="2825" spans="1:7" ht="12.75" customHeight="1" x14ac:dyDescent="0.3">
      <c r="A2825" s="2">
        <v>2829</v>
      </c>
      <c r="B2825" s="2" t="s">
        <v>1336</v>
      </c>
      <c r="C2825" s="2" t="s">
        <v>8</v>
      </c>
      <c r="D2825" s="2" t="s">
        <v>65</v>
      </c>
      <c r="F2825" s="2">
        <v>10</v>
      </c>
      <c r="G2825" s="3">
        <v>35</v>
      </c>
    </row>
    <row r="2826" spans="1:7" ht="12.75" customHeight="1" x14ac:dyDescent="0.3">
      <c r="A2826" s="2">
        <v>2830</v>
      </c>
      <c r="B2826" s="2" t="s">
        <v>1337</v>
      </c>
      <c r="C2826" s="2" t="s">
        <v>8</v>
      </c>
      <c r="D2826" s="2" t="s">
        <v>97</v>
      </c>
      <c r="F2826" s="2">
        <v>10</v>
      </c>
      <c r="G2826" s="3">
        <v>37</v>
      </c>
    </row>
    <row r="2827" spans="1:7" ht="12.75" customHeight="1" x14ac:dyDescent="0.3">
      <c r="A2827" s="2">
        <v>2831</v>
      </c>
      <c r="B2827" s="2" t="s">
        <v>1337</v>
      </c>
      <c r="C2827" s="2" t="s">
        <v>8</v>
      </c>
      <c r="D2827" s="2" t="s">
        <v>97</v>
      </c>
      <c r="E2827" s="2" t="s">
        <v>10</v>
      </c>
      <c r="F2827" s="2">
        <v>0</v>
      </c>
      <c r="G2827" s="3">
        <v>20</v>
      </c>
    </row>
    <row r="2828" spans="1:7" ht="12.75" customHeight="1" x14ac:dyDescent="0.3">
      <c r="A2828" s="2">
        <v>2832</v>
      </c>
      <c r="B2828" s="2" t="s">
        <v>1337</v>
      </c>
      <c r="C2828" s="2" t="s">
        <v>8</v>
      </c>
      <c r="D2828" s="2" t="s">
        <v>97</v>
      </c>
      <c r="F2828" s="2">
        <v>30</v>
      </c>
      <c r="G2828" s="3">
        <v>35</v>
      </c>
    </row>
    <row r="2829" spans="1:7" ht="12.75" customHeight="1" x14ac:dyDescent="0.3">
      <c r="A2829" s="2">
        <v>2833</v>
      </c>
      <c r="B2829" s="2" t="s">
        <v>1338</v>
      </c>
      <c r="C2829" s="2" t="s">
        <v>8</v>
      </c>
      <c r="D2829" s="2" t="s">
        <v>36</v>
      </c>
      <c r="E2829" s="2" t="s">
        <v>10</v>
      </c>
      <c r="F2829" s="2">
        <v>0</v>
      </c>
      <c r="G2829" s="3">
        <v>24</v>
      </c>
    </row>
    <row r="2830" spans="1:7" ht="12.75" customHeight="1" x14ac:dyDescent="0.3">
      <c r="A2830" s="2">
        <v>2834</v>
      </c>
      <c r="B2830" s="2" t="s">
        <v>1339</v>
      </c>
      <c r="C2830" s="2" t="s">
        <v>8</v>
      </c>
      <c r="D2830" s="2" t="s">
        <v>36</v>
      </c>
      <c r="F2830" s="2">
        <v>30</v>
      </c>
      <c r="G2830" s="3">
        <v>24</v>
      </c>
    </row>
    <row r="2831" spans="1:7" ht="12.75" customHeight="1" x14ac:dyDescent="0.3">
      <c r="A2831" s="2">
        <v>2835</v>
      </c>
      <c r="B2831" s="2" t="s">
        <v>1339</v>
      </c>
      <c r="C2831" s="2" t="s">
        <v>8</v>
      </c>
      <c r="D2831" s="2" t="s">
        <v>36</v>
      </c>
      <c r="E2831" s="2" t="s">
        <v>10</v>
      </c>
      <c r="F2831" s="2">
        <v>0</v>
      </c>
      <c r="G2831" s="3">
        <v>35</v>
      </c>
    </row>
    <row r="2832" spans="1:7" ht="12.75" customHeight="1" x14ac:dyDescent="0.3">
      <c r="A2832" s="2">
        <v>2836</v>
      </c>
      <c r="B2832" s="2" t="s">
        <v>1339</v>
      </c>
      <c r="C2832" s="2" t="s">
        <v>8</v>
      </c>
      <c r="D2832" s="2" t="s">
        <v>36</v>
      </c>
      <c r="F2832" s="2">
        <v>10</v>
      </c>
      <c r="G2832" s="3">
        <v>38</v>
      </c>
    </row>
    <row r="2833" spans="1:7" ht="12.75" customHeight="1" x14ac:dyDescent="0.3">
      <c r="A2833" s="2">
        <v>2837</v>
      </c>
      <c r="B2833" s="2" t="s">
        <v>1340</v>
      </c>
      <c r="C2833" s="2" t="s">
        <v>8</v>
      </c>
      <c r="D2833" s="2" t="s">
        <v>54</v>
      </c>
      <c r="F2833" s="2">
        <v>30</v>
      </c>
      <c r="G2833" s="3">
        <v>14</v>
      </c>
    </row>
    <row r="2834" spans="1:7" ht="12.75" customHeight="1" x14ac:dyDescent="0.3">
      <c r="A2834" s="2">
        <v>2838</v>
      </c>
      <c r="B2834" s="2" t="s">
        <v>1340</v>
      </c>
      <c r="C2834" s="2" t="s">
        <v>8</v>
      </c>
      <c r="D2834" s="2" t="s">
        <v>54</v>
      </c>
      <c r="E2834" s="2" t="s">
        <v>10</v>
      </c>
      <c r="F2834" s="2">
        <v>0</v>
      </c>
      <c r="G2834" s="3">
        <v>12</v>
      </c>
    </row>
    <row r="2835" spans="1:7" ht="12.75" customHeight="1" x14ac:dyDescent="0.3">
      <c r="A2835" s="2">
        <v>2839</v>
      </c>
      <c r="B2835" s="2" t="s">
        <v>1341</v>
      </c>
      <c r="C2835" s="2" t="s">
        <v>8</v>
      </c>
      <c r="D2835" s="2" t="s">
        <v>54</v>
      </c>
      <c r="F2835" s="2">
        <v>10</v>
      </c>
      <c r="G2835" s="3">
        <v>10</v>
      </c>
    </row>
    <row r="2836" spans="1:7" ht="12.75" customHeight="1" x14ac:dyDescent="0.3">
      <c r="A2836" s="2">
        <v>2840</v>
      </c>
      <c r="B2836" s="2" t="s">
        <v>1341</v>
      </c>
      <c r="C2836" s="2" t="s">
        <v>8</v>
      </c>
      <c r="D2836" s="2" t="s">
        <v>54</v>
      </c>
      <c r="E2836" s="2" t="s">
        <v>10</v>
      </c>
      <c r="F2836" s="2">
        <v>0</v>
      </c>
      <c r="G2836" s="3">
        <v>20</v>
      </c>
    </row>
    <row r="2837" spans="1:7" ht="12.75" customHeight="1" x14ac:dyDescent="0.3">
      <c r="A2837" s="2">
        <v>2841</v>
      </c>
      <c r="B2837" s="2" t="s">
        <v>1341</v>
      </c>
      <c r="C2837" s="2" t="s">
        <v>8</v>
      </c>
      <c r="D2837" s="2" t="s">
        <v>54</v>
      </c>
      <c r="F2837" s="2">
        <v>30</v>
      </c>
      <c r="G2837" s="3">
        <v>18</v>
      </c>
    </row>
    <row r="2838" spans="1:7" ht="12.75" customHeight="1" x14ac:dyDescent="0.3">
      <c r="A2838" s="2">
        <v>2842</v>
      </c>
      <c r="B2838" s="2" t="s">
        <v>1342</v>
      </c>
      <c r="C2838" s="2" t="s">
        <v>8</v>
      </c>
      <c r="D2838" s="2" t="s">
        <v>9</v>
      </c>
      <c r="F2838" s="2">
        <v>10</v>
      </c>
      <c r="G2838" s="3">
        <v>19</v>
      </c>
    </row>
    <row r="2839" spans="1:7" ht="12.75" customHeight="1" x14ac:dyDescent="0.3">
      <c r="A2839" s="2">
        <v>2843</v>
      </c>
      <c r="B2839" s="2" t="s">
        <v>1342</v>
      </c>
      <c r="C2839" s="2" t="s">
        <v>8</v>
      </c>
      <c r="D2839" s="2" t="s">
        <v>9</v>
      </c>
      <c r="E2839" s="2" t="s">
        <v>10</v>
      </c>
      <c r="F2839" s="2">
        <v>0</v>
      </c>
      <c r="G2839" s="3">
        <v>22</v>
      </c>
    </row>
    <row r="2840" spans="1:7" ht="12.75" customHeight="1" x14ac:dyDescent="0.3">
      <c r="A2840" s="2">
        <v>2844</v>
      </c>
      <c r="B2840" s="2" t="s">
        <v>1342</v>
      </c>
      <c r="C2840" s="2" t="s">
        <v>8</v>
      </c>
      <c r="D2840" s="2" t="s">
        <v>9</v>
      </c>
      <c r="F2840" s="2">
        <v>30</v>
      </c>
      <c r="G2840" s="3">
        <v>30</v>
      </c>
    </row>
    <row r="2841" spans="1:7" ht="12.75" customHeight="1" x14ac:dyDescent="0.3">
      <c r="A2841" s="2">
        <v>2845</v>
      </c>
      <c r="B2841" s="2" t="s">
        <v>1343</v>
      </c>
      <c r="C2841" s="2" t="s">
        <v>8</v>
      </c>
      <c r="D2841" s="2" t="s">
        <v>36</v>
      </c>
      <c r="E2841" s="2" t="s">
        <v>10</v>
      </c>
      <c r="F2841" s="2">
        <v>0</v>
      </c>
      <c r="G2841" s="3">
        <v>16</v>
      </c>
    </row>
    <row r="2842" spans="1:7" ht="12.75" customHeight="1" x14ac:dyDescent="0.3">
      <c r="A2842" s="2">
        <v>2846</v>
      </c>
      <c r="B2842" s="2" t="s">
        <v>1343</v>
      </c>
      <c r="C2842" s="2" t="s">
        <v>8</v>
      </c>
      <c r="D2842" s="2" t="s">
        <v>36</v>
      </c>
      <c r="F2842" s="2">
        <v>10</v>
      </c>
      <c r="G2842" s="3">
        <v>35</v>
      </c>
    </row>
    <row r="2843" spans="1:7" ht="12.75" customHeight="1" x14ac:dyDescent="0.3">
      <c r="A2843" s="2">
        <v>2847</v>
      </c>
      <c r="B2843" s="2" t="s">
        <v>1343</v>
      </c>
      <c r="C2843" s="2" t="s">
        <v>8</v>
      </c>
      <c r="D2843" s="2" t="s">
        <v>36</v>
      </c>
      <c r="F2843" s="2">
        <v>30</v>
      </c>
      <c r="G2843" s="3">
        <v>32</v>
      </c>
    </row>
    <row r="2844" spans="1:7" ht="12.75" customHeight="1" x14ac:dyDescent="0.3">
      <c r="A2844" s="2">
        <v>2848</v>
      </c>
      <c r="B2844" s="2" t="s">
        <v>1344</v>
      </c>
      <c r="C2844" s="2" t="s">
        <v>8</v>
      </c>
      <c r="D2844" s="2" t="s">
        <v>47</v>
      </c>
      <c r="E2844" s="2" t="s">
        <v>10</v>
      </c>
      <c r="F2844" s="2">
        <v>0</v>
      </c>
      <c r="G2844" s="3">
        <v>17</v>
      </c>
    </row>
    <row r="2845" spans="1:7" ht="12.75" customHeight="1" x14ac:dyDescent="0.3">
      <c r="A2845" s="2">
        <v>2849</v>
      </c>
      <c r="B2845" s="2" t="s">
        <v>1345</v>
      </c>
      <c r="C2845" s="2" t="s">
        <v>8</v>
      </c>
      <c r="D2845" s="2" t="s">
        <v>36</v>
      </c>
      <c r="E2845" s="2" t="s">
        <v>10</v>
      </c>
      <c r="F2845" s="2">
        <v>0</v>
      </c>
      <c r="G2845" s="3">
        <v>12</v>
      </c>
    </row>
    <row r="2846" spans="1:7" ht="12.75" customHeight="1" x14ac:dyDescent="0.3">
      <c r="A2846" s="2">
        <v>2850</v>
      </c>
      <c r="B2846" s="2" t="s">
        <v>1346</v>
      </c>
      <c r="C2846" s="2" t="s">
        <v>8</v>
      </c>
      <c r="D2846" s="2" t="s">
        <v>36</v>
      </c>
      <c r="E2846" s="2" t="s">
        <v>10</v>
      </c>
      <c r="F2846" s="2">
        <v>0</v>
      </c>
      <c r="G2846" s="3">
        <v>38</v>
      </c>
    </row>
    <row r="2847" spans="1:7" ht="12.75" customHeight="1" x14ac:dyDescent="0.3">
      <c r="A2847" s="2">
        <v>2851</v>
      </c>
      <c r="B2847" s="2" t="s">
        <v>1347</v>
      </c>
      <c r="C2847" s="2" t="s">
        <v>8</v>
      </c>
      <c r="D2847" s="2" t="s">
        <v>49</v>
      </c>
      <c r="F2847" s="2">
        <v>30</v>
      </c>
      <c r="G2847" s="3">
        <v>24</v>
      </c>
    </row>
    <row r="2848" spans="1:7" ht="12.75" customHeight="1" x14ac:dyDescent="0.3">
      <c r="A2848" s="2">
        <v>2852</v>
      </c>
      <c r="B2848" s="2" t="s">
        <v>1348</v>
      </c>
      <c r="C2848" s="2" t="s">
        <v>8</v>
      </c>
      <c r="D2848" s="2" t="s">
        <v>9</v>
      </c>
      <c r="F2848" s="2">
        <v>20</v>
      </c>
      <c r="G2848" s="3">
        <v>33</v>
      </c>
    </row>
    <row r="2849" spans="1:7" ht="12.75" customHeight="1" x14ac:dyDescent="0.3">
      <c r="A2849" s="2">
        <v>2853</v>
      </c>
      <c r="B2849" s="2" t="s">
        <v>1348</v>
      </c>
      <c r="C2849" s="2" t="s">
        <v>8</v>
      </c>
      <c r="D2849" s="2" t="s">
        <v>9</v>
      </c>
      <c r="F2849" s="2">
        <v>30</v>
      </c>
      <c r="G2849" s="3">
        <v>30</v>
      </c>
    </row>
    <row r="2850" spans="1:7" ht="12.75" customHeight="1" x14ac:dyDescent="0.3">
      <c r="A2850" s="2">
        <v>2854</v>
      </c>
      <c r="B2850" s="2" t="s">
        <v>1348</v>
      </c>
      <c r="C2850" s="2" t="s">
        <v>8</v>
      </c>
      <c r="D2850" s="2" t="s">
        <v>9</v>
      </c>
      <c r="F2850" s="2">
        <v>10</v>
      </c>
      <c r="G2850" s="3">
        <v>29</v>
      </c>
    </row>
    <row r="2851" spans="1:7" ht="12.75" customHeight="1" x14ac:dyDescent="0.3">
      <c r="A2851" s="2">
        <v>2855</v>
      </c>
      <c r="B2851" s="2" t="s">
        <v>1348</v>
      </c>
      <c r="C2851" s="2" t="s">
        <v>8</v>
      </c>
      <c r="D2851" s="2" t="s">
        <v>9</v>
      </c>
      <c r="E2851" s="2" t="s">
        <v>10</v>
      </c>
      <c r="F2851" s="2">
        <v>0</v>
      </c>
      <c r="G2851" s="3">
        <v>40</v>
      </c>
    </row>
    <row r="2852" spans="1:7" ht="12.75" customHeight="1" x14ac:dyDescent="0.3">
      <c r="A2852" s="2">
        <v>2856</v>
      </c>
      <c r="B2852" s="2" t="s">
        <v>1349</v>
      </c>
      <c r="C2852" s="2" t="s">
        <v>8</v>
      </c>
      <c r="D2852" s="2" t="s">
        <v>9</v>
      </c>
      <c r="F2852" s="2">
        <v>10</v>
      </c>
      <c r="G2852" s="3">
        <v>27</v>
      </c>
    </row>
    <row r="2853" spans="1:7" ht="12.75" customHeight="1" x14ac:dyDescent="0.3">
      <c r="A2853" s="2">
        <v>2857</v>
      </c>
      <c r="B2853" s="2" t="s">
        <v>1349</v>
      </c>
      <c r="C2853" s="2" t="s">
        <v>8</v>
      </c>
      <c r="D2853" s="2" t="s">
        <v>9</v>
      </c>
      <c r="E2853" s="2" t="s">
        <v>10</v>
      </c>
      <c r="F2853" s="2">
        <v>0</v>
      </c>
      <c r="G2853" s="3">
        <v>16</v>
      </c>
    </row>
    <row r="2854" spans="1:7" ht="12.75" customHeight="1" x14ac:dyDescent="0.3">
      <c r="A2854" s="2">
        <v>2858</v>
      </c>
      <c r="B2854" s="2" t="s">
        <v>1350</v>
      </c>
      <c r="C2854" s="2" t="s">
        <v>8</v>
      </c>
      <c r="D2854" s="2" t="s">
        <v>75</v>
      </c>
      <c r="E2854" s="2" t="s">
        <v>10</v>
      </c>
      <c r="F2854" s="2">
        <v>0</v>
      </c>
      <c r="G2854" s="3">
        <v>14</v>
      </c>
    </row>
    <row r="2855" spans="1:7" ht="12.75" customHeight="1" x14ac:dyDescent="0.3">
      <c r="A2855" s="2">
        <v>2859</v>
      </c>
      <c r="B2855" s="2" t="s">
        <v>1351</v>
      </c>
      <c r="C2855" s="2" t="s">
        <v>8</v>
      </c>
      <c r="D2855" s="2" t="s">
        <v>47</v>
      </c>
      <c r="F2855" s="2">
        <v>30</v>
      </c>
      <c r="G2855" s="3">
        <v>21</v>
      </c>
    </row>
    <row r="2856" spans="1:7" ht="12.75" customHeight="1" x14ac:dyDescent="0.3">
      <c r="A2856" s="2">
        <v>2860</v>
      </c>
      <c r="B2856" s="2" t="s">
        <v>1351</v>
      </c>
      <c r="C2856" s="2" t="s">
        <v>8</v>
      </c>
      <c r="D2856" s="2" t="s">
        <v>47</v>
      </c>
      <c r="E2856" s="2" t="s">
        <v>10</v>
      </c>
      <c r="F2856" s="2">
        <v>0</v>
      </c>
      <c r="G2856" s="3">
        <v>26</v>
      </c>
    </row>
    <row r="2857" spans="1:7" ht="12.75" customHeight="1" x14ac:dyDescent="0.3">
      <c r="A2857" s="2">
        <v>2861</v>
      </c>
      <c r="B2857" s="2" t="s">
        <v>1351</v>
      </c>
      <c r="C2857" s="2" t="s">
        <v>8</v>
      </c>
      <c r="D2857" s="2" t="s">
        <v>47</v>
      </c>
      <c r="F2857" s="2">
        <v>10</v>
      </c>
      <c r="G2857" s="3">
        <v>21</v>
      </c>
    </row>
    <row r="2858" spans="1:7" ht="12.75" customHeight="1" x14ac:dyDescent="0.3">
      <c r="A2858" s="2">
        <v>2862</v>
      </c>
      <c r="B2858" s="2" t="s">
        <v>1352</v>
      </c>
      <c r="C2858" s="2" t="s">
        <v>8</v>
      </c>
      <c r="D2858" s="2" t="s">
        <v>9</v>
      </c>
      <c r="E2858" s="2" t="s">
        <v>10</v>
      </c>
      <c r="F2858" s="2">
        <v>0</v>
      </c>
      <c r="G2858" s="3">
        <v>26</v>
      </c>
    </row>
    <row r="2859" spans="1:7" ht="12.75" customHeight="1" x14ac:dyDescent="0.3">
      <c r="A2859" s="2">
        <v>2863</v>
      </c>
      <c r="B2859" s="2" t="s">
        <v>1352</v>
      </c>
      <c r="C2859" s="2" t="s">
        <v>8</v>
      </c>
      <c r="D2859" s="2" t="s">
        <v>1353</v>
      </c>
      <c r="F2859" s="2">
        <v>10</v>
      </c>
      <c r="G2859" s="3">
        <v>11</v>
      </c>
    </row>
    <row r="2860" spans="1:7" ht="12.75" customHeight="1" x14ac:dyDescent="0.3">
      <c r="A2860" s="2">
        <v>2864</v>
      </c>
      <c r="B2860" s="2" t="s">
        <v>1354</v>
      </c>
      <c r="C2860" s="2" t="s">
        <v>8</v>
      </c>
      <c r="D2860" s="2" t="s">
        <v>9</v>
      </c>
      <c r="E2860" s="2" t="s">
        <v>10</v>
      </c>
      <c r="F2860" s="2">
        <v>0</v>
      </c>
      <c r="G2860" s="3">
        <v>40</v>
      </c>
    </row>
    <row r="2861" spans="1:7" ht="12.75" customHeight="1" x14ac:dyDescent="0.3">
      <c r="A2861" s="2">
        <v>2865</v>
      </c>
      <c r="B2861" s="2" t="s">
        <v>1355</v>
      </c>
      <c r="C2861" s="2" t="s">
        <v>8</v>
      </c>
      <c r="D2861" s="2" t="s">
        <v>105</v>
      </c>
      <c r="F2861" s="2">
        <v>10</v>
      </c>
      <c r="G2861" s="3">
        <v>21</v>
      </c>
    </row>
    <row r="2862" spans="1:7" ht="12.75" customHeight="1" x14ac:dyDescent="0.3">
      <c r="A2862" s="2">
        <v>2866</v>
      </c>
      <c r="B2862" s="2" t="s">
        <v>1356</v>
      </c>
      <c r="C2862" s="2" t="s">
        <v>8</v>
      </c>
      <c r="D2862" s="2" t="s">
        <v>47</v>
      </c>
      <c r="E2862" s="2" t="s">
        <v>10</v>
      </c>
      <c r="F2862" s="2">
        <v>0</v>
      </c>
      <c r="G2862" s="3">
        <v>24</v>
      </c>
    </row>
    <row r="2863" spans="1:7" ht="12.75" customHeight="1" x14ac:dyDescent="0.3">
      <c r="A2863" s="2">
        <v>2867</v>
      </c>
      <c r="B2863" s="2" t="s">
        <v>1356</v>
      </c>
      <c r="C2863" s="2" t="s">
        <v>8</v>
      </c>
      <c r="D2863" s="2" t="s">
        <v>47</v>
      </c>
      <c r="F2863" s="2">
        <v>30</v>
      </c>
      <c r="G2863" s="3">
        <v>38</v>
      </c>
    </row>
    <row r="2864" spans="1:7" ht="12.75" customHeight="1" x14ac:dyDescent="0.3">
      <c r="A2864" s="2">
        <v>2868</v>
      </c>
      <c r="B2864" s="2" t="s">
        <v>1356</v>
      </c>
      <c r="C2864" s="2" t="s">
        <v>8</v>
      </c>
      <c r="D2864" s="2" t="s">
        <v>47</v>
      </c>
      <c r="F2864" s="2">
        <v>10</v>
      </c>
      <c r="G2864" s="3">
        <v>33</v>
      </c>
    </row>
    <row r="2865" spans="1:7" ht="12.75" customHeight="1" x14ac:dyDescent="0.3">
      <c r="A2865" s="2">
        <v>2869</v>
      </c>
      <c r="B2865" s="2" t="s">
        <v>1357</v>
      </c>
      <c r="C2865" s="2" t="s">
        <v>8</v>
      </c>
      <c r="D2865" s="2" t="s">
        <v>94</v>
      </c>
      <c r="F2865" s="2">
        <v>30</v>
      </c>
      <c r="G2865" s="3">
        <v>37</v>
      </c>
    </row>
    <row r="2866" spans="1:7" ht="12.75" customHeight="1" x14ac:dyDescent="0.3">
      <c r="A2866" s="2">
        <v>2870</v>
      </c>
      <c r="B2866" s="2" t="s">
        <v>1358</v>
      </c>
      <c r="C2866" s="2" t="s">
        <v>8</v>
      </c>
      <c r="D2866" s="2" t="s">
        <v>180</v>
      </c>
      <c r="F2866" s="2">
        <v>10</v>
      </c>
      <c r="G2866" s="3">
        <v>32</v>
      </c>
    </row>
    <row r="2867" spans="1:7" ht="12.75" customHeight="1" x14ac:dyDescent="0.3">
      <c r="A2867" s="2">
        <v>2871</v>
      </c>
      <c r="B2867" s="2" t="s">
        <v>1359</v>
      </c>
      <c r="C2867" s="2" t="s">
        <v>8</v>
      </c>
      <c r="D2867" s="2" t="s">
        <v>47</v>
      </c>
      <c r="E2867" s="2" t="s">
        <v>10</v>
      </c>
      <c r="F2867" s="2">
        <v>0</v>
      </c>
      <c r="G2867" s="3">
        <v>28</v>
      </c>
    </row>
    <row r="2868" spans="1:7" ht="12.75" customHeight="1" x14ac:dyDescent="0.3">
      <c r="A2868" s="2">
        <v>2872</v>
      </c>
      <c r="B2868" s="2" t="s">
        <v>1360</v>
      </c>
      <c r="C2868" s="2" t="s">
        <v>83</v>
      </c>
      <c r="D2868" s="2" t="s">
        <v>199</v>
      </c>
      <c r="F2868" s="2">
        <v>30</v>
      </c>
      <c r="G2868" s="3">
        <v>27</v>
      </c>
    </row>
    <row r="2869" spans="1:7" ht="12.75" customHeight="1" x14ac:dyDescent="0.3">
      <c r="A2869" s="2">
        <v>2873</v>
      </c>
      <c r="B2869" s="2" t="s">
        <v>1360</v>
      </c>
      <c r="C2869" s="2" t="s">
        <v>83</v>
      </c>
      <c r="D2869" s="2" t="s">
        <v>199</v>
      </c>
      <c r="E2869" s="2" t="s">
        <v>10</v>
      </c>
      <c r="F2869" s="2">
        <v>0</v>
      </c>
      <c r="G2869" s="3">
        <v>25</v>
      </c>
    </row>
    <row r="2870" spans="1:7" ht="12.75" customHeight="1" x14ac:dyDescent="0.3">
      <c r="A2870" s="2">
        <v>2874</v>
      </c>
      <c r="B2870" s="2" t="s">
        <v>1360</v>
      </c>
      <c r="C2870" s="2" t="s">
        <v>83</v>
      </c>
      <c r="D2870" s="2" t="s">
        <v>199</v>
      </c>
      <c r="F2870" s="2">
        <v>10</v>
      </c>
      <c r="G2870" s="3">
        <v>10</v>
      </c>
    </row>
    <row r="2871" spans="1:7" ht="12.75" customHeight="1" x14ac:dyDescent="0.3">
      <c r="A2871" s="2">
        <v>2875</v>
      </c>
      <c r="B2871" s="2" t="s">
        <v>1361</v>
      </c>
      <c r="C2871" s="2" t="s">
        <v>14</v>
      </c>
      <c r="D2871" s="2" t="s">
        <v>23</v>
      </c>
      <c r="F2871" s="2">
        <v>20</v>
      </c>
      <c r="G2871" s="3">
        <v>16</v>
      </c>
    </row>
    <row r="2872" spans="1:7" ht="12.75" customHeight="1" x14ac:dyDescent="0.3">
      <c r="A2872" s="2">
        <v>2876</v>
      </c>
      <c r="B2872" s="2" t="s">
        <v>1361</v>
      </c>
      <c r="C2872" s="2" t="s">
        <v>14</v>
      </c>
      <c r="D2872" s="2" t="s">
        <v>23</v>
      </c>
      <c r="E2872" s="2" t="s">
        <v>10</v>
      </c>
      <c r="F2872" s="2">
        <v>0</v>
      </c>
      <c r="G2872" s="3">
        <v>39</v>
      </c>
    </row>
    <row r="2873" spans="1:7" ht="12.75" customHeight="1" x14ac:dyDescent="0.3">
      <c r="A2873" s="2">
        <v>2877</v>
      </c>
      <c r="B2873" s="2" t="s">
        <v>1361</v>
      </c>
      <c r="C2873" s="2" t="s">
        <v>14</v>
      </c>
      <c r="D2873" s="2" t="s">
        <v>23</v>
      </c>
      <c r="F2873" s="2">
        <v>10</v>
      </c>
      <c r="G2873" s="3">
        <v>35</v>
      </c>
    </row>
    <row r="2874" spans="1:7" ht="12.75" customHeight="1" x14ac:dyDescent="0.3">
      <c r="A2874" s="2">
        <v>2878</v>
      </c>
      <c r="B2874" s="2" t="s">
        <v>1361</v>
      </c>
      <c r="C2874" s="2" t="s">
        <v>14</v>
      </c>
      <c r="D2874" s="2" t="s">
        <v>23</v>
      </c>
      <c r="F2874" s="2">
        <v>30</v>
      </c>
      <c r="G2874" s="3">
        <v>12</v>
      </c>
    </row>
    <row r="2875" spans="1:7" ht="12.75" customHeight="1" x14ac:dyDescent="0.3">
      <c r="A2875" s="2">
        <v>2879</v>
      </c>
      <c r="B2875" s="2" t="s">
        <v>1362</v>
      </c>
      <c r="C2875" s="2" t="s">
        <v>14</v>
      </c>
      <c r="D2875" s="2" t="s">
        <v>23</v>
      </c>
      <c r="F2875" s="2">
        <v>10</v>
      </c>
      <c r="G2875" s="3">
        <v>31</v>
      </c>
    </row>
    <row r="2876" spans="1:7" ht="12.75" customHeight="1" x14ac:dyDescent="0.3">
      <c r="A2876" s="2">
        <v>2880</v>
      </c>
      <c r="B2876" s="2" t="s">
        <v>1362</v>
      </c>
      <c r="C2876" s="2" t="s">
        <v>14</v>
      </c>
      <c r="D2876" s="2" t="s">
        <v>23</v>
      </c>
      <c r="F2876" s="2">
        <v>30</v>
      </c>
      <c r="G2876" s="3">
        <v>12</v>
      </c>
    </row>
    <row r="2877" spans="1:7" ht="12.75" customHeight="1" x14ac:dyDescent="0.3">
      <c r="A2877" s="2">
        <v>2881</v>
      </c>
      <c r="B2877" s="2" t="s">
        <v>1362</v>
      </c>
      <c r="C2877" s="2" t="s">
        <v>14</v>
      </c>
      <c r="D2877" s="2" t="s">
        <v>23</v>
      </c>
      <c r="E2877" s="2" t="s">
        <v>10</v>
      </c>
      <c r="F2877" s="2">
        <v>0</v>
      </c>
      <c r="G2877" s="3">
        <v>15</v>
      </c>
    </row>
    <row r="2878" spans="1:7" ht="12.75" customHeight="1" x14ac:dyDescent="0.3">
      <c r="A2878" s="2">
        <v>2882</v>
      </c>
      <c r="B2878" s="2" t="s">
        <v>1363</v>
      </c>
      <c r="C2878" s="2" t="s">
        <v>14</v>
      </c>
      <c r="D2878" s="2" t="s">
        <v>31</v>
      </c>
      <c r="E2878" s="2" t="s">
        <v>10</v>
      </c>
      <c r="F2878" s="2">
        <v>0</v>
      </c>
      <c r="G2878" s="3">
        <v>19</v>
      </c>
    </row>
    <row r="2879" spans="1:7" ht="12.75" customHeight="1" x14ac:dyDescent="0.3">
      <c r="A2879" s="2">
        <v>2883</v>
      </c>
      <c r="B2879" s="2" t="s">
        <v>1363</v>
      </c>
      <c r="C2879" s="2" t="s">
        <v>14</v>
      </c>
      <c r="D2879" s="2" t="s">
        <v>31</v>
      </c>
      <c r="F2879" s="2">
        <v>30</v>
      </c>
      <c r="G2879" s="3">
        <v>19</v>
      </c>
    </row>
    <row r="2880" spans="1:7" ht="12.75" customHeight="1" x14ac:dyDescent="0.3">
      <c r="A2880" s="2">
        <v>2884</v>
      </c>
      <c r="B2880" s="2" t="s">
        <v>1364</v>
      </c>
      <c r="C2880" s="2" t="s">
        <v>8</v>
      </c>
      <c r="D2880" s="2" t="s">
        <v>9</v>
      </c>
      <c r="E2880" s="2" t="s">
        <v>10</v>
      </c>
      <c r="F2880" s="2">
        <v>0</v>
      </c>
      <c r="G2880" s="3">
        <v>36</v>
      </c>
    </row>
    <row r="2881" spans="1:7" ht="12.75" customHeight="1" x14ac:dyDescent="0.3">
      <c r="A2881" s="2">
        <v>2885</v>
      </c>
      <c r="B2881" s="2" t="s">
        <v>1365</v>
      </c>
      <c r="C2881" s="2" t="s">
        <v>14</v>
      </c>
      <c r="D2881" s="2" t="s">
        <v>23</v>
      </c>
      <c r="F2881" s="2">
        <v>30</v>
      </c>
      <c r="G2881" s="3">
        <v>16</v>
      </c>
    </row>
    <row r="2882" spans="1:7" ht="12.75" customHeight="1" x14ac:dyDescent="0.3">
      <c r="A2882" s="2">
        <v>2886</v>
      </c>
      <c r="B2882" s="2" t="s">
        <v>1365</v>
      </c>
      <c r="C2882" s="2" t="s">
        <v>14</v>
      </c>
      <c r="D2882" s="2" t="s">
        <v>23</v>
      </c>
      <c r="F2882" s="2">
        <v>20</v>
      </c>
      <c r="G2882" s="3">
        <v>21</v>
      </c>
    </row>
    <row r="2883" spans="1:7" ht="12.75" customHeight="1" x14ac:dyDescent="0.3">
      <c r="A2883" s="2">
        <v>2887</v>
      </c>
      <c r="B2883" s="2" t="s">
        <v>1365</v>
      </c>
      <c r="C2883" s="2" t="s">
        <v>14</v>
      </c>
      <c r="D2883" s="2" t="s">
        <v>23</v>
      </c>
      <c r="F2883" s="2">
        <v>10</v>
      </c>
      <c r="G2883" s="3">
        <v>40</v>
      </c>
    </row>
    <row r="2884" spans="1:7" ht="12.75" customHeight="1" x14ac:dyDescent="0.3">
      <c r="A2884" s="2">
        <v>2888</v>
      </c>
      <c r="B2884" s="2" t="s">
        <v>1365</v>
      </c>
      <c r="C2884" s="2" t="s">
        <v>14</v>
      </c>
      <c r="D2884" s="2" t="s">
        <v>23</v>
      </c>
      <c r="E2884" s="2" t="s">
        <v>10</v>
      </c>
      <c r="F2884" s="2">
        <v>0</v>
      </c>
      <c r="G2884" s="3">
        <v>14</v>
      </c>
    </row>
    <row r="2885" spans="1:7" ht="12.75" customHeight="1" x14ac:dyDescent="0.3">
      <c r="A2885" s="2">
        <v>2889</v>
      </c>
      <c r="B2885" s="2" t="s">
        <v>1366</v>
      </c>
      <c r="C2885" s="2" t="s">
        <v>8</v>
      </c>
      <c r="D2885" s="2" t="s">
        <v>47</v>
      </c>
      <c r="E2885" s="2" t="s">
        <v>10</v>
      </c>
      <c r="F2885" s="2">
        <v>0</v>
      </c>
      <c r="G2885" s="3">
        <v>19</v>
      </c>
    </row>
    <row r="2886" spans="1:7" ht="12.75" customHeight="1" x14ac:dyDescent="0.3">
      <c r="A2886" s="2">
        <v>2890</v>
      </c>
      <c r="B2886" s="2" t="s">
        <v>1367</v>
      </c>
      <c r="C2886" s="2" t="s">
        <v>8</v>
      </c>
      <c r="D2886" s="2" t="s">
        <v>9</v>
      </c>
      <c r="F2886" s="2">
        <v>10</v>
      </c>
      <c r="G2886" s="3">
        <v>13</v>
      </c>
    </row>
    <row r="2887" spans="1:7" ht="12.75" customHeight="1" x14ac:dyDescent="0.3">
      <c r="A2887" s="2">
        <v>2891</v>
      </c>
      <c r="B2887" s="2" t="s">
        <v>1367</v>
      </c>
      <c r="C2887" s="2" t="s">
        <v>8</v>
      </c>
      <c r="D2887" s="2" t="s">
        <v>9</v>
      </c>
      <c r="E2887" s="2" t="s">
        <v>10</v>
      </c>
      <c r="F2887" s="2">
        <v>0</v>
      </c>
      <c r="G2887" s="3">
        <v>14</v>
      </c>
    </row>
    <row r="2888" spans="1:7" ht="12.75" customHeight="1" x14ac:dyDescent="0.3">
      <c r="A2888" s="2">
        <v>2892</v>
      </c>
      <c r="B2888" s="2" t="s">
        <v>1368</v>
      </c>
      <c r="C2888" s="2" t="s">
        <v>14</v>
      </c>
      <c r="D2888" s="2" t="s">
        <v>23</v>
      </c>
      <c r="F2888" s="2">
        <v>30</v>
      </c>
      <c r="G2888" s="3">
        <v>37</v>
      </c>
    </row>
    <row r="2889" spans="1:7" ht="12.75" customHeight="1" x14ac:dyDescent="0.3">
      <c r="A2889" s="2">
        <v>2893</v>
      </c>
      <c r="B2889" s="2" t="s">
        <v>1368</v>
      </c>
      <c r="C2889" s="2" t="s">
        <v>14</v>
      </c>
      <c r="D2889" s="2" t="s">
        <v>23</v>
      </c>
      <c r="E2889" s="2" t="s">
        <v>10</v>
      </c>
      <c r="F2889" s="2">
        <v>0</v>
      </c>
      <c r="G2889" s="3">
        <v>30</v>
      </c>
    </row>
    <row r="2890" spans="1:7" ht="12.75" customHeight="1" x14ac:dyDescent="0.3">
      <c r="A2890" s="2">
        <v>2894</v>
      </c>
      <c r="B2890" s="2" t="s">
        <v>1368</v>
      </c>
      <c r="C2890" s="2" t="s">
        <v>14</v>
      </c>
      <c r="D2890" s="2" t="s">
        <v>23</v>
      </c>
      <c r="F2890" s="2">
        <v>10</v>
      </c>
      <c r="G2890" s="3">
        <v>30</v>
      </c>
    </row>
    <row r="2891" spans="1:7" ht="12.75" customHeight="1" x14ac:dyDescent="0.3">
      <c r="A2891" s="2">
        <v>2895</v>
      </c>
      <c r="B2891" s="2" t="s">
        <v>1369</v>
      </c>
      <c r="C2891" s="2" t="s">
        <v>8</v>
      </c>
      <c r="D2891" s="2" t="s">
        <v>65</v>
      </c>
      <c r="E2891" s="2" t="s">
        <v>10</v>
      </c>
      <c r="F2891" s="2">
        <v>0</v>
      </c>
      <c r="G2891" s="3">
        <v>25</v>
      </c>
    </row>
    <row r="2892" spans="1:7" ht="12.75" customHeight="1" x14ac:dyDescent="0.3">
      <c r="A2892" s="2">
        <v>2896</v>
      </c>
      <c r="B2892" s="2" t="s">
        <v>1369</v>
      </c>
      <c r="C2892" s="2" t="s">
        <v>8</v>
      </c>
      <c r="D2892" s="2" t="s">
        <v>65</v>
      </c>
      <c r="F2892" s="2">
        <v>30</v>
      </c>
      <c r="G2892" s="3">
        <v>12</v>
      </c>
    </row>
    <row r="2893" spans="1:7" ht="12.75" customHeight="1" x14ac:dyDescent="0.3">
      <c r="A2893" s="2">
        <v>2897</v>
      </c>
      <c r="B2893" s="2" t="s">
        <v>1370</v>
      </c>
      <c r="C2893" s="2" t="s">
        <v>8</v>
      </c>
      <c r="D2893" s="2" t="s">
        <v>9</v>
      </c>
      <c r="F2893" s="2">
        <v>20</v>
      </c>
      <c r="G2893" s="3">
        <v>30</v>
      </c>
    </row>
    <row r="2894" spans="1:7" ht="12.75" customHeight="1" x14ac:dyDescent="0.3">
      <c r="A2894" s="2">
        <v>2898</v>
      </c>
      <c r="B2894" s="2" t="s">
        <v>1370</v>
      </c>
      <c r="C2894" s="2" t="s">
        <v>8</v>
      </c>
      <c r="D2894" s="2" t="s">
        <v>9</v>
      </c>
      <c r="E2894" s="2" t="s">
        <v>10</v>
      </c>
      <c r="F2894" s="2">
        <v>0</v>
      </c>
      <c r="G2894" s="3">
        <v>22</v>
      </c>
    </row>
    <row r="2895" spans="1:7" ht="12.75" customHeight="1" x14ac:dyDescent="0.3">
      <c r="A2895" s="2">
        <v>2899</v>
      </c>
      <c r="B2895" s="2" t="s">
        <v>1371</v>
      </c>
      <c r="C2895" s="2" t="s">
        <v>8</v>
      </c>
      <c r="D2895" s="2" t="s">
        <v>97</v>
      </c>
      <c r="F2895" s="2">
        <v>10</v>
      </c>
      <c r="G2895" s="3">
        <v>21</v>
      </c>
    </row>
    <row r="2896" spans="1:7" ht="12.75" customHeight="1" x14ac:dyDescent="0.3">
      <c r="A2896" s="2">
        <v>2900</v>
      </c>
      <c r="B2896" s="2" t="s">
        <v>1371</v>
      </c>
      <c r="C2896" s="2" t="s">
        <v>8</v>
      </c>
      <c r="D2896" s="2" t="s">
        <v>97</v>
      </c>
      <c r="E2896" s="2" t="s">
        <v>10</v>
      </c>
      <c r="F2896" s="2">
        <v>0</v>
      </c>
      <c r="G2896" s="3">
        <v>12</v>
      </c>
    </row>
    <row r="2897" spans="1:7" ht="12.75" customHeight="1" x14ac:dyDescent="0.3">
      <c r="A2897" s="2">
        <v>2901</v>
      </c>
      <c r="B2897" s="2" t="s">
        <v>1371</v>
      </c>
      <c r="C2897" s="2" t="s">
        <v>8</v>
      </c>
      <c r="D2897" s="2" t="s">
        <v>97</v>
      </c>
      <c r="F2897" s="2">
        <v>30</v>
      </c>
      <c r="G2897" s="3">
        <v>10</v>
      </c>
    </row>
    <row r="2898" spans="1:7" ht="12.75" customHeight="1" x14ac:dyDescent="0.3">
      <c r="A2898" s="2">
        <v>2902</v>
      </c>
      <c r="B2898" s="2" t="s">
        <v>1372</v>
      </c>
      <c r="C2898" s="2" t="s">
        <v>8</v>
      </c>
      <c r="D2898" s="2" t="s">
        <v>36</v>
      </c>
      <c r="E2898" s="2" t="s">
        <v>10</v>
      </c>
      <c r="F2898" s="2">
        <v>0</v>
      </c>
      <c r="G2898" s="3">
        <v>24</v>
      </c>
    </row>
    <row r="2899" spans="1:7" ht="12.75" customHeight="1" x14ac:dyDescent="0.3">
      <c r="A2899" s="2">
        <v>2903</v>
      </c>
      <c r="B2899" s="2" t="s">
        <v>1373</v>
      </c>
      <c r="C2899" s="2" t="s">
        <v>8</v>
      </c>
      <c r="D2899" s="2" t="s">
        <v>36</v>
      </c>
      <c r="F2899" s="2">
        <v>30</v>
      </c>
      <c r="G2899" s="3">
        <v>36</v>
      </c>
    </row>
    <row r="2900" spans="1:7" ht="12.75" customHeight="1" x14ac:dyDescent="0.3">
      <c r="A2900" s="2">
        <v>2904</v>
      </c>
      <c r="B2900" s="2" t="s">
        <v>1374</v>
      </c>
      <c r="C2900" s="2" t="s">
        <v>8</v>
      </c>
      <c r="D2900" s="2" t="s">
        <v>65</v>
      </c>
      <c r="F2900" s="2">
        <v>10</v>
      </c>
      <c r="G2900" s="3">
        <v>10</v>
      </c>
    </row>
    <row r="2901" spans="1:7" ht="12.75" customHeight="1" x14ac:dyDescent="0.3">
      <c r="A2901" s="2">
        <v>2905</v>
      </c>
      <c r="B2901" s="2" t="s">
        <v>1374</v>
      </c>
      <c r="C2901" s="2" t="s">
        <v>8</v>
      </c>
      <c r="D2901" s="2" t="s">
        <v>65</v>
      </c>
      <c r="E2901" s="2" t="s">
        <v>10</v>
      </c>
      <c r="F2901" s="2">
        <v>0</v>
      </c>
      <c r="G2901" s="3">
        <v>34</v>
      </c>
    </row>
    <row r="2902" spans="1:7" ht="12.75" customHeight="1" x14ac:dyDescent="0.3">
      <c r="A2902" s="2">
        <v>2906</v>
      </c>
      <c r="B2902" s="2" t="s">
        <v>1374</v>
      </c>
      <c r="C2902" s="2" t="s">
        <v>8</v>
      </c>
      <c r="D2902" s="2" t="s">
        <v>65</v>
      </c>
      <c r="F2902" s="2">
        <v>30</v>
      </c>
      <c r="G2902" s="3">
        <v>37</v>
      </c>
    </row>
    <row r="2903" spans="1:7" ht="12.75" customHeight="1" x14ac:dyDescent="0.3">
      <c r="A2903" s="2">
        <v>2907</v>
      </c>
      <c r="B2903" s="2" t="s">
        <v>1375</v>
      </c>
      <c r="C2903" s="2" t="s">
        <v>30</v>
      </c>
      <c r="D2903" s="2" t="s">
        <v>16</v>
      </c>
      <c r="E2903" s="2" t="s">
        <v>10</v>
      </c>
      <c r="F2903" s="2">
        <v>0</v>
      </c>
      <c r="G2903" s="3">
        <v>27</v>
      </c>
    </row>
    <row r="2904" spans="1:7" ht="12.75" customHeight="1" x14ac:dyDescent="0.3">
      <c r="A2904" s="2">
        <v>2908</v>
      </c>
      <c r="B2904" s="2" t="s">
        <v>1375</v>
      </c>
      <c r="C2904" s="2" t="s">
        <v>30</v>
      </c>
      <c r="D2904" s="2" t="s">
        <v>16</v>
      </c>
      <c r="F2904" s="2">
        <v>10</v>
      </c>
      <c r="G2904" s="3">
        <v>26</v>
      </c>
    </row>
    <row r="2905" spans="1:7" ht="12.75" customHeight="1" x14ac:dyDescent="0.3">
      <c r="A2905" s="2">
        <v>2909</v>
      </c>
      <c r="B2905" s="2" t="s">
        <v>1376</v>
      </c>
      <c r="C2905" s="2" t="s">
        <v>8</v>
      </c>
      <c r="D2905" s="2" t="s">
        <v>9</v>
      </c>
      <c r="E2905" s="2" t="s">
        <v>10</v>
      </c>
      <c r="F2905" s="2">
        <v>0</v>
      </c>
      <c r="G2905" s="3">
        <v>14</v>
      </c>
    </row>
    <row r="2906" spans="1:7" ht="12.75" customHeight="1" x14ac:dyDescent="0.3">
      <c r="A2906" s="2">
        <v>2910</v>
      </c>
      <c r="B2906" s="2" t="s">
        <v>1376</v>
      </c>
      <c r="C2906" s="2" t="s">
        <v>8</v>
      </c>
      <c r="D2906" s="2" t="s">
        <v>9</v>
      </c>
      <c r="F2906" s="2">
        <v>10</v>
      </c>
      <c r="G2906" s="3">
        <v>29</v>
      </c>
    </row>
    <row r="2907" spans="1:7" ht="12.75" customHeight="1" x14ac:dyDescent="0.3">
      <c r="A2907" s="2">
        <v>2911</v>
      </c>
      <c r="B2907" s="2" t="s">
        <v>1377</v>
      </c>
      <c r="C2907" s="2" t="s">
        <v>8</v>
      </c>
      <c r="D2907" s="2" t="s">
        <v>75</v>
      </c>
      <c r="E2907" s="2" t="s">
        <v>10</v>
      </c>
      <c r="F2907" s="2">
        <v>0</v>
      </c>
      <c r="G2907" s="3">
        <v>33</v>
      </c>
    </row>
    <row r="2908" spans="1:7" ht="12.75" customHeight="1" x14ac:dyDescent="0.3">
      <c r="A2908" s="2">
        <v>2912</v>
      </c>
      <c r="B2908" s="2" t="s">
        <v>1378</v>
      </c>
      <c r="C2908" s="2" t="s">
        <v>14</v>
      </c>
      <c r="D2908" s="2" t="s">
        <v>23</v>
      </c>
      <c r="E2908" s="2" t="s">
        <v>10</v>
      </c>
      <c r="F2908" s="2">
        <v>0</v>
      </c>
      <c r="G2908" s="3">
        <v>29</v>
      </c>
    </row>
    <row r="2909" spans="1:7" ht="12.75" customHeight="1" x14ac:dyDescent="0.3">
      <c r="A2909" s="2">
        <v>2913</v>
      </c>
      <c r="B2909" s="2" t="s">
        <v>1378</v>
      </c>
      <c r="C2909" s="2" t="s">
        <v>14</v>
      </c>
      <c r="D2909" s="2" t="s">
        <v>23</v>
      </c>
      <c r="F2909" s="2">
        <v>30</v>
      </c>
      <c r="G2909" s="3">
        <v>11</v>
      </c>
    </row>
    <row r="2910" spans="1:7" ht="12.75" customHeight="1" x14ac:dyDescent="0.3">
      <c r="A2910" s="2">
        <v>2914</v>
      </c>
      <c r="B2910" s="2" t="s">
        <v>1378</v>
      </c>
      <c r="C2910" s="2" t="s">
        <v>14</v>
      </c>
      <c r="D2910" s="2" t="s">
        <v>23</v>
      </c>
      <c r="F2910" s="2">
        <v>10</v>
      </c>
      <c r="G2910" s="3">
        <v>13</v>
      </c>
    </row>
    <row r="2911" spans="1:7" ht="12.75" customHeight="1" x14ac:dyDescent="0.3">
      <c r="A2911" s="2">
        <v>2915</v>
      </c>
      <c r="B2911" s="2" t="s">
        <v>1378</v>
      </c>
      <c r="C2911" s="2" t="s">
        <v>14</v>
      </c>
      <c r="D2911" s="2" t="s">
        <v>23</v>
      </c>
      <c r="F2911" s="2">
        <v>20</v>
      </c>
      <c r="G2911" s="3">
        <v>29</v>
      </c>
    </row>
    <row r="2912" spans="1:7" ht="12.75" customHeight="1" x14ac:dyDescent="0.3">
      <c r="A2912" s="2">
        <v>2916</v>
      </c>
      <c r="B2912" s="2" t="s">
        <v>1379</v>
      </c>
      <c r="C2912" s="2" t="s">
        <v>83</v>
      </c>
      <c r="D2912" s="2" t="s">
        <v>199</v>
      </c>
      <c r="F2912" s="2">
        <v>30</v>
      </c>
      <c r="G2912" s="3">
        <v>14</v>
      </c>
    </row>
    <row r="2913" spans="1:7" ht="12.75" customHeight="1" x14ac:dyDescent="0.3">
      <c r="A2913" s="2">
        <v>2917</v>
      </c>
      <c r="B2913" s="2" t="s">
        <v>1379</v>
      </c>
      <c r="C2913" s="2" t="s">
        <v>83</v>
      </c>
      <c r="D2913" s="2" t="s">
        <v>199</v>
      </c>
      <c r="F2913" s="2">
        <v>10</v>
      </c>
      <c r="G2913" s="3">
        <v>22</v>
      </c>
    </row>
    <row r="2914" spans="1:7" ht="12.75" customHeight="1" x14ac:dyDescent="0.3">
      <c r="A2914" s="2">
        <v>2918</v>
      </c>
      <c r="B2914" s="2" t="s">
        <v>1379</v>
      </c>
      <c r="C2914" s="2" t="s">
        <v>83</v>
      </c>
      <c r="D2914" s="2" t="s">
        <v>199</v>
      </c>
      <c r="E2914" s="2" t="s">
        <v>10</v>
      </c>
      <c r="F2914" s="2">
        <v>0</v>
      </c>
      <c r="G2914" s="3">
        <v>25</v>
      </c>
    </row>
    <row r="2915" spans="1:7" ht="12.75" customHeight="1" x14ac:dyDescent="0.3">
      <c r="A2915" s="2">
        <v>2919</v>
      </c>
      <c r="B2915" s="2" t="s">
        <v>1380</v>
      </c>
      <c r="C2915" s="2" t="s">
        <v>30</v>
      </c>
      <c r="D2915" s="2" t="s">
        <v>36</v>
      </c>
      <c r="E2915" s="2" t="s">
        <v>10</v>
      </c>
      <c r="F2915" s="2">
        <v>0</v>
      </c>
      <c r="G2915" s="3">
        <v>18</v>
      </c>
    </row>
    <row r="2916" spans="1:7" ht="12.75" customHeight="1" x14ac:dyDescent="0.3">
      <c r="A2916" s="2">
        <v>2920</v>
      </c>
      <c r="B2916" s="2" t="s">
        <v>1381</v>
      </c>
      <c r="C2916" s="2" t="s">
        <v>8</v>
      </c>
      <c r="D2916" s="2" t="s">
        <v>36</v>
      </c>
      <c r="E2916" s="2" t="s">
        <v>10</v>
      </c>
      <c r="F2916" s="2">
        <v>0</v>
      </c>
      <c r="G2916" s="3">
        <v>19</v>
      </c>
    </row>
    <row r="2917" spans="1:7" ht="12.75" customHeight="1" x14ac:dyDescent="0.3">
      <c r="A2917" s="2">
        <v>2921</v>
      </c>
      <c r="B2917" s="2" t="s">
        <v>1381</v>
      </c>
      <c r="C2917" s="2" t="s">
        <v>8</v>
      </c>
      <c r="D2917" s="2" t="s">
        <v>36</v>
      </c>
      <c r="F2917" s="2">
        <v>30</v>
      </c>
      <c r="G2917" s="3">
        <v>13</v>
      </c>
    </row>
    <row r="2918" spans="1:7" ht="12.75" customHeight="1" x14ac:dyDescent="0.3">
      <c r="A2918" s="2">
        <v>2922</v>
      </c>
      <c r="B2918" s="2" t="s">
        <v>1381</v>
      </c>
      <c r="C2918" s="2" t="s">
        <v>8</v>
      </c>
      <c r="D2918" s="2" t="s">
        <v>36</v>
      </c>
      <c r="F2918" s="2">
        <v>10</v>
      </c>
      <c r="G2918" s="3">
        <v>29</v>
      </c>
    </row>
    <row r="2919" spans="1:7" ht="12.75" customHeight="1" x14ac:dyDescent="0.3">
      <c r="A2919" s="2">
        <v>2923</v>
      </c>
      <c r="B2919" s="2" t="s">
        <v>1382</v>
      </c>
      <c r="C2919" s="2" t="s">
        <v>8</v>
      </c>
      <c r="D2919" s="2" t="s">
        <v>9</v>
      </c>
      <c r="E2919" s="2" t="s">
        <v>10</v>
      </c>
      <c r="F2919" s="2">
        <v>0</v>
      </c>
      <c r="G2919" s="3">
        <v>13</v>
      </c>
    </row>
    <row r="2920" spans="1:7" ht="12.75" customHeight="1" x14ac:dyDescent="0.3">
      <c r="A2920" s="2">
        <v>2924</v>
      </c>
      <c r="B2920" s="2" t="s">
        <v>1382</v>
      </c>
      <c r="C2920" s="2" t="s">
        <v>8</v>
      </c>
      <c r="D2920" s="2" t="s">
        <v>9</v>
      </c>
      <c r="F2920" s="2">
        <v>10</v>
      </c>
      <c r="G2920" s="3">
        <v>22</v>
      </c>
    </row>
    <row r="2921" spans="1:7" ht="12.75" customHeight="1" x14ac:dyDescent="0.3">
      <c r="A2921" s="2">
        <v>2925</v>
      </c>
      <c r="B2921" s="2" t="s">
        <v>1383</v>
      </c>
      <c r="C2921" s="2" t="s">
        <v>8</v>
      </c>
      <c r="D2921" s="2" t="s">
        <v>9</v>
      </c>
      <c r="E2921" s="2" t="s">
        <v>10</v>
      </c>
      <c r="F2921" s="2">
        <v>0</v>
      </c>
      <c r="G2921" s="3">
        <v>21</v>
      </c>
    </row>
    <row r="2922" spans="1:7" ht="12.75" customHeight="1" x14ac:dyDescent="0.3">
      <c r="A2922" s="2">
        <v>2926</v>
      </c>
      <c r="B2922" s="2" t="s">
        <v>1383</v>
      </c>
      <c r="C2922" s="2" t="s">
        <v>8</v>
      </c>
      <c r="D2922" s="2" t="s">
        <v>9</v>
      </c>
      <c r="F2922" s="2">
        <v>30</v>
      </c>
      <c r="G2922" s="3">
        <v>12</v>
      </c>
    </row>
    <row r="2923" spans="1:7" ht="12.75" customHeight="1" x14ac:dyDescent="0.3">
      <c r="A2923" s="2">
        <v>2927</v>
      </c>
      <c r="B2923" s="2" t="s">
        <v>1384</v>
      </c>
      <c r="C2923" s="2" t="s">
        <v>8</v>
      </c>
      <c r="D2923" s="2" t="s">
        <v>36</v>
      </c>
      <c r="E2923" s="2" t="s">
        <v>10</v>
      </c>
      <c r="F2923" s="2">
        <v>0</v>
      </c>
      <c r="G2923" s="3">
        <v>17</v>
      </c>
    </row>
    <row r="2924" spans="1:7" ht="12.75" customHeight="1" x14ac:dyDescent="0.3">
      <c r="A2924" s="2">
        <v>2928</v>
      </c>
      <c r="B2924" s="2" t="s">
        <v>1385</v>
      </c>
      <c r="C2924" s="2" t="s">
        <v>8</v>
      </c>
      <c r="D2924" s="2" t="s">
        <v>94</v>
      </c>
      <c r="F2924" s="2">
        <v>30</v>
      </c>
      <c r="G2924" s="3">
        <v>18</v>
      </c>
    </row>
    <row r="2925" spans="1:7" ht="12.75" customHeight="1" x14ac:dyDescent="0.3">
      <c r="A2925" s="2">
        <v>2929</v>
      </c>
      <c r="B2925" s="2" t="s">
        <v>1385</v>
      </c>
      <c r="C2925" s="2" t="s">
        <v>8</v>
      </c>
      <c r="D2925" s="2" t="s">
        <v>94</v>
      </c>
      <c r="E2925" s="2" t="s">
        <v>10</v>
      </c>
      <c r="F2925" s="2">
        <v>0</v>
      </c>
      <c r="G2925" s="3">
        <v>21</v>
      </c>
    </row>
    <row r="2926" spans="1:7" ht="12.75" customHeight="1" x14ac:dyDescent="0.3">
      <c r="A2926" s="2">
        <v>2930</v>
      </c>
      <c r="B2926" s="2" t="s">
        <v>1385</v>
      </c>
      <c r="C2926" s="2" t="s">
        <v>8</v>
      </c>
      <c r="D2926" s="2" t="s">
        <v>94</v>
      </c>
      <c r="F2926" s="2">
        <v>10</v>
      </c>
      <c r="G2926" s="3">
        <v>29</v>
      </c>
    </row>
    <row r="2927" spans="1:7" ht="12.75" customHeight="1" x14ac:dyDescent="0.3">
      <c r="A2927" s="2">
        <v>2931</v>
      </c>
      <c r="B2927" s="2" t="s">
        <v>1386</v>
      </c>
      <c r="C2927" s="2" t="s">
        <v>8</v>
      </c>
      <c r="D2927" s="2" t="s">
        <v>97</v>
      </c>
      <c r="E2927" s="2" t="s">
        <v>10</v>
      </c>
      <c r="F2927" s="2">
        <v>0</v>
      </c>
      <c r="G2927" s="3">
        <v>10</v>
      </c>
    </row>
    <row r="2928" spans="1:7" ht="12.75" customHeight="1" x14ac:dyDescent="0.3">
      <c r="A2928" s="2">
        <v>2932</v>
      </c>
      <c r="B2928" s="2" t="s">
        <v>1386</v>
      </c>
      <c r="C2928" s="2" t="s">
        <v>8</v>
      </c>
      <c r="D2928" s="2" t="s">
        <v>97</v>
      </c>
      <c r="F2928" s="2">
        <v>20</v>
      </c>
      <c r="G2928" s="3">
        <v>11</v>
      </c>
    </row>
    <row r="2929" spans="3:4" ht="12.75" customHeight="1" x14ac:dyDescent="0.3">
      <c r="C2929" s="2" t="s">
        <v>30</v>
      </c>
      <c r="D2929" s="2" t="s">
        <v>30</v>
      </c>
    </row>
    <row r="2930" spans="3:4" ht="12.75" customHeight="1" x14ac:dyDescent="0.3">
      <c r="C2930" s="2" t="s">
        <v>30</v>
      </c>
      <c r="D2930" s="2" t="s">
        <v>30</v>
      </c>
    </row>
    <row r="2931" spans="3:4" ht="12.75" customHeight="1" x14ac:dyDescent="0.3">
      <c r="C2931" s="2" t="s">
        <v>30</v>
      </c>
      <c r="D2931" s="2" t="s">
        <v>30</v>
      </c>
    </row>
    <row r="2932" spans="3:4" ht="12.75" customHeight="1" x14ac:dyDescent="0.3">
      <c r="C2932" s="2" t="s">
        <v>30</v>
      </c>
      <c r="D2932" s="2" t="s">
        <v>30</v>
      </c>
    </row>
    <row r="2933" spans="3:4" ht="12.75" customHeight="1" x14ac:dyDescent="0.3">
      <c r="C2933" s="2" t="s">
        <v>30</v>
      </c>
      <c r="D2933" s="2" t="s">
        <v>30</v>
      </c>
    </row>
    <row r="2934" spans="3:4" ht="12.75" customHeight="1" x14ac:dyDescent="0.3">
      <c r="C2934" s="2" t="s">
        <v>30</v>
      </c>
      <c r="D2934" s="2" t="s">
        <v>30</v>
      </c>
    </row>
    <row r="2935" spans="3:4" ht="12.75" customHeight="1" x14ac:dyDescent="0.3">
      <c r="C2935" s="2" t="s">
        <v>30</v>
      </c>
      <c r="D2935" s="2" t="s">
        <v>30</v>
      </c>
    </row>
    <row r="2936" spans="3:4" ht="12.75" customHeight="1" x14ac:dyDescent="0.3">
      <c r="C2936" s="2" t="s">
        <v>30</v>
      </c>
      <c r="D2936" s="2" t="s">
        <v>30</v>
      </c>
    </row>
    <row r="2937" spans="3:4" ht="12.75" customHeight="1" x14ac:dyDescent="0.3">
      <c r="C2937" s="2" t="s">
        <v>30</v>
      </c>
      <c r="D2937" s="2" t="s">
        <v>30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D14E-2DD2-4626-9B20-A74AC94BF6AD}">
  <sheetPr>
    <pageSetUpPr fitToPage="1"/>
  </sheetPr>
  <dimension ref="A1:R2927"/>
  <sheetViews>
    <sheetView zoomScale="65" workbookViewId="0">
      <selection activeCell="K5" sqref="K5"/>
    </sheetView>
  </sheetViews>
  <sheetFormatPr defaultColWidth="14.44140625" defaultRowHeight="15" customHeight="1" x14ac:dyDescent="0.3"/>
  <cols>
    <col min="1" max="1" width="7.33203125" customWidth="1"/>
    <col min="2" max="2" width="19" customWidth="1"/>
    <col min="3" max="3" width="16.6640625" customWidth="1"/>
    <col min="4" max="4" width="23.88671875" customWidth="1"/>
    <col min="5" max="5" width="13.88671875" bestFit="1" customWidth="1"/>
    <col min="6" max="6" width="9.88671875" customWidth="1"/>
    <col min="7" max="8" width="20.88671875" customWidth="1"/>
    <col min="9" max="9" width="35.33203125" bestFit="1" customWidth="1"/>
    <col min="10" max="10" width="13.21875" bestFit="1" customWidth="1"/>
    <col min="11" max="12" width="35.33203125" customWidth="1"/>
    <col min="13" max="13" width="16.21875" bestFit="1" customWidth="1"/>
    <col min="14" max="14" width="12.77734375" bestFit="1" customWidth="1"/>
    <col min="15" max="15" width="18.88671875" bestFit="1" customWidth="1"/>
    <col min="16" max="16" width="11.6640625" bestFit="1" customWidth="1"/>
    <col min="17" max="17" width="9.109375" customWidth="1"/>
    <col min="18" max="18" width="26.109375" customWidth="1"/>
  </cols>
  <sheetData>
    <row r="1" spans="1:18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1389</v>
      </c>
      <c r="I1" s="1" t="s">
        <v>1390</v>
      </c>
      <c r="J1" s="1" t="s">
        <v>1392</v>
      </c>
      <c r="K1" s="1"/>
      <c r="L1" s="1"/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r="2" spans="1:18" ht="12.75" customHeight="1" x14ac:dyDescent="0.3">
      <c r="A2" s="16">
        <v>1</v>
      </c>
      <c r="B2" s="14" t="s">
        <v>7</v>
      </c>
      <c r="C2" s="14" t="s">
        <v>8</v>
      </c>
      <c r="D2" s="14" t="s">
        <v>9</v>
      </c>
      <c r="E2" s="14" t="s">
        <v>10</v>
      </c>
      <c r="F2" s="16">
        <v>2</v>
      </c>
      <c r="G2" s="17">
        <v>18</v>
      </c>
      <c r="H2" s="18">
        <f t="shared" ref="H2:H65" si="0">IF(G2*F2=0,"",G2*F2)</f>
        <v>36</v>
      </c>
      <c r="I2" s="14" t="str">
        <f t="shared" ref="I2:I65" si="1">_xlfn.CONCAT(C2,"-",D2,"-",G2)</f>
        <v>ITA-SG-18</v>
      </c>
      <c r="J2" s="32" t="str">
        <f>MID(Tabella1[[#This Row],[COD PRODOTTO]],3,3)</f>
        <v>513</v>
      </c>
      <c r="K2" s="32"/>
      <c r="L2" t="str">
        <f>IF($E2="","non terminato","terminato")</f>
        <v>terminato</v>
      </c>
      <c r="M2" t="str">
        <f>TRIM(B2)</f>
        <v>S6513555</v>
      </c>
      <c r="N2" t="str">
        <f t="shared" ref="N2:R17" si="2">TRIM(C2)</f>
        <v>ITA</v>
      </c>
      <c r="O2" t="str">
        <f t="shared" si="2"/>
        <v>SG</v>
      </c>
      <c r="P2" t="str">
        <f t="shared" si="2"/>
        <v>terminato</v>
      </c>
      <c r="Q2" t="str">
        <f t="shared" si="2"/>
        <v>2</v>
      </c>
      <c r="R2" t="str">
        <f t="shared" si="2"/>
        <v>18</v>
      </c>
    </row>
    <row r="3" spans="1:18" ht="12.75" customHeight="1" x14ac:dyDescent="0.3">
      <c r="A3" s="16">
        <v>2</v>
      </c>
      <c r="B3" s="14" t="s">
        <v>7</v>
      </c>
      <c r="C3" s="14" t="s">
        <v>8</v>
      </c>
      <c r="D3" s="14" t="s">
        <v>9</v>
      </c>
      <c r="E3" s="15" t="s">
        <v>1391</v>
      </c>
      <c r="F3" s="16">
        <v>20</v>
      </c>
      <c r="G3" s="17">
        <v>30</v>
      </c>
      <c r="H3" s="18">
        <f t="shared" si="0"/>
        <v>600</v>
      </c>
      <c r="I3" s="14" t="str">
        <f t="shared" si="1"/>
        <v>ITA-SG-30</v>
      </c>
      <c r="J3" s="32" t="str">
        <f>MID(Tabella1[[#This Row],[COD PRODOTTO]],3,3)</f>
        <v>513</v>
      </c>
      <c r="K3" s="32"/>
      <c r="L3" t="str">
        <f t="shared" ref="L3:L66" si="3">IF($E3="","non terminato","terminato")</f>
        <v>terminato</v>
      </c>
      <c r="M3" t="str">
        <f t="shared" ref="M3:M66" si="4">TRIM(B3)</f>
        <v>S6513555</v>
      </c>
      <c r="N3" t="str">
        <f t="shared" si="2"/>
        <v>ITA</v>
      </c>
      <c r="O3" t="str">
        <f t="shared" si="2"/>
        <v>SG</v>
      </c>
      <c r="P3" t="str">
        <f t="shared" si="2"/>
        <v>non terminato</v>
      </c>
      <c r="Q3" t="str">
        <f t="shared" si="2"/>
        <v>20</v>
      </c>
      <c r="R3" t="str">
        <f t="shared" si="2"/>
        <v>30</v>
      </c>
    </row>
    <row r="4" spans="1:18" ht="12.75" customHeight="1" x14ac:dyDescent="0.3">
      <c r="A4" s="16">
        <v>3</v>
      </c>
      <c r="B4" s="14" t="s">
        <v>11</v>
      </c>
      <c r="C4" s="14" t="s">
        <v>14</v>
      </c>
      <c r="D4" s="14" t="s">
        <v>13</v>
      </c>
      <c r="E4" s="14" t="s">
        <v>10</v>
      </c>
      <c r="F4" s="16">
        <v>0</v>
      </c>
      <c r="G4" s="17">
        <v>27</v>
      </c>
      <c r="H4" s="18" t="str">
        <f t="shared" si="0"/>
        <v/>
      </c>
      <c r="I4" s="14" t="str">
        <f t="shared" si="1"/>
        <v>EGY-ccc order-27</v>
      </c>
      <c r="J4" s="32" t="str">
        <f>MID(Tabella1[[#This Row],[COD PRODOTTO]],3,3)</f>
        <v>266</v>
      </c>
      <c r="K4" s="32"/>
      <c r="L4" t="str">
        <f t="shared" si="3"/>
        <v>terminato</v>
      </c>
      <c r="M4" t="str">
        <f t="shared" si="4"/>
        <v>Y1266505</v>
      </c>
      <c r="N4" t="str">
        <f t="shared" si="2"/>
        <v>EGY</v>
      </c>
      <c r="O4" t="str">
        <f t="shared" si="2"/>
        <v>ccc order</v>
      </c>
      <c r="P4" t="str">
        <f t="shared" si="2"/>
        <v>terminato</v>
      </c>
      <c r="Q4" t="str">
        <f t="shared" si="2"/>
        <v>0</v>
      </c>
      <c r="R4" t="str">
        <f t="shared" si="2"/>
        <v>27</v>
      </c>
    </row>
    <row r="5" spans="1:18" ht="12.75" customHeight="1" x14ac:dyDescent="0.3">
      <c r="A5" s="16">
        <v>4</v>
      </c>
      <c r="B5" s="14" t="s">
        <v>11</v>
      </c>
      <c r="C5" s="14" t="s">
        <v>14</v>
      </c>
      <c r="D5" s="14" t="s">
        <v>13</v>
      </c>
      <c r="E5" s="15" t="s">
        <v>1391</v>
      </c>
      <c r="F5" s="16">
        <v>0</v>
      </c>
      <c r="G5" s="17">
        <v>33</v>
      </c>
      <c r="H5" s="18" t="str">
        <f t="shared" si="0"/>
        <v/>
      </c>
      <c r="I5" s="14" t="str">
        <f t="shared" si="1"/>
        <v>EGY-ccc order-33</v>
      </c>
      <c r="J5" s="32" t="str">
        <f>MID(Tabella1[[#This Row],[COD PRODOTTO]],3,3)</f>
        <v>266</v>
      </c>
      <c r="K5" s="32"/>
      <c r="L5" t="str">
        <f t="shared" si="3"/>
        <v>terminato</v>
      </c>
      <c r="M5" t="str">
        <f t="shared" si="4"/>
        <v>Y1266505</v>
      </c>
      <c r="N5" t="str">
        <f t="shared" si="2"/>
        <v>EGY</v>
      </c>
      <c r="O5" t="str">
        <f t="shared" si="2"/>
        <v>ccc order</v>
      </c>
      <c r="P5" t="str">
        <f t="shared" si="2"/>
        <v>non terminato</v>
      </c>
      <c r="Q5" t="str">
        <f t="shared" si="2"/>
        <v>0</v>
      </c>
      <c r="R5" t="str">
        <f t="shared" si="2"/>
        <v>33</v>
      </c>
    </row>
    <row r="6" spans="1:18" ht="12.75" customHeight="1" x14ac:dyDescent="0.3">
      <c r="A6" s="16">
        <v>5</v>
      </c>
      <c r="B6" s="14" t="s">
        <v>11</v>
      </c>
      <c r="C6" s="14" t="s">
        <v>14</v>
      </c>
      <c r="D6" s="14" t="s">
        <v>13</v>
      </c>
      <c r="E6" s="15" t="s">
        <v>1391</v>
      </c>
      <c r="F6" s="16">
        <v>10</v>
      </c>
      <c r="G6" s="17">
        <v>38</v>
      </c>
      <c r="H6" s="18">
        <f t="shared" si="0"/>
        <v>380</v>
      </c>
      <c r="I6" s="14" t="str">
        <f t="shared" si="1"/>
        <v>EGY-ccc order-38</v>
      </c>
      <c r="J6" s="32" t="str">
        <f>MID(Tabella1[[#This Row],[COD PRODOTTO]],3,3)</f>
        <v>266</v>
      </c>
      <c r="K6" s="32"/>
      <c r="L6" t="str">
        <f t="shared" si="3"/>
        <v>terminato</v>
      </c>
      <c r="M6" t="str">
        <f t="shared" si="4"/>
        <v>Y1266505</v>
      </c>
      <c r="N6" t="str">
        <f t="shared" si="2"/>
        <v>EGY</v>
      </c>
      <c r="O6" t="str">
        <f t="shared" si="2"/>
        <v>ccc order</v>
      </c>
      <c r="P6" t="str">
        <f t="shared" si="2"/>
        <v>non terminato</v>
      </c>
      <c r="Q6" t="str">
        <f t="shared" si="2"/>
        <v>10</v>
      </c>
      <c r="R6" t="str">
        <f t="shared" si="2"/>
        <v>38</v>
      </c>
    </row>
    <row r="7" spans="1:18" ht="12.75" customHeight="1" x14ac:dyDescent="0.3">
      <c r="A7" s="16">
        <v>6</v>
      </c>
      <c r="B7" s="14" t="s">
        <v>15</v>
      </c>
      <c r="C7" s="14" t="s">
        <v>14</v>
      </c>
      <c r="D7" s="14" t="s">
        <v>16</v>
      </c>
      <c r="E7" s="14" t="s">
        <v>10</v>
      </c>
      <c r="F7" s="16">
        <v>0</v>
      </c>
      <c r="G7" s="17">
        <v>23</v>
      </c>
      <c r="H7" s="18" t="str">
        <f t="shared" si="0"/>
        <v/>
      </c>
      <c r="I7" s="14" t="str">
        <f t="shared" si="1"/>
        <v>EGY-EGYPTIAN SAE-23</v>
      </c>
      <c r="J7" s="32" t="str">
        <f>MID(Tabella1[[#This Row],[COD PRODOTTO]],3,3)</f>
        <v>808</v>
      </c>
      <c r="K7" s="32"/>
      <c r="L7" t="str">
        <f t="shared" si="3"/>
        <v>terminato</v>
      </c>
      <c r="M7" t="str">
        <f t="shared" si="4"/>
        <v>A9808487</v>
      </c>
      <c r="N7" t="str">
        <f t="shared" si="2"/>
        <v>EGY</v>
      </c>
      <c r="O7" t="str">
        <f t="shared" si="2"/>
        <v>EGYPTIAN SAE</v>
      </c>
      <c r="P7" t="str">
        <f t="shared" si="2"/>
        <v>terminato</v>
      </c>
      <c r="Q7" t="str">
        <f t="shared" si="2"/>
        <v>0</v>
      </c>
      <c r="R7" t="str">
        <f t="shared" si="2"/>
        <v>23</v>
      </c>
    </row>
    <row r="8" spans="1:18" ht="12.75" customHeight="1" x14ac:dyDescent="0.3">
      <c r="A8" s="16">
        <v>7</v>
      </c>
      <c r="B8" s="14" t="s">
        <v>15</v>
      </c>
      <c r="C8" s="14" t="s">
        <v>14</v>
      </c>
      <c r="D8" s="14" t="s">
        <v>16</v>
      </c>
      <c r="E8" s="15" t="s">
        <v>1391</v>
      </c>
      <c r="F8" s="16">
        <v>10</v>
      </c>
      <c r="G8" s="17">
        <v>30</v>
      </c>
      <c r="H8" s="18">
        <f t="shared" si="0"/>
        <v>300</v>
      </c>
      <c r="I8" s="14" t="str">
        <f t="shared" si="1"/>
        <v>EGY-EGYPTIAN SAE-30</v>
      </c>
      <c r="J8" s="32" t="str">
        <f>MID(Tabella1[[#This Row],[COD PRODOTTO]],3,3)</f>
        <v>808</v>
      </c>
      <c r="K8" s="32"/>
      <c r="L8" t="str">
        <f t="shared" si="3"/>
        <v>terminato</v>
      </c>
      <c r="M8" t="str">
        <f t="shared" si="4"/>
        <v>A9808487</v>
      </c>
      <c r="N8" t="str">
        <f t="shared" si="2"/>
        <v>EGY</v>
      </c>
      <c r="O8" t="str">
        <f t="shared" si="2"/>
        <v>EGYPTIAN SAE</v>
      </c>
      <c r="P8" t="str">
        <f t="shared" si="2"/>
        <v>non terminato</v>
      </c>
      <c r="Q8" t="str">
        <f t="shared" si="2"/>
        <v>10</v>
      </c>
      <c r="R8" t="str">
        <f t="shared" si="2"/>
        <v>30</v>
      </c>
    </row>
    <row r="9" spans="1:18" ht="12.75" customHeight="1" x14ac:dyDescent="0.3">
      <c r="A9" s="16">
        <v>8</v>
      </c>
      <c r="B9" s="14" t="s">
        <v>18</v>
      </c>
      <c r="C9" s="14" t="s">
        <v>14</v>
      </c>
      <c r="D9" s="14" t="s">
        <v>13</v>
      </c>
      <c r="E9" s="15" t="s">
        <v>1391</v>
      </c>
      <c r="F9" s="16">
        <v>30</v>
      </c>
      <c r="G9" s="17">
        <v>22</v>
      </c>
      <c r="H9" s="18">
        <f t="shared" si="0"/>
        <v>660</v>
      </c>
      <c r="I9" s="14" t="str">
        <f t="shared" si="1"/>
        <v>EGY-ccc order-22</v>
      </c>
      <c r="J9" s="32" t="str">
        <f>MID(Tabella1[[#This Row],[COD PRODOTTO]],3,3)</f>
        <v>887</v>
      </c>
      <c r="K9" s="32"/>
      <c r="L9" t="str">
        <f t="shared" si="3"/>
        <v>terminato</v>
      </c>
      <c r="M9" t="str">
        <f t="shared" si="4"/>
        <v>T1887231</v>
      </c>
      <c r="N9" t="str">
        <f t="shared" si="2"/>
        <v>EGY</v>
      </c>
      <c r="O9" t="str">
        <f t="shared" si="2"/>
        <v>ccc order</v>
      </c>
      <c r="P9" t="str">
        <f t="shared" si="2"/>
        <v>non terminato</v>
      </c>
      <c r="Q9" t="str">
        <f t="shared" si="2"/>
        <v>30</v>
      </c>
      <c r="R9" t="str">
        <f t="shared" si="2"/>
        <v>22</v>
      </c>
    </row>
    <row r="10" spans="1:18" ht="12.75" customHeight="1" x14ac:dyDescent="0.3">
      <c r="A10" s="16">
        <v>9</v>
      </c>
      <c r="B10" s="14" t="s">
        <v>18</v>
      </c>
      <c r="C10" s="14" t="s">
        <v>14</v>
      </c>
      <c r="D10" s="14" t="s">
        <v>13</v>
      </c>
      <c r="E10" s="15" t="s">
        <v>1391</v>
      </c>
      <c r="F10" s="16">
        <v>20</v>
      </c>
      <c r="G10" s="17">
        <v>32</v>
      </c>
      <c r="H10" s="18">
        <f t="shared" si="0"/>
        <v>640</v>
      </c>
      <c r="I10" s="14" t="str">
        <f t="shared" si="1"/>
        <v>EGY-ccc order-32</v>
      </c>
      <c r="J10" s="32" t="str">
        <f>MID(Tabella1[[#This Row],[COD PRODOTTO]],3,3)</f>
        <v>887</v>
      </c>
      <c r="K10" s="32"/>
      <c r="L10" t="str">
        <f t="shared" si="3"/>
        <v>terminato</v>
      </c>
      <c r="M10" t="str">
        <f t="shared" si="4"/>
        <v>T1887231</v>
      </c>
      <c r="N10" t="str">
        <f t="shared" si="2"/>
        <v>EGY</v>
      </c>
      <c r="O10" t="str">
        <f t="shared" si="2"/>
        <v>ccc order</v>
      </c>
      <c r="P10" t="str">
        <f t="shared" si="2"/>
        <v>non terminato</v>
      </c>
      <c r="Q10" t="str">
        <f t="shared" si="2"/>
        <v>20</v>
      </c>
      <c r="R10" t="str">
        <f t="shared" si="2"/>
        <v>32</v>
      </c>
    </row>
    <row r="11" spans="1:18" ht="12.75" customHeight="1" x14ac:dyDescent="0.3">
      <c r="A11" s="16">
        <v>10</v>
      </c>
      <c r="B11" s="14" t="s">
        <v>18</v>
      </c>
      <c r="C11" s="14" t="s">
        <v>14</v>
      </c>
      <c r="D11" s="14" t="s">
        <v>13</v>
      </c>
      <c r="E11" s="15" t="s">
        <v>1391</v>
      </c>
      <c r="F11" s="16">
        <v>20</v>
      </c>
      <c r="G11" s="17">
        <v>37</v>
      </c>
      <c r="H11" s="18">
        <f t="shared" si="0"/>
        <v>740</v>
      </c>
      <c r="I11" s="14" t="str">
        <f t="shared" si="1"/>
        <v>EGY-ccc order-37</v>
      </c>
      <c r="J11" s="32" t="str">
        <f>MID(Tabella1[[#This Row],[COD PRODOTTO]],3,3)</f>
        <v>887</v>
      </c>
      <c r="K11" s="32"/>
      <c r="L11" t="str">
        <f t="shared" si="3"/>
        <v>terminato</v>
      </c>
      <c r="M11" t="str">
        <f t="shared" si="4"/>
        <v>T1887231</v>
      </c>
      <c r="N11" t="str">
        <f t="shared" si="2"/>
        <v>EGY</v>
      </c>
      <c r="O11" t="str">
        <f t="shared" si="2"/>
        <v>ccc order</v>
      </c>
      <c r="P11" t="str">
        <f t="shared" si="2"/>
        <v>non terminato</v>
      </c>
      <c r="Q11" t="str">
        <f t="shared" si="2"/>
        <v>20</v>
      </c>
      <c r="R11" t="str">
        <f t="shared" si="2"/>
        <v>37</v>
      </c>
    </row>
    <row r="12" spans="1:18" ht="12.75" customHeight="1" x14ac:dyDescent="0.3">
      <c r="A12" s="16">
        <v>11</v>
      </c>
      <c r="B12" s="14" t="s">
        <v>18</v>
      </c>
      <c r="C12" s="14" t="s">
        <v>14</v>
      </c>
      <c r="D12" s="14" t="s">
        <v>13</v>
      </c>
      <c r="E12" s="14" t="s">
        <v>10</v>
      </c>
      <c r="F12" s="16">
        <v>0</v>
      </c>
      <c r="G12" s="17">
        <v>10</v>
      </c>
      <c r="H12" s="18" t="str">
        <f t="shared" si="0"/>
        <v/>
      </c>
      <c r="I12" s="14" t="str">
        <f t="shared" si="1"/>
        <v>EGY-ccc order-10</v>
      </c>
      <c r="J12" s="32" t="str">
        <f>MID(Tabella1[[#This Row],[COD PRODOTTO]],3,3)</f>
        <v>887</v>
      </c>
      <c r="K12" s="32"/>
      <c r="L12" t="str">
        <f t="shared" si="3"/>
        <v>terminato</v>
      </c>
      <c r="M12" t="str">
        <f t="shared" si="4"/>
        <v>T1887231</v>
      </c>
      <c r="N12" t="str">
        <f t="shared" si="2"/>
        <v>EGY</v>
      </c>
      <c r="O12" t="str">
        <f t="shared" si="2"/>
        <v>ccc order</v>
      </c>
      <c r="P12" t="str">
        <f t="shared" si="2"/>
        <v>terminato</v>
      </c>
      <c r="Q12" t="str">
        <f t="shared" si="2"/>
        <v>0</v>
      </c>
      <c r="R12" t="str">
        <f t="shared" si="2"/>
        <v>10</v>
      </c>
    </row>
    <row r="13" spans="1:18" ht="12.75" customHeight="1" x14ac:dyDescent="0.3">
      <c r="A13" s="16">
        <v>12</v>
      </c>
      <c r="B13" s="14" t="s">
        <v>20</v>
      </c>
      <c r="C13" s="14" t="s">
        <v>14</v>
      </c>
      <c r="D13" s="14" t="s">
        <v>13</v>
      </c>
      <c r="E13" s="15" t="s">
        <v>1391</v>
      </c>
      <c r="F13" s="16">
        <v>30</v>
      </c>
      <c r="G13" s="17">
        <v>11</v>
      </c>
      <c r="H13" s="18">
        <f t="shared" si="0"/>
        <v>330</v>
      </c>
      <c r="I13" s="14" t="str">
        <f t="shared" si="1"/>
        <v>EGY-ccc order-11</v>
      </c>
      <c r="J13" s="32" t="str">
        <f>MID(Tabella1[[#This Row],[COD PRODOTTO]],3,3)</f>
        <v>861</v>
      </c>
      <c r="K13" s="32"/>
      <c r="L13" t="str">
        <f t="shared" si="3"/>
        <v>terminato</v>
      </c>
      <c r="M13" t="str">
        <f t="shared" si="4"/>
        <v>K0861000</v>
      </c>
      <c r="N13" t="str">
        <f t="shared" si="2"/>
        <v>EGY</v>
      </c>
      <c r="O13" t="str">
        <f t="shared" si="2"/>
        <v>ccc order</v>
      </c>
      <c r="P13" t="str">
        <f t="shared" si="2"/>
        <v>non terminato</v>
      </c>
      <c r="Q13" t="str">
        <f t="shared" si="2"/>
        <v>30</v>
      </c>
      <c r="R13" t="str">
        <f t="shared" si="2"/>
        <v>11</v>
      </c>
    </row>
    <row r="14" spans="1:18" ht="12.75" customHeight="1" x14ac:dyDescent="0.3">
      <c r="A14" s="16">
        <v>13</v>
      </c>
      <c r="B14" s="14" t="s">
        <v>21</v>
      </c>
      <c r="C14" s="14" t="s">
        <v>14</v>
      </c>
      <c r="D14" s="14" t="s">
        <v>23</v>
      </c>
      <c r="E14" s="14" t="s">
        <v>10</v>
      </c>
      <c r="F14" s="16">
        <v>0</v>
      </c>
      <c r="G14" s="17">
        <v>37</v>
      </c>
      <c r="H14" s="18" t="str">
        <f t="shared" si="0"/>
        <v/>
      </c>
      <c r="I14" s="14" t="str">
        <f t="shared" si="1"/>
        <v>EGY-zan pin assuf S.A.E.-37</v>
      </c>
      <c r="J14" s="32" t="str">
        <f>MID(Tabella1[[#This Row],[COD PRODOTTO]],3,3)</f>
        <v>569</v>
      </c>
      <c r="K14" s="32"/>
      <c r="L14" t="str">
        <f t="shared" si="3"/>
        <v>terminato</v>
      </c>
      <c r="M14" t="str">
        <f t="shared" si="4"/>
        <v>A1569652</v>
      </c>
      <c r="N14" t="str">
        <f t="shared" si="2"/>
        <v>EGY</v>
      </c>
      <c r="O14" t="str">
        <f t="shared" si="2"/>
        <v>zan pin assuf S.A.E.</v>
      </c>
      <c r="P14" t="str">
        <f t="shared" si="2"/>
        <v>terminato</v>
      </c>
      <c r="Q14" t="str">
        <f t="shared" si="2"/>
        <v>0</v>
      </c>
      <c r="R14" t="str">
        <f t="shared" si="2"/>
        <v>37</v>
      </c>
    </row>
    <row r="15" spans="1:18" ht="12.75" customHeight="1" x14ac:dyDescent="0.3">
      <c r="A15" s="16">
        <v>14</v>
      </c>
      <c r="B15" s="14" t="s">
        <v>21</v>
      </c>
      <c r="C15" s="14" t="s">
        <v>14</v>
      </c>
      <c r="D15" s="14" t="s">
        <v>23</v>
      </c>
      <c r="E15" s="15" t="s">
        <v>1391</v>
      </c>
      <c r="F15" s="16">
        <v>30</v>
      </c>
      <c r="G15" s="17">
        <v>17</v>
      </c>
      <c r="H15" s="18">
        <f t="shared" si="0"/>
        <v>510</v>
      </c>
      <c r="I15" s="14" t="str">
        <f t="shared" si="1"/>
        <v>EGY-zan pin assuf S.A.E.-17</v>
      </c>
      <c r="J15" s="32" t="str">
        <f>MID(Tabella1[[#This Row],[COD PRODOTTO]],3,3)</f>
        <v>569</v>
      </c>
      <c r="K15" s="32"/>
      <c r="L15" t="str">
        <f t="shared" si="3"/>
        <v>terminato</v>
      </c>
      <c r="M15" t="str">
        <f t="shared" si="4"/>
        <v>A1569652</v>
      </c>
      <c r="N15" t="str">
        <f t="shared" si="2"/>
        <v>EGY</v>
      </c>
      <c r="O15" t="str">
        <f t="shared" si="2"/>
        <v>zan pin assuf S.A.E.</v>
      </c>
      <c r="P15" t="str">
        <f t="shared" si="2"/>
        <v>non terminato</v>
      </c>
      <c r="Q15" t="str">
        <f t="shared" si="2"/>
        <v>30</v>
      </c>
      <c r="R15" t="str">
        <f t="shared" si="2"/>
        <v>17</v>
      </c>
    </row>
    <row r="16" spans="1:18" ht="12.75" customHeight="1" x14ac:dyDescent="0.3">
      <c r="A16" s="16">
        <v>15</v>
      </c>
      <c r="B16" s="14" t="s">
        <v>21</v>
      </c>
      <c r="C16" s="14" t="s">
        <v>14</v>
      </c>
      <c r="D16" s="14" t="s">
        <v>23</v>
      </c>
      <c r="E16" s="15" t="s">
        <v>1391</v>
      </c>
      <c r="F16" s="16">
        <v>20</v>
      </c>
      <c r="G16" s="17">
        <v>18</v>
      </c>
      <c r="H16" s="18">
        <f t="shared" si="0"/>
        <v>360</v>
      </c>
      <c r="I16" s="14" t="str">
        <f t="shared" si="1"/>
        <v>EGY-zan pin assuf S.A.E.-18</v>
      </c>
      <c r="J16" s="32" t="str">
        <f>MID(Tabella1[[#This Row],[COD PRODOTTO]],3,3)</f>
        <v>569</v>
      </c>
      <c r="K16" s="32"/>
      <c r="L16" t="str">
        <f t="shared" si="3"/>
        <v>terminato</v>
      </c>
      <c r="M16" t="str">
        <f t="shared" si="4"/>
        <v>A1569652</v>
      </c>
      <c r="N16" t="str">
        <f t="shared" si="2"/>
        <v>EGY</v>
      </c>
      <c r="O16" t="str">
        <f t="shared" si="2"/>
        <v>zan pin assuf S.A.E.</v>
      </c>
      <c r="P16" t="str">
        <f t="shared" si="2"/>
        <v>non terminato</v>
      </c>
      <c r="Q16" t="str">
        <f t="shared" si="2"/>
        <v>20</v>
      </c>
      <c r="R16" t="str">
        <f t="shared" si="2"/>
        <v>18</v>
      </c>
    </row>
    <row r="17" spans="1:18" ht="12.75" customHeight="1" x14ac:dyDescent="0.3">
      <c r="A17" s="16">
        <v>16</v>
      </c>
      <c r="B17" s="14" t="s">
        <v>24</v>
      </c>
      <c r="C17" s="14" t="s">
        <v>14</v>
      </c>
      <c r="D17" s="14" t="s">
        <v>23</v>
      </c>
      <c r="E17" s="15" t="s">
        <v>1391</v>
      </c>
      <c r="F17" s="16">
        <v>20</v>
      </c>
      <c r="G17" s="17">
        <v>35</v>
      </c>
      <c r="H17" s="18">
        <f t="shared" si="0"/>
        <v>700</v>
      </c>
      <c r="I17" s="14" t="str">
        <f t="shared" si="1"/>
        <v>EGY-zan pin assuf S.A.E.-35</v>
      </c>
      <c r="J17" s="32" t="str">
        <f>MID(Tabella1[[#This Row],[COD PRODOTTO]],3,3)</f>
        <v>155</v>
      </c>
      <c r="K17" s="32"/>
      <c r="L17" t="str">
        <f t="shared" si="3"/>
        <v>terminato</v>
      </c>
      <c r="M17" t="str">
        <f t="shared" si="4"/>
        <v>H2155638</v>
      </c>
      <c r="N17" t="str">
        <f t="shared" si="2"/>
        <v>EGY</v>
      </c>
      <c r="O17" t="str">
        <f t="shared" si="2"/>
        <v>zan pin assuf S.A.E.</v>
      </c>
      <c r="P17" t="str">
        <f t="shared" si="2"/>
        <v>non terminato</v>
      </c>
      <c r="Q17" t="str">
        <f t="shared" si="2"/>
        <v>20</v>
      </c>
      <c r="R17" t="str">
        <f t="shared" si="2"/>
        <v>35</v>
      </c>
    </row>
    <row r="18" spans="1:18" ht="12.75" customHeight="1" x14ac:dyDescent="0.3">
      <c r="A18" s="16">
        <v>17</v>
      </c>
      <c r="B18" s="14" t="s">
        <v>24</v>
      </c>
      <c r="C18" s="14" t="s">
        <v>14</v>
      </c>
      <c r="D18" s="14" t="s">
        <v>23</v>
      </c>
      <c r="E18" s="15" t="s">
        <v>1391</v>
      </c>
      <c r="F18" s="16">
        <v>30</v>
      </c>
      <c r="G18" s="17">
        <v>17</v>
      </c>
      <c r="H18" s="18">
        <f t="shared" si="0"/>
        <v>510</v>
      </c>
      <c r="I18" s="14" t="str">
        <f t="shared" si="1"/>
        <v>EGY-zan pin assuf S.A.E.-17</v>
      </c>
      <c r="J18" s="32" t="str">
        <f>MID(Tabella1[[#This Row],[COD PRODOTTO]],3,3)</f>
        <v>155</v>
      </c>
      <c r="K18" s="32"/>
      <c r="L18" t="str">
        <f t="shared" si="3"/>
        <v>terminato</v>
      </c>
      <c r="M18" t="str">
        <f t="shared" si="4"/>
        <v>H2155638</v>
      </c>
      <c r="N18" t="str">
        <f>TRIM(C18)</f>
        <v>EGY</v>
      </c>
      <c r="O18" t="str">
        <f>TRIM(D18)</f>
        <v>zan pin assuf S.A.E.</v>
      </c>
      <c r="P18" t="str">
        <f>TRIM(E18)</f>
        <v>non terminato</v>
      </c>
      <c r="Q18" t="str">
        <f>TRIM(F18)</f>
        <v>30</v>
      </c>
      <c r="R18" t="str">
        <f t="shared" ref="R18:R81" si="5">TRIM(G18)</f>
        <v>17</v>
      </c>
    </row>
    <row r="19" spans="1:18" ht="12.75" customHeight="1" x14ac:dyDescent="0.3">
      <c r="A19" s="16">
        <v>18</v>
      </c>
      <c r="B19" s="14" t="s">
        <v>24</v>
      </c>
      <c r="C19" s="14" t="s">
        <v>14</v>
      </c>
      <c r="D19" s="14" t="s">
        <v>23</v>
      </c>
      <c r="E19" s="14" t="s">
        <v>10</v>
      </c>
      <c r="F19" s="16">
        <v>0</v>
      </c>
      <c r="G19" s="17">
        <v>30</v>
      </c>
      <c r="H19" s="18" t="str">
        <f t="shared" si="0"/>
        <v/>
      </c>
      <c r="I19" s="14" t="str">
        <f t="shared" si="1"/>
        <v>EGY-zan pin assuf S.A.E.-30</v>
      </c>
      <c r="J19" s="32" t="str">
        <f>MID(Tabella1[[#This Row],[COD PRODOTTO]],3,3)</f>
        <v>155</v>
      </c>
      <c r="K19" s="32"/>
      <c r="L19" t="str">
        <f t="shared" si="3"/>
        <v>terminato</v>
      </c>
      <c r="M19" t="str">
        <f t="shared" si="4"/>
        <v>H2155638</v>
      </c>
      <c r="N19" t="str">
        <f>TRIM(C19)</f>
        <v>EGY</v>
      </c>
      <c r="O19" t="str">
        <f>TRIM(D19)</f>
        <v>zan pin assuf S.A.E.</v>
      </c>
      <c r="P19" t="str">
        <f>TRIM(E19)</f>
        <v>terminato</v>
      </c>
      <c r="Q19" t="str">
        <f>TRIM(F19)</f>
        <v>0</v>
      </c>
      <c r="R19" t="str">
        <f t="shared" si="5"/>
        <v>30</v>
      </c>
    </row>
    <row r="20" spans="1:18" ht="12.75" customHeight="1" x14ac:dyDescent="0.3">
      <c r="A20" s="16">
        <v>19</v>
      </c>
      <c r="B20" s="14" t="s">
        <v>24</v>
      </c>
      <c r="C20" s="14" t="s">
        <v>14</v>
      </c>
      <c r="D20" s="14" t="s">
        <v>23</v>
      </c>
      <c r="E20" s="15" t="s">
        <v>1391</v>
      </c>
      <c r="F20" s="16">
        <v>10</v>
      </c>
      <c r="G20" s="17">
        <v>30</v>
      </c>
      <c r="H20" s="18">
        <f t="shared" si="0"/>
        <v>300</v>
      </c>
      <c r="I20" s="14" t="str">
        <f t="shared" si="1"/>
        <v>EGY-zan pin assuf S.A.E.-30</v>
      </c>
      <c r="J20" s="32" t="str">
        <f>MID(Tabella1[[#This Row],[COD PRODOTTO]],3,3)</f>
        <v>155</v>
      </c>
      <c r="K20" s="32"/>
      <c r="L20" t="str">
        <f t="shared" si="3"/>
        <v>terminato</v>
      </c>
      <c r="M20" t="str">
        <f t="shared" si="4"/>
        <v>H2155638</v>
      </c>
      <c r="N20" t="str">
        <f>TRIM(C20)</f>
        <v>EGY</v>
      </c>
      <c r="O20" t="str">
        <f>TRIM(D20)</f>
        <v>zan pin assuf S.A.E.</v>
      </c>
      <c r="P20" t="str">
        <f>TRIM(E20)</f>
        <v>non terminato</v>
      </c>
      <c r="Q20" t="str">
        <f>TRIM(F20)</f>
        <v>10</v>
      </c>
      <c r="R20" t="str">
        <f t="shared" si="5"/>
        <v>30</v>
      </c>
    </row>
    <row r="21" spans="1:18" ht="12.75" customHeight="1" x14ac:dyDescent="0.3">
      <c r="A21" s="16">
        <v>20</v>
      </c>
      <c r="B21" s="14" t="s">
        <v>25</v>
      </c>
      <c r="C21" s="14" t="s">
        <v>14</v>
      </c>
      <c r="D21" s="14" t="s">
        <v>13</v>
      </c>
      <c r="E21" s="15" t="s">
        <v>1391</v>
      </c>
      <c r="F21" s="16">
        <v>20</v>
      </c>
      <c r="G21" s="17">
        <v>38</v>
      </c>
      <c r="H21" s="18">
        <f t="shared" si="0"/>
        <v>760</v>
      </c>
      <c r="I21" s="14" t="str">
        <f t="shared" si="1"/>
        <v>EGY-ccc order-38</v>
      </c>
      <c r="J21" s="32" t="str">
        <f>MID(Tabella1[[#This Row],[COD PRODOTTO]],3,3)</f>
        <v>075</v>
      </c>
      <c r="K21" s="32"/>
      <c r="L21" t="str">
        <f t="shared" si="3"/>
        <v>terminato</v>
      </c>
      <c r="M21" t="str">
        <f t="shared" si="4"/>
        <v>M0075125</v>
      </c>
      <c r="N21" t="str">
        <f>TRIM(C21)</f>
        <v>EGY</v>
      </c>
      <c r="O21" t="str">
        <f>TRIM(D21)</f>
        <v>ccc order</v>
      </c>
      <c r="P21" t="str">
        <f>TRIM(E21)</f>
        <v>non terminato</v>
      </c>
      <c r="Q21" t="str">
        <f>TRIM(F21)</f>
        <v>20</v>
      </c>
      <c r="R21" t="str">
        <f t="shared" si="5"/>
        <v>38</v>
      </c>
    </row>
    <row r="22" spans="1:18" ht="12.75" customHeight="1" x14ac:dyDescent="0.3">
      <c r="A22" s="16">
        <v>21</v>
      </c>
      <c r="B22" s="14" t="s">
        <v>25</v>
      </c>
      <c r="C22" s="14" t="s">
        <v>14</v>
      </c>
      <c r="D22" s="14" t="s">
        <v>13</v>
      </c>
      <c r="E22" s="14" t="s">
        <v>10</v>
      </c>
      <c r="F22" s="16">
        <v>0</v>
      </c>
      <c r="G22" s="17">
        <v>34</v>
      </c>
      <c r="H22" s="18" t="str">
        <f t="shared" si="0"/>
        <v/>
      </c>
      <c r="I22" s="14" t="str">
        <f t="shared" si="1"/>
        <v>EGY-ccc order-34</v>
      </c>
      <c r="J22" s="32" t="str">
        <f>MID(Tabella1[[#This Row],[COD PRODOTTO]],3,3)</f>
        <v>075</v>
      </c>
      <c r="K22" s="32"/>
      <c r="L22" t="str">
        <f t="shared" si="3"/>
        <v>terminato</v>
      </c>
      <c r="M22" t="str">
        <f t="shared" si="4"/>
        <v>M0075125</v>
      </c>
      <c r="N22" t="str">
        <f>TRIM(C22)</f>
        <v>EGY</v>
      </c>
      <c r="O22" t="str">
        <f>TRIM(D22)</f>
        <v>ccc order</v>
      </c>
      <c r="P22" t="str">
        <f>TRIM(E22)</f>
        <v>terminato</v>
      </c>
      <c r="Q22" t="str">
        <f>TRIM(F22)</f>
        <v>0</v>
      </c>
      <c r="R22" t="str">
        <f t="shared" si="5"/>
        <v>34</v>
      </c>
    </row>
    <row r="23" spans="1:18" ht="12.75" customHeight="1" x14ac:dyDescent="0.3">
      <c r="A23" s="16">
        <v>22</v>
      </c>
      <c r="B23" s="14" t="s">
        <v>25</v>
      </c>
      <c r="C23" s="14" t="s">
        <v>14</v>
      </c>
      <c r="D23" s="14" t="s">
        <v>13</v>
      </c>
      <c r="E23" s="15" t="s">
        <v>1391</v>
      </c>
      <c r="F23" s="16">
        <v>20</v>
      </c>
      <c r="G23" s="17">
        <v>23</v>
      </c>
      <c r="H23" s="18">
        <f t="shared" si="0"/>
        <v>460</v>
      </c>
      <c r="I23" s="14" t="str">
        <f t="shared" si="1"/>
        <v>EGY-ccc order-23</v>
      </c>
      <c r="J23" s="32" t="str">
        <f>MID(Tabella1[[#This Row],[COD PRODOTTO]],3,3)</f>
        <v>075</v>
      </c>
      <c r="K23" s="32"/>
      <c r="L23" t="str">
        <f t="shared" si="3"/>
        <v>terminato</v>
      </c>
      <c r="M23" t="str">
        <f t="shared" si="4"/>
        <v>M0075125</v>
      </c>
      <c r="N23" t="str">
        <f>TRIM(C23)</f>
        <v>EGY</v>
      </c>
      <c r="O23" t="str">
        <f>TRIM(D23)</f>
        <v>ccc order</v>
      </c>
      <c r="P23" t="str">
        <f>TRIM(E23)</f>
        <v>non terminato</v>
      </c>
      <c r="Q23" t="str">
        <f>TRIM(F23)</f>
        <v>20</v>
      </c>
      <c r="R23" t="str">
        <f t="shared" si="5"/>
        <v>23</v>
      </c>
    </row>
    <row r="24" spans="1:18" ht="12.75" customHeight="1" x14ac:dyDescent="0.3">
      <c r="A24" s="16">
        <v>23</v>
      </c>
      <c r="B24" s="14" t="s">
        <v>26</v>
      </c>
      <c r="C24" s="14" t="s">
        <v>14</v>
      </c>
      <c r="D24" s="14" t="s">
        <v>23</v>
      </c>
      <c r="E24" s="15" t="s">
        <v>1391</v>
      </c>
      <c r="F24" s="16">
        <v>10</v>
      </c>
      <c r="G24" s="17">
        <v>19</v>
      </c>
      <c r="H24" s="18">
        <f t="shared" si="0"/>
        <v>190</v>
      </c>
      <c r="I24" s="14" t="str">
        <f t="shared" si="1"/>
        <v>EGY-zan pin assuf S.A.E.-19</v>
      </c>
      <c r="J24" s="32" t="str">
        <f>MID(Tabella1[[#This Row],[COD PRODOTTO]],3,3)</f>
        <v>590</v>
      </c>
      <c r="K24" s="32"/>
      <c r="L24" t="str">
        <f t="shared" si="3"/>
        <v>terminato</v>
      </c>
      <c r="M24" t="str">
        <f t="shared" si="4"/>
        <v>D6590030</v>
      </c>
      <c r="N24" t="str">
        <f>TRIM(C24)</f>
        <v>EGY</v>
      </c>
      <c r="O24" t="str">
        <f>TRIM(D24)</f>
        <v>zan pin assuf S.A.E.</v>
      </c>
      <c r="P24" t="str">
        <f>TRIM(E24)</f>
        <v>non terminato</v>
      </c>
      <c r="Q24" t="str">
        <f>TRIM(F24)</f>
        <v>10</v>
      </c>
      <c r="R24" t="str">
        <f t="shared" si="5"/>
        <v>19</v>
      </c>
    </row>
    <row r="25" spans="1:18" ht="12.75" customHeight="1" x14ac:dyDescent="0.3">
      <c r="A25" s="16">
        <v>24</v>
      </c>
      <c r="B25" s="14" t="s">
        <v>26</v>
      </c>
      <c r="C25" s="14" t="s">
        <v>14</v>
      </c>
      <c r="D25" s="14" t="s">
        <v>23</v>
      </c>
      <c r="E25" s="14" t="s">
        <v>10</v>
      </c>
      <c r="F25" s="16">
        <v>0</v>
      </c>
      <c r="G25" s="17">
        <v>25</v>
      </c>
      <c r="H25" s="18" t="str">
        <f t="shared" si="0"/>
        <v/>
      </c>
      <c r="I25" s="14" t="str">
        <f t="shared" si="1"/>
        <v>EGY-zan pin assuf S.A.E.-25</v>
      </c>
      <c r="J25" s="32" t="str">
        <f>MID(Tabella1[[#This Row],[COD PRODOTTO]],3,3)</f>
        <v>590</v>
      </c>
      <c r="K25" s="32"/>
      <c r="L25" t="str">
        <f t="shared" si="3"/>
        <v>terminato</v>
      </c>
      <c r="M25" t="str">
        <f t="shared" si="4"/>
        <v>D6590030</v>
      </c>
      <c r="N25" t="str">
        <f>TRIM(C25)</f>
        <v>EGY</v>
      </c>
      <c r="O25" t="str">
        <f>TRIM(D25)</f>
        <v>zan pin assuf S.A.E.</v>
      </c>
      <c r="P25" t="str">
        <f>TRIM(E25)</f>
        <v>terminato</v>
      </c>
      <c r="Q25" t="str">
        <f>TRIM(F25)</f>
        <v>0</v>
      </c>
      <c r="R25" t="str">
        <f t="shared" si="5"/>
        <v>25</v>
      </c>
    </row>
    <row r="26" spans="1:18" ht="12.75" customHeight="1" x14ac:dyDescent="0.3">
      <c r="A26" s="16">
        <v>25</v>
      </c>
      <c r="B26" s="14" t="s">
        <v>26</v>
      </c>
      <c r="C26" s="14" t="s">
        <v>14</v>
      </c>
      <c r="D26" s="14" t="s">
        <v>23</v>
      </c>
      <c r="E26" s="15" t="s">
        <v>1391</v>
      </c>
      <c r="F26" s="16">
        <v>10</v>
      </c>
      <c r="G26" s="17">
        <v>26</v>
      </c>
      <c r="H26" s="18">
        <f t="shared" si="0"/>
        <v>260</v>
      </c>
      <c r="I26" s="14" t="str">
        <f t="shared" si="1"/>
        <v>EGY-zan pin assuf S.A.E.-26</v>
      </c>
      <c r="J26" s="32" t="str">
        <f>MID(Tabella1[[#This Row],[COD PRODOTTO]],3,3)</f>
        <v>590</v>
      </c>
      <c r="K26" s="32"/>
      <c r="L26" t="str">
        <f t="shared" si="3"/>
        <v>terminato</v>
      </c>
      <c r="M26" t="str">
        <f t="shared" si="4"/>
        <v>D6590030</v>
      </c>
      <c r="N26" t="str">
        <f>TRIM(C26)</f>
        <v>EGY</v>
      </c>
      <c r="O26" t="str">
        <f>TRIM(D26)</f>
        <v>zan pin assuf S.A.E.</v>
      </c>
      <c r="P26" t="str">
        <f>TRIM(E26)</f>
        <v>non terminato</v>
      </c>
      <c r="Q26" t="str">
        <f>TRIM(F26)</f>
        <v>10</v>
      </c>
      <c r="R26" t="str">
        <f t="shared" si="5"/>
        <v>26</v>
      </c>
    </row>
    <row r="27" spans="1:18" ht="12.75" customHeight="1" x14ac:dyDescent="0.3">
      <c r="A27" s="16">
        <v>26</v>
      </c>
      <c r="B27" s="14" t="s">
        <v>27</v>
      </c>
      <c r="C27" s="14" t="s">
        <v>14</v>
      </c>
      <c r="D27" s="14" t="s">
        <v>13</v>
      </c>
      <c r="E27" s="15" t="s">
        <v>1391</v>
      </c>
      <c r="F27" s="16">
        <v>30</v>
      </c>
      <c r="G27" s="17">
        <v>16</v>
      </c>
      <c r="H27" s="18">
        <f t="shared" si="0"/>
        <v>480</v>
      </c>
      <c r="I27" s="14" t="str">
        <f t="shared" si="1"/>
        <v>EGY-ccc order-16</v>
      </c>
      <c r="J27" s="32" t="str">
        <f>MID(Tabella1[[#This Row],[COD PRODOTTO]],3,3)</f>
        <v>198</v>
      </c>
      <c r="K27" s="32"/>
      <c r="L27" t="str">
        <f t="shared" si="3"/>
        <v>terminato</v>
      </c>
      <c r="M27" t="str">
        <f t="shared" si="4"/>
        <v>M0198904</v>
      </c>
      <c r="N27" t="str">
        <f>TRIM(C27)</f>
        <v>EGY</v>
      </c>
      <c r="O27" t="str">
        <f>TRIM(D27)</f>
        <v>ccc order</v>
      </c>
      <c r="P27" t="str">
        <f>TRIM(E27)</f>
        <v>non terminato</v>
      </c>
      <c r="Q27" t="str">
        <f>TRIM(F27)</f>
        <v>30</v>
      </c>
      <c r="R27" t="str">
        <f t="shared" si="5"/>
        <v>16</v>
      </c>
    </row>
    <row r="28" spans="1:18" ht="12.75" customHeight="1" x14ac:dyDescent="0.3">
      <c r="A28" s="16">
        <v>27</v>
      </c>
      <c r="B28" s="14" t="s">
        <v>27</v>
      </c>
      <c r="C28" s="14" t="s">
        <v>14</v>
      </c>
      <c r="D28" s="14" t="s">
        <v>13</v>
      </c>
      <c r="E28" s="14" t="s">
        <v>10</v>
      </c>
      <c r="F28" s="16">
        <v>0</v>
      </c>
      <c r="G28" s="17">
        <v>37</v>
      </c>
      <c r="H28" s="18" t="str">
        <f t="shared" si="0"/>
        <v/>
      </c>
      <c r="I28" s="14" t="str">
        <f t="shared" si="1"/>
        <v>EGY-ccc order-37</v>
      </c>
      <c r="J28" s="32" t="str">
        <f>MID(Tabella1[[#This Row],[COD PRODOTTO]],3,3)</f>
        <v>198</v>
      </c>
      <c r="K28" s="32"/>
      <c r="L28" t="str">
        <f t="shared" si="3"/>
        <v>terminato</v>
      </c>
      <c r="M28" t="str">
        <f t="shared" si="4"/>
        <v>M0198904</v>
      </c>
      <c r="N28" t="str">
        <f>TRIM(C28)</f>
        <v>EGY</v>
      </c>
      <c r="O28" t="str">
        <f>TRIM(D28)</f>
        <v>ccc order</v>
      </c>
      <c r="P28" t="str">
        <f>TRIM(E28)</f>
        <v>terminato</v>
      </c>
      <c r="Q28" t="str">
        <f>TRIM(F28)</f>
        <v>0</v>
      </c>
      <c r="R28" t="str">
        <f t="shared" si="5"/>
        <v>37</v>
      </c>
    </row>
    <row r="29" spans="1:18" ht="12.75" customHeight="1" x14ac:dyDescent="0.3">
      <c r="A29" s="16">
        <v>28</v>
      </c>
      <c r="B29" s="14" t="s">
        <v>27</v>
      </c>
      <c r="C29" s="14" t="s">
        <v>14</v>
      </c>
      <c r="D29" s="14" t="s">
        <v>13</v>
      </c>
      <c r="E29" s="15" t="s">
        <v>1391</v>
      </c>
      <c r="F29" s="16">
        <v>20</v>
      </c>
      <c r="G29" s="17">
        <v>20</v>
      </c>
      <c r="H29" s="18">
        <f t="shared" si="0"/>
        <v>400</v>
      </c>
      <c r="I29" s="14" t="str">
        <f t="shared" si="1"/>
        <v>EGY-ccc order-20</v>
      </c>
      <c r="J29" s="32" t="str">
        <f>MID(Tabella1[[#This Row],[COD PRODOTTO]],3,3)</f>
        <v>198</v>
      </c>
      <c r="K29" s="32"/>
      <c r="L29" t="str">
        <f t="shared" si="3"/>
        <v>terminato</v>
      </c>
      <c r="M29" t="str">
        <f t="shared" si="4"/>
        <v>M0198904</v>
      </c>
      <c r="N29" t="str">
        <f>TRIM(C29)</f>
        <v>EGY</v>
      </c>
      <c r="O29" t="str">
        <f>TRIM(D29)</f>
        <v>ccc order</v>
      </c>
      <c r="P29" t="str">
        <f>TRIM(E29)</f>
        <v>non terminato</v>
      </c>
      <c r="Q29" t="str">
        <f>TRIM(F29)</f>
        <v>20</v>
      </c>
      <c r="R29" t="str">
        <f t="shared" si="5"/>
        <v>20</v>
      </c>
    </row>
    <row r="30" spans="1:18" ht="12.75" customHeight="1" x14ac:dyDescent="0.3">
      <c r="A30" s="16">
        <v>31</v>
      </c>
      <c r="B30" s="14" t="s">
        <v>28</v>
      </c>
      <c r="C30" s="14" t="s">
        <v>14</v>
      </c>
      <c r="D30" s="14" t="s">
        <v>23</v>
      </c>
      <c r="E30" s="14" t="s">
        <v>10</v>
      </c>
      <c r="F30" s="16">
        <v>0</v>
      </c>
      <c r="G30" s="17">
        <v>15</v>
      </c>
      <c r="H30" s="18" t="str">
        <f t="shared" si="0"/>
        <v/>
      </c>
      <c r="I30" s="14" t="str">
        <f t="shared" si="1"/>
        <v>EGY-zan pin assuf S.A.E.-15</v>
      </c>
      <c r="J30" s="32" t="str">
        <f>MID(Tabella1[[#This Row],[COD PRODOTTO]],3,3)</f>
        <v>950</v>
      </c>
      <c r="K30" s="32"/>
      <c r="L30" t="str">
        <f t="shared" si="3"/>
        <v>terminato</v>
      </c>
      <c r="M30" t="str">
        <f t="shared" si="4"/>
        <v>M1950845</v>
      </c>
      <c r="N30" t="str">
        <f>TRIM(C30)</f>
        <v>EGY</v>
      </c>
      <c r="O30" t="str">
        <f>TRIM(D30)</f>
        <v>zan pin assuf S.A.E.</v>
      </c>
      <c r="P30" t="str">
        <f>TRIM(E30)</f>
        <v>terminato</v>
      </c>
      <c r="Q30" t="str">
        <f>TRIM(F30)</f>
        <v>0</v>
      </c>
      <c r="R30" t="str">
        <f t="shared" si="5"/>
        <v>15</v>
      </c>
    </row>
    <row r="31" spans="1:18" ht="12.75" customHeight="1" x14ac:dyDescent="0.3">
      <c r="A31" s="16">
        <v>32</v>
      </c>
      <c r="B31" s="14" t="s">
        <v>28</v>
      </c>
      <c r="C31" s="14" t="s">
        <v>14</v>
      </c>
      <c r="D31" s="14" t="s">
        <v>23</v>
      </c>
      <c r="E31" s="15" t="s">
        <v>1391</v>
      </c>
      <c r="F31" s="16">
        <v>30</v>
      </c>
      <c r="G31" s="17">
        <v>27</v>
      </c>
      <c r="H31" s="18">
        <f t="shared" si="0"/>
        <v>810</v>
      </c>
      <c r="I31" s="14" t="str">
        <f t="shared" si="1"/>
        <v>EGY-zan pin assuf S.A.E.-27</v>
      </c>
      <c r="J31" s="32" t="str">
        <f>MID(Tabella1[[#This Row],[COD PRODOTTO]],3,3)</f>
        <v>950</v>
      </c>
      <c r="K31" s="32"/>
      <c r="L31" t="str">
        <f t="shared" si="3"/>
        <v>terminato</v>
      </c>
      <c r="M31" t="str">
        <f t="shared" si="4"/>
        <v>M1950845</v>
      </c>
      <c r="N31" t="str">
        <f>TRIM(C31)</f>
        <v>EGY</v>
      </c>
      <c r="O31" t="str">
        <f>TRIM(D31)</f>
        <v>zan pin assuf S.A.E.</v>
      </c>
      <c r="P31" t="str">
        <f>TRIM(E31)</f>
        <v>non terminato</v>
      </c>
      <c r="Q31" t="str">
        <f>TRIM(F31)</f>
        <v>30</v>
      </c>
      <c r="R31" t="str">
        <f t="shared" si="5"/>
        <v>27</v>
      </c>
    </row>
    <row r="32" spans="1:18" ht="12.75" customHeight="1" x14ac:dyDescent="0.3">
      <c r="A32" s="16">
        <v>33</v>
      </c>
      <c r="B32" s="14" t="s">
        <v>28</v>
      </c>
      <c r="C32" s="14" t="s">
        <v>14</v>
      </c>
      <c r="D32" s="14" t="s">
        <v>23</v>
      </c>
      <c r="E32" s="15" t="s">
        <v>1391</v>
      </c>
      <c r="F32" s="16">
        <v>20</v>
      </c>
      <c r="G32" s="17">
        <v>13</v>
      </c>
      <c r="H32" s="18">
        <f t="shared" si="0"/>
        <v>260</v>
      </c>
      <c r="I32" s="14" t="str">
        <f t="shared" si="1"/>
        <v>EGY-zan pin assuf S.A.E.-13</v>
      </c>
      <c r="J32" s="32" t="str">
        <f>MID(Tabella1[[#This Row],[COD PRODOTTO]],3,3)</f>
        <v>950</v>
      </c>
      <c r="K32" s="32"/>
      <c r="L32" t="str">
        <f t="shared" si="3"/>
        <v>terminato</v>
      </c>
      <c r="M32" t="str">
        <f t="shared" si="4"/>
        <v>M1950845</v>
      </c>
      <c r="N32" t="str">
        <f>TRIM(C32)</f>
        <v>EGY</v>
      </c>
      <c r="O32" t="str">
        <f>TRIM(D32)</f>
        <v>zan pin assuf S.A.E.</v>
      </c>
      <c r="P32" t="str">
        <f>TRIM(E32)</f>
        <v>non terminato</v>
      </c>
      <c r="Q32" t="str">
        <f>TRIM(F32)</f>
        <v>20</v>
      </c>
      <c r="R32" t="str">
        <f t="shared" si="5"/>
        <v>13</v>
      </c>
    </row>
    <row r="33" spans="1:18" ht="12.75" customHeight="1" x14ac:dyDescent="0.3">
      <c r="A33" s="16">
        <v>34</v>
      </c>
      <c r="B33" s="14" t="s">
        <v>28</v>
      </c>
      <c r="C33" s="14" t="s">
        <v>14</v>
      </c>
      <c r="D33" s="14" t="s">
        <v>23</v>
      </c>
      <c r="E33" s="15" t="s">
        <v>1391</v>
      </c>
      <c r="F33" s="16">
        <v>10</v>
      </c>
      <c r="G33" s="17">
        <v>24</v>
      </c>
      <c r="H33" s="18">
        <f t="shared" si="0"/>
        <v>240</v>
      </c>
      <c r="I33" s="14" t="str">
        <f t="shared" si="1"/>
        <v>EGY-zan pin assuf S.A.E.-24</v>
      </c>
      <c r="J33" s="32" t="str">
        <f>MID(Tabella1[[#This Row],[COD PRODOTTO]],3,3)</f>
        <v>950</v>
      </c>
      <c r="K33" s="32"/>
      <c r="L33" t="str">
        <f t="shared" si="3"/>
        <v>terminato</v>
      </c>
      <c r="M33" t="str">
        <f t="shared" si="4"/>
        <v>M1950845</v>
      </c>
      <c r="N33" t="str">
        <f>TRIM(C33)</f>
        <v>EGY</v>
      </c>
      <c r="O33" t="str">
        <f>TRIM(D33)</f>
        <v>zan pin assuf S.A.E.</v>
      </c>
      <c r="P33" t="str">
        <f>TRIM(E33)</f>
        <v>non terminato</v>
      </c>
      <c r="Q33" t="str">
        <f>TRIM(F33)</f>
        <v>10</v>
      </c>
      <c r="R33" t="str">
        <f t="shared" si="5"/>
        <v>24</v>
      </c>
    </row>
    <row r="34" spans="1:18" ht="12.75" customHeight="1" x14ac:dyDescent="0.3">
      <c r="A34" s="16">
        <v>35</v>
      </c>
      <c r="B34" s="14" t="s">
        <v>29</v>
      </c>
      <c r="C34" s="14" t="s">
        <v>30</v>
      </c>
      <c r="D34" s="14" t="s">
        <v>31</v>
      </c>
      <c r="E34" s="14" t="s">
        <v>10</v>
      </c>
      <c r="F34" s="16">
        <v>0</v>
      </c>
      <c r="G34" s="17">
        <v>32</v>
      </c>
      <c r="H34" s="18" t="str">
        <f t="shared" si="0"/>
        <v/>
      </c>
      <c r="I34" s="14" t="str">
        <f t="shared" si="1"/>
        <v>NON PRESENTE-order For Trading SARL-32</v>
      </c>
      <c r="J34" s="32" t="str">
        <f>MID(Tabella1[[#This Row],[COD PRODOTTO]],3,3)</f>
        <v>065</v>
      </c>
      <c r="K34" s="32"/>
      <c r="L34" t="str">
        <f t="shared" si="3"/>
        <v>terminato</v>
      </c>
      <c r="M34" t="str">
        <f t="shared" si="4"/>
        <v>R9065962</v>
      </c>
      <c r="N34" t="str">
        <f>TRIM(C34)</f>
        <v>NON PRESENTE</v>
      </c>
      <c r="O34" t="str">
        <f>TRIM(D34)</f>
        <v>order For Trading SARL</v>
      </c>
      <c r="P34" t="str">
        <f>TRIM(E34)</f>
        <v>terminato</v>
      </c>
      <c r="Q34" t="str">
        <f>TRIM(F34)</f>
        <v>0</v>
      </c>
      <c r="R34" t="str">
        <f t="shared" si="5"/>
        <v>32</v>
      </c>
    </row>
    <row r="35" spans="1:18" ht="12.75" customHeight="1" x14ac:dyDescent="0.3">
      <c r="A35" s="16">
        <v>36</v>
      </c>
      <c r="B35" s="14" t="s">
        <v>32</v>
      </c>
      <c r="C35" s="14" t="s">
        <v>14</v>
      </c>
      <c r="D35" s="14" t="s">
        <v>13</v>
      </c>
      <c r="E35" s="15" t="s">
        <v>1391</v>
      </c>
      <c r="F35" s="16">
        <v>30</v>
      </c>
      <c r="G35" s="17">
        <v>15</v>
      </c>
      <c r="H35" s="18">
        <f t="shared" si="0"/>
        <v>450</v>
      </c>
      <c r="I35" s="14" t="str">
        <f t="shared" si="1"/>
        <v>EGY-ccc order-15</v>
      </c>
      <c r="J35" s="32" t="str">
        <f>MID(Tabella1[[#This Row],[COD PRODOTTO]],3,3)</f>
        <v>627</v>
      </c>
      <c r="K35" s="32"/>
      <c r="L35" t="str">
        <f t="shared" si="3"/>
        <v>terminato</v>
      </c>
      <c r="M35" t="str">
        <f t="shared" si="4"/>
        <v>A9627878</v>
      </c>
      <c r="N35" t="str">
        <f>TRIM(C35)</f>
        <v>EGY</v>
      </c>
      <c r="O35" t="str">
        <f>TRIM(D35)</f>
        <v>ccc order</v>
      </c>
      <c r="P35" t="str">
        <f>TRIM(E35)</f>
        <v>non terminato</v>
      </c>
      <c r="Q35" t="str">
        <f>TRIM(F35)</f>
        <v>30</v>
      </c>
      <c r="R35" t="str">
        <f t="shared" si="5"/>
        <v>15</v>
      </c>
    </row>
    <row r="36" spans="1:18" ht="12.75" customHeight="1" x14ac:dyDescent="0.3">
      <c r="A36" s="16">
        <v>37</v>
      </c>
      <c r="B36" s="14" t="s">
        <v>32</v>
      </c>
      <c r="C36" s="14" t="s">
        <v>14</v>
      </c>
      <c r="D36" s="14" t="s">
        <v>13</v>
      </c>
      <c r="E36" s="15" t="s">
        <v>1391</v>
      </c>
      <c r="F36" s="16">
        <v>30</v>
      </c>
      <c r="G36" s="17">
        <v>25</v>
      </c>
      <c r="H36" s="18">
        <f t="shared" si="0"/>
        <v>750</v>
      </c>
      <c r="I36" s="14" t="str">
        <f t="shared" si="1"/>
        <v>EGY-ccc order-25</v>
      </c>
      <c r="J36" s="32" t="str">
        <f>MID(Tabella1[[#This Row],[COD PRODOTTO]],3,3)</f>
        <v>627</v>
      </c>
      <c r="K36" s="32"/>
      <c r="L36" t="str">
        <f t="shared" si="3"/>
        <v>terminato</v>
      </c>
      <c r="M36" t="str">
        <f t="shared" si="4"/>
        <v>A9627878</v>
      </c>
      <c r="N36" t="str">
        <f>TRIM(C36)</f>
        <v>EGY</v>
      </c>
      <c r="O36" t="str">
        <f>TRIM(D36)</f>
        <v>ccc order</v>
      </c>
      <c r="P36" t="str">
        <f>TRIM(E36)</f>
        <v>non terminato</v>
      </c>
      <c r="Q36" t="str">
        <f>TRIM(F36)</f>
        <v>30</v>
      </c>
      <c r="R36" t="str">
        <f t="shared" si="5"/>
        <v>25</v>
      </c>
    </row>
    <row r="37" spans="1:18" ht="12.75" customHeight="1" x14ac:dyDescent="0.3">
      <c r="A37" s="16">
        <v>38</v>
      </c>
      <c r="B37" s="14" t="s">
        <v>32</v>
      </c>
      <c r="C37" s="14" t="s">
        <v>14</v>
      </c>
      <c r="D37" s="14" t="s">
        <v>13</v>
      </c>
      <c r="E37" s="14" t="s">
        <v>10</v>
      </c>
      <c r="F37" s="16">
        <v>0</v>
      </c>
      <c r="G37" s="17">
        <v>10</v>
      </c>
      <c r="H37" s="18" t="str">
        <f t="shared" si="0"/>
        <v/>
      </c>
      <c r="I37" s="14" t="str">
        <f t="shared" si="1"/>
        <v>EGY-ccc order-10</v>
      </c>
      <c r="J37" s="32" t="str">
        <f>MID(Tabella1[[#This Row],[COD PRODOTTO]],3,3)</f>
        <v>627</v>
      </c>
      <c r="K37" s="32"/>
      <c r="L37" t="str">
        <f t="shared" si="3"/>
        <v>terminato</v>
      </c>
      <c r="M37" t="str">
        <f t="shared" si="4"/>
        <v>A9627878</v>
      </c>
      <c r="N37" t="str">
        <f>TRIM(C37)</f>
        <v>EGY</v>
      </c>
      <c r="O37" t="str">
        <f>TRIM(D37)</f>
        <v>ccc order</v>
      </c>
      <c r="P37" t="str">
        <f>TRIM(E37)</f>
        <v>terminato</v>
      </c>
      <c r="Q37" t="str">
        <f>TRIM(F37)</f>
        <v>0</v>
      </c>
      <c r="R37" t="str">
        <f t="shared" si="5"/>
        <v>10</v>
      </c>
    </row>
    <row r="38" spans="1:18" ht="12.75" customHeight="1" x14ac:dyDescent="0.3">
      <c r="A38" s="16">
        <v>39</v>
      </c>
      <c r="B38" s="14" t="s">
        <v>32</v>
      </c>
      <c r="C38" s="14" t="s">
        <v>14</v>
      </c>
      <c r="D38" s="14" t="s">
        <v>13</v>
      </c>
      <c r="E38" s="15" t="s">
        <v>1391</v>
      </c>
      <c r="F38" s="16">
        <v>20</v>
      </c>
      <c r="G38" s="17">
        <v>32</v>
      </c>
      <c r="H38" s="18">
        <f t="shared" si="0"/>
        <v>640</v>
      </c>
      <c r="I38" s="14" t="str">
        <f t="shared" si="1"/>
        <v>EGY-ccc order-32</v>
      </c>
      <c r="J38" s="32" t="str">
        <f>MID(Tabella1[[#This Row],[COD PRODOTTO]],3,3)</f>
        <v>627</v>
      </c>
      <c r="K38" s="32"/>
      <c r="L38" t="str">
        <f t="shared" si="3"/>
        <v>terminato</v>
      </c>
      <c r="M38" t="str">
        <f t="shared" si="4"/>
        <v>A9627878</v>
      </c>
      <c r="N38" t="str">
        <f>TRIM(C38)</f>
        <v>EGY</v>
      </c>
      <c r="O38" t="str">
        <f>TRIM(D38)</f>
        <v>ccc order</v>
      </c>
      <c r="P38" t="str">
        <f>TRIM(E38)</f>
        <v>non terminato</v>
      </c>
      <c r="Q38" t="str">
        <f>TRIM(F38)</f>
        <v>20</v>
      </c>
      <c r="R38" t="str">
        <f t="shared" si="5"/>
        <v>32</v>
      </c>
    </row>
    <row r="39" spans="1:18" ht="12.75" customHeight="1" x14ac:dyDescent="0.3">
      <c r="A39" s="16">
        <v>40</v>
      </c>
      <c r="B39" s="14" t="s">
        <v>33</v>
      </c>
      <c r="C39" s="14" t="s">
        <v>14</v>
      </c>
      <c r="D39" s="14" t="s">
        <v>13</v>
      </c>
      <c r="E39" s="15" t="s">
        <v>1391</v>
      </c>
      <c r="F39" s="16">
        <v>30</v>
      </c>
      <c r="G39" s="17">
        <v>10</v>
      </c>
      <c r="H39" s="18">
        <f t="shared" si="0"/>
        <v>300</v>
      </c>
      <c r="I39" s="14" t="str">
        <f t="shared" si="1"/>
        <v>EGY-ccc order-10</v>
      </c>
      <c r="J39" s="32" t="str">
        <f>MID(Tabella1[[#This Row],[COD PRODOTTO]],3,3)</f>
        <v>301</v>
      </c>
      <c r="K39" s="32"/>
      <c r="L39" t="str">
        <f t="shared" si="3"/>
        <v>terminato</v>
      </c>
      <c r="M39" t="str">
        <f t="shared" si="4"/>
        <v>T0301056</v>
      </c>
      <c r="N39" t="str">
        <f>TRIM(C39)</f>
        <v>EGY</v>
      </c>
      <c r="O39" t="str">
        <f>TRIM(D39)</f>
        <v>ccc order</v>
      </c>
      <c r="P39" t="str">
        <f>TRIM(E39)</f>
        <v>non terminato</v>
      </c>
      <c r="Q39" t="str">
        <f>TRIM(F39)</f>
        <v>30</v>
      </c>
      <c r="R39" t="str">
        <f t="shared" si="5"/>
        <v>10</v>
      </c>
    </row>
    <row r="40" spans="1:18" ht="12.75" customHeight="1" x14ac:dyDescent="0.3">
      <c r="A40" s="16">
        <v>41</v>
      </c>
      <c r="B40" s="14" t="s">
        <v>33</v>
      </c>
      <c r="C40" s="14" t="s">
        <v>14</v>
      </c>
      <c r="D40" s="14" t="s">
        <v>13</v>
      </c>
      <c r="E40" s="15" t="s">
        <v>1391</v>
      </c>
      <c r="F40" s="16">
        <v>30</v>
      </c>
      <c r="G40" s="17">
        <v>25</v>
      </c>
      <c r="H40" s="18">
        <f t="shared" si="0"/>
        <v>750</v>
      </c>
      <c r="I40" s="14" t="str">
        <f t="shared" si="1"/>
        <v>EGY-ccc order-25</v>
      </c>
      <c r="J40" s="32" t="str">
        <f>MID(Tabella1[[#This Row],[COD PRODOTTO]],3,3)</f>
        <v>301</v>
      </c>
      <c r="K40" s="32"/>
      <c r="L40" t="str">
        <f t="shared" si="3"/>
        <v>terminato</v>
      </c>
      <c r="M40" t="str">
        <f t="shared" si="4"/>
        <v>T0301056</v>
      </c>
      <c r="N40" t="str">
        <f>TRIM(C40)</f>
        <v>EGY</v>
      </c>
      <c r="O40" t="str">
        <f>TRIM(D40)</f>
        <v>ccc order</v>
      </c>
      <c r="P40" t="str">
        <f>TRIM(E40)</f>
        <v>non terminato</v>
      </c>
      <c r="Q40" t="str">
        <f>TRIM(F40)</f>
        <v>30</v>
      </c>
      <c r="R40" t="str">
        <f t="shared" si="5"/>
        <v>25</v>
      </c>
    </row>
    <row r="41" spans="1:18" ht="12.75" customHeight="1" x14ac:dyDescent="0.3">
      <c r="A41" s="16">
        <v>42</v>
      </c>
      <c r="B41" s="14" t="s">
        <v>33</v>
      </c>
      <c r="C41" s="14" t="s">
        <v>14</v>
      </c>
      <c r="D41" s="14" t="s">
        <v>13</v>
      </c>
      <c r="E41" s="14" t="s">
        <v>10</v>
      </c>
      <c r="F41" s="16">
        <v>0</v>
      </c>
      <c r="G41" s="17">
        <v>10</v>
      </c>
      <c r="H41" s="18" t="str">
        <f t="shared" si="0"/>
        <v/>
      </c>
      <c r="I41" s="14" t="str">
        <f t="shared" si="1"/>
        <v>EGY-ccc order-10</v>
      </c>
      <c r="J41" s="32" t="str">
        <f>MID(Tabella1[[#This Row],[COD PRODOTTO]],3,3)</f>
        <v>301</v>
      </c>
      <c r="K41" s="32"/>
      <c r="L41" t="str">
        <f t="shared" si="3"/>
        <v>terminato</v>
      </c>
      <c r="M41" t="str">
        <f t="shared" si="4"/>
        <v>T0301056</v>
      </c>
      <c r="N41" t="str">
        <f>TRIM(C41)</f>
        <v>EGY</v>
      </c>
      <c r="O41" t="str">
        <f>TRIM(D41)</f>
        <v>ccc order</v>
      </c>
      <c r="P41" t="str">
        <f>TRIM(E41)</f>
        <v>terminato</v>
      </c>
      <c r="Q41" t="str">
        <f>TRIM(F41)</f>
        <v>0</v>
      </c>
      <c r="R41" t="str">
        <f t="shared" si="5"/>
        <v>10</v>
      </c>
    </row>
    <row r="42" spans="1:18" ht="12.75" customHeight="1" x14ac:dyDescent="0.3">
      <c r="A42" s="16">
        <v>43</v>
      </c>
      <c r="B42" s="14" t="s">
        <v>34</v>
      </c>
      <c r="C42" s="14" t="s">
        <v>14</v>
      </c>
      <c r="D42" s="14" t="s">
        <v>23</v>
      </c>
      <c r="E42" s="15" t="s">
        <v>1391</v>
      </c>
      <c r="F42" s="16">
        <v>20</v>
      </c>
      <c r="G42" s="17">
        <v>15</v>
      </c>
      <c r="H42" s="18">
        <f t="shared" si="0"/>
        <v>300</v>
      </c>
      <c r="I42" s="14" t="str">
        <f t="shared" si="1"/>
        <v>EGY-zan pin assuf S.A.E.-15</v>
      </c>
      <c r="J42" s="32" t="str">
        <f>MID(Tabella1[[#This Row],[COD PRODOTTO]],3,3)</f>
        <v>437</v>
      </c>
      <c r="K42" s="32"/>
      <c r="L42" t="str">
        <f t="shared" si="3"/>
        <v>terminato</v>
      </c>
      <c r="M42" t="str">
        <f t="shared" si="4"/>
        <v>S5437526</v>
      </c>
      <c r="N42" t="str">
        <f>TRIM(C42)</f>
        <v>EGY</v>
      </c>
      <c r="O42" t="str">
        <f>TRIM(D42)</f>
        <v>zan pin assuf S.A.E.</v>
      </c>
      <c r="P42" t="str">
        <f>TRIM(E42)</f>
        <v>non terminato</v>
      </c>
      <c r="Q42" t="str">
        <f>TRIM(F42)</f>
        <v>20</v>
      </c>
      <c r="R42" t="str">
        <f t="shared" si="5"/>
        <v>15</v>
      </c>
    </row>
    <row r="43" spans="1:18" ht="12.75" customHeight="1" x14ac:dyDescent="0.3">
      <c r="A43" s="16">
        <v>44</v>
      </c>
      <c r="B43" s="14" t="s">
        <v>34</v>
      </c>
      <c r="C43" s="14" t="s">
        <v>14</v>
      </c>
      <c r="D43" s="14" t="s">
        <v>23</v>
      </c>
      <c r="E43" s="15" t="s">
        <v>1391</v>
      </c>
      <c r="F43" s="16">
        <v>10</v>
      </c>
      <c r="G43" s="17">
        <v>34</v>
      </c>
      <c r="H43" s="18">
        <f t="shared" si="0"/>
        <v>340</v>
      </c>
      <c r="I43" s="14" t="str">
        <f t="shared" si="1"/>
        <v>EGY-zan pin assuf S.A.E.-34</v>
      </c>
      <c r="J43" s="32" t="str">
        <f>MID(Tabella1[[#This Row],[COD PRODOTTO]],3,3)</f>
        <v>437</v>
      </c>
      <c r="K43" s="32"/>
      <c r="L43" t="str">
        <f t="shared" si="3"/>
        <v>terminato</v>
      </c>
      <c r="M43" t="str">
        <f t="shared" si="4"/>
        <v>S5437526</v>
      </c>
      <c r="N43" t="str">
        <f>TRIM(C43)</f>
        <v>EGY</v>
      </c>
      <c r="O43" t="str">
        <f>TRIM(D43)</f>
        <v>zan pin assuf S.A.E.</v>
      </c>
      <c r="P43" t="str">
        <f>TRIM(E43)</f>
        <v>non terminato</v>
      </c>
      <c r="Q43" t="str">
        <f>TRIM(F43)</f>
        <v>10</v>
      </c>
      <c r="R43" t="str">
        <f t="shared" si="5"/>
        <v>34</v>
      </c>
    </row>
    <row r="44" spans="1:18" ht="12.75" customHeight="1" x14ac:dyDescent="0.3">
      <c r="A44" s="16">
        <v>45</v>
      </c>
      <c r="B44" s="14" t="s">
        <v>34</v>
      </c>
      <c r="C44" s="14" t="s">
        <v>14</v>
      </c>
      <c r="D44" s="14" t="s">
        <v>23</v>
      </c>
      <c r="E44" s="14" t="s">
        <v>10</v>
      </c>
      <c r="F44" s="16">
        <v>0</v>
      </c>
      <c r="G44" s="17">
        <v>35</v>
      </c>
      <c r="H44" s="18" t="str">
        <f t="shared" si="0"/>
        <v/>
      </c>
      <c r="I44" s="14" t="str">
        <f t="shared" si="1"/>
        <v>EGY-zan pin assuf S.A.E.-35</v>
      </c>
      <c r="J44" s="32" t="str">
        <f>MID(Tabella1[[#This Row],[COD PRODOTTO]],3,3)</f>
        <v>437</v>
      </c>
      <c r="K44" s="32"/>
      <c r="L44" t="str">
        <f t="shared" si="3"/>
        <v>terminato</v>
      </c>
      <c r="M44" t="str">
        <f t="shared" si="4"/>
        <v>S5437526</v>
      </c>
      <c r="N44" t="str">
        <f>TRIM(C44)</f>
        <v>EGY</v>
      </c>
      <c r="O44" t="str">
        <f>TRIM(D44)</f>
        <v>zan pin assuf S.A.E.</v>
      </c>
      <c r="P44" t="str">
        <f>TRIM(E44)</f>
        <v>terminato</v>
      </c>
      <c r="Q44" t="str">
        <f>TRIM(F44)</f>
        <v>0</v>
      </c>
      <c r="R44" t="str">
        <f t="shared" si="5"/>
        <v>35</v>
      </c>
    </row>
    <row r="45" spans="1:18" ht="12.75" customHeight="1" x14ac:dyDescent="0.3">
      <c r="A45" s="16">
        <v>46</v>
      </c>
      <c r="B45" s="14" t="s">
        <v>34</v>
      </c>
      <c r="C45" s="14" t="s">
        <v>14</v>
      </c>
      <c r="D45" s="14" t="s">
        <v>23</v>
      </c>
      <c r="E45" s="15" t="s">
        <v>1391</v>
      </c>
      <c r="F45" s="16">
        <v>10</v>
      </c>
      <c r="G45" s="17">
        <v>16</v>
      </c>
      <c r="H45" s="18">
        <f t="shared" si="0"/>
        <v>160</v>
      </c>
      <c r="I45" s="14" t="str">
        <f t="shared" si="1"/>
        <v>EGY-zan pin assuf S.A.E.-16</v>
      </c>
      <c r="J45" s="32" t="str">
        <f>MID(Tabella1[[#This Row],[COD PRODOTTO]],3,3)</f>
        <v>437</v>
      </c>
      <c r="K45" s="32"/>
      <c r="L45" t="str">
        <f t="shared" si="3"/>
        <v>terminato</v>
      </c>
      <c r="M45" t="str">
        <f t="shared" si="4"/>
        <v>S5437526</v>
      </c>
      <c r="N45" t="str">
        <f>TRIM(C45)</f>
        <v>EGY</v>
      </c>
      <c r="O45" t="str">
        <f>TRIM(D45)</f>
        <v>zan pin assuf S.A.E.</v>
      </c>
      <c r="P45" t="str">
        <f>TRIM(E45)</f>
        <v>non terminato</v>
      </c>
      <c r="Q45" t="str">
        <f>TRIM(F45)</f>
        <v>10</v>
      </c>
      <c r="R45" t="str">
        <f t="shared" si="5"/>
        <v>16</v>
      </c>
    </row>
    <row r="46" spans="1:18" ht="12.75" customHeight="1" x14ac:dyDescent="0.3">
      <c r="A46" s="16">
        <v>48</v>
      </c>
      <c r="B46" s="14" t="s">
        <v>35</v>
      </c>
      <c r="C46" s="14" t="s">
        <v>8</v>
      </c>
      <c r="D46" s="14" t="s">
        <v>36</v>
      </c>
      <c r="E46" s="15" t="s">
        <v>1391</v>
      </c>
      <c r="F46" s="16">
        <v>20</v>
      </c>
      <c r="G46" s="17">
        <v>34</v>
      </c>
      <c r="H46" s="18">
        <f t="shared" si="0"/>
        <v>680</v>
      </c>
      <c r="I46" s="14" t="str">
        <f t="shared" si="1"/>
        <v>ITA-zan VETRI-34</v>
      </c>
      <c r="J46" s="32" t="str">
        <f>MID(Tabella1[[#This Row],[COD PRODOTTO]],3,3)</f>
        <v>662</v>
      </c>
      <c r="K46" s="32"/>
      <c r="L46" t="str">
        <f t="shared" si="3"/>
        <v>terminato</v>
      </c>
      <c r="M46" t="str">
        <f t="shared" si="4"/>
        <v>L6662782</v>
      </c>
      <c r="N46" t="str">
        <f>TRIM(C46)</f>
        <v>ITA</v>
      </c>
      <c r="O46" t="str">
        <f>TRIM(D46)</f>
        <v>zan VETRI</v>
      </c>
      <c r="P46" t="str">
        <f>TRIM(E46)</f>
        <v>non terminato</v>
      </c>
      <c r="Q46" t="str">
        <f>TRIM(F46)</f>
        <v>20</v>
      </c>
      <c r="R46" t="str">
        <f t="shared" si="5"/>
        <v>34</v>
      </c>
    </row>
    <row r="47" spans="1:18" ht="12.75" customHeight="1" x14ac:dyDescent="0.3">
      <c r="A47" s="16">
        <v>49</v>
      </c>
      <c r="B47" s="14" t="s">
        <v>35</v>
      </c>
      <c r="C47" s="14" t="s">
        <v>8</v>
      </c>
      <c r="D47" s="14" t="s">
        <v>36</v>
      </c>
      <c r="E47" s="15" t="s">
        <v>1391</v>
      </c>
      <c r="F47" s="16">
        <v>10</v>
      </c>
      <c r="G47" s="17">
        <v>17</v>
      </c>
      <c r="H47" s="18">
        <f t="shared" si="0"/>
        <v>170</v>
      </c>
      <c r="I47" s="14" t="str">
        <f t="shared" si="1"/>
        <v>ITA-zan VETRI-17</v>
      </c>
      <c r="J47" s="32" t="str">
        <f>MID(Tabella1[[#This Row],[COD PRODOTTO]],3,3)</f>
        <v>662</v>
      </c>
      <c r="K47" s="32"/>
      <c r="L47" t="str">
        <f t="shared" si="3"/>
        <v>terminato</v>
      </c>
      <c r="M47" t="str">
        <f t="shared" si="4"/>
        <v>L6662782</v>
      </c>
      <c r="N47" t="str">
        <f>TRIM(C47)</f>
        <v>ITA</v>
      </c>
      <c r="O47" t="str">
        <f>TRIM(D47)</f>
        <v>zan VETRI</v>
      </c>
      <c r="P47" t="str">
        <f>TRIM(E47)</f>
        <v>non terminato</v>
      </c>
      <c r="Q47" t="str">
        <f>TRIM(F47)</f>
        <v>10</v>
      </c>
      <c r="R47" t="str">
        <f t="shared" si="5"/>
        <v>17</v>
      </c>
    </row>
    <row r="48" spans="1:18" ht="12.75" customHeight="1" x14ac:dyDescent="0.3">
      <c r="A48" s="16">
        <v>50</v>
      </c>
      <c r="B48" s="14" t="s">
        <v>35</v>
      </c>
      <c r="C48" s="14" t="s">
        <v>8</v>
      </c>
      <c r="D48" s="14" t="s">
        <v>36</v>
      </c>
      <c r="E48" s="15" t="s">
        <v>1391</v>
      </c>
      <c r="F48" s="16">
        <v>30</v>
      </c>
      <c r="G48" s="17">
        <v>24</v>
      </c>
      <c r="H48" s="18">
        <f t="shared" si="0"/>
        <v>720</v>
      </c>
      <c r="I48" s="14" t="str">
        <f t="shared" si="1"/>
        <v>ITA-zan VETRI-24</v>
      </c>
      <c r="J48" s="32" t="str">
        <f>MID(Tabella1[[#This Row],[COD PRODOTTO]],3,3)</f>
        <v>662</v>
      </c>
      <c r="K48" s="32"/>
      <c r="L48" t="str">
        <f t="shared" si="3"/>
        <v>terminato</v>
      </c>
      <c r="M48" t="str">
        <f t="shared" si="4"/>
        <v>L6662782</v>
      </c>
      <c r="N48" t="str">
        <f>TRIM(C48)</f>
        <v>ITA</v>
      </c>
      <c r="O48" t="str">
        <f>TRIM(D48)</f>
        <v>zan VETRI</v>
      </c>
      <c r="P48" t="str">
        <f>TRIM(E48)</f>
        <v>non terminato</v>
      </c>
      <c r="Q48" t="str">
        <f>TRIM(F48)</f>
        <v>30</v>
      </c>
      <c r="R48" t="str">
        <f t="shared" si="5"/>
        <v>24</v>
      </c>
    </row>
    <row r="49" spans="1:18" ht="12.75" customHeight="1" x14ac:dyDescent="0.3">
      <c r="A49" s="16">
        <v>51</v>
      </c>
      <c r="B49" s="14" t="s">
        <v>35</v>
      </c>
      <c r="C49" s="14" t="s">
        <v>8</v>
      </c>
      <c r="D49" s="14" t="s">
        <v>36</v>
      </c>
      <c r="E49" s="14" t="s">
        <v>10</v>
      </c>
      <c r="F49" s="16">
        <v>0</v>
      </c>
      <c r="G49" s="17">
        <v>29</v>
      </c>
      <c r="H49" s="18" t="str">
        <f t="shared" si="0"/>
        <v/>
      </c>
      <c r="I49" s="14" t="str">
        <f t="shared" si="1"/>
        <v>ITA-zan VETRI-29</v>
      </c>
      <c r="J49" s="32" t="str">
        <f>MID(Tabella1[[#This Row],[COD PRODOTTO]],3,3)</f>
        <v>662</v>
      </c>
      <c r="K49" s="32"/>
      <c r="L49" t="str">
        <f t="shared" si="3"/>
        <v>terminato</v>
      </c>
      <c r="M49" t="str">
        <f t="shared" si="4"/>
        <v>L6662782</v>
      </c>
      <c r="N49" t="str">
        <f>TRIM(C49)</f>
        <v>ITA</v>
      </c>
      <c r="O49" t="str">
        <f>TRIM(D49)</f>
        <v>zan VETRI</v>
      </c>
      <c r="P49" t="str">
        <f>TRIM(E49)</f>
        <v>terminato</v>
      </c>
      <c r="Q49" t="str">
        <f>TRIM(F49)</f>
        <v>0</v>
      </c>
      <c r="R49" t="str">
        <f t="shared" si="5"/>
        <v>29</v>
      </c>
    </row>
    <row r="50" spans="1:18" ht="12.75" customHeight="1" x14ac:dyDescent="0.3">
      <c r="A50" s="16">
        <v>52</v>
      </c>
      <c r="B50" s="14" t="s">
        <v>37</v>
      </c>
      <c r="C50" s="14" t="s">
        <v>30</v>
      </c>
      <c r="D50" s="14" t="s">
        <v>16</v>
      </c>
      <c r="E50" s="14" t="s">
        <v>10</v>
      </c>
      <c r="F50" s="16">
        <v>0</v>
      </c>
      <c r="G50" s="17">
        <v>13</v>
      </c>
      <c r="H50" s="18" t="str">
        <f t="shared" si="0"/>
        <v/>
      </c>
      <c r="I50" s="14" t="str">
        <f t="shared" si="1"/>
        <v>NON PRESENTE-EGYPTIAN SAE-13</v>
      </c>
      <c r="J50" s="32" t="str">
        <f>MID(Tabella1[[#This Row],[COD PRODOTTO]],3,3)</f>
        <v>771</v>
      </c>
      <c r="K50" s="32"/>
      <c r="L50" t="str">
        <f t="shared" si="3"/>
        <v>terminato</v>
      </c>
      <c r="M50" t="str">
        <f t="shared" si="4"/>
        <v>A2771480</v>
      </c>
      <c r="N50" t="str">
        <f>TRIM(C50)</f>
        <v>NON PRESENTE</v>
      </c>
      <c r="O50" t="str">
        <f>TRIM(D50)</f>
        <v>EGYPTIAN SAE</v>
      </c>
      <c r="P50" t="str">
        <f>TRIM(E50)</f>
        <v>terminato</v>
      </c>
      <c r="Q50" t="str">
        <f>TRIM(F50)</f>
        <v>0</v>
      </c>
      <c r="R50" t="str">
        <f t="shared" si="5"/>
        <v>13</v>
      </c>
    </row>
    <row r="51" spans="1:18" ht="12.75" customHeight="1" x14ac:dyDescent="0.3">
      <c r="A51" s="16">
        <v>53</v>
      </c>
      <c r="B51" s="14" t="s">
        <v>38</v>
      </c>
      <c r="C51" s="14" t="s">
        <v>30</v>
      </c>
      <c r="D51" s="14" t="s">
        <v>16</v>
      </c>
      <c r="E51" s="15" t="s">
        <v>1391</v>
      </c>
      <c r="F51" s="16">
        <v>20</v>
      </c>
      <c r="G51" s="17">
        <v>34</v>
      </c>
      <c r="H51" s="18">
        <f t="shared" si="0"/>
        <v>680</v>
      </c>
      <c r="I51" s="14" t="str">
        <f t="shared" si="1"/>
        <v>NON PRESENTE-EGYPTIAN SAE-34</v>
      </c>
      <c r="J51" s="32" t="str">
        <f>MID(Tabella1[[#This Row],[COD PRODOTTO]],3,3)</f>
        <v>213</v>
      </c>
      <c r="K51" s="32"/>
      <c r="L51" t="str">
        <f t="shared" si="3"/>
        <v>terminato</v>
      </c>
      <c r="M51" t="str">
        <f t="shared" si="4"/>
        <v>K0213810</v>
      </c>
      <c r="N51" t="str">
        <f>TRIM(C51)</f>
        <v>NON PRESENTE</v>
      </c>
      <c r="O51" t="str">
        <f>TRIM(D51)</f>
        <v>EGYPTIAN SAE</v>
      </c>
      <c r="P51" t="str">
        <f>TRIM(E51)</f>
        <v>non terminato</v>
      </c>
      <c r="Q51" t="str">
        <f>TRIM(F51)</f>
        <v>20</v>
      </c>
      <c r="R51" t="str">
        <f t="shared" si="5"/>
        <v>34</v>
      </c>
    </row>
    <row r="52" spans="1:18" ht="12.75" customHeight="1" x14ac:dyDescent="0.3">
      <c r="A52" s="16">
        <v>54</v>
      </c>
      <c r="B52" s="14" t="s">
        <v>38</v>
      </c>
      <c r="C52" s="14" t="s">
        <v>30</v>
      </c>
      <c r="D52" s="14" t="s">
        <v>16</v>
      </c>
      <c r="E52" s="14" t="s">
        <v>10</v>
      </c>
      <c r="F52" s="16">
        <v>0</v>
      </c>
      <c r="G52" s="17">
        <v>33</v>
      </c>
      <c r="H52" s="18" t="str">
        <f t="shared" si="0"/>
        <v/>
      </c>
      <c r="I52" s="14" t="str">
        <f t="shared" si="1"/>
        <v>NON PRESENTE-EGYPTIAN SAE-33</v>
      </c>
      <c r="J52" s="32" t="str">
        <f>MID(Tabella1[[#This Row],[COD PRODOTTO]],3,3)</f>
        <v>213</v>
      </c>
      <c r="K52" s="32"/>
      <c r="L52" t="str">
        <f t="shared" si="3"/>
        <v>terminato</v>
      </c>
      <c r="M52" t="str">
        <f t="shared" si="4"/>
        <v>K0213810</v>
      </c>
      <c r="N52" t="str">
        <f>TRIM(C52)</f>
        <v>NON PRESENTE</v>
      </c>
      <c r="O52" t="str">
        <f>TRIM(D52)</f>
        <v>EGYPTIAN SAE</v>
      </c>
      <c r="P52" t="str">
        <f>TRIM(E52)</f>
        <v>terminato</v>
      </c>
      <c r="Q52" t="str">
        <f>TRIM(F52)</f>
        <v>0</v>
      </c>
      <c r="R52" t="str">
        <f t="shared" si="5"/>
        <v>33</v>
      </c>
    </row>
    <row r="53" spans="1:18" ht="12.75" customHeight="1" x14ac:dyDescent="0.3">
      <c r="A53" s="16">
        <v>55</v>
      </c>
      <c r="B53" s="14" t="s">
        <v>39</v>
      </c>
      <c r="C53" s="14" t="s">
        <v>14</v>
      </c>
      <c r="D53" s="14" t="s">
        <v>13</v>
      </c>
      <c r="E53" s="15" t="s">
        <v>1391</v>
      </c>
      <c r="F53" s="16">
        <v>10</v>
      </c>
      <c r="G53" s="17">
        <v>24</v>
      </c>
      <c r="H53" s="18">
        <f t="shared" si="0"/>
        <v>240</v>
      </c>
      <c r="I53" s="14" t="str">
        <f t="shared" si="1"/>
        <v>EGY-ccc order-24</v>
      </c>
      <c r="J53" s="32" t="str">
        <f>MID(Tabella1[[#This Row],[COD PRODOTTO]],3,3)</f>
        <v>005</v>
      </c>
      <c r="K53" s="32"/>
      <c r="L53" t="str">
        <f t="shared" si="3"/>
        <v>terminato</v>
      </c>
      <c r="M53" t="str">
        <f t="shared" si="4"/>
        <v>Y3005451</v>
      </c>
      <c r="N53" t="str">
        <f>TRIM(C53)</f>
        <v>EGY</v>
      </c>
      <c r="O53" t="str">
        <f>TRIM(D53)</f>
        <v>ccc order</v>
      </c>
      <c r="P53" t="str">
        <f>TRIM(E53)</f>
        <v>non terminato</v>
      </c>
      <c r="Q53" t="str">
        <f>TRIM(F53)</f>
        <v>10</v>
      </c>
      <c r="R53" t="str">
        <f t="shared" si="5"/>
        <v>24</v>
      </c>
    </row>
    <row r="54" spans="1:18" ht="12.75" customHeight="1" x14ac:dyDescent="0.3">
      <c r="A54" s="16">
        <v>56</v>
      </c>
      <c r="B54" s="14" t="s">
        <v>39</v>
      </c>
      <c r="C54" s="14" t="s">
        <v>14</v>
      </c>
      <c r="D54" s="14" t="s">
        <v>13</v>
      </c>
      <c r="E54" s="15" t="s">
        <v>1391</v>
      </c>
      <c r="F54" s="16">
        <v>30</v>
      </c>
      <c r="G54" s="17">
        <v>10</v>
      </c>
      <c r="H54" s="18">
        <f t="shared" si="0"/>
        <v>300</v>
      </c>
      <c r="I54" s="14" t="str">
        <f t="shared" si="1"/>
        <v>EGY-ccc order-10</v>
      </c>
      <c r="J54" s="32" t="str">
        <f>MID(Tabella1[[#This Row],[COD PRODOTTO]],3,3)</f>
        <v>005</v>
      </c>
      <c r="K54" s="32"/>
      <c r="L54" t="str">
        <f t="shared" si="3"/>
        <v>terminato</v>
      </c>
      <c r="M54" t="str">
        <f t="shared" si="4"/>
        <v>Y3005451</v>
      </c>
      <c r="N54" t="str">
        <f>TRIM(C54)</f>
        <v>EGY</v>
      </c>
      <c r="O54" t="str">
        <f>TRIM(D54)</f>
        <v>ccc order</v>
      </c>
      <c r="P54" t="str">
        <f>TRIM(E54)</f>
        <v>non terminato</v>
      </c>
      <c r="Q54" t="str">
        <f>TRIM(F54)</f>
        <v>30</v>
      </c>
      <c r="R54" t="str">
        <f t="shared" si="5"/>
        <v>10</v>
      </c>
    </row>
    <row r="55" spans="1:18" ht="12.75" customHeight="1" x14ac:dyDescent="0.3">
      <c r="A55" s="16">
        <v>57</v>
      </c>
      <c r="B55" s="14" t="s">
        <v>39</v>
      </c>
      <c r="C55" s="14" t="s">
        <v>14</v>
      </c>
      <c r="D55" s="14" t="s">
        <v>13</v>
      </c>
      <c r="E55" s="15" t="s">
        <v>1391</v>
      </c>
      <c r="F55" s="16">
        <v>30</v>
      </c>
      <c r="G55" s="17">
        <v>29</v>
      </c>
      <c r="H55" s="18">
        <f t="shared" si="0"/>
        <v>870</v>
      </c>
      <c r="I55" s="14" t="str">
        <f t="shared" si="1"/>
        <v>EGY-ccc order-29</v>
      </c>
      <c r="J55" s="32" t="str">
        <f>MID(Tabella1[[#This Row],[COD PRODOTTO]],3,3)</f>
        <v>005</v>
      </c>
      <c r="K55" s="32"/>
      <c r="L55" t="str">
        <f t="shared" si="3"/>
        <v>terminato</v>
      </c>
      <c r="M55" t="str">
        <f t="shared" si="4"/>
        <v>Y3005451</v>
      </c>
      <c r="N55" t="str">
        <f>TRIM(C55)</f>
        <v>EGY</v>
      </c>
      <c r="O55" t="str">
        <f>TRIM(D55)</f>
        <v>ccc order</v>
      </c>
      <c r="P55" t="str">
        <f>TRIM(E55)</f>
        <v>non terminato</v>
      </c>
      <c r="Q55" t="str">
        <f>TRIM(F55)</f>
        <v>30</v>
      </c>
      <c r="R55" t="str">
        <f t="shared" si="5"/>
        <v>29</v>
      </c>
    </row>
    <row r="56" spans="1:18" ht="12.75" customHeight="1" x14ac:dyDescent="0.3">
      <c r="A56" s="16">
        <v>58</v>
      </c>
      <c r="B56" s="14" t="s">
        <v>39</v>
      </c>
      <c r="C56" s="14" t="s">
        <v>14</v>
      </c>
      <c r="D56" s="14" t="s">
        <v>13</v>
      </c>
      <c r="E56" s="14" t="s">
        <v>10</v>
      </c>
      <c r="F56" s="16">
        <v>0</v>
      </c>
      <c r="G56" s="17">
        <v>23</v>
      </c>
      <c r="H56" s="18" t="str">
        <f t="shared" si="0"/>
        <v/>
      </c>
      <c r="I56" s="14" t="str">
        <f t="shared" si="1"/>
        <v>EGY-ccc order-23</v>
      </c>
      <c r="J56" s="32" t="str">
        <f>MID(Tabella1[[#This Row],[COD PRODOTTO]],3,3)</f>
        <v>005</v>
      </c>
      <c r="K56" s="32"/>
      <c r="L56" t="str">
        <f t="shared" si="3"/>
        <v>terminato</v>
      </c>
      <c r="M56" t="str">
        <f t="shared" si="4"/>
        <v>Y3005451</v>
      </c>
      <c r="N56" t="str">
        <f>TRIM(C56)</f>
        <v>EGY</v>
      </c>
      <c r="O56" t="str">
        <f>TRIM(D56)</f>
        <v>ccc order</v>
      </c>
      <c r="P56" t="str">
        <f>TRIM(E56)</f>
        <v>terminato</v>
      </c>
      <c r="Q56" t="str">
        <f>TRIM(F56)</f>
        <v>0</v>
      </c>
      <c r="R56" t="str">
        <f t="shared" si="5"/>
        <v>23</v>
      </c>
    </row>
    <row r="57" spans="1:18" ht="12.75" customHeight="1" x14ac:dyDescent="0.3">
      <c r="A57" s="16">
        <v>59</v>
      </c>
      <c r="B57" s="14" t="s">
        <v>40</v>
      </c>
      <c r="C57" s="14" t="s">
        <v>30</v>
      </c>
      <c r="D57" s="14" t="s">
        <v>31</v>
      </c>
      <c r="E57" s="15" t="s">
        <v>1391</v>
      </c>
      <c r="F57" s="16">
        <v>20</v>
      </c>
      <c r="G57" s="17">
        <v>40</v>
      </c>
      <c r="H57" s="18">
        <f t="shared" si="0"/>
        <v>800</v>
      </c>
      <c r="I57" s="14" t="str">
        <f t="shared" si="1"/>
        <v>NON PRESENTE-order For Trading SARL-40</v>
      </c>
      <c r="J57" s="32" t="str">
        <f>MID(Tabella1[[#This Row],[COD PRODOTTO]],3,3)</f>
        <v>041</v>
      </c>
      <c r="K57" s="32"/>
      <c r="L57" t="str">
        <f t="shared" si="3"/>
        <v>terminato</v>
      </c>
      <c r="M57" t="str">
        <f t="shared" si="4"/>
        <v>S8041865</v>
      </c>
      <c r="N57" t="str">
        <f>TRIM(C57)</f>
        <v>NON PRESENTE</v>
      </c>
      <c r="O57" t="str">
        <f>TRIM(D57)</f>
        <v>order For Trading SARL</v>
      </c>
      <c r="P57" t="str">
        <f>TRIM(E57)</f>
        <v>non terminato</v>
      </c>
      <c r="Q57" t="str">
        <f>TRIM(F57)</f>
        <v>20</v>
      </c>
      <c r="R57" t="str">
        <f t="shared" si="5"/>
        <v>40</v>
      </c>
    </row>
    <row r="58" spans="1:18" ht="12.75" customHeight="1" x14ac:dyDescent="0.3">
      <c r="A58" s="16">
        <v>60</v>
      </c>
      <c r="B58" s="14" t="s">
        <v>40</v>
      </c>
      <c r="C58" s="14" t="s">
        <v>30</v>
      </c>
      <c r="D58" s="14" t="s">
        <v>31</v>
      </c>
      <c r="E58" s="14" t="s">
        <v>10</v>
      </c>
      <c r="F58" s="16">
        <v>0</v>
      </c>
      <c r="G58" s="17">
        <v>26</v>
      </c>
      <c r="H58" s="18" t="str">
        <f t="shared" si="0"/>
        <v/>
      </c>
      <c r="I58" s="14" t="str">
        <f t="shared" si="1"/>
        <v>NON PRESENTE-order For Trading SARL-26</v>
      </c>
      <c r="J58" s="32" t="str">
        <f>MID(Tabella1[[#This Row],[COD PRODOTTO]],3,3)</f>
        <v>041</v>
      </c>
      <c r="K58" s="32"/>
      <c r="L58" t="str">
        <f t="shared" si="3"/>
        <v>terminato</v>
      </c>
      <c r="M58" t="str">
        <f t="shared" si="4"/>
        <v>S8041865</v>
      </c>
      <c r="N58" t="str">
        <f>TRIM(C58)</f>
        <v>NON PRESENTE</v>
      </c>
      <c r="O58" t="str">
        <f>TRIM(D58)</f>
        <v>order For Trading SARL</v>
      </c>
      <c r="P58" t="str">
        <f>TRIM(E58)</f>
        <v>terminato</v>
      </c>
      <c r="Q58" t="str">
        <f>TRIM(F58)</f>
        <v>0</v>
      </c>
      <c r="R58" t="str">
        <f t="shared" si="5"/>
        <v>26</v>
      </c>
    </row>
    <row r="59" spans="1:18" ht="12.75" customHeight="1" x14ac:dyDescent="0.3">
      <c r="A59" s="16">
        <v>61</v>
      </c>
      <c r="B59" s="14" t="s">
        <v>41</v>
      </c>
      <c r="C59" s="14" t="s">
        <v>8</v>
      </c>
      <c r="D59" s="14" t="s">
        <v>36</v>
      </c>
      <c r="E59" s="15" t="s">
        <v>1391</v>
      </c>
      <c r="F59" s="16">
        <v>10</v>
      </c>
      <c r="G59" s="17">
        <v>39</v>
      </c>
      <c r="H59" s="18">
        <f t="shared" si="0"/>
        <v>390</v>
      </c>
      <c r="I59" s="14" t="str">
        <f t="shared" si="1"/>
        <v>ITA-zan VETRI-39</v>
      </c>
      <c r="J59" s="32" t="str">
        <f>MID(Tabella1[[#This Row],[COD PRODOTTO]],3,3)</f>
        <v>214</v>
      </c>
      <c r="K59" s="32"/>
      <c r="L59" t="str">
        <f t="shared" si="3"/>
        <v>terminato</v>
      </c>
      <c r="M59" t="str">
        <f t="shared" si="4"/>
        <v>A5214112</v>
      </c>
      <c r="N59" t="str">
        <f>TRIM(C59)</f>
        <v>ITA</v>
      </c>
      <c r="O59" t="str">
        <f>TRIM(D59)</f>
        <v>zan VETRI</v>
      </c>
      <c r="P59" t="str">
        <f>TRIM(E59)</f>
        <v>non terminato</v>
      </c>
      <c r="Q59" t="str">
        <f>TRIM(F59)</f>
        <v>10</v>
      </c>
      <c r="R59" t="str">
        <f t="shared" si="5"/>
        <v>39</v>
      </c>
    </row>
    <row r="60" spans="1:18" ht="12.75" customHeight="1" x14ac:dyDescent="0.3">
      <c r="A60" s="16">
        <v>62</v>
      </c>
      <c r="B60" s="14" t="s">
        <v>41</v>
      </c>
      <c r="C60" s="14" t="s">
        <v>8</v>
      </c>
      <c r="D60" s="14" t="s">
        <v>36</v>
      </c>
      <c r="E60" s="15" t="s">
        <v>1391</v>
      </c>
      <c r="F60" s="16">
        <v>20</v>
      </c>
      <c r="G60" s="17">
        <v>35</v>
      </c>
      <c r="H60" s="18">
        <f t="shared" si="0"/>
        <v>700</v>
      </c>
      <c r="I60" s="14" t="str">
        <f t="shared" si="1"/>
        <v>ITA-zan VETRI-35</v>
      </c>
      <c r="J60" s="32" t="str">
        <f>MID(Tabella1[[#This Row],[COD PRODOTTO]],3,3)</f>
        <v>214</v>
      </c>
      <c r="K60" s="32"/>
      <c r="L60" t="str">
        <f t="shared" si="3"/>
        <v>terminato</v>
      </c>
      <c r="M60" t="str">
        <f t="shared" si="4"/>
        <v>A5214112</v>
      </c>
      <c r="N60" t="str">
        <f>TRIM(C60)</f>
        <v>ITA</v>
      </c>
      <c r="O60" t="str">
        <f>TRIM(D60)</f>
        <v>zan VETRI</v>
      </c>
      <c r="P60" t="str">
        <f>TRIM(E60)</f>
        <v>non terminato</v>
      </c>
      <c r="Q60" t="str">
        <f>TRIM(F60)</f>
        <v>20</v>
      </c>
      <c r="R60" t="str">
        <f t="shared" si="5"/>
        <v>35</v>
      </c>
    </row>
    <row r="61" spans="1:18" ht="12.75" customHeight="1" x14ac:dyDescent="0.3">
      <c r="A61" s="16">
        <v>63</v>
      </c>
      <c r="B61" s="14" t="s">
        <v>41</v>
      </c>
      <c r="C61" s="14" t="s">
        <v>8</v>
      </c>
      <c r="D61" s="14" t="s">
        <v>36</v>
      </c>
      <c r="E61" s="14" t="s">
        <v>10</v>
      </c>
      <c r="F61" s="16">
        <v>0</v>
      </c>
      <c r="G61" s="17">
        <v>10</v>
      </c>
      <c r="H61" s="18" t="str">
        <f t="shared" si="0"/>
        <v/>
      </c>
      <c r="I61" s="14" t="str">
        <f t="shared" si="1"/>
        <v>ITA-zan VETRI-10</v>
      </c>
      <c r="J61" s="32" t="str">
        <f>MID(Tabella1[[#This Row],[COD PRODOTTO]],3,3)</f>
        <v>214</v>
      </c>
      <c r="K61" s="32"/>
      <c r="L61" t="str">
        <f t="shared" si="3"/>
        <v>terminato</v>
      </c>
      <c r="M61" t="str">
        <f t="shared" si="4"/>
        <v>A5214112</v>
      </c>
      <c r="N61" t="str">
        <f>TRIM(C61)</f>
        <v>ITA</v>
      </c>
      <c r="O61" t="str">
        <f>TRIM(D61)</f>
        <v>zan VETRI</v>
      </c>
      <c r="P61" t="str">
        <f>TRIM(E61)</f>
        <v>terminato</v>
      </c>
      <c r="Q61" t="str">
        <f>TRIM(F61)</f>
        <v>0</v>
      </c>
      <c r="R61" t="str">
        <f t="shared" si="5"/>
        <v>10</v>
      </c>
    </row>
    <row r="62" spans="1:18" ht="12.75" customHeight="1" x14ac:dyDescent="0.3">
      <c r="A62" s="16">
        <v>64</v>
      </c>
      <c r="B62" s="14" t="s">
        <v>42</v>
      </c>
      <c r="C62" s="14" t="s">
        <v>8</v>
      </c>
      <c r="D62" s="14" t="s">
        <v>9</v>
      </c>
      <c r="E62" s="14" t="s">
        <v>10</v>
      </c>
      <c r="F62" s="16">
        <v>0</v>
      </c>
      <c r="G62" s="17">
        <v>22</v>
      </c>
      <c r="H62" s="18" t="str">
        <f t="shared" si="0"/>
        <v/>
      </c>
      <c r="I62" s="14" t="str">
        <f t="shared" si="1"/>
        <v>ITA-SG-22</v>
      </c>
      <c r="J62" s="32" t="str">
        <f>MID(Tabella1[[#This Row],[COD PRODOTTO]],3,3)</f>
        <v>362</v>
      </c>
      <c r="K62" s="32"/>
      <c r="L62" t="str">
        <f t="shared" si="3"/>
        <v>terminato</v>
      </c>
      <c r="M62" t="str">
        <f t="shared" si="4"/>
        <v>M2362835</v>
      </c>
      <c r="N62" t="str">
        <f>TRIM(C62)</f>
        <v>ITA</v>
      </c>
      <c r="O62" t="str">
        <f>TRIM(D62)</f>
        <v>SG</v>
      </c>
      <c r="P62" t="str">
        <f>TRIM(E62)</f>
        <v>terminato</v>
      </c>
      <c r="Q62" t="str">
        <f t="shared" ref="Q62:R125" si="6">TRIM(F62)</f>
        <v>0</v>
      </c>
      <c r="R62" t="str">
        <f t="shared" si="5"/>
        <v>22</v>
      </c>
    </row>
    <row r="63" spans="1:18" ht="12.75" customHeight="1" x14ac:dyDescent="0.3">
      <c r="A63" s="16">
        <v>65</v>
      </c>
      <c r="B63" s="14" t="s">
        <v>42</v>
      </c>
      <c r="C63" s="14" t="s">
        <v>8</v>
      </c>
      <c r="D63" s="14" t="s">
        <v>9</v>
      </c>
      <c r="E63" s="15" t="s">
        <v>1391</v>
      </c>
      <c r="F63" s="16">
        <v>10</v>
      </c>
      <c r="G63" s="17">
        <v>18</v>
      </c>
      <c r="H63" s="18">
        <f t="shared" si="0"/>
        <v>180</v>
      </c>
      <c r="I63" s="14" t="str">
        <f t="shared" si="1"/>
        <v>ITA-SG-18</v>
      </c>
      <c r="J63" s="32" t="str">
        <f>MID(Tabella1[[#This Row],[COD PRODOTTO]],3,3)</f>
        <v>362</v>
      </c>
      <c r="K63" s="32"/>
      <c r="L63" t="str">
        <f t="shared" si="3"/>
        <v>terminato</v>
      </c>
      <c r="M63" t="str">
        <f t="shared" si="4"/>
        <v>M2362835</v>
      </c>
      <c r="N63" t="str">
        <f>TRIM(C63)</f>
        <v>ITA</v>
      </c>
      <c r="O63" t="str">
        <f>TRIM(D63)</f>
        <v>SG</v>
      </c>
      <c r="P63" t="str">
        <f>TRIM(E63)</f>
        <v>non terminato</v>
      </c>
      <c r="Q63" t="str">
        <f t="shared" si="6"/>
        <v>10</v>
      </c>
      <c r="R63" t="str">
        <f t="shared" si="5"/>
        <v>18</v>
      </c>
    </row>
    <row r="64" spans="1:18" ht="12.75" customHeight="1" x14ac:dyDescent="0.3">
      <c r="A64" s="16">
        <v>66</v>
      </c>
      <c r="B64" s="14" t="s">
        <v>43</v>
      </c>
      <c r="C64" s="14" t="s">
        <v>14</v>
      </c>
      <c r="D64" s="14" t="s">
        <v>23</v>
      </c>
      <c r="E64" s="15" t="s">
        <v>1391</v>
      </c>
      <c r="F64" s="16">
        <v>20</v>
      </c>
      <c r="G64" s="17">
        <v>14</v>
      </c>
      <c r="H64" s="18">
        <f t="shared" si="0"/>
        <v>280</v>
      </c>
      <c r="I64" s="14" t="str">
        <f t="shared" si="1"/>
        <v>EGY-zan pin assuf S.A.E.-14</v>
      </c>
      <c r="J64" s="32" t="str">
        <f>MID(Tabella1[[#This Row],[COD PRODOTTO]],3,3)</f>
        <v>083</v>
      </c>
      <c r="K64" s="32"/>
      <c r="L64" t="str">
        <f t="shared" si="3"/>
        <v>terminato</v>
      </c>
      <c r="M64" t="str">
        <f t="shared" si="4"/>
        <v>E3083893</v>
      </c>
      <c r="N64" t="str">
        <f>TRIM(C64)</f>
        <v>EGY</v>
      </c>
      <c r="O64" t="str">
        <f>TRIM(D64)</f>
        <v>zan pin assuf S.A.E.</v>
      </c>
      <c r="P64" t="str">
        <f>TRIM(E64)</f>
        <v>non terminato</v>
      </c>
      <c r="Q64" t="str">
        <f t="shared" si="6"/>
        <v>20</v>
      </c>
      <c r="R64" t="str">
        <f t="shared" si="5"/>
        <v>14</v>
      </c>
    </row>
    <row r="65" spans="1:18" ht="12.75" customHeight="1" x14ac:dyDescent="0.3">
      <c r="A65" s="16">
        <v>67</v>
      </c>
      <c r="B65" s="14" t="s">
        <v>44</v>
      </c>
      <c r="C65" s="14" t="s">
        <v>14</v>
      </c>
      <c r="D65" s="14" t="s">
        <v>13</v>
      </c>
      <c r="E65" s="15" t="s">
        <v>1391</v>
      </c>
      <c r="F65" s="16">
        <v>10</v>
      </c>
      <c r="G65" s="17">
        <v>14</v>
      </c>
      <c r="H65" s="18">
        <f t="shared" si="0"/>
        <v>140</v>
      </c>
      <c r="I65" s="14" t="str">
        <f t="shared" si="1"/>
        <v>EGY-ccc order-14</v>
      </c>
      <c r="J65" s="32" t="str">
        <f>MID(Tabella1[[#This Row],[COD PRODOTTO]],3,3)</f>
        <v>028</v>
      </c>
      <c r="K65" s="32"/>
      <c r="L65" t="str">
        <f t="shared" si="3"/>
        <v>terminato</v>
      </c>
      <c r="M65" t="str">
        <f t="shared" si="4"/>
        <v>I6028000</v>
      </c>
      <c r="N65" t="str">
        <f>TRIM(C65)</f>
        <v>EGY</v>
      </c>
      <c r="O65" t="str">
        <f>TRIM(D65)</f>
        <v>ccc order</v>
      </c>
      <c r="P65" t="str">
        <f>TRIM(E65)</f>
        <v>non terminato</v>
      </c>
      <c r="Q65" t="str">
        <f t="shared" si="6"/>
        <v>10</v>
      </c>
      <c r="R65" t="str">
        <f t="shared" si="5"/>
        <v>14</v>
      </c>
    </row>
    <row r="66" spans="1:18" ht="12.75" customHeight="1" x14ac:dyDescent="0.3">
      <c r="A66" s="16">
        <v>68</v>
      </c>
      <c r="B66" s="14" t="s">
        <v>44</v>
      </c>
      <c r="C66" s="14" t="s">
        <v>14</v>
      </c>
      <c r="D66" s="14" t="s">
        <v>13</v>
      </c>
      <c r="E66" s="15" t="s">
        <v>1391</v>
      </c>
      <c r="F66" s="16">
        <v>30</v>
      </c>
      <c r="G66" s="17">
        <v>17</v>
      </c>
      <c r="H66" s="18">
        <f t="shared" ref="H66:H129" si="7">IF(G66*F66=0,"",G66*F66)</f>
        <v>510</v>
      </c>
      <c r="I66" s="14" t="str">
        <f t="shared" ref="I66:I129" si="8">_xlfn.CONCAT(C66,"-",D66,"-",G66)</f>
        <v>EGY-ccc order-17</v>
      </c>
      <c r="J66" s="32" t="str">
        <f>MID(Tabella1[[#This Row],[COD PRODOTTO]],3,3)</f>
        <v>028</v>
      </c>
      <c r="K66" s="32"/>
      <c r="L66" t="str">
        <f t="shared" si="3"/>
        <v>terminato</v>
      </c>
      <c r="M66" t="str">
        <f t="shared" si="4"/>
        <v>I6028000</v>
      </c>
      <c r="N66" t="str">
        <f>TRIM(C66)</f>
        <v>EGY</v>
      </c>
      <c r="O66" t="str">
        <f>TRIM(D66)</f>
        <v>ccc order</v>
      </c>
      <c r="P66" t="str">
        <f>TRIM(E66)</f>
        <v>non terminato</v>
      </c>
      <c r="Q66" t="str">
        <f t="shared" si="6"/>
        <v>30</v>
      </c>
      <c r="R66" t="str">
        <f t="shared" si="5"/>
        <v>17</v>
      </c>
    </row>
    <row r="67" spans="1:18" ht="12.75" customHeight="1" x14ac:dyDescent="0.3">
      <c r="A67" s="16">
        <v>69</v>
      </c>
      <c r="B67" s="14" t="s">
        <v>44</v>
      </c>
      <c r="C67" s="14" t="s">
        <v>14</v>
      </c>
      <c r="D67" s="14" t="s">
        <v>13</v>
      </c>
      <c r="E67" s="14" t="s">
        <v>10</v>
      </c>
      <c r="F67" s="16">
        <v>0</v>
      </c>
      <c r="G67" s="17">
        <v>27</v>
      </c>
      <c r="H67" s="18" t="str">
        <f t="shared" si="7"/>
        <v/>
      </c>
      <c r="I67" s="14" t="str">
        <f t="shared" si="8"/>
        <v>EGY-ccc order-27</v>
      </c>
      <c r="J67" s="32" t="str">
        <f>MID(Tabella1[[#This Row],[COD PRODOTTO]],3,3)</f>
        <v>028</v>
      </c>
      <c r="K67" s="32"/>
      <c r="L67" t="str">
        <f t="shared" ref="L67:L130" si="9">IF($E67="","non terminato","terminato")</f>
        <v>terminato</v>
      </c>
      <c r="M67" t="str">
        <f t="shared" ref="M67:M130" si="10">TRIM(B67)</f>
        <v>I6028000</v>
      </c>
      <c r="N67" t="str">
        <f>TRIM(C67)</f>
        <v>EGY</v>
      </c>
      <c r="O67" t="str">
        <f>TRIM(D67)</f>
        <v>ccc order</v>
      </c>
      <c r="P67" t="str">
        <f>TRIM(E67)</f>
        <v>terminato</v>
      </c>
      <c r="Q67" t="str">
        <f t="shared" si="6"/>
        <v>0</v>
      </c>
      <c r="R67" t="str">
        <f t="shared" si="5"/>
        <v>27</v>
      </c>
    </row>
    <row r="68" spans="1:18" ht="12.75" customHeight="1" x14ac:dyDescent="0.3">
      <c r="A68" s="16">
        <v>70</v>
      </c>
      <c r="B68" s="14" t="s">
        <v>45</v>
      </c>
      <c r="C68" s="14" t="s">
        <v>14</v>
      </c>
      <c r="D68" s="14" t="s">
        <v>23</v>
      </c>
      <c r="E68" s="15" t="s">
        <v>1391</v>
      </c>
      <c r="F68" s="16">
        <v>20</v>
      </c>
      <c r="G68" s="17">
        <v>35</v>
      </c>
      <c r="H68" s="18">
        <f t="shared" si="7"/>
        <v>700</v>
      </c>
      <c r="I68" s="14" t="str">
        <f t="shared" si="8"/>
        <v>EGY-zan pin assuf S.A.E.-35</v>
      </c>
      <c r="J68" s="32" t="str">
        <f>MID(Tabella1[[#This Row],[COD PRODOTTO]],3,3)</f>
        <v>775</v>
      </c>
      <c r="K68" s="32"/>
      <c r="L68" t="str">
        <f t="shared" si="9"/>
        <v>terminato</v>
      </c>
      <c r="M68" t="str">
        <f t="shared" si="10"/>
        <v>K2775318</v>
      </c>
      <c r="N68" t="str">
        <f>TRIM(C68)</f>
        <v>EGY</v>
      </c>
      <c r="O68" t="str">
        <f>TRIM(D68)</f>
        <v>zan pin assuf S.A.E.</v>
      </c>
      <c r="P68" t="str">
        <f>TRIM(E68)</f>
        <v>non terminato</v>
      </c>
      <c r="Q68" t="str">
        <f t="shared" si="6"/>
        <v>20</v>
      </c>
      <c r="R68" t="str">
        <f t="shared" si="5"/>
        <v>35</v>
      </c>
    </row>
    <row r="69" spans="1:18" ht="12.75" customHeight="1" x14ac:dyDescent="0.3">
      <c r="A69" s="16">
        <v>71</v>
      </c>
      <c r="B69" s="14" t="s">
        <v>46</v>
      </c>
      <c r="C69" s="14" t="s">
        <v>8</v>
      </c>
      <c r="D69" s="14" t="s">
        <v>47</v>
      </c>
      <c r="E69" s="15" t="s">
        <v>1391</v>
      </c>
      <c r="F69" s="16">
        <v>30</v>
      </c>
      <c r="G69" s="17">
        <v>38</v>
      </c>
      <c r="H69" s="18">
        <f t="shared" si="7"/>
        <v>1140</v>
      </c>
      <c r="I69" s="14" t="str">
        <f t="shared" si="8"/>
        <v>ITA-zan pin SPA-38</v>
      </c>
      <c r="J69" s="32" t="str">
        <f>MID(Tabella1[[#This Row],[COD PRODOTTO]],3,3)</f>
        <v>099</v>
      </c>
      <c r="K69" s="32"/>
      <c r="L69" t="str">
        <f t="shared" si="9"/>
        <v>terminato</v>
      </c>
      <c r="M69" t="str">
        <f t="shared" si="10"/>
        <v>L8099651</v>
      </c>
      <c r="N69" t="str">
        <f>TRIM(C69)</f>
        <v>ITA</v>
      </c>
      <c r="O69" t="str">
        <f>TRIM(D69)</f>
        <v>zan pin SPA</v>
      </c>
      <c r="P69" t="str">
        <f>TRIM(E69)</f>
        <v>non terminato</v>
      </c>
      <c r="Q69" t="str">
        <f t="shared" si="6"/>
        <v>30</v>
      </c>
      <c r="R69" t="str">
        <f t="shared" si="5"/>
        <v>38</v>
      </c>
    </row>
    <row r="70" spans="1:18" ht="12.75" customHeight="1" x14ac:dyDescent="0.3">
      <c r="A70" s="16">
        <v>72</v>
      </c>
      <c r="B70" s="14" t="s">
        <v>46</v>
      </c>
      <c r="C70" s="14" t="s">
        <v>8</v>
      </c>
      <c r="D70" s="14" t="s">
        <v>47</v>
      </c>
      <c r="E70" s="15" t="s">
        <v>1391</v>
      </c>
      <c r="F70" s="16">
        <v>30</v>
      </c>
      <c r="G70" s="17">
        <v>38</v>
      </c>
      <c r="H70" s="18">
        <f t="shared" si="7"/>
        <v>1140</v>
      </c>
      <c r="I70" s="14" t="str">
        <f t="shared" si="8"/>
        <v>ITA-zan pin SPA-38</v>
      </c>
      <c r="J70" s="32" t="str">
        <f>MID(Tabella1[[#This Row],[COD PRODOTTO]],3,3)</f>
        <v>099</v>
      </c>
      <c r="K70" s="32"/>
      <c r="L70" t="str">
        <f t="shared" si="9"/>
        <v>terminato</v>
      </c>
      <c r="M70" t="str">
        <f t="shared" si="10"/>
        <v>L8099651</v>
      </c>
      <c r="N70" t="str">
        <f>TRIM(C70)</f>
        <v>ITA</v>
      </c>
      <c r="O70" t="str">
        <f>TRIM(D70)</f>
        <v>zan pin SPA</v>
      </c>
      <c r="P70" t="str">
        <f>TRIM(E70)</f>
        <v>non terminato</v>
      </c>
      <c r="Q70" t="str">
        <f t="shared" si="6"/>
        <v>30</v>
      </c>
      <c r="R70" t="str">
        <f t="shared" si="5"/>
        <v>38</v>
      </c>
    </row>
    <row r="71" spans="1:18" ht="12.75" customHeight="1" x14ac:dyDescent="0.3">
      <c r="A71" s="16">
        <v>73</v>
      </c>
      <c r="B71" s="14" t="s">
        <v>46</v>
      </c>
      <c r="C71" s="14" t="s">
        <v>8</v>
      </c>
      <c r="D71" s="14" t="s">
        <v>47</v>
      </c>
      <c r="E71" s="14" t="s">
        <v>10</v>
      </c>
      <c r="F71" s="16">
        <v>0</v>
      </c>
      <c r="G71" s="17">
        <v>20</v>
      </c>
      <c r="H71" s="18" t="str">
        <f t="shared" si="7"/>
        <v/>
      </c>
      <c r="I71" s="14" t="str">
        <f t="shared" si="8"/>
        <v>ITA-zan pin SPA-20</v>
      </c>
      <c r="J71" s="32" t="str">
        <f>MID(Tabella1[[#This Row],[COD PRODOTTO]],3,3)</f>
        <v>099</v>
      </c>
      <c r="K71" s="32"/>
      <c r="L71" t="str">
        <f t="shared" si="9"/>
        <v>terminato</v>
      </c>
      <c r="M71" t="str">
        <f t="shared" si="10"/>
        <v>L8099651</v>
      </c>
      <c r="N71" t="str">
        <f>TRIM(C71)</f>
        <v>ITA</v>
      </c>
      <c r="O71" t="str">
        <f>TRIM(D71)</f>
        <v>zan pin SPA</v>
      </c>
      <c r="P71" t="str">
        <f>TRIM(E71)</f>
        <v>terminato</v>
      </c>
      <c r="Q71" t="str">
        <f t="shared" si="6"/>
        <v>0</v>
      </c>
      <c r="R71" t="str">
        <f t="shared" si="5"/>
        <v>20</v>
      </c>
    </row>
    <row r="72" spans="1:18" ht="12.75" customHeight="1" x14ac:dyDescent="0.3">
      <c r="A72" s="16">
        <v>74</v>
      </c>
      <c r="B72" s="14" t="s">
        <v>48</v>
      </c>
      <c r="C72" s="14" t="s">
        <v>8</v>
      </c>
      <c r="D72" s="14" t="s">
        <v>49</v>
      </c>
      <c r="E72" s="14" t="s">
        <v>10</v>
      </c>
      <c r="F72" s="16">
        <v>0</v>
      </c>
      <c r="G72" s="17">
        <v>33</v>
      </c>
      <c r="H72" s="18" t="str">
        <f t="shared" si="7"/>
        <v/>
      </c>
      <c r="I72" s="14" t="str">
        <f t="shared" si="8"/>
        <v>ITA-SICURpin SUD S.r.l-33</v>
      </c>
      <c r="J72" s="32" t="str">
        <f>MID(Tabella1[[#This Row],[COD PRODOTTO]],3,3)</f>
        <v>207</v>
      </c>
      <c r="K72" s="32"/>
      <c r="L72" t="str">
        <f t="shared" si="9"/>
        <v>terminato</v>
      </c>
      <c r="M72" t="str">
        <f t="shared" si="10"/>
        <v>A0207283</v>
      </c>
      <c r="N72" t="str">
        <f>TRIM(C72)</f>
        <v>ITA</v>
      </c>
      <c r="O72" t="str">
        <f>TRIM(D72)</f>
        <v>SICURpin SUD S.r.l</v>
      </c>
      <c r="P72" t="str">
        <f>TRIM(E72)</f>
        <v>terminato</v>
      </c>
      <c r="Q72" t="str">
        <f t="shared" si="6"/>
        <v>0</v>
      </c>
      <c r="R72" t="str">
        <f t="shared" si="5"/>
        <v>33</v>
      </c>
    </row>
    <row r="73" spans="1:18" ht="12.75" customHeight="1" x14ac:dyDescent="0.3">
      <c r="A73" s="16">
        <v>75</v>
      </c>
      <c r="B73" s="14" t="s">
        <v>48</v>
      </c>
      <c r="C73" s="14" t="s">
        <v>8</v>
      </c>
      <c r="D73" s="14" t="s">
        <v>49</v>
      </c>
      <c r="E73" s="15" t="s">
        <v>1391</v>
      </c>
      <c r="F73" s="16">
        <v>10</v>
      </c>
      <c r="G73" s="17">
        <v>29</v>
      </c>
      <c r="H73" s="18">
        <f t="shared" si="7"/>
        <v>290</v>
      </c>
      <c r="I73" s="14" t="str">
        <f t="shared" si="8"/>
        <v>ITA-SICURpin SUD S.r.l-29</v>
      </c>
      <c r="J73" s="32" t="str">
        <f>MID(Tabella1[[#This Row],[COD PRODOTTO]],3,3)</f>
        <v>207</v>
      </c>
      <c r="K73" s="32"/>
      <c r="L73" t="str">
        <f t="shared" si="9"/>
        <v>terminato</v>
      </c>
      <c r="M73" t="str">
        <f t="shared" si="10"/>
        <v>A0207283</v>
      </c>
      <c r="N73" t="str">
        <f>TRIM(C73)</f>
        <v>ITA</v>
      </c>
      <c r="O73" t="str">
        <f>TRIM(D73)</f>
        <v>SICURpin SUD S.r.l</v>
      </c>
      <c r="P73" t="str">
        <f>TRIM(E73)</f>
        <v>non terminato</v>
      </c>
      <c r="Q73" t="str">
        <f t="shared" si="6"/>
        <v>10</v>
      </c>
      <c r="R73" t="str">
        <f t="shared" si="5"/>
        <v>29</v>
      </c>
    </row>
    <row r="74" spans="1:18" ht="12.75" customHeight="1" x14ac:dyDescent="0.3">
      <c r="A74" s="16">
        <v>76</v>
      </c>
      <c r="B74" s="14" t="s">
        <v>48</v>
      </c>
      <c r="C74" s="14" t="s">
        <v>8</v>
      </c>
      <c r="D74" s="14" t="s">
        <v>49</v>
      </c>
      <c r="E74" s="15" t="s">
        <v>1391</v>
      </c>
      <c r="F74" s="16">
        <v>30</v>
      </c>
      <c r="G74" s="17">
        <v>35</v>
      </c>
      <c r="H74" s="18">
        <f t="shared" si="7"/>
        <v>1050</v>
      </c>
      <c r="I74" s="14" t="str">
        <f t="shared" si="8"/>
        <v>ITA-SICURpin SUD S.r.l-35</v>
      </c>
      <c r="J74" s="32" t="str">
        <f>MID(Tabella1[[#This Row],[COD PRODOTTO]],3,3)</f>
        <v>207</v>
      </c>
      <c r="K74" s="32"/>
      <c r="L74" t="str">
        <f t="shared" si="9"/>
        <v>terminato</v>
      </c>
      <c r="M74" t="str">
        <f t="shared" si="10"/>
        <v>A0207283</v>
      </c>
      <c r="N74" t="str">
        <f>TRIM(C74)</f>
        <v>ITA</v>
      </c>
      <c r="O74" t="str">
        <f>TRIM(D74)</f>
        <v>SICURpin SUD S.r.l</v>
      </c>
      <c r="P74" t="str">
        <f>TRIM(E74)</f>
        <v>non terminato</v>
      </c>
      <c r="Q74" t="str">
        <f t="shared" si="6"/>
        <v>30</v>
      </c>
      <c r="R74" t="str">
        <f t="shared" si="5"/>
        <v>35</v>
      </c>
    </row>
    <row r="75" spans="1:18" ht="12.75" customHeight="1" x14ac:dyDescent="0.3">
      <c r="A75" s="16">
        <v>77</v>
      </c>
      <c r="B75" s="14" t="s">
        <v>50</v>
      </c>
      <c r="C75" s="14" t="s">
        <v>8</v>
      </c>
      <c r="D75" s="14" t="s">
        <v>9</v>
      </c>
      <c r="E75" s="14" t="s">
        <v>10</v>
      </c>
      <c r="F75" s="16">
        <v>0</v>
      </c>
      <c r="G75" s="17">
        <v>30</v>
      </c>
      <c r="H75" s="18" t="str">
        <f t="shared" si="7"/>
        <v/>
      </c>
      <c r="I75" s="14" t="str">
        <f t="shared" si="8"/>
        <v>ITA-SG-30</v>
      </c>
      <c r="J75" s="32" t="str">
        <f>MID(Tabella1[[#This Row],[COD PRODOTTO]],3,3)</f>
        <v>610</v>
      </c>
      <c r="K75" s="32"/>
      <c r="L75" t="str">
        <f t="shared" si="9"/>
        <v>terminato</v>
      </c>
      <c r="M75" t="str">
        <f t="shared" si="10"/>
        <v>I8610462</v>
      </c>
      <c r="N75" t="str">
        <f>TRIM(C75)</f>
        <v>ITA</v>
      </c>
      <c r="O75" t="str">
        <f>TRIM(D75)</f>
        <v>SG</v>
      </c>
      <c r="P75" t="str">
        <f>TRIM(E75)</f>
        <v>terminato</v>
      </c>
      <c r="Q75" t="str">
        <f t="shared" si="6"/>
        <v>0</v>
      </c>
      <c r="R75" t="str">
        <f t="shared" si="5"/>
        <v>30</v>
      </c>
    </row>
    <row r="76" spans="1:18" ht="12.75" customHeight="1" x14ac:dyDescent="0.3">
      <c r="A76" s="16">
        <v>78</v>
      </c>
      <c r="B76" s="14" t="s">
        <v>50</v>
      </c>
      <c r="C76" s="14" t="s">
        <v>8</v>
      </c>
      <c r="D76" s="14" t="s">
        <v>9</v>
      </c>
      <c r="E76" s="15" t="s">
        <v>1391</v>
      </c>
      <c r="F76" s="16">
        <v>30</v>
      </c>
      <c r="G76" s="17">
        <v>16</v>
      </c>
      <c r="H76" s="18">
        <f t="shared" si="7"/>
        <v>480</v>
      </c>
      <c r="I76" s="14" t="str">
        <f t="shared" si="8"/>
        <v>ITA-SG-16</v>
      </c>
      <c r="J76" s="32" t="str">
        <f>MID(Tabella1[[#This Row],[COD PRODOTTO]],3,3)</f>
        <v>610</v>
      </c>
      <c r="K76" s="32"/>
      <c r="L76" t="str">
        <f t="shared" si="9"/>
        <v>terminato</v>
      </c>
      <c r="M76" t="str">
        <f t="shared" si="10"/>
        <v>I8610462</v>
      </c>
      <c r="N76" t="str">
        <f>TRIM(C76)</f>
        <v>ITA</v>
      </c>
      <c r="O76" t="str">
        <f>TRIM(D76)</f>
        <v>SG</v>
      </c>
      <c r="P76" t="str">
        <f>TRIM(E76)</f>
        <v>non terminato</v>
      </c>
      <c r="Q76" t="str">
        <f t="shared" si="6"/>
        <v>30</v>
      </c>
      <c r="R76" t="str">
        <f t="shared" si="5"/>
        <v>16</v>
      </c>
    </row>
    <row r="77" spans="1:18" ht="12.75" customHeight="1" x14ac:dyDescent="0.3">
      <c r="A77" s="16">
        <v>79</v>
      </c>
      <c r="B77" s="14" t="s">
        <v>51</v>
      </c>
      <c r="C77" s="14" t="s">
        <v>8</v>
      </c>
      <c r="D77" s="14" t="s">
        <v>9</v>
      </c>
      <c r="E77" s="14" t="s">
        <v>10</v>
      </c>
      <c r="F77" s="16">
        <v>0</v>
      </c>
      <c r="G77" s="17">
        <v>18</v>
      </c>
      <c r="H77" s="18" t="str">
        <f t="shared" si="7"/>
        <v/>
      </c>
      <c r="I77" s="14" t="str">
        <f t="shared" si="8"/>
        <v>ITA-SG-18</v>
      </c>
      <c r="J77" s="32" t="str">
        <f>MID(Tabella1[[#This Row],[COD PRODOTTO]],3,3)</f>
        <v>414</v>
      </c>
      <c r="K77" s="32"/>
      <c r="L77" t="str">
        <f t="shared" si="9"/>
        <v>terminato</v>
      </c>
      <c r="M77" t="str">
        <f t="shared" si="10"/>
        <v>L1414111</v>
      </c>
      <c r="N77" t="str">
        <f>TRIM(C77)</f>
        <v>ITA</v>
      </c>
      <c r="O77" t="str">
        <f>TRIM(D77)</f>
        <v>SG</v>
      </c>
      <c r="P77" t="str">
        <f>TRIM(E77)</f>
        <v>terminato</v>
      </c>
      <c r="Q77" t="str">
        <f t="shared" si="6"/>
        <v>0</v>
      </c>
      <c r="R77" t="str">
        <f t="shared" si="5"/>
        <v>18</v>
      </c>
    </row>
    <row r="78" spans="1:18" ht="12.75" customHeight="1" x14ac:dyDescent="0.3">
      <c r="A78" s="16">
        <v>80</v>
      </c>
      <c r="B78" s="14" t="s">
        <v>51</v>
      </c>
      <c r="C78" s="14" t="s">
        <v>8</v>
      </c>
      <c r="D78" s="14" t="s">
        <v>9</v>
      </c>
      <c r="E78" s="15" t="s">
        <v>1391</v>
      </c>
      <c r="F78" s="16">
        <v>20</v>
      </c>
      <c r="G78" s="17">
        <v>24</v>
      </c>
      <c r="H78" s="18">
        <f t="shared" si="7"/>
        <v>480</v>
      </c>
      <c r="I78" s="14" t="str">
        <f t="shared" si="8"/>
        <v>ITA-SG-24</v>
      </c>
      <c r="J78" s="32" t="str">
        <f>MID(Tabella1[[#This Row],[COD PRODOTTO]],3,3)</f>
        <v>414</v>
      </c>
      <c r="K78" s="32"/>
      <c r="L78" t="str">
        <f t="shared" si="9"/>
        <v>terminato</v>
      </c>
      <c r="M78" t="str">
        <f t="shared" si="10"/>
        <v>L1414111</v>
      </c>
      <c r="N78" t="str">
        <f>TRIM(C78)</f>
        <v>ITA</v>
      </c>
      <c r="O78" t="str">
        <f>TRIM(D78)</f>
        <v>SG</v>
      </c>
      <c r="P78" t="str">
        <f>TRIM(E78)</f>
        <v>non terminato</v>
      </c>
      <c r="Q78" t="str">
        <f t="shared" si="6"/>
        <v>20</v>
      </c>
      <c r="R78" t="str">
        <f t="shared" si="5"/>
        <v>24</v>
      </c>
    </row>
    <row r="79" spans="1:18" ht="12.75" customHeight="1" x14ac:dyDescent="0.3">
      <c r="A79" s="16">
        <v>81</v>
      </c>
      <c r="B79" s="14" t="s">
        <v>51</v>
      </c>
      <c r="C79" s="14" t="s">
        <v>8</v>
      </c>
      <c r="D79" s="14" t="s">
        <v>9</v>
      </c>
      <c r="E79" s="15" t="s">
        <v>1391</v>
      </c>
      <c r="F79" s="16">
        <v>10</v>
      </c>
      <c r="G79" s="17">
        <v>34</v>
      </c>
      <c r="H79" s="18">
        <f t="shared" si="7"/>
        <v>340</v>
      </c>
      <c r="I79" s="14" t="str">
        <f t="shared" si="8"/>
        <v>ITA-SG-34</v>
      </c>
      <c r="J79" s="32" t="str">
        <f>MID(Tabella1[[#This Row],[COD PRODOTTO]],3,3)</f>
        <v>414</v>
      </c>
      <c r="K79" s="32"/>
      <c r="L79" t="str">
        <f t="shared" si="9"/>
        <v>terminato</v>
      </c>
      <c r="M79" t="str">
        <f t="shared" si="10"/>
        <v>L1414111</v>
      </c>
      <c r="N79" t="str">
        <f>TRIM(C79)</f>
        <v>ITA</v>
      </c>
      <c r="O79" t="str">
        <f>TRIM(D79)</f>
        <v>SG</v>
      </c>
      <c r="P79" t="str">
        <f>TRIM(E79)</f>
        <v>non terminato</v>
      </c>
      <c r="Q79" t="str">
        <f t="shared" si="6"/>
        <v>10</v>
      </c>
      <c r="R79" t="str">
        <f t="shared" si="5"/>
        <v>34</v>
      </c>
    </row>
    <row r="80" spans="1:18" ht="12.75" customHeight="1" x14ac:dyDescent="0.3">
      <c r="A80" s="16">
        <v>82</v>
      </c>
      <c r="B80" s="14" t="s">
        <v>52</v>
      </c>
      <c r="C80" s="14" t="s">
        <v>8</v>
      </c>
      <c r="D80" s="14" t="s">
        <v>9</v>
      </c>
      <c r="E80" s="15" t="s">
        <v>1391</v>
      </c>
      <c r="F80" s="16">
        <v>20</v>
      </c>
      <c r="G80" s="17">
        <v>28</v>
      </c>
      <c r="H80" s="18">
        <f t="shared" si="7"/>
        <v>560</v>
      </c>
      <c r="I80" s="14" t="str">
        <f t="shared" si="8"/>
        <v>ITA-SG-28</v>
      </c>
      <c r="J80" s="32" t="str">
        <f>MID(Tabella1[[#This Row],[COD PRODOTTO]],3,3)</f>
        <v>851</v>
      </c>
      <c r="K80" s="32"/>
      <c r="L80" t="str">
        <f t="shared" si="9"/>
        <v>terminato</v>
      </c>
      <c r="M80" t="str">
        <f t="shared" si="10"/>
        <v>E6851105</v>
      </c>
      <c r="N80" t="str">
        <f>TRIM(C80)</f>
        <v>ITA</v>
      </c>
      <c r="O80" t="str">
        <f>TRIM(D80)</f>
        <v>SG</v>
      </c>
      <c r="P80" t="str">
        <f>TRIM(E80)</f>
        <v>non terminato</v>
      </c>
      <c r="Q80" t="str">
        <f t="shared" si="6"/>
        <v>20</v>
      </c>
      <c r="R80" t="str">
        <f t="shared" si="5"/>
        <v>28</v>
      </c>
    </row>
    <row r="81" spans="1:18" ht="12.75" customHeight="1" x14ac:dyDescent="0.3">
      <c r="A81" s="16">
        <v>83</v>
      </c>
      <c r="B81" s="14" t="s">
        <v>52</v>
      </c>
      <c r="C81" s="14" t="s">
        <v>8</v>
      </c>
      <c r="D81" s="14" t="s">
        <v>9</v>
      </c>
      <c r="E81" s="14" t="s">
        <v>10</v>
      </c>
      <c r="F81" s="16">
        <v>0</v>
      </c>
      <c r="G81" s="17">
        <v>27</v>
      </c>
      <c r="H81" s="18" t="str">
        <f t="shared" si="7"/>
        <v/>
      </c>
      <c r="I81" s="14" t="str">
        <f t="shared" si="8"/>
        <v>ITA-SG-27</v>
      </c>
      <c r="J81" s="32" t="str">
        <f>MID(Tabella1[[#This Row],[COD PRODOTTO]],3,3)</f>
        <v>851</v>
      </c>
      <c r="K81" s="32"/>
      <c r="L81" t="str">
        <f t="shared" si="9"/>
        <v>terminato</v>
      </c>
      <c r="M81" t="str">
        <f t="shared" si="10"/>
        <v>E6851105</v>
      </c>
      <c r="N81" t="str">
        <f>TRIM(C81)</f>
        <v>ITA</v>
      </c>
      <c r="O81" t="str">
        <f>TRIM(D81)</f>
        <v>SG</v>
      </c>
      <c r="P81" t="str">
        <f>TRIM(E81)</f>
        <v>terminato</v>
      </c>
      <c r="Q81" t="str">
        <f t="shared" si="6"/>
        <v>0</v>
      </c>
      <c r="R81" t="str">
        <f t="shared" si="5"/>
        <v>27</v>
      </c>
    </row>
    <row r="82" spans="1:18" ht="12.75" customHeight="1" x14ac:dyDescent="0.3">
      <c r="A82" s="16">
        <v>84</v>
      </c>
      <c r="B82" s="14" t="s">
        <v>53</v>
      </c>
      <c r="C82" s="14" t="s">
        <v>8</v>
      </c>
      <c r="D82" s="14" t="s">
        <v>54</v>
      </c>
      <c r="E82" s="14" t="s">
        <v>10</v>
      </c>
      <c r="F82" s="16">
        <v>0</v>
      </c>
      <c r="G82" s="17">
        <v>14</v>
      </c>
      <c r="H82" s="18" t="str">
        <f t="shared" si="7"/>
        <v/>
      </c>
      <c r="I82" s="14" t="str">
        <f t="shared" si="8"/>
        <v>ITA-zan S.R.L.-14</v>
      </c>
      <c r="J82" s="32" t="str">
        <f>MID(Tabella1[[#This Row],[COD PRODOTTO]],3,3)</f>
        <v>599</v>
      </c>
      <c r="K82" s="32"/>
      <c r="L82" t="str">
        <f t="shared" si="9"/>
        <v>terminato</v>
      </c>
      <c r="M82" t="str">
        <f t="shared" si="10"/>
        <v>L3599290</v>
      </c>
      <c r="N82" t="str">
        <f>TRIM(C82)</f>
        <v>ITA</v>
      </c>
      <c r="O82" t="str">
        <f>TRIM(D82)</f>
        <v>zan S.R.L.</v>
      </c>
      <c r="P82" t="str">
        <f>TRIM(E82)</f>
        <v>terminato</v>
      </c>
      <c r="Q82" t="str">
        <f t="shared" si="6"/>
        <v>0</v>
      </c>
      <c r="R82" t="str">
        <f t="shared" si="6"/>
        <v>14</v>
      </c>
    </row>
    <row r="83" spans="1:18" ht="12.75" customHeight="1" x14ac:dyDescent="0.3">
      <c r="A83" s="16">
        <v>85</v>
      </c>
      <c r="B83" s="14" t="s">
        <v>53</v>
      </c>
      <c r="C83" s="14" t="s">
        <v>8</v>
      </c>
      <c r="D83" s="14" t="s">
        <v>54</v>
      </c>
      <c r="E83" s="15" t="s">
        <v>1391</v>
      </c>
      <c r="F83" s="16">
        <v>10</v>
      </c>
      <c r="G83" s="17">
        <v>10</v>
      </c>
      <c r="H83" s="18">
        <f t="shared" si="7"/>
        <v>100</v>
      </c>
      <c r="I83" s="14" t="str">
        <f t="shared" si="8"/>
        <v>ITA-zan S.R.L.-10</v>
      </c>
      <c r="J83" s="32" t="str">
        <f>MID(Tabella1[[#This Row],[COD PRODOTTO]],3,3)</f>
        <v>599</v>
      </c>
      <c r="K83" s="32"/>
      <c r="L83" t="str">
        <f t="shared" si="9"/>
        <v>terminato</v>
      </c>
      <c r="M83" t="str">
        <f t="shared" si="10"/>
        <v>L3599290</v>
      </c>
      <c r="N83" t="str">
        <f>TRIM(C83)</f>
        <v>ITA</v>
      </c>
      <c r="O83" t="str">
        <f>TRIM(D83)</f>
        <v>zan S.R.L.</v>
      </c>
      <c r="P83" t="str">
        <f>TRIM(E83)</f>
        <v>non terminato</v>
      </c>
      <c r="Q83" t="str">
        <f t="shared" si="6"/>
        <v>10</v>
      </c>
      <c r="R83" t="str">
        <f t="shared" si="6"/>
        <v>10</v>
      </c>
    </row>
    <row r="84" spans="1:18" ht="12.75" customHeight="1" x14ac:dyDescent="0.3">
      <c r="A84" s="16">
        <v>86</v>
      </c>
      <c r="B84" s="14" t="s">
        <v>53</v>
      </c>
      <c r="C84" s="14" t="s">
        <v>8</v>
      </c>
      <c r="D84" s="14" t="s">
        <v>54</v>
      </c>
      <c r="E84" s="15" t="s">
        <v>1391</v>
      </c>
      <c r="F84" s="16">
        <v>30</v>
      </c>
      <c r="G84" s="17">
        <v>20</v>
      </c>
      <c r="H84" s="18">
        <f t="shared" si="7"/>
        <v>600</v>
      </c>
      <c r="I84" s="14" t="str">
        <f t="shared" si="8"/>
        <v>ITA-zan S.R.L.-20</v>
      </c>
      <c r="J84" s="32" t="str">
        <f>MID(Tabella1[[#This Row],[COD PRODOTTO]],3,3)</f>
        <v>599</v>
      </c>
      <c r="K84" s="32"/>
      <c r="L84" t="str">
        <f t="shared" si="9"/>
        <v>terminato</v>
      </c>
      <c r="M84" t="str">
        <f t="shared" si="10"/>
        <v>L3599290</v>
      </c>
      <c r="N84" t="str">
        <f>TRIM(C84)</f>
        <v>ITA</v>
      </c>
      <c r="O84" t="str">
        <f>TRIM(D84)</f>
        <v>zan S.R.L.</v>
      </c>
      <c r="P84" t="str">
        <f>TRIM(E84)</f>
        <v>non terminato</v>
      </c>
      <c r="Q84" t="str">
        <f t="shared" si="6"/>
        <v>30</v>
      </c>
      <c r="R84" t="str">
        <f t="shared" si="6"/>
        <v>20</v>
      </c>
    </row>
    <row r="85" spans="1:18" ht="12.75" customHeight="1" x14ac:dyDescent="0.3">
      <c r="A85" s="16">
        <v>87</v>
      </c>
      <c r="B85" s="14" t="s">
        <v>55</v>
      </c>
      <c r="C85" s="14" t="s">
        <v>14</v>
      </c>
      <c r="D85" s="14" t="s">
        <v>23</v>
      </c>
      <c r="E85" s="15" t="s">
        <v>1391</v>
      </c>
      <c r="F85" s="16">
        <v>20</v>
      </c>
      <c r="G85" s="17">
        <v>25</v>
      </c>
      <c r="H85" s="18">
        <f t="shared" si="7"/>
        <v>500</v>
      </c>
      <c r="I85" s="14" t="str">
        <f t="shared" si="8"/>
        <v>EGY-zan pin assuf S.A.E.-25</v>
      </c>
      <c r="J85" s="32" t="str">
        <f>MID(Tabella1[[#This Row],[COD PRODOTTO]],3,3)</f>
        <v>545</v>
      </c>
      <c r="K85" s="32"/>
      <c r="L85" t="str">
        <f t="shared" si="9"/>
        <v>terminato</v>
      </c>
      <c r="M85" t="str">
        <f t="shared" si="10"/>
        <v>A0545475</v>
      </c>
      <c r="N85" t="str">
        <f>TRIM(C85)</f>
        <v>EGY</v>
      </c>
      <c r="O85" t="str">
        <f>TRIM(D85)</f>
        <v>zan pin assuf S.A.E.</v>
      </c>
      <c r="P85" t="str">
        <f>TRIM(E85)</f>
        <v>non terminato</v>
      </c>
      <c r="Q85" t="str">
        <f t="shared" si="6"/>
        <v>20</v>
      </c>
      <c r="R85" t="str">
        <f t="shared" si="6"/>
        <v>25</v>
      </c>
    </row>
    <row r="86" spans="1:18" ht="12.75" customHeight="1" x14ac:dyDescent="0.3">
      <c r="A86" s="16">
        <v>88</v>
      </c>
      <c r="B86" s="14" t="s">
        <v>55</v>
      </c>
      <c r="C86" s="14" t="s">
        <v>14</v>
      </c>
      <c r="D86" s="14" t="s">
        <v>23</v>
      </c>
      <c r="E86" s="14" t="s">
        <v>10</v>
      </c>
      <c r="F86" s="16">
        <v>0</v>
      </c>
      <c r="G86" s="17">
        <v>39</v>
      </c>
      <c r="H86" s="18" t="str">
        <f t="shared" si="7"/>
        <v/>
      </c>
      <c r="I86" s="14" t="str">
        <f t="shared" si="8"/>
        <v>EGY-zan pin assuf S.A.E.-39</v>
      </c>
      <c r="J86" s="32" t="str">
        <f>MID(Tabella1[[#This Row],[COD PRODOTTO]],3,3)</f>
        <v>545</v>
      </c>
      <c r="K86" s="32"/>
      <c r="L86" t="str">
        <f t="shared" si="9"/>
        <v>terminato</v>
      </c>
      <c r="M86" t="str">
        <f t="shared" si="10"/>
        <v>A0545475</v>
      </c>
      <c r="N86" t="str">
        <f>TRIM(C86)</f>
        <v>EGY</v>
      </c>
      <c r="O86" t="str">
        <f>TRIM(D86)</f>
        <v>zan pin assuf S.A.E.</v>
      </c>
      <c r="P86" t="str">
        <f>TRIM(E86)</f>
        <v>terminato</v>
      </c>
      <c r="Q86" t="str">
        <f t="shared" si="6"/>
        <v>0</v>
      </c>
      <c r="R86" t="str">
        <f t="shared" si="6"/>
        <v>39</v>
      </c>
    </row>
    <row r="87" spans="1:18" ht="12.75" customHeight="1" x14ac:dyDescent="0.3">
      <c r="A87" s="16">
        <v>89</v>
      </c>
      <c r="B87" s="14" t="s">
        <v>55</v>
      </c>
      <c r="C87" s="14" t="s">
        <v>14</v>
      </c>
      <c r="D87" s="14" t="s">
        <v>23</v>
      </c>
      <c r="E87" s="15" t="s">
        <v>1391</v>
      </c>
      <c r="F87" s="16">
        <v>30</v>
      </c>
      <c r="G87" s="17">
        <v>37</v>
      </c>
      <c r="H87" s="18">
        <f t="shared" si="7"/>
        <v>1110</v>
      </c>
      <c r="I87" s="14" t="str">
        <f t="shared" si="8"/>
        <v>EGY-zan pin assuf S.A.E.-37</v>
      </c>
      <c r="J87" s="32" t="str">
        <f>MID(Tabella1[[#This Row],[COD PRODOTTO]],3,3)</f>
        <v>545</v>
      </c>
      <c r="K87" s="32"/>
      <c r="L87" t="str">
        <f t="shared" si="9"/>
        <v>terminato</v>
      </c>
      <c r="M87" t="str">
        <f t="shared" si="10"/>
        <v>A0545475</v>
      </c>
      <c r="N87" t="str">
        <f>TRIM(C87)</f>
        <v>EGY</v>
      </c>
      <c r="O87" t="str">
        <f>TRIM(D87)</f>
        <v>zan pin assuf S.A.E.</v>
      </c>
      <c r="P87" t="str">
        <f>TRIM(E87)</f>
        <v>non terminato</v>
      </c>
      <c r="Q87" t="str">
        <f t="shared" si="6"/>
        <v>30</v>
      </c>
      <c r="R87" t="str">
        <f t="shared" si="6"/>
        <v>37</v>
      </c>
    </row>
    <row r="88" spans="1:18" ht="12.75" customHeight="1" x14ac:dyDescent="0.3">
      <c r="A88" s="16">
        <v>90</v>
      </c>
      <c r="B88" s="14" t="s">
        <v>55</v>
      </c>
      <c r="C88" s="14" t="s">
        <v>14</v>
      </c>
      <c r="D88" s="14" t="s">
        <v>23</v>
      </c>
      <c r="E88" s="15" t="s">
        <v>1391</v>
      </c>
      <c r="F88" s="16">
        <v>30</v>
      </c>
      <c r="G88" s="17">
        <v>16</v>
      </c>
      <c r="H88" s="18">
        <f t="shared" si="7"/>
        <v>480</v>
      </c>
      <c r="I88" s="14" t="str">
        <f t="shared" si="8"/>
        <v>EGY-zan pin assuf S.A.E.-16</v>
      </c>
      <c r="J88" s="32" t="str">
        <f>MID(Tabella1[[#This Row],[COD PRODOTTO]],3,3)</f>
        <v>545</v>
      </c>
      <c r="K88" s="32"/>
      <c r="L88" t="str">
        <f t="shared" si="9"/>
        <v>terminato</v>
      </c>
      <c r="M88" t="str">
        <f t="shared" si="10"/>
        <v>A0545475</v>
      </c>
      <c r="N88" t="str">
        <f>TRIM(C88)</f>
        <v>EGY</v>
      </c>
      <c r="O88" t="str">
        <f>TRIM(D88)</f>
        <v>zan pin assuf S.A.E.</v>
      </c>
      <c r="P88" t="str">
        <f>TRIM(E88)</f>
        <v>non terminato</v>
      </c>
      <c r="Q88" t="str">
        <f t="shared" si="6"/>
        <v>30</v>
      </c>
      <c r="R88" t="str">
        <f t="shared" si="6"/>
        <v>16</v>
      </c>
    </row>
    <row r="89" spans="1:18" ht="12.75" customHeight="1" x14ac:dyDescent="0.3">
      <c r="A89" s="16">
        <v>91</v>
      </c>
      <c r="B89" s="14" t="s">
        <v>56</v>
      </c>
      <c r="C89" s="14" t="s">
        <v>14</v>
      </c>
      <c r="D89" s="14" t="s">
        <v>13</v>
      </c>
      <c r="E89" s="15" t="s">
        <v>1391</v>
      </c>
      <c r="F89" s="16">
        <v>20</v>
      </c>
      <c r="G89" s="17">
        <v>28</v>
      </c>
      <c r="H89" s="18">
        <f t="shared" si="7"/>
        <v>560</v>
      </c>
      <c r="I89" s="14" t="str">
        <f t="shared" si="8"/>
        <v>EGY-ccc order-28</v>
      </c>
      <c r="J89" s="32" t="str">
        <f>MID(Tabella1[[#This Row],[COD PRODOTTO]],3,3)</f>
        <v>841</v>
      </c>
      <c r="K89" s="32"/>
      <c r="L89" t="str">
        <f t="shared" si="9"/>
        <v>terminato</v>
      </c>
      <c r="M89" t="str">
        <f t="shared" si="10"/>
        <v>B8841642</v>
      </c>
      <c r="N89" t="str">
        <f>TRIM(C89)</f>
        <v>EGY</v>
      </c>
      <c r="O89" t="str">
        <f>TRIM(D89)</f>
        <v>ccc order</v>
      </c>
      <c r="P89" t="str">
        <f>TRIM(E89)</f>
        <v>non terminato</v>
      </c>
      <c r="Q89" t="str">
        <f t="shared" si="6"/>
        <v>20</v>
      </c>
      <c r="R89" t="str">
        <f t="shared" si="6"/>
        <v>28</v>
      </c>
    </row>
    <row r="90" spans="1:18" ht="12.75" customHeight="1" x14ac:dyDescent="0.3">
      <c r="A90" s="16">
        <v>92</v>
      </c>
      <c r="B90" s="14" t="s">
        <v>57</v>
      </c>
      <c r="C90" s="14" t="s">
        <v>30</v>
      </c>
      <c r="D90" s="14" t="s">
        <v>16</v>
      </c>
      <c r="E90" s="14" t="s">
        <v>10</v>
      </c>
      <c r="F90" s="16">
        <v>0</v>
      </c>
      <c r="G90" s="17">
        <v>28</v>
      </c>
      <c r="H90" s="18" t="str">
        <f t="shared" si="7"/>
        <v/>
      </c>
      <c r="I90" s="14" t="str">
        <f t="shared" si="8"/>
        <v>NON PRESENTE-EGYPTIAN SAE-28</v>
      </c>
      <c r="J90" s="32" t="str">
        <f>MID(Tabella1[[#This Row],[COD PRODOTTO]],3,3)</f>
        <v>394</v>
      </c>
      <c r="K90" s="32"/>
      <c r="L90" t="str">
        <f t="shared" si="9"/>
        <v>terminato</v>
      </c>
      <c r="M90" t="str">
        <f t="shared" si="10"/>
        <v>F6394437</v>
      </c>
      <c r="N90" t="str">
        <f>TRIM(C90)</f>
        <v>NON PRESENTE</v>
      </c>
      <c r="O90" t="str">
        <f>TRIM(D90)</f>
        <v>EGYPTIAN SAE</v>
      </c>
      <c r="P90" t="str">
        <f>TRIM(E90)</f>
        <v>terminato</v>
      </c>
      <c r="Q90" t="str">
        <f t="shared" si="6"/>
        <v>0</v>
      </c>
      <c r="R90" t="str">
        <f t="shared" si="6"/>
        <v>28</v>
      </c>
    </row>
    <row r="91" spans="1:18" ht="12.75" customHeight="1" x14ac:dyDescent="0.3">
      <c r="A91" s="16">
        <v>93</v>
      </c>
      <c r="B91" s="14" t="s">
        <v>58</v>
      </c>
      <c r="C91" s="14" t="s">
        <v>8</v>
      </c>
      <c r="D91" s="14" t="s">
        <v>9</v>
      </c>
      <c r="E91" s="14" t="s">
        <v>10</v>
      </c>
      <c r="F91" s="16">
        <v>0</v>
      </c>
      <c r="G91" s="17">
        <v>10</v>
      </c>
      <c r="H91" s="18" t="str">
        <f t="shared" si="7"/>
        <v/>
      </c>
      <c r="I91" s="14" t="str">
        <f t="shared" si="8"/>
        <v>ITA-SG-10</v>
      </c>
      <c r="J91" s="32" t="str">
        <f>MID(Tabella1[[#This Row],[COD PRODOTTO]],3,3)</f>
        <v>236</v>
      </c>
      <c r="K91" s="32"/>
      <c r="L91" t="str">
        <f t="shared" si="9"/>
        <v>terminato</v>
      </c>
      <c r="M91" t="str">
        <f t="shared" si="10"/>
        <v>G0236517</v>
      </c>
      <c r="N91" t="str">
        <f>TRIM(C91)</f>
        <v>ITA</v>
      </c>
      <c r="O91" t="str">
        <f>TRIM(D91)</f>
        <v>SG</v>
      </c>
      <c r="P91" t="str">
        <f>TRIM(E91)</f>
        <v>terminato</v>
      </c>
      <c r="Q91" t="str">
        <f t="shared" si="6"/>
        <v>0</v>
      </c>
      <c r="R91" t="str">
        <f t="shared" si="6"/>
        <v>10</v>
      </c>
    </row>
    <row r="92" spans="1:18" ht="12.75" customHeight="1" x14ac:dyDescent="0.3">
      <c r="A92" s="16">
        <v>94</v>
      </c>
      <c r="B92" s="14" t="s">
        <v>58</v>
      </c>
      <c r="C92" s="14" t="s">
        <v>8</v>
      </c>
      <c r="D92" s="14" t="s">
        <v>9</v>
      </c>
      <c r="E92" s="15" t="s">
        <v>1391</v>
      </c>
      <c r="F92" s="16">
        <v>30</v>
      </c>
      <c r="G92" s="17">
        <v>37</v>
      </c>
      <c r="H92" s="18">
        <f t="shared" si="7"/>
        <v>1110</v>
      </c>
      <c r="I92" s="14" t="str">
        <f t="shared" si="8"/>
        <v>ITA-SG-37</v>
      </c>
      <c r="J92" s="32" t="str">
        <f>MID(Tabella1[[#This Row],[COD PRODOTTO]],3,3)</f>
        <v>236</v>
      </c>
      <c r="K92" s="32"/>
      <c r="L92" t="str">
        <f t="shared" si="9"/>
        <v>terminato</v>
      </c>
      <c r="M92" t="str">
        <f t="shared" si="10"/>
        <v>G0236517</v>
      </c>
      <c r="N92" t="str">
        <f>TRIM(C92)</f>
        <v>ITA</v>
      </c>
      <c r="O92" t="str">
        <f>TRIM(D92)</f>
        <v>SG</v>
      </c>
      <c r="P92" t="str">
        <f>TRIM(E92)</f>
        <v>non terminato</v>
      </c>
      <c r="Q92" t="str">
        <f t="shared" si="6"/>
        <v>30</v>
      </c>
      <c r="R92" t="str">
        <f t="shared" si="6"/>
        <v>37</v>
      </c>
    </row>
    <row r="93" spans="1:18" ht="12.75" customHeight="1" x14ac:dyDescent="0.3">
      <c r="A93" s="16">
        <v>95</v>
      </c>
      <c r="B93" s="14" t="s">
        <v>58</v>
      </c>
      <c r="C93" s="14" t="s">
        <v>8</v>
      </c>
      <c r="D93" s="14" t="s">
        <v>9</v>
      </c>
      <c r="E93" s="15" t="s">
        <v>1391</v>
      </c>
      <c r="F93" s="16">
        <v>30</v>
      </c>
      <c r="G93" s="17">
        <v>16</v>
      </c>
      <c r="H93" s="18">
        <f t="shared" si="7"/>
        <v>480</v>
      </c>
      <c r="I93" s="14" t="str">
        <f t="shared" si="8"/>
        <v>ITA-SG-16</v>
      </c>
      <c r="J93" s="32" t="str">
        <f>MID(Tabella1[[#This Row],[COD PRODOTTO]],3,3)</f>
        <v>236</v>
      </c>
      <c r="K93" s="32"/>
      <c r="L93" t="str">
        <f t="shared" si="9"/>
        <v>terminato</v>
      </c>
      <c r="M93" t="str">
        <f t="shared" si="10"/>
        <v>G0236517</v>
      </c>
      <c r="N93" t="str">
        <f>TRIM(C93)</f>
        <v>ITA</v>
      </c>
      <c r="O93" t="str">
        <f>TRIM(D93)</f>
        <v>SG</v>
      </c>
      <c r="P93" t="str">
        <f>TRIM(E93)</f>
        <v>non terminato</v>
      </c>
      <c r="Q93" t="str">
        <f t="shared" si="6"/>
        <v>30</v>
      </c>
      <c r="R93" t="str">
        <f t="shared" si="6"/>
        <v>16</v>
      </c>
    </row>
    <row r="94" spans="1:18" ht="12.75" customHeight="1" x14ac:dyDescent="0.3">
      <c r="A94" s="16">
        <v>96</v>
      </c>
      <c r="B94" s="14" t="s">
        <v>59</v>
      </c>
      <c r="C94" s="14" t="s">
        <v>8</v>
      </c>
      <c r="D94" s="14" t="s">
        <v>54</v>
      </c>
      <c r="E94" s="15" t="s">
        <v>1391</v>
      </c>
      <c r="F94" s="16">
        <v>30</v>
      </c>
      <c r="G94" s="17">
        <v>27</v>
      </c>
      <c r="H94" s="18">
        <f t="shared" si="7"/>
        <v>810</v>
      </c>
      <c r="I94" s="14" t="str">
        <f t="shared" si="8"/>
        <v>ITA-zan S.R.L.-27</v>
      </c>
      <c r="J94" s="32" t="str">
        <f>MID(Tabella1[[#This Row],[COD PRODOTTO]],3,3)</f>
        <v>161</v>
      </c>
      <c r="K94" s="32"/>
      <c r="L94" t="str">
        <f t="shared" si="9"/>
        <v>terminato</v>
      </c>
      <c r="M94" t="str">
        <f t="shared" si="10"/>
        <v>l6161314</v>
      </c>
      <c r="N94" t="str">
        <f>TRIM(C94)</f>
        <v>ITA</v>
      </c>
      <c r="O94" t="str">
        <f>TRIM(D94)</f>
        <v>zan S.R.L.</v>
      </c>
      <c r="P94" t="str">
        <f>TRIM(E94)</f>
        <v>non terminato</v>
      </c>
      <c r="Q94" t="str">
        <f t="shared" si="6"/>
        <v>30</v>
      </c>
      <c r="R94" t="str">
        <f t="shared" si="6"/>
        <v>27</v>
      </c>
    </row>
    <row r="95" spans="1:18" ht="12.75" customHeight="1" x14ac:dyDescent="0.3">
      <c r="A95" s="16">
        <v>97</v>
      </c>
      <c r="B95" s="14" t="s">
        <v>60</v>
      </c>
      <c r="C95" s="14" t="s">
        <v>8</v>
      </c>
      <c r="D95" s="14" t="s">
        <v>54</v>
      </c>
      <c r="E95" s="14" t="s">
        <v>10</v>
      </c>
      <c r="F95" s="16">
        <v>0</v>
      </c>
      <c r="G95" s="17">
        <v>34</v>
      </c>
      <c r="H95" s="18" t="str">
        <f t="shared" si="7"/>
        <v/>
      </c>
      <c r="I95" s="14" t="str">
        <f t="shared" si="8"/>
        <v>ITA-zan S.R.L.-34</v>
      </c>
      <c r="J95" s="32" t="str">
        <f>MID(Tabella1[[#This Row],[COD PRODOTTO]],3,3)</f>
        <v>644</v>
      </c>
      <c r="K95" s="32"/>
      <c r="L95" t="str">
        <f t="shared" si="9"/>
        <v>terminato</v>
      </c>
      <c r="M95" t="str">
        <f t="shared" si="10"/>
        <v>G7644551</v>
      </c>
      <c r="N95" t="str">
        <f>TRIM(C95)</f>
        <v>ITA</v>
      </c>
      <c r="O95" t="str">
        <f>TRIM(D95)</f>
        <v>zan S.R.L.</v>
      </c>
      <c r="P95" t="str">
        <f>TRIM(E95)</f>
        <v>terminato</v>
      </c>
      <c r="Q95" t="str">
        <f t="shared" si="6"/>
        <v>0</v>
      </c>
      <c r="R95" t="str">
        <f t="shared" si="6"/>
        <v>34</v>
      </c>
    </row>
    <row r="96" spans="1:18" ht="12.75" customHeight="1" x14ac:dyDescent="0.3">
      <c r="A96" s="16">
        <v>98</v>
      </c>
      <c r="B96" s="14" t="s">
        <v>61</v>
      </c>
      <c r="C96" s="14" t="s">
        <v>8</v>
      </c>
      <c r="D96" s="14" t="s">
        <v>9</v>
      </c>
      <c r="E96" s="15" t="s">
        <v>1391</v>
      </c>
      <c r="F96" s="16">
        <v>10</v>
      </c>
      <c r="G96" s="17">
        <v>25</v>
      </c>
      <c r="H96" s="18">
        <f t="shared" si="7"/>
        <v>250</v>
      </c>
      <c r="I96" s="14" t="str">
        <f t="shared" si="8"/>
        <v>ITA-SG-25</v>
      </c>
      <c r="J96" s="32" t="str">
        <f>MID(Tabella1[[#This Row],[COD PRODOTTO]],3,3)</f>
        <v>089</v>
      </c>
      <c r="K96" s="32"/>
      <c r="L96" t="str">
        <f t="shared" si="9"/>
        <v>terminato</v>
      </c>
      <c r="M96" t="str">
        <f t="shared" si="10"/>
        <v>A9089273</v>
      </c>
      <c r="N96" t="str">
        <f>TRIM(C96)</f>
        <v>ITA</v>
      </c>
      <c r="O96" t="str">
        <f>TRIM(D96)</f>
        <v>SG</v>
      </c>
      <c r="P96" t="str">
        <f>TRIM(E96)</f>
        <v>non terminato</v>
      </c>
      <c r="Q96" t="str">
        <f t="shared" si="6"/>
        <v>10</v>
      </c>
      <c r="R96" t="str">
        <f t="shared" si="6"/>
        <v>25</v>
      </c>
    </row>
    <row r="97" spans="1:18" ht="12.75" customHeight="1" x14ac:dyDescent="0.3">
      <c r="A97" s="16">
        <v>99</v>
      </c>
      <c r="B97" s="14" t="s">
        <v>61</v>
      </c>
      <c r="C97" s="14" t="s">
        <v>8</v>
      </c>
      <c r="D97" s="14" t="s">
        <v>9</v>
      </c>
      <c r="E97" s="15" t="s">
        <v>1391</v>
      </c>
      <c r="F97" s="16">
        <v>20</v>
      </c>
      <c r="G97" s="17">
        <v>27</v>
      </c>
      <c r="H97" s="18">
        <f t="shared" si="7"/>
        <v>540</v>
      </c>
      <c r="I97" s="14" t="str">
        <f t="shared" si="8"/>
        <v>ITA-SG-27</v>
      </c>
      <c r="J97" s="32" t="str">
        <f>MID(Tabella1[[#This Row],[COD PRODOTTO]],3,3)</f>
        <v>089</v>
      </c>
      <c r="K97" s="32"/>
      <c r="L97" t="str">
        <f t="shared" si="9"/>
        <v>terminato</v>
      </c>
      <c r="M97" t="str">
        <f t="shared" si="10"/>
        <v>A9089273</v>
      </c>
      <c r="N97" t="str">
        <f>TRIM(C97)</f>
        <v>ITA</v>
      </c>
      <c r="O97" t="str">
        <f>TRIM(D97)</f>
        <v>SG</v>
      </c>
      <c r="P97" t="str">
        <f>TRIM(E97)</f>
        <v>non terminato</v>
      </c>
      <c r="Q97" t="str">
        <f t="shared" si="6"/>
        <v>20</v>
      </c>
      <c r="R97" t="str">
        <f t="shared" si="6"/>
        <v>27</v>
      </c>
    </row>
    <row r="98" spans="1:18" ht="12.75" customHeight="1" x14ac:dyDescent="0.3">
      <c r="A98" s="16">
        <v>100</v>
      </c>
      <c r="B98" s="14" t="s">
        <v>61</v>
      </c>
      <c r="C98" s="14" t="s">
        <v>8</v>
      </c>
      <c r="D98" s="14" t="s">
        <v>9</v>
      </c>
      <c r="E98" s="15" t="s">
        <v>1391</v>
      </c>
      <c r="F98" s="16">
        <v>20</v>
      </c>
      <c r="G98" s="17">
        <v>31</v>
      </c>
      <c r="H98" s="18">
        <f t="shared" si="7"/>
        <v>620</v>
      </c>
      <c r="I98" s="14" t="str">
        <f t="shared" si="8"/>
        <v>ITA-SG-31</v>
      </c>
      <c r="J98" s="32" t="str">
        <f>MID(Tabella1[[#This Row],[COD PRODOTTO]],3,3)</f>
        <v>089</v>
      </c>
      <c r="K98" s="32"/>
      <c r="L98" t="str">
        <f t="shared" si="9"/>
        <v>terminato</v>
      </c>
      <c r="M98" t="str">
        <f t="shared" si="10"/>
        <v>A9089273</v>
      </c>
      <c r="N98" t="str">
        <f>TRIM(C98)</f>
        <v>ITA</v>
      </c>
      <c r="O98" t="str">
        <f>TRIM(D98)</f>
        <v>SG</v>
      </c>
      <c r="P98" t="str">
        <f>TRIM(E98)</f>
        <v>non terminato</v>
      </c>
      <c r="Q98" t="str">
        <f t="shared" si="6"/>
        <v>20</v>
      </c>
      <c r="R98" t="str">
        <f t="shared" si="6"/>
        <v>31</v>
      </c>
    </row>
    <row r="99" spans="1:18" ht="12.75" customHeight="1" x14ac:dyDescent="0.3">
      <c r="A99" s="16">
        <v>101</v>
      </c>
      <c r="B99" s="14" t="s">
        <v>61</v>
      </c>
      <c r="C99" s="14" t="s">
        <v>8</v>
      </c>
      <c r="D99" s="14" t="s">
        <v>9</v>
      </c>
      <c r="E99" s="14" t="s">
        <v>10</v>
      </c>
      <c r="F99" s="16">
        <v>0</v>
      </c>
      <c r="G99" s="17">
        <v>17</v>
      </c>
      <c r="H99" s="18" t="str">
        <f t="shared" si="7"/>
        <v/>
      </c>
      <c r="I99" s="14" t="str">
        <f t="shared" si="8"/>
        <v>ITA-SG-17</v>
      </c>
      <c r="J99" s="32" t="str">
        <f>MID(Tabella1[[#This Row],[COD PRODOTTO]],3,3)</f>
        <v>089</v>
      </c>
      <c r="K99" s="32"/>
      <c r="L99" t="str">
        <f t="shared" si="9"/>
        <v>terminato</v>
      </c>
      <c r="M99" t="str">
        <f t="shared" si="10"/>
        <v>A9089273</v>
      </c>
      <c r="N99" t="str">
        <f>TRIM(C99)</f>
        <v>ITA</v>
      </c>
      <c r="O99" t="str">
        <f>TRIM(D99)</f>
        <v>SG</v>
      </c>
      <c r="P99" t="str">
        <f>TRIM(E99)</f>
        <v>terminato</v>
      </c>
      <c r="Q99" t="str">
        <f t="shared" si="6"/>
        <v>0</v>
      </c>
      <c r="R99" t="str">
        <f t="shared" si="6"/>
        <v>17</v>
      </c>
    </row>
    <row r="100" spans="1:18" ht="12.75" customHeight="1" x14ac:dyDescent="0.3">
      <c r="A100" s="16">
        <v>102</v>
      </c>
      <c r="B100" s="14" t="s">
        <v>62</v>
      </c>
      <c r="C100" s="14" t="s">
        <v>8</v>
      </c>
      <c r="D100" s="14" t="s">
        <v>47</v>
      </c>
      <c r="E100" s="15" t="s">
        <v>1391</v>
      </c>
      <c r="F100" s="16">
        <v>10</v>
      </c>
      <c r="G100" s="17">
        <v>10</v>
      </c>
      <c r="H100" s="18">
        <f t="shared" si="7"/>
        <v>100</v>
      </c>
      <c r="I100" s="14" t="str">
        <f t="shared" si="8"/>
        <v>ITA-zan pin SPA-10</v>
      </c>
      <c r="J100" s="32" t="str">
        <f>MID(Tabella1[[#This Row],[COD PRODOTTO]],3,3)</f>
        <v>755</v>
      </c>
      <c r="K100" s="32"/>
      <c r="L100" t="str">
        <f t="shared" si="9"/>
        <v>terminato</v>
      </c>
      <c r="M100" t="str">
        <f t="shared" si="10"/>
        <v>M9755415</v>
      </c>
      <c r="N100" t="str">
        <f>TRIM(C100)</f>
        <v>ITA</v>
      </c>
      <c r="O100" t="str">
        <f>TRIM(D100)</f>
        <v>zan pin SPA</v>
      </c>
      <c r="P100" t="str">
        <f>TRIM(E100)</f>
        <v>non terminato</v>
      </c>
      <c r="Q100" t="str">
        <f t="shared" si="6"/>
        <v>10</v>
      </c>
      <c r="R100" t="str">
        <f t="shared" si="6"/>
        <v>10</v>
      </c>
    </row>
    <row r="101" spans="1:18" ht="12.75" customHeight="1" x14ac:dyDescent="0.3">
      <c r="A101" s="16">
        <v>103</v>
      </c>
      <c r="B101" s="14" t="s">
        <v>62</v>
      </c>
      <c r="C101" s="14" t="s">
        <v>8</v>
      </c>
      <c r="D101" s="14" t="s">
        <v>47</v>
      </c>
      <c r="E101" s="14" t="s">
        <v>10</v>
      </c>
      <c r="F101" s="16">
        <v>0</v>
      </c>
      <c r="G101" s="17">
        <v>29</v>
      </c>
      <c r="H101" s="18" t="str">
        <f t="shared" si="7"/>
        <v/>
      </c>
      <c r="I101" s="14" t="str">
        <f t="shared" si="8"/>
        <v>ITA-zan pin SPA-29</v>
      </c>
      <c r="J101" s="32" t="str">
        <f>MID(Tabella1[[#This Row],[COD PRODOTTO]],3,3)</f>
        <v>755</v>
      </c>
      <c r="K101" s="32"/>
      <c r="L101" t="str">
        <f t="shared" si="9"/>
        <v>terminato</v>
      </c>
      <c r="M101" t="str">
        <f t="shared" si="10"/>
        <v>M9755415</v>
      </c>
      <c r="N101" t="str">
        <f>TRIM(C101)</f>
        <v>ITA</v>
      </c>
      <c r="O101" t="str">
        <f>TRIM(D101)</f>
        <v>zan pin SPA</v>
      </c>
      <c r="P101" t="str">
        <f>TRIM(E101)</f>
        <v>terminato</v>
      </c>
      <c r="Q101" t="str">
        <f t="shared" si="6"/>
        <v>0</v>
      </c>
      <c r="R101" t="str">
        <f t="shared" si="6"/>
        <v>29</v>
      </c>
    </row>
    <row r="102" spans="1:18" ht="12.75" customHeight="1" x14ac:dyDescent="0.3">
      <c r="A102" s="16">
        <v>104</v>
      </c>
      <c r="B102" s="14" t="s">
        <v>63</v>
      </c>
      <c r="C102" s="14" t="s">
        <v>8</v>
      </c>
      <c r="D102" s="14" t="s">
        <v>9</v>
      </c>
      <c r="E102" s="14" t="s">
        <v>10</v>
      </c>
      <c r="F102" s="16">
        <v>0</v>
      </c>
      <c r="G102" s="17">
        <v>31</v>
      </c>
      <c r="H102" s="18" t="str">
        <f t="shared" si="7"/>
        <v/>
      </c>
      <c r="I102" s="14" t="str">
        <f t="shared" si="8"/>
        <v>ITA-SG-31</v>
      </c>
      <c r="J102" s="32" t="str">
        <f>MID(Tabella1[[#This Row],[COD PRODOTTO]],3,3)</f>
        <v>561</v>
      </c>
      <c r="K102" s="32"/>
      <c r="L102" t="str">
        <f t="shared" si="9"/>
        <v>terminato</v>
      </c>
      <c r="M102" t="str">
        <f t="shared" si="10"/>
        <v>L2561941</v>
      </c>
      <c r="N102" t="str">
        <f>TRIM(C102)</f>
        <v>ITA</v>
      </c>
      <c r="O102" t="str">
        <f>TRIM(D102)</f>
        <v>SG</v>
      </c>
      <c r="P102" t="str">
        <f>TRIM(E102)</f>
        <v>terminato</v>
      </c>
      <c r="Q102" t="str">
        <f t="shared" si="6"/>
        <v>0</v>
      </c>
      <c r="R102" t="str">
        <f t="shared" si="6"/>
        <v>31</v>
      </c>
    </row>
    <row r="103" spans="1:18" ht="12.75" customHeight="1" x14ac:dyDescent="0.3">
      <c r="A103" s="16">
        <v>105</v>
      </c>
      <c r="B103" s="14" t="s">
        <v>64</v>
      </c>
      <c r="C103" s="14" t="s">
        <v>8</v>
      </c>
      <c r="D103" s="14" t="s">
        <v>65</v>
      </c>
      <c r="E103" s="15" t="s">
        <v>1391</v>
      </c>
      <c r="F103" s="16">
        <v>20</v>
      </c>
      <c r="G103" s="17">
        <v>33</v>
      </c>
      <c r="H103" s="18">
        <f t="shared" si="7"/>
        <v>660</v>
      </c>
      <c r="I103" s="14" t="str">
        <f t="shared" si="8"/>
        <v>ITA-zan PAM-33</v>
      </c>
      <c r="J103" s="32" t="str">
        <f>MID(Tabella1[[#This Row],[COD PRODOTTO]],3,3)</f>
        <v>542</v>
      </c>
      <c r="K103" s="32"/>
      <c r="L103" t="str">
        <f t="shared" si="9"/>
        <v>terminato</v>
      </c>
      <c r="M103" t="str">
        <f t="shared" si="10"/>
        <v>A8542070</v>
      </c>
      <c r="N103" t="str">
        <f>TRIM(C103)</f>
        <v>ITA</v>
      </c>
      <c r="O103" t="str">
        <f>TRIM(D103)</f>
        <v>zan PAM</v>
      </c>
      <c r="P103" t="str">
        <f>TRIM(E103)</f>
        <v>non terminato</v>
      </c>
      <c r="Q103" t="str">
        <f t="shared" si="6"/>
        <v>20</v>
      </c>
      <c r="R103" t="str">
        <f t="shared" si="6"/>
        <v>33</v>
      </c>
    </row>
    <row r="104" spans="1:18" ht="12.75" customHeight="1" x14ac:dyDescent="0.3">
      <c r="A104" s="16">
        <v>106</v>
      </c>
      <c r="B104" s="14" t="s">
        <v>64</v>
      </c>
      <c r="C104" s="14" t="s">
        <v>8</v>
      </c>
      <c r="D104" s="14" t="s">
        <v>65</v>
      </c>
      <c r="E104" s="15" t="s">
        <v>1391</v>
      </c>
      <c r="F104" s="16">
        <v>10</v>
      </c>
      <c r="G104" s="17">
        <v>21</v>
      </c>
      <c r="H104" s="18">
        <f t="shared" si="7"/>
        <v>210</v>
      </c>
      <c r="I104" s="14" t="str">
        <f t="shared" si="8"/>
        <v>ITA-zan PAM-21</v>
      </c>
      <c r="J104" s="32" t="str">
        <f>MID(Tabella1[[#This Row],[COD PRODOTTO]],3,3)</f>
        <v>542</v>
      </c>
      <c r="K104" s="32"/>
      <c r="L104" t="str">
        <f t="shared" si="9"/>
        <v>terminato</v>
      </c>
      <c r="M104" t="str">
        <f t="shared" si="10"/>
        <v>A8542070</v>
      </c>
      <c r="N104" t="str">
        <f>TRIM(C104)</f>
        <v>ITA</v>
      </c>
      <c r="O104" t="str">
        <f>TRIM(D104)</f>
        <v>zan PAM</v>
      </c>
      <c r="P104" t="str">
        <f>TRIM(E104)</f>
        <v>non terminato</v>
      </c>
      <c r="Q104" t="str">
        <f t="shared" si="6"/>
        <v>10</v>
      </c>
      <c r="R104" t="str">
        <f t="shared" si="6"/>
        <v>21</v>
      </c>
    </row>
    <row r="105" spans="1:18" ht="12.75" customHeight="1" x14ac:dyDescent="0.3">
      <c r="A105" s="16">
        <v>107</v>
      </c>
      <c r="B105" s="14" t="s">
        <v>64</v>
      </c>
      <c r="C105" s="14" t="s">
        <v>8</v>
      </c>
      <c r="D105" s="14" t="s">
        <v>65</v>
      </c>
      <c r="E105" s="14" t="s">
        <v>10</v>
      </c>
      <c r="F105" s="16">
        <v>0</v>
      </c>
      <c r="G105" s="17">
        <v>32</v>
      </c>
      <c r="H105" s="18" t="str">
        <f t="shared" si="7"/>
        <v/>
      </c>
      <c r="I105" s="14" t="str">
        <f t="shared" si="8"/>
        <v>ITA-zan PAM-32</v>
      </c>
      <c r="J105" s="32" t="str">
        <f>MID(Tabella1[[#This Row],[COD PRODOTTO]],3,3)</f>
        <v>542</v>
      </c>
      <c r="K105" s="32"/>
      <c r="L105" t="str">
        <f t="shared" si="9"/>
        <v>terminato</v>
      </c>
      <c r="M105" t="str">
        <f t="shared" si="10"/>
        <v>A8542070</v>
      </c>
      <c r="N105" t="str">
        <f>TRIM(C105)</f>
        <v>ITA</v>
      </c>
      <c r="O105" t="str">
        <f>TRIM(D105)</f>
        <v>zan PAM</v>
      </c>
      <c r="P105" t="str">
        <f>TRIM(E105)</f>
        <v>terminato</v>
      </c>
      <c r="Q105" t="str">
        <f t="shared" si="6"/>
        <v>0</v>
      </c>
      <c r="R105" t="str">
        <f t="shared" si="6"/>
        <v>32</v>
      </c>
    </row>
    <row r="106" spans="1:18" ht="12.75" customHeight="1" x14ac:dyDescent="0.3">
      <c r="A106" s="16">
        <v>108</v>
      </c>
      <c r="B106" s="14" t="s">
        <v>66</v>
      </c>
      <c r="C106" s="14" t="s">
        <v>14</v>
      </c>
      <c r="D106" s="14" t="s">
        <v>23</v>
      </c>
      <c r="E106" s="15" t="s">
        <v>1391</v>
      </c>
      <c r="F106" s="16">
        <v>20</v>
      </c>
      <c r="G106" s="17">
        <v>23</v>
      </c>
      <c r="H106" s="18">
        <f t="shared" si="7"/>
        <v>460</v>
      </c>
      <c r="I106" s="14" t="str">
        <f t="shared" si="8"/>
        <v>EGY-zan pin assuf S.A.E.-23</v>
      </c>
      <c r="J106" s="32" t="str">
        <f>MID(Tabella1[[#This Row],[COD PRODOTTO]],3,3)</f>
        <v>631</v>
      </c>
      <c r="K106" s="32"/>
      <c r="L106" t="str">
        <f t="shared" si="9"/>
        <v>terminato</v>
      </c>
      <c r="M106" t="str">
        <f t="shared" si="10"/>
        <v>A0631791</v>
      </c>
      <c r="N106" t="str">
        <f>TRIM(C106)</f>
        <v>EGY</v>
      </c>
      <c r="O106" t="str">
        <f>TRIM(D106)</f>
        <v>zan pin assuf S.A.E.</v>
      </c>
      <c r="P106" t="str">
        <f>TRIM(E106)</f>
        <v>non terminato</v>
      </c>
      <c r="Q106" t="str">
        <f t="shared" si="6"/>
        <v>20</v>
      </c>
      <c r="R106" t="str">
        <f t="shared" si="6"/>
        <v>23</v>
      </c>
    </row>
    <row r="107" spans="1:18" ht="12.75" customHeight="1" x14ac:dyDescent="0.3">
      <c r="A107" s="16">
        <v>109</v>
      </c>
      <c r="B107" s="14" t="s">
        <v>66</v>
      </c>
      <c r="C107" s="14" t="s">
        <v>14</v>
      </c>
      <c r="D107" s="14" t="s">
        <v>23</v>
      </c>
      <c r="E107" s="15" t="s">
        <v>1391</v>
      </c>
      <c r="F107" s="16">
        <v>10</v>
      </c>
      <c r="G107" s="17">
        <v>18</v>
      </c>
      <c r="H107" s="18">
        <f t="shared" si="7"/>
        <v>180</v>
      </c>
      <c r="I107" s="14" t="str">
        <f t="shared" si="8"/>
        <v>EGY-zan pin assuf S.A.E.-18</v>
      </c>
      <c r="J107" s="32" t="str">
        <f>MID(Tabella1[[#This Row],[COD PRODOTTO]],3,3)</f>
        <v>631</v>
      </c>
      <c r="K107" s="32"/>
      <c r="L107" t="str">
        <f t="shared" si="9"/>
        <v>terminato</v>
      </c>
      <c r="M107" t="str">
        <f t="shared" si="10"/>
        <v>A0631791</v>
      </c>
      <c r="N107" t="str">
        <f>TRIM(C107)</f>
        <v>EGY</v>
      </c>
      <c r="O107" t="str">
        <f>TRIM(D107)</f>
        <v>zan pin assuf S.A.E.</v>
      </c>
      <c r="P107" t="str">
        <f>TRIM(E107)</f>
        <v>non terminato</v>
      </c>
      <c r="Q107" t="str">
        <f t="shared" si="6"/>
        <v>10</v>
      </c>
      <c r="R107" t="str">
        <f t="shared" si="6"/>
        <v>18</v>
      </c>
    </row>
    <row r="108" spans="1:18" ht="12.75" customHeight="1" x14ac:dyDescent="0.3">
      <c r="A108" s="16">
        <v>110</v>
      </c>
      <c r="B108" s="14" t="s">
        <v>66</v>
      </c>
      <c r="C108" s="14" t="s">
        <v>14</v>
      </c>
      <c r="D108" s="14" t="s">
        <v>23</v>
      </c>
      <c r="E108" s="14" t="s">
        <v>10</v>
      </c>
      <c r="F108" s="16">
        <v>0</v>
      </c>
      <c r="G108" s="17">
        <v>37</v>
      </c>
      <c r="H108" s="18" t="str">
        <f t="shared" si="7"/>
        <v/>
      </c>
      <c r="I108" s="14" t="str">
        <f t="shared" si="8"/>
        <v>EGY-zan pin assuf S.A.E.-37</v>
      </c>
      <c r="J108" s="32" t="str">
        <f>MID(Tabella1[[#This Row],[COD PRODOTTO]],3,3)</f>
        <v>631</v>
      </c>
      <c r="K108" s="32"/>
      <c r="L108" t="str">
        <f t="shared" si="9"/>
        <v>terminato</v>
      </c>
      <c r="M108" t="str">
        <f t="shared" si="10"/>
        <v>A0631791</v>
      </c>
      <c r="N108" t="str">
        <f>TRIM(C108)</f>
        <v>EGY</v>
      </c>
      <c r="O108" t="str">
        <f>TRIM(D108)</f>
        <v>zan pin assuf S.A.E.</v>
      </c>
      <c r="P108" t="str">
        <f>TRIM(E108)</f>
        <v>terminato</v>
      </c>
      <c r="Q108" t="str">
        <f t="shared" si="6"/>
        <v>0</v>
      </c>
      <c r="R108" t="str">
        <f t="shared" si="6"/>
        <v>37</v>
      </c>
    </row>
    <row r="109" spans="1:18" ht="12.75" customHeight="1" x14ac:dyDescent="0.3">
      <c r="A109" s="16">
        <v>111</v>
      </c>
      <c r="B109" s="14" t="s">
        <v>67</v>
      </c>
      <c r="C109" s="14" t="s">
        <v>8</v>
      </c>
      <c r="D109" s="14" t="s">
        <v>36</v>
      </c>
      <c r="E109" s="14" t="s">
        <v>10</v>
      </c>
      <c r="F109" s="16">
        <v>0</v>
      </c>
      <c r="G109" s="17">
        <v>27</v>
      </c>
      <c r="H109" s="18" t="str">
        <f t="shared" si="7"/>
        <v/>
      </c>
      <c r="I109" s="14" t="str">
        <f t="shared" si="8"/>
        <v>ITA-zan VETRI-27</v>
      </c>
      <c r="J109" s="32" t="str">
        <f>MID(Tabella1[[#This Row],[COD PRODOTTO]],3,3)</f>
        <v>583</v>
      </c>
      <c r="K109" s="32"/>
      <c r="L109" t="str">
        <f t="shared" si="9"/>
        <v>terminato</v>
      </c>
      <c r="M109" t="str">
        <f t="shared" si="10"/>
        <v>M4583873</v>
      </c>
      <c r="N109" t="str">
        <f>TRIM(C109)</f>
        <v>ITA</v>
      </c>
      <c r="O109" t="str">
        <f>TRIM(D109)</f>
        <v>zan VETRI</v>
      </c>
      <c r="P109" t="str">
        <f>TRIM(E109)</f>
        <v>terminato</v>
      </c>
      <c r="Q109" t="str">
        <f t="shared" si="6"/>
        <v>0</v>
      </c>
      <c r="R109" t="str">
        <f t="shared" si="6"/>
        <v>27</v>
      </c>
    </row>
    <row r="110" spans="1:18" ht="12.75" customHeight="1" x14ac:dyDescent="0.3">
      <c r="A110" s="16">
        <v>112</v>
      </c>
      <c r="B110" s="14" t="s">
        <v>67</v>
      </c>
      <c r="C110" s="14" t="s">
        <v>8</v>
      </c>
      <c r="D110" s="14" t="s">
        <v>36</v>
      </c>
      <c r="E110" s="15" t="s">
        <v>1391</v>
      </c>
      <c r="F110" s="16">
        <v>20</v>
      </c>
      <c r="G110" s="17">
        <v>21</v>
      </c>
      <c r="H110" s="18">
        <f t="shared" si="7"/>
        <v>420</v>
      </c>
      <c r="I110" s="14" t="str">
        <f t="shared" si="8"/>
        <v>ITA-zan VETRI-21</v>
      </c>
      <c r="J110" s="32" t="str">
        <f>MID(Tabella1[[#This Row],[COD PRODOTTO]],3,3)</f>
        <v>583</v>
      </c>
      <c r="K110" s="32"/>
      <c r="L110" t="str">
        <f t="shared" si="9"/>
        <v>terminato</v>
      </c>
      <c r="M110" t="str">
        <f t="shared" si="10"/>
        <v>M4583873</v>
      </c>
      <c r="N110" t="str">
        <f>TRIM(C110)</f>
        <v>ITA</v>
      </c>
      <c r="O110" t="str">
        <f>TRIM(D110)</f>
        <v>zan VETRI</v>
      </c>
      <c r="P110" t="str">
        <f>TRIM(E110)</f>
        <v>non terminato</v>
      </c>
      <c r="Q110" t="str">
        <f t="shared" si="6"/>
        <v>20</v>
      </c>
      <c r="R110" t="str">
        <f t="shared" si="6"/>
        <v>21</v>
      </c>
    </row>
    <row r="111" spans="1:18" ht="12.75" customHeight="1" x14ac:dyDescent="0.3">
      <c r="A111" s="16">
        <v>113</v>
      </c>
      <c r="B111" s="14" t="s">
        <v>68</v>
      </c>
      <c r="C111" s="14" t="s">
        <v>8</v>
      </c>
      <c r="D111" s="14" t="s">
        <v>9</v>
      </c>
      <c r="E111" s="14" t="s">
        <v>10</v>
      </c>
      <c r="F111" s="16">
        <v>0</v>
      </c>
      <c r="G111" s="17">
        <v>24</v>
      </c>
      <c r="H111" s="18" t="str">
        <f t="shared" si="7"/>
        <v/>
      </c>
      <c r="I111" s="14" t="str">
        <f t="shared" si="8"/>
        <v>ITA-SG-24</v>
      </c>
      <c r="J111" s="32" t="str">
        <f>MID(Tabella1[[#This Row],[COD PRODOTTO]],3,3)</f>
        <v>754</v>
      </c>
      <c r="K111" s="32"/>
      <c r="L111" t="str">
        <f t="shared" si="9"/>
        <v>terminato</v>
      </c>
      <c r="M111" t="str">
        <f t="shared" si="10"/>
        <v>M8754312</v>
      </c>
      <c r="N111" t="str">
        <f>TRIM(C111)</f>
        <v>ITA</v>
      </c>
      <c r="O111" t="str">
        <f>TRIM(D111)</f>
        <v>SG</v>
      </c>
      <c r="P111" t="str">
        <f>TRIM(E111)</f>
        <v>terminato</v>
      </c>
      <c r="Q111" t="str">
        <f t="shared" si="6"/>
        <v>0</v>
      </c>
      <c r="R111" t="str">
        <f t="shared" si="6"/>
        <v>24</v>
      </c>
    </row>
    <row r="112" spans="1:18" ht="12.75" customHeight="1" x14ac:dyDescent="0.3">
      <c r="A112" s="16">
        <v>114</v>
      </c>
      <c r="B112" s="14" t="s">
        <v>68</v>
      </c>
      <c r="C112" s="14" t="s">
        <v>8</v>
      </c>
      <c r="D112" s="14" t="s">
        <v>9</v>
      </c>
      <c r="E112" s="15" t="s">
        <v>1391</v>
      </c>
      <c r="F112" s="16">
        <v>20</v>
      </c>
      <c r="G112" s="17">
        <v>13</v>
      </c>
      <c r="H112" s="18">
        <f t="shared" si="7"/>
        <v>260</v>
      </c>
      <c r="I112" s="14" t="str">
        <f t="shared" si="8"/>
        <v>ITA-SG-13</v>
      </c>
      <c r="J112" s="32" t="str">
        <f>MID(Tabella1[[#This Row],[COD PRODOTTO]],3,3)</f>
        <v>754</v>
      </c>
      <c r="K112" s="32"/>
      <c r="L112" t="str">
        <f t="shared" si="9"/>
        <v>terminato</v>
      </c>
      <c r="M112" t="str">
        <f t="shared" si="10"/>
        <v>M8754312</v>
      </c>
      <c r="N112" t="str">
        <f>TRIM(C112)</f>
        <v>ITA</v>
      </c>
      <c r="O112" t="str">
        <f>TRIM(D112)</f>
        <v>SG</v>
      </c>
      <c r="P112" t="str">
        <f>TRIM(E112)</f>
        <v>non terminato</v>
      </c>
      <c r="Q112" t="str">
        <f t="shared" si="6"/>
        <v>20</v>
      </c>
      <c r="R112" t="str">
        <f t="shared" si="6"/>
        <v>13</v>
      </c>
    </row>
    <row r="113" spans="1:18" ht="12.75" customHeight="1" x14ac:dyDescent="0.3">
      <c r="A113" s="16">
        <v>115</v>
      </c>
      <c r="B113" s="14" t="s">
        <v>68</v>
      </c>
      <c r="C113" s="14" t="s">
        <v>8</v>
      </c>
      <c r="D113" s="14" t="s">
        <v>9</v>
      </c>
      <c r="E113" s="15" t="s">
        <v>1391</v>
      </c>
      <c r="F113" s="16">
        <v>10</v>
      </c>
      <c r="G113" s="17">
        <v>39</v>
      </c>
      <c r="H113" s="18">
        <f t="shared" si="7"/>
        <v>390</v>
      </c>
      <c r="I113" s="14" t="str">
        <f t="shared" si="8"/>
        <v>ITA-SG-39</v>
      </c>
      <c r="J113" s="32" t="str">
        <f>MID(Tabella1[[#This Row],[COD PRODOTTO]],3,3)</f>
        <v>754</v>
      </c>
      <c r="K113" s="32"/>
      <c r="L113" t="str">
        <f t="shared" si="9"/>
        <v>terminato</v>
      </c>
      <c r="M113" t="str">
        <f t="shared" si="10"/>
        <v>M8754312</v>
      </c>
      <c r="N113" t="str">
        <f>TRIM(C113)</f>
        <v>ITA</v>
      </c>
      <c r="O113" t="str">
        <f>TRIM(D113)</f>
        <v>SG</v>
      </c>
      <c r="P113" t="str">
        <f>TRIM(E113)</f>
        <v>non terminato</v>
      </c>
      <c r="Q113" t="str">
        <f t="shared" si="6"/>
        <v>10</v>
      </c>
      <c r="R113" t="str">
        <f t="shared" si="6"/>
        <v>39</v>
      </c>
    </row>
    <row r="114" spans="1:18" ht="12.75" customHeight="1" x14ac:dyDescent="0.3">
      <c r="A114" s="16">
        <v>116</v>
      </c>
      <c r="B114" s="14" t="s">
        <v>69</v>
      </c>
      <c r="C114" s="14" t="s">
        <v>8</v>
      </c>
      <c r="D114" s="14" t="s">
        <v>47</v>
      </c>
      <c r="E114" s="15" t="s">
        <v>1391</v>
      </c>
      <c r="F114" s="16">
        <v>10</v>
      </c>
      <c r="G114" s="17">
        <v>25</v>
      </c>
      <c r="H114" s="18">
        <f t="shared" si="7"/>
        <v>250</v>
      </c>
      <c r="I114" s="14" t="str">
        <f t="shared" si="8"/>
        <v>ITA-zan pin SPA-25</v>
      </c>
      <c r="J114" s="32" t="str">
        <f>MID(Tabella1[[#This Row],[COD PRODOTTO]],3,3)</f>
        <v>091</v>
      </c>
      <c r="K114" s="32"/>
      <c r="L114" t="str">
        <f t="shared" si="9"/>
        <v>terminato</v>
      </c>
      <c r="M114" t="str">
        <f t="shared" si="10"/>
        <v>F8091727</v>
      </c>
      <c r="N114" t="str">
        <f>TRIM(C114)</f>
        <v>ITA</v>
      </c>
      <c r="O114" t="str">
        <f>TRIM(D114)</f>
        <v>zan pin SPA</v>
      </c>
      <c r="P114" t="str">
        <f>TRIM(E114)</f>
        <v>non terminato</v>
      </c>
      <c r="Q114" t="str">
        <f t="shared" si="6"/>
        <v>10</v>
      </c>
      <c r="R114" t="str">
        <f t="shared" si="6"/>
        <v>25</v>
      </c>
    </row>
    <row r="115" spans="1:18" ht="12.75" customHeight="1" x14ac:dyDescent="0.3">
      <c r="A115" s="16">
        <v>117</v>
      </c>
      <c r="B115" s="14" t="s">
        <v>69</v>
      </c>
      <c r="C115" s="14" t="s">
        <v>8</v>
      </c>
      <c r="D115" s="14" t="s">
        <v>47</v>
      </c>
      <c r="E115" s="14" t="s">
        <v>10</v>
      </c>
      <c r="F115" s="16">
        <v>0</v>
      </c>
      <c r="G115" s="17">
        <v>21</v>
      </c>
      <c r="H115" s="18" t="str">
        <f t="shared" si="7"/>
        <v/>
      </c>
      <c r="I115" s="14" t="str">
        <f t="shared" si="8"/>
        <v>ITA-zan pin SPA-21</v>
      </c>
      <c r="J115" s="32" t="str">
        <f>MID(Tabella1[[#This Row],[COD PRODOTTO]],3,3)</f>
        <v>091</v>
      </c>
      <c r="K115" s="32"/>
      <c r="L115" t="str">
        <f t="shared" si="9"/>
        <v>terminato</v>
      </c>
      <c r="M115" t="str">
        <f t="shared" si="10"/>
        <v>F8091727</v>
      </c>
      <c r="N115" t="str">
        <f>TRIM(C115)</f>
        <v>ITA</v>
      </c>
      <c r="O115" t="str">
        <f>TRIM(D115)</f>
        <v>zan pin SPA</v>
      </c>
      <c r="P115" t="str">
        <f>TRIM(E115)</f>
        <v>terminato</v>
      </c>
      <c r="Q115" t="str">
        <f t="shared" si="6"/>
        <v>0</v>
      </c>
      <c r="R115" t="str">
        <f t="shared" si="6"/>
        <v>21</v>
      </c>
    </row>
    <row r="116" spans="1:18" ht="12.75" customHeight="1" x14ac:dyDescent="0.3">
      <c r="A116" s="16">
        <v>118</v>
      </c>
      <c r="B116" s="14" t="s">
        <v>69</v>
      </c>
      <c r="C116" s="14" t="s">
        <v>8</v>
      </c>
      <c r="D116" s="14" t="s">
        <v>47</v>
      </c>
      <c r="E116" s="15" t="s">
        <v>1391</v>
      </c>
      <c r="F116" s="16">
        <v>20</v>
      </c>
      <c r="G116" s="17">
        <v>34</v>
      </c>
      <c r="H116" s="18">
        <f t="shared" si="7"/>
        <v>680</v>
      </c>
      <c r="I116" s="14" t="str">
        <f t="shared" si="8"/>
        <v>ITA-zan pin SPA-34</v>
      </c>
      <c r="J116" s="32" t="str">
        <f>MID(Tabella1[[#This Row],[COD PRODOTTO]],3,3)</f>
        <v>091</v>
      </c>
      <c r="K116" s="32"/>
      <c r="L116" t="str">
        <f t="shared" si="9"/>
        <v>terminato</v>
      </c>
      <c r="M116" t="str">
        <f t="shared" si="10"/>
        <v>F8091727</v>
      </c>
      <c r="N116" t="str">
        <f>TRIM(C116)</f>
        <v>ITA</v>
      </c>
      <c r="O116" t="str">
        <f>TRIM(D116)</f>
        <v>zan pin SPA</v>
      </c>
      <c r="P116" t="str">
        <f>TRIM(E116)</f>
        <v>non terminato</v>
      </c>
      <c r="Q116" t="str">
        <f t="shared" si="6"/>
        <v>20</v>
      </c>
      <c r="R116" t="str">
        <f t="shared" si="6"/>
        <v>34</v>
      </c>
    </row>
    <row r="117" spans="1:18" ht="12.75" customHeight="1" x14ac:dyDescent="0.3">
      <c r="A117" s="16">
        <v>119</v>
      </c>
      <c r="B117" s="14" t="s">
        <v>69</v>
      </c>
      <c r="C117" s="14" t="s">
        <v>8</v>
      </c>
      <c r="D117" s="14" t="s">
        <v>47</v>
      </c>
      <c r="E117" s="15" t="s">
        <v>1391</v>
      </c>
      <c r="F117" s="16">
        <v>20</v>
      </c>
      <c r="G117" s="17">
        <v>11</v>
      </c>
      <c r="H117" s="18">
        <f t="shared" si="7"/>
        <v>220</v>
      </c>
      <c r="I117" s="14" t="str">
        <f t="shared" si="8"/>
        <v>ITA-zan pin SPA-11</v>
      </c>
      <c r="J117" s="32" t="str">
        <f>MID(Tabella1[[#This Row],[COD PRODOTTO]],3,3)</f>
        <v>091</v>
      </c>
      <c r="K117" s="32"/>
      <c r="L117" t="str">
        <f t="shared" si="9"/>
        <v>terminato</v>
      </c>
      <c r="M117" t="str">
        <f t="shared" si="10"/>
        <v>F8091727</v>
      </c>
      <c r="N117" t="str">
        <f>TRIM(C117)</f>
        <v>ITA</v>
      </c>
      <c r="O117" t="str">
        <f>TRIM(D117)</f>
        <v>zan pin SPA</v>
      </c>
      <c r="P117" t="str">
        <f>TRIM(E117)</f>
        <v>non terminato</v>
      </c>
      <c r="Q117" t="str">
        <f t="shared" si="6"/>
        <v>20</v>
      </c>
      <c r="R117" t="str">
        <f t="shared" si="6"/>
        <v>11</v>
      </c>
    </row>
    <row r="118" spans="1:18" ht="12.75" customHeight="1" x14ac:dyDescent="0.3">
      <c r="A118" s="16">
        <v>120</v>
      </c>
      <c r="B118" s="14" t="s">
        <v>70</v>
      </c>
      <c r="C118" s="14" t="s">
        <v>8</v>
      </c>
      <c r="D118" s="14" t="s">
        <v>9</v>
      </c>
      <c r="E118" s="14" t="s">
        <v>10</v>
      </c>
      <c r="F118" s="16">
        <v>0</v>
      </c>
      <c r="G118" s="17">
        <v>25</v>
      </c>
      <c r="H118" s="18" t="str">
        <f t="shared" si="7"/>
        <v/>
      </c>
      <c r="I118" s="14" t="str">
        <f t="shared" si="8"/>
        <v>ITA-SG-25</v>
      </c>
      <c r="J118" s="32" t="str">
        <f>MID(Tabella1[[#This Row],[COD PRODOTTO]],3,3)</f>
        <v>587</v>
      </c>
      <c r="K118" s="32"/>
      <c r="L118" t="str">
        <f t="shared" si="9"/>
        <v>terminato</v>
      </c>
      <c r="M118" t="str">
        <f t="shared" si="10"/>
        <v>P9587315</v>
      </c>
      <c r="N118" t="str">
        <f>TRIM(C118)</f>
        <v>ITA</v>
      </c>
      <c r="O118" t="str">
        <f>TRIM(D118)</f>
        <v>SG</v>
      </c>
      <c r="P118" t="str">
        <f>TRIM(E118)</f>
        <v>terminato</v>
      </c>
      <c r="Q118" t="str">
        <f t="shared" si="6"/>
        <v>0</v>
      </c>
      <c r="R118" t="str">
        <f t="shared" si="6"/>
        <v>25</v>
      </c>
    </row>
    <row r="119" spans="1:18" ht="12.75" customHeight="1" x14ac:dyDescent="0.3">
      <c r="A119" s="16">
        <v>121</v>
      </c>
      <c r="B119" s="14" t="s">
        <v>70</v>
      </c>
      <c r="C119" s="14" t="s">
        <v>8</v>
      </c>
      <c r="D119" s="14" t="s">
        <v>9</v>
      </c>
      <c r="E119" s="15" t="s">
        <v>1391</v>
      </c>
      <c r="F119" s="16">
        <v>20</v>
      </c>
      <c r="G119" s="17">
        <v>35</v>
      </c>
      <c r="H119" s="18">
        <f t="shared" si="7"/>
        <v>700</v>
      </c>
      <c r="I119" s="14" t="str">
        <f t="shared" si="8"/>
        <v>ITA-SG-35</v>
      </c>
      <c r="J119" s="32" t="str">
        <f>MID(Tabella1[[#This Row],[COD PRODOTTO]],3,3)</f>
        <v>587</v>
      </c>
      <c r="K119" s="32"/>
      <c r="L119" t="str">
        <f t="shared" si="9"/>
        <v>terminato</v>
      </c>
      <c r="M119" t="str">
        <f t="shared" si="10"/>
        <v>P9587315</v>
      </c>
      <c r="N119" t="str">
        <f>TRIM(C119)</f>
        <v>ITA</v>
      </c>
      <c r="O119" t="str">
        <f>TRIM(D119)</f>
        <v>SG</v>
      </c>
      <c r="P119" t="str">
        <f>TRIM(E119)</f>
        <v>non terminato</v>
      </c>
      <c r="Q119" t="str">
        <f t="shared" si="6"/>
        <v>20</v>
      </c>
      <c r="R119" t="str">
        <f t="shared" si="6"/>
        <v>35</v>
      </c>
    </row>
    <row r="120" spans="1:18" ht="12.75" customHeight="1" x14ac:dyDescent="0.3">
      <c r="A120" s="16">
        <v>122</v>
      </c>
      <c r="B120" s="14" t="s">
        <v>71</v>
      </c>
      <c r="C120" s="14" t="s">
        <v>8</v>
      </c>
      <c r="D120" s="14" t="s">
        <v>9</v>
      </c>
      <c r="E120" s="14" t="s">
        <v>10</v>
      </c>
      <c r="F120" s="16">
        <v>0</v>
      </c>
      <c r="G120" s="17">
        <v>24</v>
      </c>
      <c r="H120" s="18" t="str">
        <f t="shared" si="7"/>
        <v/>
      </c>
      <c r="I120" s="14" t="str">
        <f t="shared" si="8"/>
        <v>ITA-SG-24</v>
      </c>
      <c r="J120" s="32" t="str">
        <f>MID(Tabella1[[#This Row],[COD PRODOTTO]],3,3)</f>
        <v>390</v>
      </c>
      <c r="K120" s="32"/>
      <c r="L120" t="str">
        <f t="shared" si="9"/>
        <v>terminato</v>
      </c>
      <c r="M120" t="str">
        <f t="shared" si="10"/>
        <v>L2390282</v>
      </c>
      <c r="N120" t="str">
        <f>TRIM(C120)</f>
        <v>ITA</v>
      </c>
      <c r="O120" t="str">
        <f>TRIM(D120)</f>
        <v>SG</v>
      </c>
      <c r="P120" t="str">
        <f>TRIM(E120)</f>
        <v>terminato</v>
      </c>
      <c r="Q120" t="str">
        <f t="shared" si="6"/>
        <v>0</v>
      </c>
      <c r="R120" t="str">
        <f t="shared" si="6"/>
        <v>24</v>
      </c>
    </row>
    <row r="121" spans="1:18" ht="12.75" customHeight="1" x14ac:dyDescent="0.3">
      <c r="A121" s="16">
        <v>123</v>
      </c>
      <c r="B121" s="14" t="s">
        <v>72</v>
      </c>
      <c r="C121" s="14" t="s">
        <v>8</v>
      </c>
      <c r="D121" s="14" t="s">
        <v>54</v>
      </c>
      <c r="E121" s="15" t="s">
        <v>1391</v>
      </c>
      <c r="F121" s="16">
        <v>10</v>
      </c>
      <c r="G121" s="17">
        <v>35</v>
      </c>
      <c r="H121" s="18">
        <f t="shared" si="7"/>
        <v>350</v>
      </c>
      <c r="I121" s="14" t="str">
        <f t="shared" si="8"/>
        <v>ITA-zan S.R.L.-35</v>
      </c>
      <c r="J121" s="32" t="str">
        <f>MID(Tabella1[[#This Row],[COD PRODOTTO]],3,3)</f>
        <v>035</v>
      </c>
      <c r="K121" s="32"/>
      <c r="L121" t="str">
        <f t="shared" si="9"/>
        <v>terminato</v>
      </c>
      <c r="M121" t="str">
        <f t="shared" si="10"/>
        <v>A4035249</v>
      </c>
      <c r="N121" t="str">
        <f>TRIM(C121)</f>
        <v>ITA</v>
      </c>
      <c r="O121" t="str">
        <f>TRIM(D121)</f>
        <v>zan S.R.L.</v>
      </c>
      <c r="P121" t="str">
        <f>TRIM(E121)</f>
        <v>non terminato</v>
      </c>
      <c r="Q121" t="str">
        <f t="shared" si="6"/>
        <v>10</v>
      </c>
      <c r="R121" t="str">
        <f t="shared" si="6"/>
        <v>35</v>
      </c>
    </row>
    <row r="122" spans="1:18" ht="12.75" customHeight="1" x14ac:dyDescent="0.3">
      <c r="A122" s="16">
        <v>124</v>
      </c>
      <c r="B122" s="14" t="s">
        <v>72</v>
      </c>
      <c r="C122" s="14" t="s">
        <v>8</v>
      </c>
      <c r="D122" s="14" t="s">
        <v>54</v>
      </c>
      <c r="E122" s="14" t="s">
        <v>10</v>
      </c>
      <c r="F122" s="16">
        <v>0</v>
      </c>
      <c r="G122" s="17">
        <v>37</v>
      </c>
      <c r="H122" s="18" t="str">
        <f t="shared" si="7"/>
        <v/>
      </c>
      <c r="I122" s="14" t="str">
        <f t="shared" si="8"/>
        <v>ITA-zan S.R.L.-37</v>
      </c>
      <c r="J122" s="32" t="str">
        <f>MID(Tabella1[[#This Row],[COD PRODOTTO]],3,3)</f>
        <v>035</v>
      </c>
      <c r="K122" s="32"/>
      <c r="L122" t="str">
        <f t="shared" si="9"/>
        <v>terminato</v>
      </c>
      <c r="M122" t="str">
        <f t="shared" si="10"/>
        <v>A4035249</v>
      </c>
      <c r="N122" t="str">
        <f>TRIM(C122)</f>
        <v>ITA</v>
      </c>
      <c r="O122" t="str">
        <f>TRIM(D122)</f>
        <v>zan S.R.L.</v>
      </c>
      <c r="P122" t="str">
        <f>TRIM(E122)</f>
        <v>terminato</v>
      </c>
      <c r="Q122" t="str">
        <f t="shared" si="6"/>
        <v>0</v>
      </c>
      <c r="R122" t="str">
        <f t="shared" si="6"/>
        <v>37</v>
      </c>
    </row>
    <row r="123" spans="1:18" ht="12.75" customHeight="1" x14ac:dyDescent="0.3">
      <c r="A123" s="16">
        <v>125</v>
      </c>
      <c r="B123" s="14" t="s">
        <v>73</v>
      </c>
      <c r="C123" s="14" t="s">
        <v>8</v>
      </c>
      <c r="D123" s="14" t="s">
        <v>47</v>
      </c>
      <c r="E123" s="14" t="s">
        <v>10</v>
      </c>
      <c r="F123" s="16">
        <v>0</v>
      </c>
      <c r="G123" s="17">
        <v>28</v>
      </c>
      <c r="H123" s="18" t="str">
        <f t="shared" si="7"/>
        <v/>
      </c>
      <c r="I123" s="14" t="str">
        <f t="shared" si="8"/>
        <v>ITA-zan pin SPA-28</v>
      </c>
      <c r="J123" s="32" t="str">
        <f>MID(Tabella1[[#This Row],[COD PRODOTTO]],3,3)</f>
        <v>135</v>
      </c>
      <c r="K123" s="32"/>
      <c r="L123" t="str">
        <f t="shared" si="9"/>
        <v>terminato</v>
      </c>
      <c r="M123" t="str">
        <f t="shared" si="10"/>
        <v>A1135966</v>
      </c>
      <c r="N123" t="str">
        <f>TRIM(C123)</f>
        <v>ITA</v>
      </c>
      <c r="O123" t="str">
        <f>TRIM(D123)</f>
        <v>zan pin SPA</v>
      </c>
      <c r="P123" t="str">
        <f>TRIM(E123)</f>
        <v>terminato</v>
      </c>
      <c r="Q123" t="str">
        <f t="shared" si="6"/>
        <v>0</v>
      </c>
      <c r="R123" t="str">
        <f t="shared" si="6"/>
        <v>28</v>
      </c>
    </row>
    <row r="124" spans="1:18" ht="12.75" customHeight="1" x14ac:dyDescent="0.3">
      <c r="A124" s="16">
        <v>126</v>
      </c>
      <c r="B124" s="14" t="s">
        <v>74</v>
      </c>
      <c r="C124" s="14" t="s">
        <v>8</v>
      </c>
      <c r="D124" s="14" t="s">
        <v>75</v>
      </c>
      <c r="E124" s="14" t="s">
        <v>10</v>
      </c>
      <c r="F124" s="16">
        <v>0</v>
      </c>
      <c r="G124" s="17">
        <v>22</v>
      </c>
      <c r="H124" s="18" t="str">
        <f t="shared" si="7"/>
        <v/>
      </c>
      <c r="I124" s="14" t="str">
        <f t="shared" si="8"/>
        <v>ITA-lollo SRL-22</v>
      </c>
      <c r="J124" s="32" t="str">
        <f>MID(Tabella1[[#This Row],[COD PRODOTTO]],3,3)</f>
        <v>276</v>
      </c>
      <c r="K124" s="32"/>
      <c r="L124" t="str">
        <f t="shared" si="9"/>
        <v>terminato</v>
      </c>
      <c r="M124" t="str">
        <f t="shared" si="10"/>
        <v>S1276387</v>
      </c>
      <c r="N124" t="str">
        <f>TRIM(C124)</f>
        <v>ITA</v>
      </c>
      <c r="O124" t="str">
        <f>TRIM(D124)</f>
        <v>lollo SRL</v>
      </c>
      <c r="P124" t="str">
        <f>TRIM(E124)</f>
        <v>terminato</v>
      </c>
      <c r="Q124" t="str">
        <f t="shared" si="6"/>
        <v>0</v>
      </c>
      <c r="R124" t="str">
        <f t="shared" si="6"/>
        <v>22</v>
      </c>
    </row>
    <row r="125" spans="1:18" ht="12.75" customHeight="1" x14ac:dyDescent="0.3">
      <c r="A125" s="16">
        <v>127</v>
      </c>
      <c r="B125" s="14" t="s">
        <v>76</v>
      </c>
      <c r="C125" s="14" t="s">
        <v>8</v>
      </c>
      <c r="D125" s="14" t="s">
        <v>9</v>
      </c>
      <c r="E125" s="14" t="s">
        <v>10</v>
      </c>
      <c r="F125" s="16">
        <v>0</v>
      </c>
      <c r="G125" s="17">
        <v>28</v>
      </c>
      <c r="H125" s="18" t="str">
        <f t="shared" si="7"/>
        <v/>
      </c>
      <c r="I125" s="14" t="str">
        <f t="shared" si="8"/>
        <v>ITA-SG-28</v>
      </c>
      <c r="J125" s="32" t="str">
        <f>MID(Tabella1[[#This Row],[COD PRODOTTO]],3,3)</f>
        <v>653</v>
      </c>
      <c r="K125" s="32"/>
      <c r="L125" t="str">
        <f t="shared" si="9"/>
        <v>terminato</v>
      </c>
      <c r="M125" t="str">
        <f t="shared" si="10"/>
        <v>R4653020</v>
      </c>
      <c r="N125" t="str">
        <f>TRIM(C125)</f>
        <v>ITA</v>
      </c>
      <c r="O125" t="str">
        <f>TRIM(D125)</f>
        <v>SG</v>
      </c>
      <c r="P125" t="str">
        <f>TRIM(E125)</f>
        <v>terminato</v>
      </c>
      <c r="Q125" t="str">
        <f t="shared" si="6"/>
        <v>0</v>
      </c>
      <c r="R125" t="str">
        <f t="shared" si="6"/>
        <v>28</v>
      </c>
    </row>
    <row r="126" spans="1:18" ht="12.75" customHeight="1" x14ac:dyDescent="0.3">
      <c r="A126" s="16">
        <v>128</v>
      </c>
      <c r="B126" s="14" t="s">
        <v>77</v>
      </c>
      <c r="C126" s="14" t="s">
        <v>8</v>
      </c>
      <c r="D126" s="14" t="s">
        <v>9</v>
      </c>
      <c r="E126" s="15" t="s">
        <v>1391</v>
      </c>
      <c r="F126" s="16">
        <v>20</v>
      </c>
      <c r="G126" s="17">
        <v>29</v>
      </c>
      <c r="H126" s="18">
        <f t="shared" si="7"/>
        <v>580</v>
      </c>
      <c r="I126" s="14" t="str">
        <f t="shared" si="8"/>
        <v>ITA-SG-29</v>
      </c>
      <c r="J126" s="32" t="str">
        <f>MID(Tabella1[[#This Row],[COD PRODOTTO]],3,3)</f>
        <v>739</v>
      </c>
      <c r="K126" s="32"/>
      <c r="L126" t="str">
        <f t="shared" si="9"/>
        <v>terminato</v>
      </c>
      <c r="M126" t="str">
        <f t="shared" si="10"/>
        <v>M6739192</v>
      </c>
      <c r="N126" t="str">
        <f>TRIM(C126)</f>
        <v>ITA</v>
      </c>
      <c r="O126" t="str">
        <f>TRIM(D126)</f>
        <v>SG</v>
      </c>
      <c r="P126" t="str">
        <f>TRIM(E126)</f>
        <v>non terminato</v>
      </c>
      <c r="Q126" t="str">
        <f t="shared" ref="Q126:R189" si="11">TRIM(F126)</f>
        <v>20</v>
      </c>
      <c r="R126" t="str">
        <f t="shared" si="11"/>
        <v>29</v>
      </c>
    </row>
    <row r="127" spans="1:18" ht="12.75" customHeight="1" x14ac:dyDescent="0.3">
      <c r="A127" s="16">
        <v>129</v>
      </c>
      <c r="B127" s="14" t="s">
        <v>77</v>
      </c>
      <c r="C127" s="14" t="s">
        <v>8</v>
      </c>
      <c r="D127" s="14" t="s">
        <v>9</v>
      </c>
      <c r="E127" s="14" t="s">
        <v>10</v>
      </c>
      <c r="F127" s="16">
        <v>0</v>
      </c>
      <c r="G127" s="17">
        <v>30</v>
      </c>
      <c r="H127" s="18" t="str">
        <f t="shared" si="7"/>
        <v/>
      </c>
      <c r="I127" s="14" t="str">
        <f t="shared" si="8"/>
        <v>ITA-SG-30</v>
      </c>
      <c r="J127" s="32" t="str">
        <f>MID(Tabella1[[#This Row],[COD PRODOTTO]],3,3)</f>
        <v>739</v>
      </c>
      <c r="K127" s="32"/>
      <c r="L127" t="str">
        <f t="shared" si="9"/>
        <v>terminato</v>
      </c>
      <c r="M127" t="str">
        <f t="shared" si="10"/>
        <v>M6739192</v>
      </c>
      <c r="N127" t="str">
        <f>TRIM(C127)</f>
        <v>ITA</v>
      </c>
      <c r="O127" t="str">
        <f>TRIM(D127)</f>
        <v>SG</v>
      </c>
      <c r="P127" t="str">
        <f>TRIM(E127)</f>
        <v>terminato</v>
      </c>
      <c r="Q127" t="str">
        <f t="shared" si="11"/>
        <v>0</v>
      </c>
      <c r="R127" t="str">
        <f t="shared" si="11"/>
        <v>30</v>
      </c>
    </row>
    <row r="128" spans="1:18" ht="12.75" customHeight="1" x14ac:dyDescent="0.3">
      <c r="A128" s="16">
        <v>130</v>
      </c>
      <c r="B128" s="14" t="s">
        <v>78</v>
      </c>
      <c r="C128" s="14" t="s">
        <v>8</v>
      </c>
      <c r="D128" s="14" t="s">
        <v>54</v>
      </c>
      <c r="E128" s="15" t="s">
        <v>1391</v>
      </c>
      <c r="F128" s="16">
        <v>10</v>
      </c>
      <c r="G128" s="17">
        <v>22</v>
      </c>
      <c r="H128" s="18">
        <f t="shared" si="7"/>
        <v>220</v>
      </c>
      <c r="I128" s="14" t="str">
        <f t="shared" si="8"/>
        <v>ITA-zan S.R.L.-22</v>
      </c>
      <c r="J128" s="32" t="str">
        <f>MID(Tabella1[[#This Row],[COD PRODOTTO]],3,3)</f>
        <v>256</v>
      </c>
      <c r="K128" s="32"/>
      <c r="L128" t="str">
        <f t="shared" si="9"/>
        <v>terminato</v>
      </c>
      <c r="M128" t="str">
        <f t="shared" si="10"/>
        <v>F0256952</v>
      </c>
      <c r="N128" t="str">
        <f>TRIM(C128)</f>
        <v>ITA</v>
      </c>
      <c r="O128" t="str">
        <f>TRIM(D128)</f>
        <v>zan S.R.L.</v>
      </c>
      <c r="P128" t="str">
        <f>TRIM(E128)</f>
        <v>non terminato</v>
      </c>
      <c r="Q128" t="str">
        <f t="shared" si="11"/>
        <v>10</v>
      </c>
      <c r="R128" t="str">
        <f t="shared" si="11"/>
        <v>22</v>
      </c>
    </row>
    <row r="129" spans="1:18" ht="12.75" customHeight="1" x14ac:dyDescent="0.3">
      <c r="A129" s="16">
        <v>131</v>
      </c>
      <c r="B129" s="14" t="s">
        <v>78</v>
      </c>
      <c r="C129" s="14" t="s">
        <v>8</v>
      </c>
      <c r="D129" s="14" t="s">
        <v>54</v>
      </c>
      <c r="E129" s="14" t="s">
        <v>10</v>
      </c>
      <c r="F129" s="16">
        <v>0</v>
      </c>
      <c r="G129" s="17">
        <v>26</v>
      </c>
      <c r="H129" s="18" t="str">
        <f t="shared" si="7"/>
        <v/>
      </c>
      <c r="I129" s="14" t="str">
        <f t="shared" si="8"/>
        <v>ITA-zan S.R.L.-26</v>
      </c>
      <c r="J129" s="32" t="str">
        <f>MID(Tabella1[[#This Row],[COD PRODOTTO]],3,3)</f>
        <v>256</v>
      </c>
      <c r="K129" s="32"/>
      <c r="L129" t="str">
        <f t="shared" si="9"/>
        <v>terminato</v>
      </c>
      <c r="M129" t="str">
        <f t="shared" si="10"/>
        <v>F0256952</v>
      </c>
      <c r="N129" t="str">
        <f>TRIM(C129)</f>
        <v>ITA</v>
      </c>
      <c r="O129" t="str">
        <f>TRIM(D129)</f>
        <v>zan S.R.L.</v>
      </c>
      <c r="P129" t="str">
        <f>TRIM(E129)</f>
        <v>terminato</v>
      </c>
      <c r="Q129" t="str">
        <f t="shared" si="11"/>
        <v>0</v>
      </c>
      <c r="R129" t="str">
        <f t="shared" si="11"/>
        <v>26</v>
      </c>
    </row>
    <row r="130" spans="1:18" ht="12.75" customHeight="1" x14ac:dyDescent="0.3">
      <c r="A130" s="16">
        <v>132</v>
      </c>
      <c r="B130" s="14" t="s">
        <v>79</v>
      </c>
      <c r="C130" s="14" t="s">
        <v>8</v>
      </c>
      <c r="D130" s="14" t="s">
        <v>75</v>
      </c>
      <c r="E130" s="14" t="s">
        <v>10</v>
      </c>
      <c r="F130" s="16">
        <v>0</v>
      </c>
      <c r="G130" s="17">
        <v>31</v>
      </c>
      <c r="H130" s="18" t="str">
        <f t="shared" ref="H130:H193" si="12">IF(G130*F130=0,"",G130*F130)</f>
        <v/>
      </c>
      <c r="I130" s="14" t="str">
        <f t="shared" ref="I130:I193" si="13">_xlfn.CONCAT(C130,"-",D130,"-",G130)</f>
        <v>ITA-lollo SRL-31</v>
      </c>
      <c r="J130" s="32" t="str">
        <f>MID(Tabella1[[#This Row],[COD PRODOTTO]],3,3)</f>
        <v>949</v>
      </c>
      <c r="K130" s="32"/>
      <c r="L130" t="str">
        <f t="shared" si="9"/>
        <v>terminato</v>
      </c>
      <c r="M130" t="str">
        <f t="shared" si="10"/>
        <v>U0949469</v>
      </c>
      <c r="N130" t="str">
        <f>TRIM(C130)</f>
        <v>ITA</v>
      </c>
      <c r="O130" t="str">
        <f>TRIM(D130)</f>
        <v>lollo SRL</v>
      </c>
      <c r="P130" t="str">
        <f t="shared" ref="P130:R193" si="14">TRIM(E130)</f>
        <v>terminato</v>
      </c>
      <c r="Q130" t="str">
        <f t="shared" si="11"/>
        <v>0</v>
      </c>
      <c r="R130" t="str">
        <f t="shared" si="11"/>
        <v>31</v>
      </c>
    </row>
    <row r="131" spans="1:18" ht="12.75" customHeight="1" x14ac:dyDescent="0.3">
      <c r="A131" s="16">
        <v>133</v>
      </c>
      <c r="B131" s="14" t="s">
        <v>80</v>
      </c>
      <c r="C131" s="14" t="s">
        <v>8</v>
      </c>
      <c r="D131" s="14" t="s">
        <v>75</v>
      </c>
      <c r="E131" s="14" t="s">
        <v>10</v>
      </c>
      <c r="F131" s="16">
        <v>0</v>
      </c>
      <c r="G131" s="17">
        <v>39</v>
      </c>
      <c r="H131" s="18" t="str">
        <f t="shared" si="12"/>
        <v/>
      </c>
      <c r="I131" s="14" t="str">
        <f t="shared" si="13"/>
        <v>ITA-lollo SRL-39</v>
      </c>
      <c r="J131" s="32" t="str">
        <f>MID(Tabella1[[#This Row],[COD PRODOTTO]],3,3)</f>
        <v>753</v>
      </c>
      <c r="K131" s="32"/>
      <c r="L131" t="str">
        <f t="shared" ref="L131:L194" si="15">IF($E131="","non terminato","terminato")</f>
        <v>terminato</v>
      </c>
      <c r="M131" t="str">
        <f t="shared" ref="M131:M194" si="16">TRIM(B131)</f>
        <v>M3753256</v>
      </c>
      <c r="N131" t="str">
        <f>TRIM(C131)</f>
        <v>ITA</v>
      </c>
      <c r="O131" t="str">
        <f>TRIM(D131)</f>
        <v>lollo SRL</v>
      </c>
      <c r="P131" t="str">
        <f t="shared" si="14"/>
        <v>terminato</v>
      </c>
      <c r="Q131" t="str">
        <f t="shared" si="11"/>
        <v>0</v>
      </c>
      <c r="R131" t="str">
        <f t="shared" si="11"/>
        <v>39</v>
      </c>
    </row>
    <row r="132" spans="1:18" ht="12.75" customHeight="1" x14ac:dyDescent="0.3">
      <c r="A132" s="16">
        <v>134</v>
      </c>
      <c r="B132" s="14" t="s">
        <v>81</v>
      </c>
      <c r="C132" s="14" t="s">
        <v>8</v>
      </c>
      <c r="D132" s="14" t="s">
        <v>9</v>
      </c>
      <c r="E132" s="14" t="s">
        <v>10</v>
      </c>
      <c r="F132" s="16">
        <v>0</v>
      </c>
      <c r="G132" s="17">
        <v>20</v>
      </c>
      <c r="H132" s="18" t="str">
        <f t="shared" si="12"/>
        <v/>
      </c>
      <c r="I132" s="14" t="str">
        <f t="shared" si="13"/>
        <v>ITA-SG-20</v>
      </c>
      <c r="J132" s="32" t="str">
        <f>MID(Tabella1[[#This Row],[COD PRODOTTO]],3,3)</f>
        <v>177</v>
      </c>
      <c r="K132" s="32"/>
      <c r="L132" t="str">
        <f t="shared" si="15"/>
        <v>terminato</v>
      </c>
      <c r="M132" t="str">
        <f t="shared" si="16"/>
        <v>B0177357</v>
      </c>
      <c r="N132" t="str">
        <f>TRIM(C132)</f>
        <v>ITA</v>
      </c>
      <c r="O132" t="str">
        <f>TRIM(D132)</f>
        <v>SG</v>
      </c>
      <c r="P132" t="str">
        <f t="shared" si="14"/>
        <v>terminato</v>
      </c>
      <c r="Q132" t="str">
        <f t="shared" si="11"/>
        <v>0</v>
      </c>
      <c r="R132" t="str">
        <f t="shared" si="11"/>
        <v>20</v>
      </c>
    </row>
    <row r="133" spans="1:18" ht="12.75" customHeight="1" x14ac:dyDescent="0.3">
      <c r="A133" s="16">
        <v>135</v>
      </c>
      <c r="B133" s="14" t="s">
        <v>82</v>
      </c>
      <c r="C133" s="14" t="s">
        <v>83</v>
      </c>
      <c r="D133" s="14" t="s">
        <v>84</v>
      </c>
      <c r="E133" s="15" t="s">
        <v>1391</v>
      </c>
      <c r="F133" s="16">
        <v>10</v>
      </c>
      <c r="G133" s="17">
        <v>30</v>
      </c>
      <c r="H133" s="18">
        <f t="shared" si="12"/>
        <v>300</v>
      </c>
      <c r="I133" s="14" t="str">
        <f t="shared" si="13"/>
        <v>GRC-zan ABEE-30</v>
      </c>
      <c r="J133" s="32" t="str">
        <f>MID(Tabella1[[#This Row],[COD PRODOTTO]],3,3)</f>
        <v>342</v>
      </c>
      <c r="K133" s="32"/>
      <c r="L133" t="str">
        <f t="shared" si="15"/>
        <v>terminato</v>
      </c>
      <c r="M133" t="str">
        <f t="shared" si="16"/>
        <v>G1342833</v>
      </c>
      <c r="N133" t="str">
        <f>TRIM(C133)</f>
        <v>GRC</v>
      </c>
      <c r="O133" t="str">
        <f>TRIM(D133)</f>
        <v>zan ABEE</v>
      </c>
      <c r="P133" t="str">
        <f t="shared" si="14"/>
        <v>non terminato</v>
      </c>
      <c r="Q133" t="str">
        <f t="shared" si="11"/>
        <v>10</v>
      </c>
      <c r="R133" t="str">
        <f t="shared" si="11"/>
        <v>30</v>
      </c>
    </row>
    <row r="134" spans="1:18" ht="12.75" customHeight="1" x14ac:dyDescent="0.3">
      <c r="A134" s="16">
        <v>136</v>
      </c>
      <c r="B134" s="14" t="s">
        <v>82</v>
      </c>
      <c r="C134" s="14" t="s">
        <v>83</v>
      </c>
      <c r="D134" s="14" t="s">
        <v>84</v>
      </c>
      <c r="E134" s="14" t="s">
        <v>10</v>
      </c>
      <c r="F134" s="16">
        <v>0</v>
      </c>
      <c r="G134" s="17">
        <v>11</v>
      </c>
      <c r="H134" s="18" t="str">
        <f t="shared" si="12"/>
        <v/>
      </c>
      <c r="I134" s="14" t="str">
        <f t="shared" si="13"/>
        <v>GRC-zan ABEE-11</v>
      </c>
      <c r="J134" s="32" t="str">
        <f>MID(Tabella1[[#This Row],[COD PRODOTTO]],3,3)</f>
        <v>342</v>
      </c>
      <c r="K134" s="32"/>
      <c r="L134" t="str">
        <f t="shared" si="15"/>
        <v>terminato</v>
      </c>
      <c r="M134" t="str">
        <f t="shared" si="16"/>
        <v>G1342833</v>
      </c>
      <c r="N134" t="str">
        <f>TRIM(C134)</f>
        <v>GRC</v>
      </c>
      <c r="O134" t="str">
        <f>TRIM(D134)</f>
        <v>zan ABEE</v>
      </c>
      <c r="P134" t="str">
        <f t="shared" si="14"/>
        <v>terminato</v>
      </c>
      <c r="Q134" t="str">
        <f t="shared" si="11"/>
        <v>0</v>
      </c>
      <c r="R134" t="str">
        <f t="shared" si="11"/>
        <v>11</v>
      </c>
    </row>
    <row r="135" spans="1:18" ht="12.75" customHeight="1" x14ac:dyDescent="0.3">
      <c r="A135" s="16">
        <v>137</v>
      </c>
      <c r="B135" s="14" t="s">
        <v>82</v>
      </c>
      <c r="C135" s="14" t="s">
        <v>83</v>
      </c>
      <c r="D135" s="14" t="s">
        <v>84</v>
      </c>
      <c r="E135" s="15" t="s">
        <v>1391</v>
      </c>
      <c r="F135" s="16">
        <v>20</v>
      </c>
      <c r="G135" s="17">
        <v>30</v>
      </c>
      <c r="H135" s="18">
        <f t="shared" si="12"/>
        <v>600</v>
      </c>
      <c r="I135" s="14" t="str">
        <f t="shared" si="13"/>
        <v>GRC-zan ABEE-30</v>
      </c>
      <c r="J135" s="32" t="str">
        <f>MID(Tabella1[[#This Row],[COD PRODOTTO]],3,3)</f>
        <v>342</v>
      </c>
      <c r="K135" s="32"/>
      <c r="L135" t="str">
        <f t="shared" si="15"/>
        <v>terminato</v>
      </c>
      <c r="M135" t="str">
        <f t="shared" si="16"/>
        <v>G1342833</v>
      </c>
      <c r="N135" t="str">
        <f>TRIM(C135)</f>
        <v>GRC</v>
      </c>
      <c r="O135" t="str">
        <f>TRIM(D135)</f>
        <v>zan ABEE</v>
      </c>
      <c r="P135" t="str">
        <f t="shared" si="14"/>
        <v>non terminato</v>
      </c>
      <c r="Q135" t="str">
        <f t="shared" si="11"/>
        <v>20</v>
      </c>
      <c r="R135" t="str">
        <f t="shared" si="11"/>
        <v>30</v>
      </c>
    </row>
    <row r="136" spans="1:18" ht="12.75" customHeight="1" x14ac:dyDescent="0.3">
      <c r="A136" s="16">
        <v>138</v>
      </c>
      <c r="B136" s="14" t="s">
        <v>85</v>
      </c>
      <c r="C136" s="14" t="s">
        <v>14</v>
      </c>
      <c r="D136" s="14" t="s">
        <v>13</v>
      </c>
      <c r="E136" s="15" t="s">
        <v>1391</v>
      </c>
      <c r="F136" s="16">
        <v>10</v>
      </c>
      <c r="G136" s="17">
        <v>24</v>
      </c>
      <c r="H136" s="18">
        <f t="shared" si="12"/>
        <v>240</v>
      </c>
      <c r="I136" s="14" t="str">
        <f t="shared" si="13"/>
        <v>EGY-ccc order-24</v>
      </c>
      <c r="J136" s="32" t="str">
        <f>MID(Tabella1[[#This Row],[COD PRODOTTO]],3,3)</f>
        <v>569</v>
      </c>
      <c r="K136" s="32"/>
      <c r="L136" t="str">
        <f t="shared" si="15"/>
        <v>terminato</v>
      </c>
      <c r="M136" t="str">
        <f t="shared" si="16"/>
        <v>S9569846</v>
      </c>
      <c r="N136" t="str">
        <f>TRIM(C136)</f>
        <v>EGY</v>
      </c>
      <c r="O136" t="str">
        <f>TRIM(D136)</f>
        <v>ccc order</v>
      </c>
      <c r="P136" t="str">
        <f t="shared" si="14"/>
        <v>non terminato</v>
      </c>
      <c r="Q136" t="str">
        <f t="shared" si="11"/>
        <v>10</v>
      </c>
      <c r="R136" t="str">
        <f t="shared" si="11"/>
        <v>24</v>
      </c>
    </row>
    <row r="137" spans="1:18" ht="12.75" customHeight="1" x14ac:dyDescent="0.3">
      <c r="A137" s="16">
        <v>139</v>
      </c>
      <c r="B137" s="14" t="s">
        <v>85</v>
      </c>
      <c r="C137" s="14" t="s">
        <v>14</v>
      </c>
      <c r="D137" s="14" t="s">
        <v>13</v>
      </c>
      <c r="E137" s="15" t="s">
        <v>1391</v>
      </c>
      <c r="F137" s="16">
        <v>20</v>
      </c>
      <c r="G137" s="17">
        <v>23</v>
      </c>
      <c r="H137" s="18">
        <f t="shared" si="12"/>
        <v>460</v>
      </c>
      <c r="I137" s="14" t="str">
        <f t="shared" si="13"/>
        <v>EGY-ccc order-23</v>
      </c>
      <c r="J137" s="32" t="str">
        <f>MID(Tabella1[[#This Row],[COD PRODOTTO]],3,3)</f>
        <v>569</v>
      </c>
      <c r="K137" s="32"/>
      <c r="L137" t="str">
        <f t="shared" si="15"/>
        <v>terminato</v>
      </c>
      <c r="M137" t="str">
        <f t="shared" si="16"/>
        <v>S9569846</v>
      </c>
      <c r="N137" t="str">
        <f>TRIM(C137)</f>
        <v>EGY</v>
      </c>
      <c r="O137" t="str">
        <f>TRIM(D137)</f>
        <v>ccc order</v>
      </c>
      <c r="P137" t="str">
        <f t="shared" si="14"/>
        <v>non terminato</v>
      </c>
      <c r="Q137" t="str">
        <f t="shared" si="11"/>
        <v>20</v>
      </c>
      <c r="R137" t="str">
        <f t="shared" si="11"/>
        <v>23</v>
      </c>
    </row>
    <row r="138" spans="1:18" ht="12.75" customHeight="1" x14ac:dyDescent="0.3">
      <c r="A138" s="16">
        <v>140</v>
      </c>
      <c r="B138" s="14" t="s">
        <v>85</v>
      </c>
      <c r="C138" s="14" t="s">
        <v>14</v>
      </c>
      <c r="D138" s="14" t="s">
        <v>13</v>
      </c>
      <c r="E138" s="14" t="s">
        <v>10</v>
      </c>
      <c r="F138" s="16">
        <v>0</v>
      </c>
      <c r="G138" s="17">
        <v>20</v>
      </c>
      <c r="H138" s="18" t="str">
        <f t="shared" si="12"/>
        <v/>
      </c>
      <c r="I138" s="14" t="str">
        <f t="shared" si="13"/>
        <v>EGY-ccc order-20</v>
      </c>
      <c r="J138" s="32" t="str">
        <f>MID(Tabella1[[#This Row],[COD PRODOTTO]],3,3)</f>
        <v>569</v>
      </c>
      <c r="K138" s="32"/>
      <c r="L138" t="str">
        <f t="shared" si="15"/>
        <v>terminato</v>
      </c>
      <c r="M138" t="str">
        <f t="shared" si="16"/>
        <v>S9569846</v>
      </c>
      <c r="N138" t="str">
        <f>TRIM(C138)</f>
        <v>EGY</v>
      </c>
      <c r="O138" t="str">
        <f>TRIM(D138)</f>
        <v>ccc order</v>
      </c>
      <c r="P138" t="str">
        <f t="shared" si="14"/>
        <v>terminato</v>
      </c>
      <c r="Q138" t="str">
        <f t="shared" si="11"/>
        <v>0</v>
      </c>
      <c r="R138" t="str">
        <f t="shared" si="11"/>
        <v>20</v>
      </c>
    </row>
    <row r="139" spans="1:18" ht="12.75" customHeight="1" x14ac:dyDescent="0.3">
      <c r="A139" s="16">
        <v>141</v>
      </c>
      <c r="B139" s="14" t="s">
        <v>86</v>
      </c>
      <c r="C139" s="14" t="s">
        <v>8</v>
      </c>
      <c r="D139" s="14" t="s">
        <v>36</v>
      </c>
      <c r="E139" s="14" t="s">
        <v>10</v>
      </c>
      <c r="F139" s="16">
        <v>0</v>
      </c>
      <c r="G139" s="17">
        <v>17</v>
      </c>
      <c r="H139" s="18" t="str">
        <f t="shared" si="12"/>
        <v/>
      </c>
      <c r="I139" s="14" t="str">
        <f t="shared" si="13"/>
        <v>ITA-zan VETRI-17</v>
      </c>
      <c r="J139" s="32" t="str">
        <f>MID(Tabella1[[#This Row],[COD PRODOTTO]],3,3)</f>
        <v>637</v>
      </c>
      <c r="K139" s="32"/>
      <c r="L139" t="str">
        <f t="shared" si="15"/>
        <v>terminato</v>
      </c>
      <c r="M139" t="str">
        <f t="shared" si="16"/>
        <v>M1637346</v>
      </c>
      <c r="N139" t="str">
        <f>TRIM(C139)</f>
        <v>ITA</v>
      </c>
      <c r="O139" t="str">
        <f>TRIM(D139)</f>
        <v>zan VETRI</v>
      </c>
      <c r="P139" t="str">
        <f t="shared" si="14"/>
        <v>terminato</v>
      </c>
      <c r="Q139" t="str">
        <f t="shared" si="11"/>
        <v>0</v>
      </c>
      <c r="R139" t="str">
        <f t="shared" si="11"/>
        <v>17</v>
      </c>
    </row>
    <row r="140" spans="1:18" ht="12.75" customHeight="1" x14ac:dyDescent="0.3">
      <c r="A140" s="16">
        <v>142</v>
      </c>
      <c r="B140" s="14" t="s">
        <v>87</v>
      </c>
      <c r="C140" s="14" t="s">
        <v>8</v>
      </c>
      <c r="D140" s="14" t="s">
        <v>54</v>
      </c>
      <c r="E140" s="15" t="s">
        <v>1391</v>
      </c>
      <c r="F140" s="16">
        <v>10</v>
      </c>
      <c r="G140" s="17">
        <v>22</v>
      </c>
      <c r="H140" s="18">
        <f t="shared" si="12"/>
        <v>220</v>
      </c>
      <c r="I140" s="14" t="str">
        <f t="shared" si="13"/>
        <v>ITA-zan S.R.L.-22</v>
      </c>
      <c r="J140" s="32" t="str">
        <f>MID(Tabella1[[#This Row],[COD PRODOTTO]],3,3)</f>
        <v>405</v>
      </c>
      <c r="K140" s="32"/>
      <c r="L140" t="str">
        <f t="shared" si="15"/>
        <v>terminato</v>
      </c>
      <c r="M140" t="str">
        <f t="shared" si="16"/>
        <v>F7405393</v>
      </c>
      <c r="N140" t="str">
        <f>TRIM(C140)</f>
        <v>ITA</v>
      </c>
      <c r="O140" t="str">
        <f>TRIM(D140)</f>
        <v>zan S.R.L.</v>
      </c>
      <c r="P140" t="str">
        <f t="shared" si="14"/>
        <v>non terminato</v>
      </c>
      <c r="Q140" t="str">
        <f t="shared" si="11"/>
        <v>10</v>
      </c>
      <c r="R140" t="str">
        <f t="shared" si="11"/>
        <v>22</v>
      </c>
    </row>
    <row r="141" spans="1:18" ht="12.75" customHeight="1" x14ac:dyDescent="0.3">
      <c r="A141" s="16">
        <v>143</v>
      </c>
      <c r="B141" s="14" t="s">
        <v>87</v>
      </c>
      <c r="C141" s="14" t="s">
        <v>8</v>
      </c>
      <c r="D141" s="14" t="s">
        <v>54</v>
      </c>
      <c r="E141" s="14" t="s">
        <v>10</v>
      </c>
      <c r="F141" s="16">
        <v>0</v>
      </c>
      <c r="G141" s="17">
        <v>28</v>
      </c>
      <c r="H141" s="18" t="str">
        <f t="shared" si="12"/>
        <v/>
      </c>
      <c r="I141" s="14" t="str">
        <f t="shared" si="13"/>
        <v>ITA-zan S.R.L.-28</v>
      </c>
      <c r="J141" s="32" t="str">
        <f>MID(Tabella1[[#This Row],[COD PRODOTTO]],3,3)</f>
        <v>405</v>
      </c>
      <c r="K141" s="32"/>
      <c r="L141" t="str">
        <f t="shared" si="15"/>
        <v>terminato</v>
      </c>
      <c r="M141" t="str">
        <f t="shared" si="16"/>
        <v>F7405393</v>
      </c>
      <c r="N141" t="str">
        <f>TRIM(C141)</f>
        <v>ITA</v>
      </c>
      <c r="O141" t="str">
        <f>TRIM(D141)</f>
        <v>zan S.R.L.</v>
      </c>
      <c r="P141" t="str">
        <f t="shared" si="14"/>
        <v>terminato</v>
      </c>
      <c r="Q141" t="str">
        <f t="shared" si="11"/>
        <v>0</v>
      </c>
      <c r="R141" t="str">
        <f t="shared" si="11"/>
        <v>28</v>
      </c>
    </row>
    <row r="142" spans="1:18" ht="12.75" customHeight="1" x14ac:dyDescent="0.3">
      <c r="A142" s="16">
        <v>144</v>
      </c>
      <c r="B142" s="14" t="s">
        <v>87</v>
      </c>
      <c r="C142" s="14" t="s">
        <v>8</v>
      </c>
      <c r="D142" s="14" t="s">
        <v>54</v>
      </c>
      <c r="E142" s="15" t="s">
        <v>1391</v>
      </c>
      <c r="F142" s="16">
        <v>20</v>
      </c>
      <c r="G142" s="17">
        <v>38</v>
      </c>
      <c r="H142" s="18">
        <f t="shared" si="12"/>
        <v>760</v>
      </c>
      <c r="I142" s="14" t="str">
        <f t="shared" si="13"/>
        <v>ITA-zan S.R.L.-38</v>
      </c>
      <c r="J142" s="32" t="str">
        <f>MID(Tabella1[[#This Row],[COD PRODOTTO]],3,3)</f>
        <v>405</v>
      </c>
      <c r="K142" s="32"/>
      <c r="L142" t="str">
        <f t="shared" si="15"/>
        <v>terminato</v>
      </c>
      <c r="M142" t="str">
        <f t="shared" si="16"/>
        <v>F7405393</v>
      </c>
      <c r="N142" t="str">
        <f>TRIM(C142)</f>
        <v>ITA</v>
      </c>
      <c r="O142" t="str">
        <f>TRIM(D142)</f>
        <v>zan S.R.L.</v>
      </c>
      <c r="P142" t="str">
        <f t="shared" si="14"/>
        <v>non terminato</v>
      </c>
      <c r="Q142" t="str">
        <f t="shared" si="11"/>
        <v>20</v>
      </c>
      <c r="R142" t="str">
        <f t="shared" si="11"/>
        <v>38</v>
      </c>
    </row>
    <row r="143" spans="1:18" ht="12.75" customHeight="1" x14ac:dyDescent="0.3">
      <c r="A143" s="16">
        <v>145</v>
      </c>
      <c r="B143" s="14" t="s">
        <v>88</v>
      </c>
      <c r="C143" s="14" t="s">
        <v>8</v>
      </c>
      <c r="D143" s="14" t="s">
        <v>47</v>
      </c>
      <c r="E143" s="14" t="s">
        <v>10</v>
      </c>
      <c r="F143" s="16">
        <v>0</v>
      </c>
      <c r="G143" s="17">
        <v>23</v>
      </c>
      <c r="H143" s="18" t="str">
        <f t="shared" si="12"/>
        <v/>
      </c>
      <c r="I143" s="14" t="str">
        <f t="shared" si="13"/>
        <v>ITA-zan pin SPA-23</v>
      </c>
      <c r="J143" s="32" t="str">
        <f>MID(Tabella1[[#This Row],[COD PRODOTTO]],3,3)</f>
        <v>290</v>
      </c>
      <c r="K143" s="32"/>
      <c r="L143" t="str">
        <f t="shared" si="15"/>
        <v>terminato</v>
      </c>
      <c r="M143" t="str">
        <f t="shared" si="16"/>
        <v>R1290764</v>
      </c>
      <c r="N143" t="str">
        <f>TRIM(C143)</f>
        <v>ITA</v>
      </c>
      <c r="O143" t="str">
        <f>TRIM(D143)</f>
        <v>zan pin SPA</v>
      </c>
      <c r="P143" t="str">
        <f t="shared" si="14"/>
        <v>terminato</v>
      </c>
      <c r="Q143" t="str">
        <f t="shared" si="11"/>
        <v>0</v>
      </c>
      <c r="R143" t="str">
        <f t="shared" si="11"/>
        <v>23</v>
      </c>
    </row>
    <row r="144" spans="1:18" ht="12.75" customHeight="1" x14ac:dyDescent="0.3">
      <c r="A144" s="16">
        <v>146</v>
      </c>
      <c r="B144" s="14" t="s">
        <v>89</v>
      </c>
      <c r="C144" s="14" t="s">
        <v>14</v>
      </c>
      <c r="D144" s="14" t="s">
        <v>23</v>
      </c>
      <c r="E144" s="15" t="s">
        <v>1391</v>
      </c>
      <c r="F144" s="16">
        <v>20</v>
      </c>
      <c r="G144" s="17">
        <v>27</v>
      </c>
      <c r="H144" s="18">
        <f t="shared" si="12"/>
        <v>540</v>
      </c>
      <c r="I144" s="14" t="str">
        <f t="shared" si="13"/>
        <v>EGY-zan pin assuf S.A.E.-27</v>
      </c>
      <c r="J144" s="32" t="str">
        <f>MID(Tabella1[[#This Row],[COD PRODOTTO]],3,3)</f>
        <v>028</v>
      </c>
      <c r="K144" s="32"/>
      <c r="L144" t="str">
        <f t="shared" si="15"/>
        <v>terminato</v>
      </c>
      <c r="M144" t="str">
        <f t="shared" si="16"/>
        <v>M0028844</v>
      </c>
      <c r="N144" t="str">
        <f>TRIM(C144)</f>
        <v>EGY</v>
      </c>
      <c r="O144" t="str">
        <f>TRIM(D144)</f>
        <v>zan pin assuf S.A.E.</v>
      </c>
      <c r="P144" t="str">
        <f t="shared" si="14"/>
        <v>non terminato</v>
      </c>
      <c r="Q144" t="str">
        <f t="shared" si="11"/>
        <v>20</v>
      </c>
      <c r="R144" t="str">
        <f t="shared" si="11"/>
        <v>27</v>
      </c>
    </row>
    <row r="145" spans="1:18" ht="12.75" customHeight="1" x14ac:dyDescent="0.3">
      <c r="A145" s="16">
        <v>147</v>
      </c>
      <c r="B145" s="14" t="s">
        <v>89</v>
      </c>
      <c r="C145" s="14" t="s">
        <v>14</v>
      </c>
      <c r="D145" s="14" t="s">
        <v>23</v>
      </c>
      <c r="E145" s="15" t="s">
        <v>1391</v>
      </c>
      <c r="F145" s="16">
        <v>10</v>
      </c>
      <c r="G145" s="17">
        <v>23</v>
      </c>
      <c r="H145" s="18">
        <f t="shared" si="12"/>
        <v>230</v>
      </c>
      <c r="I145" s="14" t="str">
        <f t="shared" si="13"/>
        <v>EGY-zan pin assuf S.A.E.-23</v>
      </c>
      <c r="J145" s="32" t="str">
        <f>MID(Tabella1[[#This Row],[COD PRODOTTO]],3,3)</f>
        <v>028</v>
      </c>
      <c r="K145" s="32"/>
      <c r="L145" t="str">
        <f t="shared" si="15"/>
        <v>terminato</v>
      </c>
      <c r="M145" t="str">
        <f t="shared" si="16"/>
        <v>M0028844</v>
      </c>
      <c r="N145" t="str">
        <f>TRIM(C145)</f>
        <v>EGY</v>
      </c>
      <c r="O145" t="str">
        <f>TRIM(D145)</f>
        <v>zan pin assuf S.A.E.</v>
      </c>
      <c r="P145" t="str">
        <f t="shared" si="14"/>
        <v>non terminato</v>
      </c>
      <c r="Q145" t="str">
        <f t="shared" si="11"/>
        <v>10</v>
      </c>
      <c r="R145" t="str">
        <f t="shared" si="11"/>
        <v>23</v>
      </c>
    </row>
    <row r="146" spans="1:18" ht="12.75" customHeight="1" x14ac:dyDescent="0.3">
      <c r="A146" s="16">
        <v>148</v>
      </c>
      <c r="B146" s="14" t="s">
        <v>89</v>
      </c>
      <c r="C146" s="14" t="s">
        <v>14</v>
      </c>
      <c r="D146" s="14" t="s">
        <v>23</v>
      </c>
      <c r="E146" s="14" t="s">
        <v>10</v>
      </c>
      <c r="F146" s="16">
        <v>0</v>
      </c>
      <c r="G146" s="17">
        <v>24</v>
      </c>
      <c r="H146" s="18" t="str">
        <f t="shared" si="12"/>
        <v/>
      </c>
      <c r="I146" s="14" t="str">
        <f t="shared" si="13"/>
        <v>EGY-zan pin assuf S.A.E.-24</v>
      </c>
      <c r="J146" s="32" t="str">
        <f>MID(Tabella1[[#This Row],[COD PRODOTTO]],3,3)</f>
        <v>028</v>
      </c>
      <c r="K146" s="32"/>
      <c r="L146" t="str">
        <f t="shared" si="15"/>
        <v>terminato</v>
      </c>
      <c r="M146" t="str">
        <f t="shared" si="16"/>
        <v>M0028844</v>
      </c>
      <c r="N146" t="str">
        <f>TRIM(C146)</f>
        <v>EGY</v>
      </c>
      <c r="O146" t="str">
        <f>TRIM(D146)</f>
        <v>zan pin assuf S.A.E.</v>
      </c>
      <c r="P146" t="str">
        <f t="shared" si="14"/>
        <v>terminato</v>
      </c>
      <c r="Q146" t="str">
        <f t="shared" si="11"/>
        <v>0</v>
      </c>
      <c r="R146" t="str">
        <f t="shared" si="11"/>
        <v>24</v>
      </c>
    </row>
    <row r="147" spans="1:18" ht="12.75" customHeight="1" x14ac:dyDescent="0.3">
      <c r="A147" s="16">
        <v>149</v>
      </c>
      <c r="B147" s="14" t="s">
        <v>90</v>
      </c>
      <c r="C147" s="14" t="s">
        <v>8</v>
      </c>
      <c r="D147" s="14" t="s">
        <v>9</v>
      </c>
      <c r="E147" s="15" t="s">
        <v>1391</v>
      </c>
      <c r="F147" s="16">
        <v>20</v>
      </c>
      <c r="G147" s="17">
        <v>32</v>
      </c>
      <c r="H147" s="18">
        <f t="shared" si="12"/>
        <v>640</v>
      </c>
      <c r="I147" s="14" t="str">
        <f t="shared" si="13"/>
        <v>ITA-SG-32</v>
      </c>
      <c r="J147" s="32" t="str">
        <f>MID(Tabella1[[#This Row],[COD PRODOTTO]],3,3)</f>
        <v>425</v>
      </c>
      <c r="K147" s="32"/>
      <c r="L147" t="str">
        <f t="shared" si="15"/>
        <v>terminato</v>
      </c>
      <c r="M147" t="str">
        <f t="shared" si="16"/>
        <v>L6425954</v>
      </c>
      <c r="N147" t="str">
        <f>TRIM(C147)</f>
        <v>ITA</v>
      </c>
      <c r="O147" t="str">
        <f>TRIM(D147)</f>
        <v>SG</v>
      </c>
      <c r="P147" t="str">
        <f t="shared" si="14"/>
        <v>non terminato</v>
      </c>
      <c r="Q147" t="str">
        <f t="shared" si="11"/>
        <v>20</v>
      </c>
      <c r="R147" t="str">
        <f t="shared" si="11"/>
        <v>32</v>
      </c>
    </row>
    <row r="148" spans="1:18" ht="12.75" customHeight="1" x14ac:dyDescent="0.3">
      <c r="A148" s="16">
        <v>150</v>
      </c>
      <c r="B148" s="14" t="s">
        <v>90</v>
      </c>
      <c r="C148" s="14" t="s">
        <v>8</v>
      </c>
      <c r="D148" s="14" t="s">
        <v>9</v>
      </c>
      <c r="E148" s="14" t="s">
        <v>10</v>
      </c>
      <c r="F148" s="16">
        <v>0</v>
      </c>
      <c r="G148" s="17">
        <v>33</v>
      </c>
      <c r="H148" s="18" t="str">
        <f t="shared" si="12"/>
        <v/>
      </c>
      <c r="I148" s="14" t="str">
        <f t="shared" si="13"/>
        <v>ITA-SG-33</v>
      </c>
      <c r="J148" s="32" t="str">
        <f>MID(Tabella1[[#This Row],[COD PRODOTTO]],3,3)</f>
        <v>425</v>
      </c>
      <c r="K148" s="32"/>
      <c r="L148" t="str">
        <f t="shared" si="15"/>
        <v>terminato</v>
      </c>
      <c r="M148" t="str">
        <f t="shared" si="16"/>
        <v>L6425954</v>
      </c>
      <c r="N148" t="str">
        <f>TRIM(C148)</f>
        <v>ITA</v>
      </c>
      <c r="O148" t="str">
        <f>TRIM(D148)</f>
        <v>SG</v>
      </c>
      <c r="P148" t="str">
        <f t="shared" si="14"/>
        <v>terminato</v>
      </c>
      <c r="Q148" t="str">
        <f t="shared" si="11"/>
        <v>0</v>
      </c>
      <c r="R148" t="str">
        <f t="shared" si="11"/>
        <v>33</v>
      </c>
    </row>
    <row r="149" spans="1:18" ht="12.75" customHeight="1" x14ac:dyDescent="0.3">
      <c r="A149" s="16">
        <v>151</v>
      </c>
      <c r="B149" s="14" t="s">
        <v>91</v>
      </c>
      <c r="C149" s="14" t="s">
        <v>8</v>
      </c>
      <c r="D149" s="14" t="s">
        <v>47</v>
      </c>
      <c r="E149" s="14" t="s">
        <v>10</v>
      </c>
      <c r="F149" s="16">
        <v>0</v>
      </c>
      <c r="G149" s="17">
        <v>12</v>
      </c>
      <c r="H149" s="18" t="str">
        <f t="shared" si="12"/>
        <v/>
      </c>
      <c r="I149" s="14" t="str">
        <f t="shared" si="13"/>
        <v>ITA-zan pin SPA-12</v>
      </c>
      <c r="J149" s="32" t="str">
        <f>MID(Tabella1[[#This Row],[COD PRODOTTO]],3,3)</f>
        <v>756</v>
      </c>
      <c r="K149" s="32"/>
      <c r="L149" t="str">
        <f t="shared" si="15"/>
        <v>terminato</v>
      </c>
      <c r="M149" t="str">
        <f t="shared" si="16"/>
        <v>L5756420</v>
      </c>
      <c r="N149" t="str">
        <f>TRIM(C149)</f>
        <v>ITA</v>
      </c>
      <c r="O149" t="str">
        <f>TRIM(D149)</f>
        <v>zan pin SPA</v>
      </c>
      <c r="P149" t="str">
        <f t="shared" si="14"/>
        <v>terminato</v>
      </c>
      <c r="Q149" t="str">
        <f t="shared" si="11"/>
        <v>0</v>
      </c>
      <c r="R149" t="str">
        <f t="shared" si="11"/>
        <v>12</v>
      </c>
    </row>
    <row r="150" spans="1:18" ht="12.75" customHeight="1" x14ac:dyDescent="0.3">
      <c r="A150" s="16">
        <v>152</v>
      </c>
      <c r="B150" s="14" t="s">
        <v>92</v>
      </c>
      <c r="C150" s="14" t="s">
        <v>8</v>
      </c>
      <c r="D150" s="14" t="s">
        <v>49</v>
      </c>
      <c r="E150" s="14" t="s">
        <v>10</v>
      </c>
      <c r="F150" s="16">
        <v>0</v>
      </c>
      <c r="G150" s="17">
        <v>32</v>
      </c>
      <c r="H150" s="18" t="str">
        <f t="shared" si="12"/>
        <v/>
      </c>
      <c r="I150" s="14" t="str">
        <f t="shared" si="13"/>
        <v>ITA-SICURpin SUD S.r.l-32</v>
      </c>
      <c r="J150" s="32" t="str">
        <f>MID(Tabella1[[#This Row],[COD PRODOTTO]],3,3)</f>
        <v>059</v>
      </c>
      <c r="K150" s="32"/>
      <c r="L150" t="str">
        <f t="shared" si="15"/>
        <v>terminato</v>
      </c>
      <c r="M150" t="str">
        <f t="shared" si="16"/>
        <v>P3059501</v>
      </c>
      <c r="N150" t="str">
        <f>TRIM(C150)</f>
        <v>ITA</v>
      </c>
      <c r="O150" t="str">
        <f>TRIM(D150)</f>
        <v>SICURpin SUD S.r.l</v>
      </c>
      <c r="P150" t="str">
        <f t="shared" si="14"/>
        <v>terminato</v>
      </c>
      <c r="Q150" t="str">
        <f t="shared" si="11"/>
        <v>0</v>
      </c>
      <c r="R150" t="str">
        <f t="shared" si="11"/>
        <v>32</v>
      </c>
    </row>
    <row r="151" spans="1:18" ht="12.75" customHeight="1" x14ac:dyDescent="0.3">
      <c r="A151" s="16">
        <v>153</v>
      </c>
      <c r="B151" s="14" t="s">
        <v>92</v>
      </c>
      <c r="C151" s="14" t="s">
        <v>8</v>
      </c>
      <c r="D151" s="14" t="s">
        <v>49</v>
      </c>
      <c r="E151" s="15" t="s">
        <v>1391</v>
      </c>
      <c r="F151" s="16">
        <v>10</v>
      </c>
      <c r="G151" s="17">
        <v>31</v>
      </c>
      <c r="H151" s="18">
        <f t="shared" si="12"/>
        <v>310</v>
      </c>
      <c r="I151" s="14" t="str">
        <f t="shared" si="13"/>
        <v>ITA-SICURpin SUD S.r.l-31</v>
      </c>
      <c r="J151" s="32" t="str">
        <f>MID(Tabella1[[#This Row],[COD PRODOTTO]],3,3)</f>
        <v>059</v>
      </c>
      <c r="K151" s="32"/>
      <c r="L151" t="str">
        <f t="shared" si="15"/>
        <v>terminato</v>
      </c>
      <c r="M151" t="str">
        <f t="shared" si="16"/>
        <v>P3059501</v>
      </c>
      <c r="N151" t="str">
        <f>TRIM(C151)</f>
        <v>ITA</v>
      </c>
      <c r="O151" t="str">
        <f>TRIM(D151)</f>
        <v>SICURpin SUD S.r.l</v>
      </c>
      <c r="P151" t="str">
        <f t="shared" si="14"/>
        <v>non terminato</v>
      </c>
      <c r="Q151" t="str">
        <f t="shared" si="11"/>
        <v>10</v>
      </c>
      <c r="R151" t="str">
        <f t="shared" si="11"/>
        <v>31</v>
      </c>
    </row>
    <row r="152" spans="1:18" ht="12.75" customHeight="1" x14ac:dyDescent="0.3">
      <c r="A152" s="16">
        <v>154</v>
      </c>
      <c r="B152" s="14" t="s">
        <v>92</v>
      </c>
      <c r="C152" s="14" t="s">
        <v>8</v>
      </c>
      <c r="D152" s="14" t="s">
        <v>49</v>
      </c>
      <c r="E152" s="15" t="s">
        <v>1391</v>
      </c>
      <c r="F152" s="16">
        <v>20</v>
      </c>
      <c r="G152" s="17">
        <v>39</v>
      </c>
      <c r="H152" s="18">
        <f t="shared" si="12"/>
        <v>780</v>
      </c>
      <c r="I152" s="14" t="str">
        <f t="shared" si="13"/>
        <v>ITA-SICURpin SUD S.r.l-39</v>
      </c>
      <c r="J152" s="32" t="str">
        <f>MID(Tabella1[[#This Row],[COD PRODOTTO]],3,3)</f>
        <v>059</v>
      </c>
      <c r="K152" s="32"/>
      <c r="L152" t="str">
        <f t="shared" si="15"/>
        <v>terminato</v>
      </c>
      <c r="M152" t="str">
        <f t="shared" si="16"/>
        <v>P3059501</v>
      </c>
      <c r="N152" t="str">
        <f>TRIM(C152)</f>
        <v>ITA</v>
      </c>
      <c r="O152" t="str">
        <f>TRIM(D152)</f>
        <v>SICURpin SUD S.r.l</v>
      </c>
      <c r="P152" t="str">
        <f t="shared" si="14"/>
        <v>non terminato</v>
      </c>
      <c r="Q152" t="str">
        <f t="shared" si="11"/>
        <v>20</v>
      </c>
      <c r="R152" t="str">
        <f t="shared" si="11"/>
        <v>39</v>
      </c>
    </row>
    <row r="153" spans="1:18" ht="12.75" customHeight="1" x14ac:dyDescent="0.3">
      <c r="A153" s="16">
        <v>155</v>
      </c>
      <c r="B153" s="14" t="s">
        <v>92</v>
      </c>
      <c r="C153" s="14" t="s">
        <v>8</v>
      </c>
      <c r="D153" s="14" t="s">
        <v>49</v>
      </c>
      <c r="E153" s="15" t="s">
        <v>1391</v>
      </c>
      <c r="F153" s="16">
        <v>20</v>
      </c>
      <c r="G153" s="17">
        <v>19</v>
      </c>
      <c r="H153" s="18">
        <f t="shared" si="12"/>
        <v>380</v>
      </c>
      <c r="I153" s="14" t="str">
        <f t="shared" si="13"/>
        <v>ITA-SICURpin SUD S.r.l-19</v>
      </c>
      <c r="J153" s="32" t="str">
        <f>MID(Tabella1[[#This Row],[COD PRODOTTO]],3,3)</f>
        <v>059</v>
      </c>
      <c r="K153" s="32"/>
      <c r="L153" t="str">
        <f t="shared" si="15"/>
        <v>terminato</v>
      </c>
      <c r="M153" t="str">
        <f t="shared" si="16"/>
        <v>P3059501</v>
      </c>
      <c r="N153" t="str">
        <f>TRIM(C153)</f>
        <v>ITA</v>
      </c>
      <c r="O153" t="str">
        <f>TRIM(D153)</f>
        <v>SICURpin SUD S.r.l</v>
      </c>
      <c r="P153" t="str">
        <f t="shared" si="14"/>
        <v>non terminato</v>
      </c>
      <c r="Q153" t="str">
        <f t="shared" si="11"/>
        <v>20</v>
      </c>
      <c r="R153" t="str">
        <f t="shared" si="11"/>
        <v>19</v>
      </c>
    </row>
    <row r="154" spans="1:18" ht="12.75" customHeight="1" x14ac:dyDescent="0.3">
      <c r="A154" s="16">
        <v>156</v>
      </c>
      <c r="B154" s="14" t="s">
        <v>93</v>
      </c>
      <c r="C154" s="14" t="s">
        <v>8</v>
      </c>
      <c r="D154" s="14" t="s">
        <v>94</v>
      </c>
      <c r="E154" s="15" t="s">
        <v>1391</v>
      </c>
      <c r="F154" s="16">
        <v>10</v>
      </c>
      <c r="G154" s="17">
        <v>36</v>
      </c>
      <c r="H154" s="18">
        <f t="shared" si="12"/>
        <v>360</v>
      </c>
      <c r="I154" s="14" t="str">
        <f t="shared" si="13"/>
        <v>ITA-SG palla S.R.L.-36</v>
      </c>
      <c r="J154" s="32" t="str">
        <f>MID(Tabella1[[#This Row],[COD PRODOTTO]],3,3)</f>
        <v>863</v>
      </c>
      <c r="K154" s="32"/>
      <c r="L154" t="str">
        <f t="shared" si="15"/>
        <v>terminato</v>
      </c>
      <c r="M154" t="str">
        <f t="shared" si="16"/>
        <v>D4863039</v>
      </c>
      <c r="N154" t="str">
        <f>TRIM(C154)</f>
        <v>ITA</v>
      </c>
      <c r="O154" t="str">
        <f>TRIM(D154)</f>
        <v>SG palla S.R.L.</v>
      </c>
      <c r="P154" t="str">
        <f t="shared" si="14"/>
        <v>non terminato</v>
      </c>
      <c r="Q154" t="str">
        <f t="shared" si="11"/>
        <v>10</v>
      </c>
      <c r="R154" t="str">
        <f t="shared" si="11"/>
        <v>36</v>
      </c>
    </row>
    <row r="155" spans="1:18" ht="12.75" customHeight="1" x14ac:dyDescent="0.3">
      <c r="A155" s="16">
        <v>157</v>
      </c>
      <c r="B155" s="14" t="s">
        <v>93</v>
      </c>
      <c r="C155" s="14" t="s">
        <v>8</v>
      </c>
      <c r="D155" s="14" t="s">
        <v>94</v>
      </c>
      <c r="E155" s="14" t="s">
        <v>10</v>
      </c>
      <c r="F155" s="16">
        <v>0</v>
      </c>
      <c r="G155" s="17">
        <v>32</v>
      </c>
      <c r="H155" s="18" t="str">
        <f t="shared" si="12"/>
        <v/>
      </c>
      <c r="I155" s="14" t="str">
        <f t="shared" si="13"/>
        <v>ITA-SG palla S.R.L.-32</v>
      </c>
      <c r="J155" s="32" t="str">
        <f>MID(Tabella1[[#This Row],[COD PRODOTTO]],3,3)</f>
        <v>863</v>
      </c>
      <c r="K155" s="32"/>
      <c r="L155" t="str">
        <f t="shared" si="15"/>
        <v>terminato</v>
      </c>
      <c r="M155" t="str">
        <f t="shared" si="16"/>
        <v>D4863039</v>
      </c>
      <c r="N155" t="str">
        <f>TRIM(C155)</f>
        <v>ITA</v>
      </c>
      <c r="O155" t="str">
        <f>TRIM(D155)</f>
        <v>SG palla S.R.L.</v>
      </c>
      <c r="P155" t="str">
        <f t="shared" si="14"/>
        <v>terminato</v>
      </c>
      <c r="Q155" t="str">
        <f t="shared" si="11"/>
        <v>0</v>
      </c>
      <c r="R155" t="str">
        <f t="shared" si="11"/>
        <v>32</v>
      </c>
    </row>
    <row r="156" spans="1:18" ht="12.75" customHeight="1" x14ac:dyDescent="0.3">
      <c r="A156" s="16">
        <v>158</v>
      </c>
      <c r="B156" s="14" t="s">
        <v>95</v>
      </c>
      <c r="C156" s="14" t="s">
        <v>14</v>
      </c>
      <c r="D156" s="14" t="s">
        <v>23</v>
      </c>
      <c r="E156" s="14" t="s">
        <v>10</v>
      </c>
      <c r="F156" s="16">
        <v>0</v>
      </c>
      <c r="G156" s="17">
        <v>37</v>
      </c>
      <c r="H156" s="18" t="str">
        <f t="shared" si="12"/>
        <v/>
      </c>
      <c r="I156" s="14" t="str">
        <f t="shared" si="13"/>
        <v>EGY-zan pin assuf S.A.E.-37</v>
      </c>
      <c r="J156" s="32" t="str">
        <f>MID(Tabella1[[#This Row],[COD PRODOTTO]],3,3)</f>
        <v>950</v>
      </c>
      <c r="K156" s="32"/>
      <c r="L156" t="str">
        <f t="shared" si="15"/>
        <v>terminato</v>
      </c>
      <c r="M156" t="str">
        <f t="shared" si="16"/>
        <v>M6950978</v>
      </c>
      <c r="N156" t="str">
        <f>TRIM(C156)</f>
        <v>EGY</v>
      </c>
      <c r="O156" t="str">
        <f>TRIM(D156)</f>
        <v>zan pin assuf S.A.E.</v>
      </c>
      <c r="P156" t="str">
        <f t="shared" si="14"/>
        <v>terminato</v>
      </c>
      <c r="Q156" t="str">
        <f t="shared" si="11"/>
        <v>0</v>
      </c>
      <c r="R156" t="str">
        <f t="shared" si="11"/>
        <v>37</v>
      </c>
    </row>
    <row r="157" spans="1:18" ht="12.75" customHeight="1" x14ac:dyDescent="0.3">
      <c r="A157" s="16">
        <v>159</v>
      </c>
      <c r="B157" s="14" t="s">
        <v>95</v>
      </c>
      <c r="C157" s="14" t="s">
        <v>14</v>
      </c>
      <c r="D157" s="14" t="s">
        <v>23</v>
      </c>
      <c r="E157" s="15" t="s">
        <v>1391</v>
      </c>
      <c r="F157" s="16">
        <v>20</v>
      </c>
      <c r="G157" s="17">
        <v>24</v>
      </c>
      <c r="H157" s="18">
        <f t="shared" si="12"/>
        <v>480</v>
      </c>
      <c r="I157" s="14" t="str">
        <f t="shared" si="13"/>
        <v>EGY-zan pin assuf S.A.E.-24</v>
      </c>
      <c r="J157" s="32" t="str">
        <f>MID(Tabella1[[#This Row],[COD PRODOTTO]],3,3)</f>
        <v>950</v>
      </c>
      <c r="K157" s="32"/>
      <c r="L157" t="str">
        <f t="shared" si="15"/>
        <v>terminato</v>
      </c>
      <c r="M157" t="str">
        <f t="shared" si="16"/>
        <v>M6950978</v>
      </c>
      <c r="N157" t="str">
        <f>TRIM(C157)</f>
        <v>EGY</v>
      </c>
      <c r="O157" t="str">
        <f>TRIM(D157)</f>
        <v>zan pin assuf S.A.E.</v>
      </c>
      <c r="P157" t="str">
        <f t="shared" si="14"/>
        <v>non terminato</v>
      </c>
      <c r="Q157" t="str">
        <f t="shared" si="11"/>
        <v>20</v>
      </c>
      <c r="R157" t="str">
        <f t="shared" si="11"/>
        <v>24</v>
      </c>
    </row>
    <row r="158" spans="1:18" ht="12.75" customHeight="1" x14ac:dyDescent="0.3">
      <c r="A158" s="16">
        <v>160</v>
      </c>
      <c r="B158" s="14" t="s">
        <v>95</v>
      </c>
      <c r="C158" s="14" t="s">
        <v>14</v>
      </c>
      <c r="D158" s="14" t="s">
        <v>23</v>
      </c>
      <c r="E158" s="15" t="s">
        <v>1391</v>
      </c>
      <c r="F158" s="16">
        <v>10</v>
      </c>
      <c r="G158" s="17">
        <v>13</v>
      </c>
      <c r="H158" s="18">
        <f t="shared" si="12"/>
        <v>130</v>
      </c>
      <c r="I158" s="14" t="str">
        <f t="shared" si="13"/>
        <v>EGY-zan pin assuf S.A.E.-13</v>
      </c>
      <c r="J158" s="32" t="str">
        <f>MID(Tabella1[[#This Row],[COD PRODOTTO]],3,3)</f>
        <v>950</v>
      </c>
      <c r="K158" s="32"/>
      <c r="L158" t="str">
        <f t="shared" si="15"/>
        <v>terminato</v>
      </c>
      <c r="M158" t="str">
        <f t="shared" si="16"/>
        <v>M6950978</v>
      </c>
      <c r="N158" t="str">
        <f>TRIM(C158)</f>
        <v>EGY</v>
      </c>
      <c r="O158" t="str">
        <f>TRIM(D158)</f>
        <v>zan pin assuf S.A.E.</v>
      </c>
      <c r="P158" t="str">
        <f t="shared" si="14"/>
        <v>non terminato</v>
      </c>
      <c r="Q158" t="str">
        <f t="shared" si="11"/>
        <v>10</v>
      </c>
      <c r="R158" t="str">
        <f t="shared" si="11"/>
        <v>13</v>
      </c>
    </row>
    <row r="159" spans="1:18" ht="12.75" customHeight="1" x14ac:dyDescent="0.3">
      <c r="A159" s="16">
        <v>161</v>
      </c>
      <c r="B159" s="14" t="s">
        <v>95</v>
      </c>
      <c r="C159" s="14" t="s">
        <v>14</v>
      </c>
      <c r="D159" s="14" t="s">
        <v>23</v>
      </c>
      <c r="E159" s="15" t="s">
        <v>1391</v>
      </c>
      <c r="F159" s="16">
        <v>20</v>
      </c>
      <c r="G159" s="17">
        <v>30</v>
      </c>
      <c r="H159" s="18">
        <f t="shared" si="12"/>
        <v>600</v>
      </c>
      <c r="I159" s="14" t="str">
        <f t="shared" si="13"/>
        <v>EGY-zan pin assuf S.A.E.-30</v>
      </c>
      <c r="J159" s="32" t="str">
        <f>MID(Tabella1[[#This Row],[COD PRODOTTO]],3,3)</f>
        <v>950</v>
      </c>
      <c r="K159" s="32"/>
      <c r="L159" t="str">
        <f t="shared" si="15"/>
        <v>terminato</v>
      </c>
      <c r="M159" t="str">
        <f t="shared" si="16"/>
        <v>M6950978</v>
      </c>
      <c r="N159" t="str">
        <f>TRIM(C159)</f>
        <v>EGY</v>
      </c>
      <c r="O159" t="str">
        <f>TRIM(D159)</f>
        <v>zan pin assuf S.A.E.</v>
      </c>
      <c r="P159" t="str">
        <f t="shared" si="14"/>
        <v>non terminato</v>
      </c>
      <c r="Q159" t="str">
        <f t="shared" si="11"/>
        <v>20</v>
      </c>
      <c r="R159" t="str">
        <f t="shared" si="11"/>
        <v>30</v>
      </c>
    </row>
    <row r="160" spans="1:18" ht="12.75" customHeight="1" x14ac:dyDescent="0.3">
      <c r="A160" s="16">
        <v>162</v>
      </c>
      <c r="B160" s="14" t="s">
        <v>96</v>
      </c>
      <c r="C160" s="14" t="s">
        <v>8</v>
      </c>
      <c r="D160" s="14" t="s">
        <v>97</v>
      </c>
      <c r="E160" s="15" t="s">
        <v>1391</v>
      </c>
      <c r="F160" s="16">
        <v>10</v>
      </c>
      <c r="G160" s="17">
        <v>22</v>
      </c>
      <c r="H160" s="18">
        <f t="shared" si="12"/>
        <v>220</v>
      </c>
      <c r="I160" s="14" t="str">
        <f t="shared" si="13"/>
        <v>ITA-zan SPA-22</v>
      </c>
      <c r="J160" s="32" t="str">
        <f>MID(Tabella1[[#This Row],[COD PRODOTTO]],3,3)</f>
        <v>884</v>
      </c>
      <c r="K160" s="32"/>
      <c r="L160" t="str">
        <f t="shared" si="15"/>
        <v>terminato</v>
      </c>
      <c r="M160" t="str">
        <f t="shared" si="16"/>
        <v>F0884159</v>
      </c>
      <c r="N160" t="str">
        <f>TRIM(C160)</f>
        <v>ITA</v>
      </c>
      <c r="O160" t="str">
        <f>TRIM(D160)</f>
        <v>zan SPA</v>
      </c>
      <c r="P160" t="str">
        <f t="shared" si="14"/>
        <v>non terminato</v>
      </c>
      <c r="Q160" t="str">
        <f t="shared" si="11"/>
        <v>10</v>
      </c>
      <c r="R160" t="str">
        <f t="shared" si="11"/>
        <v>22</v>
      </c>
    </row>
    <row r="161" spans="1:18" ht="12.75" customHeight="1" x14ac:dyDescent="0.3">
      <c r="A161" s="16">
        <v>163</v>
      </c>
      <c r="B161" s="14" t="s">
        <v>96</v>
      </c>
      <c r="C161" s="14" t="s">
        <v>8</v>
      </c>
      <c r="D161" s="14" t="s">
        <v>97</v>
      </c>
      <c r="E161" s="15" t="s">
        <v>1391</v>
      </c>
      <c r="F161" s="16">
        <v>20</v>
      </c>
      <c r="G161" s="17">
        <v>11</v>
      </c>
      <c r="H161" s="18">
        <f t="shared" si="12"/>
        <v>220</v>
      </c>
      <c r="I161" s="14" t="str">
        <f t="shared" si="13"/>
        <v>ITA-zan SPA-11</v>
      </c>
      <c r="J161" s="32" t="str">
        <f>MID(Tabella1[[#This Row],[COD PRODOTTO]],3,3)</f>
        <v>884</v>
      </c>
      <c r="K161" s="32"/>
      <c r="L161" t="str">
        <f t="shared" si="15"/>
        <v>terminato</v>
      </c>
      <c r="M161" t="str">
        <f t="shared" si="16"/>
        <v>F0884159</v>
      </c>
      <c r="N161" t="str">
        <f>TRIM(C161)</f>
        <v>ITA</v>
      </c>
      <c r="O161" t="str">
        <f>TRIM(D161)</f>
        <v>zan SPA</v>
      </c>
      <c r="P161" t="str">
        <f t="shared" si="14"/>
        <v>non terminato</v>
      </c>
      <c r="Q161" t="str">
        <f t="shared" si="11"/>
        <v>20</v>
      </c>
      <c r="R161" t="str">
        <f t="shared" si="11"/>
        <v>11</v>
      </c>
    </row>
    <row r="162" spans="1:18" ht="12.75" customHeight="1" x14ac:dyDescent="0.3">
      <c r="A162" s="16">
        <v>164</v>
      </c>
      <c r="B162" s="14" t="s">
        <v>98</v>
      </c>
      <c r="C162" s="14" t="s">
        <v>14</v>
      </c>
      <c r="D162" s="14" t="s">
        <v>23</v>
      </c>
      <c r="E162" s="15" t="s">
        <v>1391</v>
      </c>
      <c r="F162" s="16">
        <v>10</v>
      </c>
      <c r="G162" s="17">
        <v>32</v>
      </c>
      <c r="H162" s="18">
        <f t="shared" si="12"/>
        <v>320</v>
      </c>
      <c r="I162" s="14" t="str">
        <f t="shared" si="13"/>
        <v>EGY-zan pin assuf S.A.E.-32</v>
      </c>
      <c r="J162" s="32" t="str">
        <f>MID(Tabella1[[#This Row],[COD PRODOTTO]],3,3)</f>
        <v>927</v>
      </c>
      <c r="K162" s="32"/>
      <c r="L162" t="str">
        <f t="shared" si="15"/>
        <v>terminato</v>
      </c>
      <c r="M162" t="str">
        <f t="shared" si="16"/>
        <v>A7927011</v>
      </c>
      <c r="N162" t="str">
        <f>TRIM(C162)</f>
        <v>EGY</v>
      </c>
      <c r="O162" t="str">
        <f>TRIM(D162)</f>
        <v>zan pin assuf S.A.E.</v>
      </c>
      <c r="P162" t="str">
        <f t="shared" si="14"/>
        <v>non terminato</v>
      </c>
      <c r="Q162" t="str">
        <f t="shared" si="11"/>
        <v>10</v>
      </c>
      <c r="R162" t="str">
        <f t="shared" si="11"/>
        <v>32</v>
      </c>
    </row>
    <row r="163" spans="1:18" ht="12.75" customHeight="1" x14ac:dyDescent="0.3">
      <c r="A163" s="16">
        <v>165</v>
      </c>
      <c r="B163" s="14" t="s">
        <v>98</v>
      </c>
      <c r="C163" s="14" t="s">
        <v>14</v>
      </c>
      <c r="D163" s="14" t="s">
        <v>23</v>
      </c>
      <c r="E163" s="15" t="s">
        <v>1391</v>
      </c>
      <c r="F163" s="16">
        <v>20</v>
      </c>
      <c r="G163" s="17">
        <v>27</v>
      </c>
      <c r="H163" s="18">
        <f t="shared" si="12"/>
        <v>540</v>
      </c>
      <c r="I163" s="14" t="str">
        <f t="shared" si="13"/>
        <v>EGY-zan pin assuf S.A.E.-27</v>
      </c>
      <c r="J163" s="32" t="str">
        <f>MID(Tabella1[[#This Row],[COD PRODOTTO]],3,3)</f>
        <v>927</v>
      </c>
      <c r="K163" s="32"/>
      <c r="L163" t="str">
        <f t="shared" si="15"/>
        <v>terminato</v>
      </c>
      <c r="M163" t="str">
        <f t="shared" si="16"/>
        <v>A7927011</v>
      </c>
      <c r="N163" t="str">
        <f>TRIM(C163)</f>
        <v>EGY</v>
      </c>
      <c r="O163" t="str">
        <f>TRIM(D163)</f>
        <v>zan pin assuf S.A.E.</v>
      </c>
      <c r="P163" t="str">
        <f t="shared" si="14"/>
        <v>non terminato</v>
      </c>
      <c r="Q163" t="str">
        <f t="shared" si="11"/>
        <v>20</v>
      </c>
      <c r="R163" t="str">
        <f t="shared" si="11"/>
        <v>27</v>
      </c>
    </row>
    <row r="164" spans="1:18" ht="12.75" customHeight="1" x14ac:dyDescent="0.3">
      <c r="A164" s="16">
        <v>166</v>
      </c>
      <c r="B164" s="14" t="s">
        <v>98</v>
      </c>
      <c r="C164" s="14" t="s">
        <v>14</v>
      </c>
      <c r="D164" s="14" t="s">
        <v>23</v>
      </c>
      <c r="E164" s="14" t="s">
        <v>10</v>
      </c>
      <c r="F164" s="16">
        <v>0</v>
      </c>
      <c r="G164" s="17">
        <v>37</v>
      </c>
      <c r="H164" s="18" t="str">
        <f t="shared" si="12"/>
        <v/>
      </c>
      <c r="I164" s="14" t="str">
        <f t="shared" si="13"/>
        <v>EGY-zan pin assuf S.A.E.-37</v>
      </c>
      <c r="J164" s="32" t="str">
        <f>MID(Tabella1[[#This Row],[COD PRODOTTO]],3,3)</f>
        <v>927</v>
      </c>
      <c r="K164" s="32"/>
      <c r="L164" t="str">
        <f t="shared" si="15"/>
        <v>terminato</v>
      </c>
      <c r="M164" t="str">
        <f t="shared" si="16"/>
        <v>A7927011</v>
      </c>
      <c r="N164" t="str">
        <f>TRIM(C164)</f>
        <v>EGY</v>
      </c>
      <c r="O164" t="str">
        <f>TRIM(D164)</f>
        <v>zan pin assuf S.A.E.</v>
      </c>
      <c r="P164" t="str">
        <f t="shared" si="14"/>
        <v>terminato</v>
      </c>
      <c r="Q164" t="str">
        <f t="shared" si="11"/>
        <v>0</v>
      </c>
      <c r="R164" t="str">
        <f t="shared" si="11"/>
        <v>37</v>
      </c>
    </row>
    <row r="165" spans="1:18" ht="12.75" customHeight="1" x14ac:dyDescent="0.3">
      <c r="A165" s="16">
        <v>167</v>
      </c>
      <c r="B165" s="14" t="s">
        <v>99</v>
      </c>
      <c r="C165" s="14" t="s">
        <v>30</v>
      </c>
      <c r="D165" s="14" t="s">
        <v>16</v>
      </c>
      <c r="E165" s="14" t="s">
        <v>10</v>
      </c>
      <c r="F165" s="16">
        <v>0</v>
      </c>
      <c r="G165" s="17">
        <v>15</v>
      </c>
      <c r="H165" s="18" t="str">
        <f t="shared" si="12"/>
        <v/>
      </c>
      <c r="I165" s="14" t="str">
        <f t="shared" si="13"/>
        <v>NON PRESENTE-EGYPTIAN SAE-15</v>
      </c>
      <c r="J165" s="32" t="str">
        <f>MID(Tabella1[[#This Row],[COD PRODOTTO]],3,3)</f>
        <v>301</v>
      </c>
      <c r="K165" s="32"/>
      <c r="L165" t="str">
        <f t="shared" si="15"/>
        <v>terminato</v>
      </c>
      <c r="M165" t="str">
        <f t="shared" si="16"/>
        <v>S4301036</v>
      </c>
      <c r="N165" t="str">
        <f>TRIM(C165)</f>
        <v>NON PRESENTE</v>
      </c>
      <c r="O165" t="str">
        <f>TRIM(D165)</f>
        <v>EGYPTIAN SAE</v>
      </c>
      <c r="P165" t="str">
        <f t="shared" si="14"/>
        <v>terminato</v>
      </c>
      <c r="Q165" t="str">
        <f t="shared" si="11"/>
        <v>0</v>
      </c>
      <c r="R165" t="str">
        <f t="shared" si="11"/>
        <v>15</v>
      </c>
    </row>
    <row r="166" spans="1:18" ht="12.75" customHeight="1" x14ac:dyDescent="0.3">
      <c r="A166" s="16">
        <v>168</v>
      </c>
      <c r="B166" s="14" t="s">
        <v>99</v>
      </c>
      <c r="C166" s="14" t="s">
        <v>30</v>
      </c>
      <c r="D166" s="14" t="s">
        <v>16</v>
      </c>
      <c r="E166" s="15" t="s">
        <v>1391</v>
      </c>
      <c r="F166" s="16">
        <v>10</v>
      </c>
      <c r="G166" s="17">
        <v>16</v>
      </c>
      <c r="H166" s="18">
        <f t="shared" si="12"/>
        <v>160</v>
      </c>
      <c r="I166" s="14" t="str">
        <f t="shared" si="13"/>
        <v>NON PRESENTE-EGYPTIAN SAE-16</v>
      </c>
      <c r="J166" s="32" t="str">
        <f>MID(Tabella1[[#This Row],[COD PRODOTTO]],3,3)</f>
        <v>301</v>
      </c>
      <c r="K166" s="32"/>
      <c r="L166" t="str">
        <f t="shared" si="15"/>
        <v>terminato</v>
      </c>
      <c r="M166" t="str">
        <f t="shared" si="16"/>
        <v>S4301036</v>
      </c>
      <c r="N166" t="str">
        <f>TRIM(C166)</f>
        <v>NON PRESENTE</v>
      </c>
      <c r="O166" t="str">
        <f>TRIM(D166)</f>
        <v>EGYPTIAN SAE</v>
      </c>
      <c r="P166" t="str">
        <f t="shared" si="14"/>
        <v>non terminato</v>
      </c>
      <c r="Q166" t="str">
        <f t="shared" si="11"/>
        <v>10</v>
      </c>
      <c r="R166" t="str">
        <f t="shared" si="11"/>
        <v>16</v>
      </c>
    </row>
    <row r="167" spans="1:18" ht="12.75" customHeight="1" x14ac:dyDescent="0.3">
      <c r="A167" s="16">
        <v>169</v>
      </c>
      <c r="B167" s="14" t="s">
        <v>100</v>
      </c>
      <c r="C167" s="14" t="s">
        <v>14</v>
      </c>
      <c r="D167" s="14" t="s">
        <v>13</v>
      </c>
      <c r="E167" s="14" t="s">
        <v>10</v>
      </c>
      <c r="F167" s="16">
        <v>0</v>
      </c>
      <c r="G167" s="17">
        <v>19</v>
      </c>
      <c r="H167" s="18" t="str">
        <f t="shared" si="12"/>
        <v/>
      </c>
      <c r="I167" s="14" t="str">
        <f t="shared" si="13"/>
        <v>EGY-ccc order-19</v>
      </c>
      <c r="J167" s="32" t="str">
        <f>MID(Tabella1[[#This Row],[COD PRODOTTO]],3,3)</f>
        <v>856</v>
      </c>
      <c r="K167" s="32"/>
      <c r="L167" t="str">
        <f t="shared" si="15"/>
        <v>terminato</v>
      </c>
      <c r="M167" t="str">
        <f t="shared" si="16"/>
        <v>M3856837</v>
      </c>
      <c r="N167" t="str">
        <f>TRIM(C167)</f>
        <v>EGY</v>
      </c>
      <c r="O167" t="str">
        <f>TRIM(D167)</f>
        <v>ccc order</v>
      </c>
      <c r="P167" t="str">
        <f t="shared" si="14"/>
        <v>terminato</v>
      </c>
      <c r="Q167" t="str">
        <f t="shared" si="11"/>
        <v>0</v>
      </c>
      <c r="R167" t="str">
        <f t="shared" si="11"/>
        <v>19</v>
      </c>
    </row>
    <row r="168" spans="1:18" ht="12.75" customHeight="1" x14ac:dyDescent="0.3">
      <c r="A168" s="16">
        <v>170</v>
      </c>
      <c r="B168" s="14" t="s">
        <v>100</v>
      </c>
      <c r="C168" s="14" t="s">
        <v>14</v>
      </c>
      <c r="D168" s="14" t="s">
        <v>13</v>
      </c>
      <c r="E168" s="15" t="s">
        <v>1391</v>
      </c>
      <c r="F168" s="16">
        <v>20</v>
      </c>
      <c r="G168" s="17">
        <v>33</v>
      </c>
      <c r="H168" s="18">
        <f t="shared" si="12"/>
        <v>660</v>
      </c>
      <c r="I168" s="14" t="str">
        <f t="shared" si="13"/>
        <v>EGY-ccc order-33</v>
      </c>
      <c r="J168" s="32" t="str">
        <f>MID(Tabella1[[#This Row],[COD PRODOTTO]],3,3)</f>
        <v>856</v>
      </c>
      <c r="K168" s="32"/>
      <c r="L168" t="str">
        <f t="shared" si="15"/>
        <v>terminato</v>
      </c>
      <c r="M168" t="str">
        <f t="shared" si="16"/>
        <v>M3856837</v>
      </c>
      <c r="N168" t="str">
        <f>TRIM(C168)</f>
        <v>EGY</v>
      </c>
      <c r="O168" t="str">
        <f>TRIM(D168)</f>
        <v>ccc order</v>
      </c>
      <c r="P168" t="str">
        <f t="shared" si="14"/>
        <v>non terminato</v>
      </c>
      <c r="Q168" t="str">
        <f t="shared" si="11"/>
        <v>20</v>
      </c>
      <c r="R168" t="str">
        <f t="shared" si="11"/>
        <v>33</v>
      </c>
    </row>
    <row r="169" spans="1:18" ht="12.75" customHeight="1" x14ac:dyDescent="0.3">
      <c r="A169" s="16">
        <v>171</v>
      </c>
      <c r="B169" s="14" t="s">
        <v>100</v>
      </c>
      <c r="C169" s="14" t="s">
        <v>14</v>
      </c>
      <c r="D169" s="14" t="s">
        <v>13</v>
      </c>
      <c r="E169" s="15" t="s">
        <v>1391</v>
      </c>
      <c r="F169" s="16">
        <v>10</v>
      </c>
      <c r="G169" s="17">
        <v>39</v>
      </c>
      <c r="H169" s="18">
        <f t="shared" si="12"/>
        <v>390</v>
      </c>
      <c r="I169" s="14" t="str">
        <f t="shared" si="13"/>
        <v>EGY-ccc order-39</v>
      </c>
      <c r="J169" s="32" t="str">
        <f>MID(Tabella1[[#This Row],[COD PRODOTTO]],3,3)</f>
        <v>856</v>
      </c>
      <c r="K169" s="32"/>
      <c r="L169" t="str">
        <f t="shared" si="15"/>
        <v>terminato</v>
      </c>
      <c r="M169" t="str">
        <f t="shared" si="16"/>
        <v>M3856837</v>
      </c>
      <c r="N169" t="str">
        <f>TRIM(C169)</f>
        <v>EGY</v>
      </c>
      <c r="O169" t="str">
        <f>TRIM(D169)</f>
        <v>ccc order</v>
      </c>
      <c r="P169" t="str">
        <f t="shared" si="14"/>
        <v>non terminato</v>
      </c>
      <c r="Q169" t="str">
        <f t="shared" si="11"/>
        <v>10</v>
      </c>
      <c r="R169" t="str">
        <f t="shared" si="11"/>
        <v>39</v>
      </c>
    </row>
    <row r="170" spans="1:18" ht="12.75" customHeight="1" x14ac:dyDescent="0.3">
      <c r="A170" s="16">
        <v>172</v>
      </c>
      <c r="B170" s="14" t="s">
        <v>101</v>
      </c>
      <c r="C170" s="14" t="s">
        <v>8</v>
      </c>
      <c r="D170" s="14" t="s">
        <v>47</v>
      </c>
      <c r="E170" s="14" t="s">
        <v>10</v>
      </c>
      <c r="F170" s="16">
        <v>0</v>
      </c>
      <c r="G170" s="17">
        <v>30</v>
      </c>
      <c r="H170" s="18" t="str">
        <f t="shared" si="12"/>
        <v/>
      </c>
      <c r="I170" s="14" t="str">
        <f t="shared" si="13"/>
        <v>ITA-zan pin SPA-30</v>
      </c>
      <c r="J170" s="32" t="str">
        <f>MID(Tabella1[[#This Row],[COD PRODOTTO]],3,3)</f>
        <v>705</v>
      </c>
      <c r="K170" s="32"/>
      <c r="L170" t="str">
        <f t="shared" si="15"/>
        <v>terminato</v>
      </c>
      <c r="M170" t="str">
        <f t="shared" si="16"/>
        <v>F2705715</v>
      </c>
      <c r="N170" t="str">
        <f>TRIM(C170)</f>
        <v>ITA</v>
      </c>
      <c r="O170" t="str">
        <f>TRIM(D170)</f>
        <v>zan pin SPA</v>
      </c>
      <c r="P170" t="str">
        <f t="shared" si="14"/>
        <v>terminato</v>
      </c>
      <c r="Q170" t="str">
        <f t="shared" si="11"/>
        <v>0</v>
      </c>
      <c r="R170" t="str">
        <f t="shared" si="11"/>
        <v>30</v>
      </c>
    </row>
    <row r="171" spans="1:18" ht="12.75" customHeight="1" x14ac:dyDescent="0.3">
      <c r="A171" s="16">
        <v>173</v>
      </c>
      <c r="B171" s="14" t="s">
        <v>102</v>
      </c>
      <c r="C171" s="14" t="s">
        <v>8</v>
      </c>
      <c r="D171" s="14" t="s">
        <v>97</v>
      </c>
      <c r="E171" s="15" t="s">
        <v>1391</v>
      </c>
      <c r="F171" s="16">
        <v>10</v>
      </c>
      <c r="G171" s="17">
        <v>21</v>
      </c>
      <c r="H171" s="18">
        <f t="shared" si="12"/>
        <v>210</v>
      </c>
      <c r="I171" s="14" t="str">
        <f t="shared" si="13"/>
        <v>ITA-zan SPA-21</v>
      </c>
      <c r="J171" s="32" t="str">
        <f>MID(Tabella1[[#This Row],[COD PRODOTTO]],3,3)</f>
        <v>396</v>
      </c>
      <c r="K171" s="32"/>
      <c r="L171" t="str">
        <f t="shared" si="15"/>
        <v>terminato</v>
      </c>
      <c r="M171" t="str">
        <f t="shared" si="16"/>
        <v>G8396573</v>
      </c>
      <c r="N171" t="str">
        <f>TRIM(C171)</f>
        <v>ITA</v>
      </c>
      <c r="O171" t="str">
        <f>TRIM(D171)</f>
        <v>zan SPA</v>
      </c>
      <c r="P171" t="str">
        <f t="shared" si="14"/>
        <v>non terminato</v>
      </c>
      <c r="Q171" t="str">
        <f t="shared" si="11"/>
        <v>10</v>
      </c>
      <c r="R171" t="str">
        <f t="shared" si="11"/>
        <v>21</v>
      </c>
    </row>
    <row r="172" spans="1:18" ht="12.75" customHeight="1" x14ac:dyDescent="0.3">
      <c r="A172" s="16">
        <v>174</v>
      </c>
      <c r="B172" s="14" t="s">
        <v>102</v>
      </c>
      <c r="C172" s="14" t="s">
        <v>8</v>
      </c>
      <c r="D172" s="14" t="s">
        <v>97</v>
      </c>
      <c r="E172" s="15" t="s">
        <v>1391</v>
      </c>
      <c r="F172" s="16">
        <v>20</v>
      </c>
      <c r="G172" s="17">
        <v>28</v>
      </c>
      <c r="H172" s="18">
        <f t="shared" si="12"/>
        <v>560</v>
      </c>
      <c r="I172" s="14" t="str">
        <f t="shared" si="13"/>
        <v>ITA-zan SPA-28</v>
      </c>
      <c r="J172" s="32" t="str">
        <f>MID(Tabella1[[#This Row],[COD PRODOTTO]],3,3)</f>
        <v>396</v>
      </c>
      <c r="K172" s="32"/>
      <c r="L172" t="str">
        <f t="shared" si="15"/>
        <v>terminato</v>
      </c>
      <c r="M172" t="str">
        <f t="shared" si="16"/>
        <v>G8396573</v>
      </c>
      <c r="N172" t="str">
        <f>TRIM(C172)</f>
        <v>ITA</v>
      </c>
      <c r="O172" t="str">
        <f>TRIM(D172)</f>
        <v>zan SPA</v>
      </c>
      <c r="P172" t="str">
        <f t="shared" si="14"/>
        <v>non terminato</v>
      </c>
      <c r="Q172" t="str">
        <f t="shared" si="11"/>
        <v>20</v>
      </c>
      <c r="R172" t="str">
        <f t="shared" si="11"/>
        <v>28</v>
      </c>
    </row>
    <row r="173" spans="1:18" ht="12.75" customHeight="1" x14ac:dyDescent="0.3">
      <c r="A173" s="16">
        <v>175</v>
      </c>
      <c r="B173" s="14" t="s">
        <v>102</v>
      </c>
      <c r="C173" s="14" t="s">
        <v>8</v>
      </c>
      <c r="D173" s="14" t="s">
        <v>97</v>
      </c>
      <c r="E173" s="14" t="s">
        <v>10</v>
      </c>
      <c r="F173" s="16">
        <v>0</v>
      </c>
      <c r="G173" s="17">
        <v>28</v>
      </c>
      <c r="H173" s="18" t="str">
        <f t="shared" si="12"/>
        <v/>
      </c>
      <c r="I173" s="14" t="str">
        <f t="shared" si="13"/>
        <v>ITA-zan SPA-28</v>
      </c>
      <c r="J173" s="32" t="str">
        <f>MID(Tabella1[[#This Row],[COD PRODOTTO]],3,3)</f>
        <v>396</v>
      </c>
      <c r="K173" s="32"/>
      <c r="L173" t="str">
        <f t="shared" si="15"/>
        <v>terminato</v>
      </c>
      <c r="M173" t="str">
        <f t="shared" si="16"/>
        <v>G8396573</v>
      </c>
      <c r="N173" t="str">
        <f>TRIM(C173)</f>
        <v>ITA</v>
      </c>
      <c r="O173" t="str">
        <f>TRIM(D173)</f>
        <v>zan SPA</v>
      </c>
      <c r="P173" t="str">
        <f t="shared" si="14"/>
        <v>terminato</v>
      </c>
      <c r="Q173" t="str">
        <f t="shared" si="11"/>
        <v>0</v>
      </c>
      <c r="R173" t="str">
        <f t="shared" si="11"/>
        <v>28</v>
      </c>
    </row>
    <row r="174" spans="1:18" ht="12.75" customHeight="1" x14ac:dyDescent="0.3">
      <c r="A174" s="16">
        <v>176</v>
      </c>
      <c r="B174" s="14" t="s">
        <v>103</v>
      </c>
      <c r="C174" s="14" t="s">
        <v>8</v>
      </c>
      <c r="D174" s="14" t="s">
        <v>36</v>
      </c>
      <c r="E174" s="14" t="s">
        <v>10</v>
      </c>
      <c r="F174" s="16">
        <v>0</v>
      </c>
      <c r="G174" s="17">
        <v>17</v>
      </c>
      <c r="H174" s="18" t="str">
        <f t="shared" si="12"/>
        <v/>
      </c>
      <c r="I174" s="14" t="str">
        <f t="shared" si="13"/>
        <v>ITA-zan VETRI-17</v>
      </c>
      <c r="J174" s="32" t="str">
        <f>MID(Tabella1[[#This Row],[COD PRODOTTO]],3,3)</f>
        <v>531</v>
      </c>
      <c r="K174" s="32"/>
      <c r="L174" t="str">
        <f t="shared" si="15"/>
        <v>terminato</v>
      </c>
      <c r="M174" t="str">
        <f t="shared" si="16"/>
        <v>G2531545</v>
      </c>
      <c r="N174" t="str">
        <f>TRIM(C174)</f>
        <v>ITA</v>
      </c>
      <c r="O174" t="str">
        <f>TRIM(D174)</f>
        <v>zan VETRI</v>
      </c>
      <c r="P174" t="str">
        <f t="shared" si="14"/>
        <v>terminato</v>
      </c>
      <c r="Q174" t="str">
        <f t="shared" si="11"/>
        <v>0</v>
      </c>
      <c r="R174" t="str">
        <f t="shared" si="11"/>
        <v>17</v>
      </c>
    </row>
    <row r="175" spans="1:18" ht="12.75" customHeight="1" x14ac:dyDescent="0.3">
      <c r="A175" s="16">
        <v>177</v>
      </c>
      <c r="B175" s="14" t="s">
        <v>104</v>
      </c>
      <c r="C175" s="14" t="s">
        <v>8</v>
      </c>
      <c r="D175" s="14" t="s">
        <v>105</v>
      </c>
      <c r="E175" s="15" t="s">
        <v>1391</v>
      </c>
      <c r="F175" s="16">
        <v>20</v>
      </c>
      <c r="G175" s="17">
        <v>19</v>
      </c>
      <c r="H175" s="18">
        <f t="shared" si="12"/>
        <v>380</v>
      </c>
      <c r="I175" s="14" t="str">
        <f t="shared" si="13"/>
        <v>ITA-SG DISTRIBUZIONE SRL-19</v>
      </c>
      <c r="J175" s="32" t="str">
        <f>MID(Tabella1[[#This Row],[COD PRODOTTO]],3,3)</f>
        <v>773</v>
      </c>
      <c r="K175" s="32"/>
      <c r="L175" t="str">
        <f t="shared" si="15"/>
        <v>terminato</v>
      </c>
      <c r="M175" t="str">
        <f t="shared" si="16"/>
        <v>E4773678</v>
      </c>
      <c r="N175" t="str">
        <f>TRIM(C175)</f>
        <v>ITA</v>
      </c>
      <c r="O175" t="str">
        <f>TRIM(D175)</f>
        <v>SG DISTRIBUZIONE SRL</v>
      </c>
      <c r="P175" t="str">
        <f t="shared" si="14"/>
        <v>non terminato</v>
      </c>
      <c r="Q175" t="str">
        <f t="shared" si="11"/>
        <v>20</v>
      </c>
      <c r="R175" t="str">
        <f t="shared" si="11"/>
        <v>19</v>
      </c>
    </row>
    <row r="176" spans="1:18" ht="12.75" customHeight="1" x14ac:dyDescent="0.3">
      <c r="A176" s="16">
        <v>178</v>
      </c>
      <c r="B176" s="14" t="s">
        <v>106</v>
      </c>
      <c r="C176" s="14" t="s">
        <v>8</v>
      </c>
      <c r="D176" s="14" t="s">
        <v>9</v>
      </c>
      <c r="E176" s="14" t="s">
        <v>10</v>
      </c>
      <c r="F176" s="16">
        <v>0</v>
      </c>
      <c r="G176" s="17">
        <v>34</v>
      </c>
      <c r="H176" s="18" t="str">
        <f t="shared" si="12"/>
        <v/>
      </c>
      <c r="I176" s="14" t="str">
        <f t="shared" si="13"/>
        <v>ITA-SG-34</v>
      </c>
      <c r="J176" s="32" t="str">
        <f>MID(Tabella1[[#This Row],[COD PRODOTTO]],3,3)</f>
        <v>710</v>
      </c>
      <c r="K176" s="32"/>
      <c r="L176" t="str">
        <f t="shared" si="15"/>
        <v>terminato</v>
      </c>
      <c r="M176" t="str">
        <f t="shared" si="16"/>
        <v>F5710930</v>
      </c>
      <c r="N176" t="str">
        <f>TRIM(C176)</f>
        <v>ITA</v>
      </c>
      <c r="O176" t="str">
        <f>TRIM(D176)</f>
        <v>SG</v>
      </c>
      <c r="P176" t="str">
        <f t="shared" si="14"/>
        <v>terminato</v>
      </c>
      <c r="Q176" t="str">
        <f t="shared" si="11"/>
        <v>0</v>
      </c>
      <c r="R176" t="str">
        <f t="shared" si="11"/>
        <v>34</v>
      </c>
    </row>
    <row r="177" spans="1:18" ht="12.75" customHeight="1" x14ac:dyDescent="0.3">
      <c r="A177" s="16">
        <v>179</v>
      </c>
      <c r="B177" s="14" t="s">
        <v>106</v>
      </c>
      <c r="C177" s="14" t="s">
        <v>8</v>
      </c>
      <c r="D177" s="14" t="s">
        <v>9</v>
      </c>
      <c r="E177" s="15" t="s">
        <v>1391</v>
      </c>
      <c r="F177" s="16">
        <v>20</v>
      </c>
      <c r="G177" s="17">
        <v>40</v>
      </c>
      <c r="H177" s="18">
        <f t="shared" si="12"/>
        <v>800</v>
      </c>
      <c r="I177" s="14" t="str">
        <f t="shared" si="13"/>
        <v>ITA-SG-40</v>
      </c>
      <c r="J177" s="32" t="str">
        <f>MID(Tabella1[[#This Row],[COD PRODOTTO]],3,3)</f>
        <v>710</v>
      </c>
      <c r="K177" s="32"/>
      <c r="L177" t="str">
        <f t="shared" si="15"/>
        <v>terminato</v>
      </c>
      <c r="M177" t="str">
        <f t="shared" si="16"/>
        <v>F5710930</v>
      </c>
      <c r="N177" t="str">
        <f>TRIM(C177)</f>
        <v>ITA</v>
      </c>
      <c r="O177" t="str">
        <f>TRIM(D177)</f>
        <v>SG</v>
      </c>
      <c r="P177" t="str">
        <f t="shared" si="14"/>
        <v>non terminato</v>
      </c>
      <c r="Q177" t="str">
        <f t="shared" si="11"/>
        <v>20</v>
      </c>
      <c r="R177" t="str">
        <f t="shared" si="11"/>
        <v>40</v>
      </c>
    </row>
    <row r="178" spans="1:18" ht="12.75" customHeight="1" x14ac:dyDescent="0.3">
      <c r="A178" s="16">
        <v>180</v>
      </c>
      <c r="B178" s="14" t="s">
        <v>107</v>
      </c>
      <c r="C178" s="14" t="s">
        <v>8</v>
      </c>
      <c r="D178" s="14" t="s">
        <v>9</v>
      </c>
      <c r="E178" s="15" t="s">
        <v>1391</v>
      </c>
      <c r="F178" s="16">
        <v>20</v>
      </c>
      <c r="G178" s="17">
        <v>18</v>
      </c>
      <c r="H178" s="18">
        <f t="shared" si="12"/>
        <v>360</v>
      </c>
      <c r="I178" s="14" t="str">
        <f t="shared" si="13"/>
        <v>ITA-SG-18</v>
      </c>
      <c r="J178" s="32" t="str">
        <f>MID(Tabella1[[#This Row],[COD PRODOTTO]],3,3)</f>
        <v>343</v>
      </c>
      <c r="K178" s="32"/>
      <c r="L178" t="str">
        <f t="shared" si="15"/>
        <v>terminato</v>
      </c>
      <c r="M178" t="str">
        <f t="shared" si="16"/>
        <v>F2343387</v>
      </c>
      <c r="N178" t="str">
        <f>TRIM(C178)</f>
        <v>ITA</v>
      </c>
      <c r="O178" t="str">
        <f>TRIM(D178)</f>
        <v>SG</v>
      </c>
      <c r="P178" t="str">
        <f t="shared" si="14"/>
        <v>non terminato</v>
      </c>
      <c r="Q178" t="str">
        <f t="shared" si="11"/>
        <v>20</v>
      </c>
      <c r="R178" t="str">
        <f t="shared" si="11"/>
        <v>18</v>
      </c>
    </row>
    <row r="179" spans="1:18" ht="12.75" customHeight="1" x14ac:dyDescent="0.3">
      <c r="A179" s="16">
        <v>181</v>
      </c>
      <c r="B179" s="14" t="s">
        <v>107</v>
      </c>
      <c r="C179" s="14" t="s">
        <v>8</v>
      </c>
      <c r="D179" s="14" t="s">
        <v>9</v>
      </c>
      <c r="E179" s="14" t="s">
        <v>10</v>
      </c>
      <c r="F179" s="16">
        <v>0</v>
      </c>
      <c r="G179" s="17">
        <v>24</v>
      </c>
      <c r="H179" s="18" t="str">
        <f t="shared" si="12"/>
        <v/>
      </c>
      <c r="I179" s="14" t="str">
        <f t="shared" si="13"/>
        <v>ITA-SG-24</v>
      </c>
      <c r="J179" s="32" t="str">
        <f>MID(Tabella1[[#This Row],[COD PRODOTTO]],3,3)</f>
        <v>343</v>
      </c>
      <c r="K179" s="32"/>
      <c r="L179" t="str">
        <f t="shared" si="15"/>
        <v>terminato</v>
      </c>
      <c r="M179" t="str">
        <f t="shared" si="16"/>
        <v>F2343387</v>
      </c>
      <c r="N179" t="str">
        <f>TRIM(C179)</f>
        <v>ITA</v>
      </c>
      <c r="O179" t="str">
        <f>TRIM(D179)</f>
        <v>SG</v>
      </c>
      <c r="P179" t="str">
        <f t="shared" si="14"/>
        <v>terminato</v>
      </c>
      <c r="Q179" t="str">
        <f t="shared" si="11"/>
        <v>0</v>
      </c>
      <c r="R179" t="str">
        <f t="shared" si="11"/>
        <v>24</v>
      </c>
    </row>
    <row r="180" spans="1:18" ht="12.75" customHeight="1" x14ac:dyDescent="0.3">
      <c r="A180" s="16">
        <v>182</v>
      </c>
      <c r="B180" s="14" t="s">
        <v>108</v>
      </c>
      <c r="C180" s="14" t="s">
        <v>8</v>
      </c>
      <c r="D180" s="14" t="s">
        <v>36</v>
      </c>
      <c r="E180" s="14" t="s">
        <v>10</v>
      </c>
      <c r="F180" s="16">
        <v>0</v>
      </c>
      <c r="G180" s="17">
        <v>14</v>
      </c>
      <c r="H180" s="18" t="str">
        <f t="shared" si="12"/>
        <v/>
      </c>
      <c r="I180" s="14" t="str">
        <f t="shared" si="13"/>
        <v>ITA-zan VETRI-14</v>
      </c>
      <c r="J180" s="32" t="str">
        <f>MID(Tabella1[[#This Row],[COD PRODOTTO]],3,3)</f>
        <v>163</v>
      </c>
      <c r="K180" s="32"/>
      <c r="L180" t="str">
        <f t="shared" si="15"/>
        <v>terminato</v>
      </c>
      <c r="M180" t="str">
        <f t="shared" si="16"/>
        <v>E6163246</v>
      </c>
      <c r="N180" t="str">
        <f>TRIM(C180)</f>
        <v>ITA</v>
      </c>
      <c r="O180" t="str">
        <f>TRIM(D180)</f>
        <v>zan VETRI</v>
      </c>
      <c r="P180" t="str">
        <f t="shared" si="14"/>
        <v>terminato</v>
      </c>
      <c r="Q180" t="str">
        <f t="shared" si="11"/>
        <v>0</v>
      </c>
      <c r="R180" t="str">
        <f t="shared" si="11"/>
        <v>14</v>
      </c>
    </row>
    <row r="181" spans="1:18" ht="12.75" customHeight="1" x14ac:dyDescent="0.3">
      <c r="A181" s="16">
        <v>183</v>
      </c>
      <c r="B181" s="14" t="s">
        <v>109</v>
      </c>
      <c r="C181" s="14" t="s">
        <v>8</v>
      </c>
      <c r="D181" s="14" t="s">
        <v>9</v>
      </c>
      <c r="E181" s="15" t="s">
        <v>1391</v>
      </c>
      <c r="F181" s="16">
        <v>20</v>
      </c>
      <c r="G181" s="17">
        <v>21</v>
      </c>
      <c r="H181" s="18">
        <f t="shared" si="12"/>
        <v>420</v>
      </c>
      <c r="I181" s="14" t="str">
        <f t="shared" si="13"/>
        <v>ITA-SG-21</v>
      </c>
      <c r="J181" s="32" t="str">
        <f>MID(Tabella1[[#This Row],[COD PRODOTTO]],3,3)</f>
        <v>599</v>
      </c>
      <c r="K181" s="32"/>
      <c r="L181" t="str">
        <f t="shared" si="15"/>
        <v>terminato</v>
      </c>
      <c r="M181" t="str">
        <f t="shared" si="16"/>
        <v>F6599930</v>
      </c>
      <c r="N181" t="str">
        <f>TRIM(C181)</f>
        <v>ITA</v>
      </c>
      <c r="O181" t="str">
        <f>TRIM(D181)</f>
        <v>SG</v>
      </c>
      <c r="P181" t="str">
        <f t="shared" si="14"/>
        <v>non terminato</v>
      </c>
      <c r="Q181" t="str">
        <f t="shared" si="11"/>
        <v>20</v>
      </c>
      <c r="R181" t="str">
        <f t="shared" si="11"/>
        <v>21</v>
      </c>
    </row>
    <row r="182" spans="1:18" ht="12.75" customHeight="1" x14ac:dyDescent="0.3">
      <c r="A182" s="16">
        <v>184</v>
      </c>
      <c r="B182" s="14" t="s">
        <v>109</v>
      </c>
      <c r="C182" s="14" t="s">
        <v>8</v>
      </c>
      <c r="D182" s="14" t="s">
        <v>9</v>
      </c>
      <c r="E182" s="15" t="s">
        <v>1391</v>
      </c>
      <c r="F182" s="16">
        <v>20</v>
      </c>
      <c r="G182" s="17">
        <v>25</v>
      </c>
      <c r="H182" s="18">
        <f t="shared" si="12"/>
        <v>500</v>
      </c>
      <c r="I182" s="14" t="str">
        <f t="shared" si="13"/>
        <v>ITA-SG-25</v>
      </c>
      <c r="J182" s="32" t="str">
        <f>MID(Tabella1[[#This Row],[COD PRODOTTO]],3,3)</f>
        <v>599</v>
      </c>
      <c r="K182" s="32"/>
      <c r="L182" t="str">
        <f t="shared" si="15"/>
        <v>terminato</v>
      </c>
      <c r="M182" t="str">
        <f t="shared" si="16"/>
        <v>F6599930</v>
      </c>
      <c r="N182" t="str">
        <f>TRIM(C182)</f>
        <v>ITA</v>
      </c>
      <c r="O182" t="str">
        <f>TRIM(D182)</f>
        <v>SG</v>
      </c>
      <c r="P182" t="str">
        <f t="shared" si="14"/>
        <v>non terminato</v>
      </c>
      <c r="Q182" t="str">
        <f t="shared" si="11"/>
        <v>20</v>
      </c>
      <c r="R182" t="str">
        <f t="shared" si="11"/>
        <v>25</v>
      </c>
    </row>
    <row r="183" spans="1:18" ht="12.75" customHeight="1" x14ac:dyDescent="0.3">
      <c r="A183" s="16">
        <v>185</v>
      </c>
      <c r="B183" s="14" t="s">
        <v>109</v>
      </c>
      <c r="C183" s="14" t="s">
        <v>8</v>
      </c>
      <c r="D183" s="14" t="s">
        <v>9</v>
      </c>
      <c r="E183" s="15" t="s">
        <v>1391</v>
      </c>
      <c r="F183" s="16">
        <v>10</v>
      </c>
      <c r="G183" s="17">
        <v>39</v>
      </c>
      <c r="H183" s="18">
        <f t="shared" si="12"/>
        <v>390</v>
      </c>
      <c r="I183" s="14" t="str">
        <f t="shared" si="13"/>
        <v>ITA-SG-39</v>
      </c>
      <c r="J183" s="32" t="str">
        <f>MID(Tabella1[[#This Row],[COD PRODOTTO]],3,3)</f>
        <v>599</v>
      </c>
      <c r="K183" s="32"/>
      <c r="L183" t="str">
        <f t="shared" si="15"/>
        <v>terminato</v>
      </c>
      <c r="M183" t="str">
        <f t="shared" si="16"/>
        <v>F6599930</v>
      </c>
      <c r="N183" t="str">
        <f>TRIM(C183)</f>
        <v>ITA</v>
      </c>
      <c r="O183" t="str">
        <f>TRIM(D183)</f>
        <v>SG</v>
      </c>
      <c r="P183" t="str">
        <f t="shared" si="14"/>
        <v>non terminato</v>
      </c>
      <c r="Q183" t="str">
        <f t="shared" si="11"/>
        <v>10</v>
      </c>
      <c r="R183" t="str">
        <f t="shared" si="11"/>
        <v>39</v>
      </c>
    </row>
    <row r="184" spans="1:18" ht="12.75" customHeight="1" x14ac:dyDescent="0.3">
      <c r="A184" s="16">
        <v>186</v>
      </c>
      <c r="B184" s="14" t="s">
        <v>109</v>
      </c>
      <c r="C184" s="14" t="s">
        <v>8</v>
      </c>
      <c r="D184" s="14" t="s">
        <v>9</v>
      </c>
      <c r="E184" s="14" t="s">
        <v>10</v>
      </c>
      <c r="F184" s="16">
        <v>0</v>
      </c>
      <c r="G184" s="17">
        <v>28</v>
      </c>
      <c r="H184" s="18" t="str">
        <f t="shared" si="12"/>
        <v/>
      </c>
      <c r="I184" s="14" t="str">
        <f t="shared" si="13"/>
        <v>ITA-SG-28</v>
      </c>
      <c r="J184" s="32" t="str">
        <f>MID(Tabella1[[#This Row],[COD PRODOTTO]],3,3)</f>
        <v>599</v>
      </c>
      <c r="K184" s="32"/>
      <c r="L184" t="str">
        <f t="shared" si="15"/>
        <v>terminato</v>
      </c>
      <c r="M184" t="str">
        <f t="shared" si="16"/>
        <v>F6599930</v>
      </c>
      <c r="N184" t="str">
        <f>TRIM(C184)</f>
        <v>ITA</v>
      </c>
      <c r="O184" t="str">
        <f>TRIM(D184)</f>
        <v>SG</v>
      </c>
      <c r="P184" t="str">
        <f t="shared" si="14"/>
        <v>terminato</v>
      </c>
      <c r="Q184" t="str">
        <f t="shared" si="11"/>
        <v>0</v>
      </c>
      <c r="R184" t="str">
        <f t="shared" si="11"/>
        <v>28</v>
      </c>
    </row>
    <row r="185" spans="1:18" ht="12.75" customHeight="1" x14ac:dyDescent="0.3">
      <c r="A185" s="16">
        <v>187</v>
      </c>
      <c r="B185" s="14" t="s">
        <v>110</v>
      </c>
      <c r="C185" s="14" t="s">
        <v>8</v>
      </c>
      <c r="D185" s="14" t="s">
        <v>47</v>
      </c>
      <c r="E185" s="14" t="s">
        <v>10</v>
      </c>
      <c r="F185" s="16">
        <v>0</v>
      </c>
      <c r="G185" s="17">
        <v>22</v>
      </c>
      <c r="H185" s="18" t="str">
        <f t="shared" si="12"/>
        <v/>
      </c>
      <c r="I185" s="14" t="str">
        <f t="shared" si="13"/>
        <v>ITA-zan pin SPA-22</v>
      </c>
      <c r="J185" s="32" t="str">
        <f>MID(Tabella1[[#This Row],[COD PRODOTTO]],3,3)</f>
        <v>532</v>
      </c>
      <c r="K185" s="32"/>
      <c r="L185" t="str">
        <f t="shared" si="15"/>
        <v>terminato</v>
      </c>
      <c r="M185" t="str">
        <f t="shared" si="16"/>
        <v>G7532171</v>
      </c>
      <c r="N185" t="str">
        <f>TRIM(C185)</f>
        <v>ITA</v>
      </c>
      <c r="O185" t="str">
        <f>TRIM(D185)</f>
        <v>zan pin SPA</v>
      </c>
      <c r="P185" t="str">
        <f t="shared" si="14"/>
        <v>terminato</v>
      </c>
      <c r="Q185" t="str">
        <f t="shared" si="11"/>
        <v>0</v>
      </c>
      <c r="R185" t="str">
        <f t="shared" si="11"/>
        <v>22</v>
      </c>
    </row>
    <row r="186" spans="1:18" ht="12.75" customHeight="1" x14ac:dyDescent="0.3">
      <c r="A186" s="16">
        <v>188</v>
      </c>
      <c r="B186" s="14" t="s">
        <v>110</v>
      </c>
      <c r="C186" s="14" t="s">
        <v>8</v>
      </c>
      <c r="D186" s="14" t="s">
        <v>47</v>
      </c>
      <c r="E186" s="15" t="s">
        <v>1391</v>
      </c>
      <c r="F186" s="16">
        <v>20</v>
      </c>
      <c r="G186" s="17">
        <v>13</v>
      </c>
      <c r="H186" s="18">
        <f t="shared" si="12"/>
        <v>260</v>
      </c>
      <c r="I186" s="14" t="str">
        <f t="shared" si="13"/>
        <v>ITA-zan pin SPA-13</v>
      </c>
      <c r="J186" s="32" t="str">
        <f>MID(Tabella1[[#This Row],[COD PRODOTTO]],3,3)</f>
        <v>532</v>
      </c>
      <c r="K186" s="32"/>
      <c r="L186" t="str">
        <f t="shared" si="15"/>
        <v>terminato</v>
      </c>
      <c r="M186" t="str">
        <f t="shared" si="16"/>
        <v>G7532171</v>
      </c>
      <c r="N186" t="str">
        <f>TRIM(C186)</f>
        <v>ITA</v>
      </c>
      <c r="O186" t="str">
        <f>TRIM(D186)</f>
        <v>zan pin SPA</v>
      </c>
      <c r="P186" t="str">
        <f t="shared" si="14"/>
        <v>non terminato</v>
      </c>
      <c r="Q186" t="str">
        <f t="shared" si="11"/>
        <v>20</v>
      </c>
      <c r="R186" t="str">
        <f t="shared" si="11"/>
        <v>13</v>
      </c>
    </row>
    <row r="187" spans="1:18" ht="12.75" customHeight="1" x14ac:dyDescent="0.3">
      <c r="A187" s="16">
        <v>189</v>
      </c>
      <c r="B187" s="14" t="s">
        <v>110</v>
      </c>
      <c r="C187" s="14" t="s">
        <v>8</v>
      </c>
      <c r="D187" s="14" t="s">
        <v>47</v>
      </c>
      <c r="E187" s="15" t="s">
        <v>1391</v>
      </c>
      <c r="F187" s="16">
        <v>10</v>
      </c>
      <c r="G187" s="17">
        <v>35</v>
      </c>
      <c r="H187" s="18">
        <f t="shared" si="12"/>
        <v>350</v>
      </c>
      <c r="I187" s="14" t="str">
        <f t="shared" si="13"/>
        <v>ITA-zan pin SPA-35</v>
      </c>
      <c r="J187" s="32" t="str">
        <f>MID(Tabella1[[#This Row],[COD PRODOTTO]],3,3)</f>
        <v>532</v>
      </c>
      <c r="K187" s="32"/>
      <c r="L187" t="str">
        <f t="shared" si="15"/>
        <v>terminato</v>
      </c>
      <c r="M187" t="str">
        <f t="shared" si="16"/>
        <v>G7532171</v>
      </c>
      <c r="N187" t="str">
        <f>TRIM(C187)</f>
        <v>ITA</v>
      </c>
      <c r="O187" t="str">
        <f>TRIM(D187)</f>
        <v>zan pin SPA</v>
      </c>
      <c r="P187" t="str">
        <f t="shared" si="14"/>
        <v>non terminato</v>
      </c>
      <c r="Q187" t="str">
        <f t="shared" si="11"/>
        <v>10</v>
      </c>
      <c r="R187" t="str">
        <f t="shared" si="11"/>
        <v>35</v>
      </c>
    </row>
    <row r="188" spans="1:18" ht="12.75" customHeight="1" x14ac:dyDescent="0.3">
      <c r="A188" s="16">
        <v>190</v>
      </c>
      <c r="B188" s="14" t="s">
        <v>111</v>
      </c>
      <c r="C188" s="14" t="s">
        <v>8</v>
      </c>
      <c r="D188" s="14" t="s">
        <v>9</v>
      </c>
      <c r="E188" s="14" t="s">
        <v>10</v>
      </c>
      <c r="F188" s="16">
        <v>0</v>
      </c>
      <c r="G188" s="17">
        <v>15</v>
      </c>
      <c r="H188" s="18" t="str">
        <f t="shared" si="12"/>
        <v/>
      </c>
      <c r="I188" s="14" t="str">
        <f t="shared" si="13"/>
        <v>ITA-SG-15</v>
      </c>
      <c r="J188" s="32" t="str">
        <f>MID(Tabella1[[#This Row],[COD PRODOTTO]],3,3)</f>
        <v>567</v>
      </c>
      <c r="K188" s="32"/>
      <c r="L188" t="str">
        <f t="shared" si="15"/>
        <v>terminato</v>
      </c>
      <c r="M188" t="str">
        <f t="shared" si="16"/>
        <v>L3567420</v>
      </c>
      <c r="N188" t="str">
        <f>TRIM(C188)</f>
        <v>ITA</v>
      </c>
      <c r="O188" t="str">
        <f>TRIM(D188)</f>
        <v>SG</v>
      </c>
      <c r="P188" t="str">
        <f t="shared" si="14"/>
        <v>terminato</v>
      </c>
      <c r="Q188" t="str">
        <f t="shared" si="11"/>
        <v>0</v>
      </c>
      <c r="R188" t="str">
        <f t="shared" si="11"/>
        <v>15</v>
      </c>
    </row>
    <row r="189" spans="1:18" ht="12.75" customHeight="1" x14ac:dyDescent="0.3">
      <c r="A189" s="16">
        <v>191</v>
      </c>
      <c r="B189" s="14" t="s">
        <v>111</v>
      </c>
      <c r="C189" s="14" t="s">
        <v>8</v>
      </c>
      <c r="D189" s="14" t="s">
        <v>9</v>
      </c>
      <c r="E189" s="15" t="s">
        <v>1391</v>
      </c>
      <c r="F189" s="16">
        <v>20</v>
      </c>
      <c r="G189" s="17">
        <v>22</v>
      </c>
      <c r="H189" s="18">
        <f t="shared" si="12"/>
        <v>440</v>
      </c>
      <c r="I189" s="14" t="str">
        <f t="shared" si="13"/>
        <v>ITA-SG-22</v>
      </c>
      <c r="J189" s="32" t="str">
        <f>MID(Tabella1[[#This Row],[COD PRODOTTO]],3,3)</f>
        <v>567</v>
      </c>
      <c r="K189" s="32"/>
      <c r="L189" t="str">
        <f t="shared" si="15"/>
        <v>terminato</v>
      </c>
      <c r="M189" t="str">
        <f t="shared" si="16"/>
        <v>L3567420</v>
      </c>
      <c r="N189" t="str">
        <f>TRIM(C189)</f>
        <v>ITA</v>
      </c>
      <c r="O189" t="str">
        <f>TRIM(D189)</f>
        <v>SG</v>
      </c>
      <c r="P189" t="str">
        <f t="shared" si="14"/>
        <v>non terminato</v>
      </c>
      <c r="Q189" t="str">
        <f t="shared" si="11"/>
        <v>20</v>
      </c>
      <c r="R189" t="str">
        <f t="shared" si="11"/>
        <v>22</v>
      </c>
    </row>
    <row r="190" spans="1:18" ht="12.75" customHeight="1" x14ac:dyDescent="0.3">
      <c r="A190" s="16">
        <v>192</v>
      </c>
      <c r="B190" s="14" t="s">
        <v>112</v>
      </c>
      <c r="C190" s="14" t="s">
        <v>8</v>
      </c>
      <c r="D190" s="14" t="s">
        <v>97</v>
      </c>
      <c r="E190" s="14" t="s">
        <v>10</v>
      </c>
      <c r="F190" s="16">
        <v>0</v>
      </c>
      <c r="G190" s="17">
        <v>38</v>
      </c>
      <c r="H190" s="18" t="str">
        <f t="shared" si="12"/>
        <v/>
      </c>
      <c r="I190" s="14" t="str">
        <f t="shared" si="13"/>
        <v>ITA-zan SPA-38</v>
      </c>
      <c r="J190" s="32" t="str">
        <f>MID(Tabella1[[#This Row],[COD PRODOTTO]],3,3)</f>
        <v>891</v>
      </c>
      <c r="K190" s="32"/>
      <c r="L190" t="str">
        <f t="shared" si="15"/>
        <v>terminato</v>
      </c>
      <c r="M190" t="str">
        <f t="shared" si="16"/>
        <v>M7891432</v>
      </c>
      <c r="N190" t="str">
        <f>TRIM(C190)</f>
        <v>ITA</v>
      </c>
      <c r="O190" t="str">
        <f>TRIM(D190)</f>
        <v>zan SPA</v>
      </c>
      <c r="P190" t="str">
        <f t="shared" si="14"/>
        <v>terminato</v>
      </c>
      <c r="Q190" t="str">
        <f t="shared" si="14"/>
        <v>0</v>
      </c>
      <c r="R190" t="str">
        <f t="shared" si="14"/>
        <v>38</v>
      </c>
    </row>
    <row r="191" spans="1:18" ht="12.75" customHeight="1" x14ac:dyDescent="0.3">
      <c r="A191" s="16">
        <v>193</v>
      </c>
      <c r="B191" s="14" t="s">
        <v>112</v>
      </c>
      <c r="C191" s="14" t="s">
        <v>8</v>
      </c>
      <c r="D191" s="14" t="s">
        <v>97</v>
      </c>
      <c r="E191" s="15" t="s">
        <v>1391</v>
      </c>
      <c r="F191" s="16">
        <v>20</v>
      </c>
      <c r="G191" s="17">
        <v>24</v>
      </c>
      <c r="H191" s="18">
        <f t="shared" si="12"/>
        <v>480</v>
      </c>
      <c r="I191" s="14" t="str">
        <f t="shared" si="13"/>
        <v>ITA-zan SPA-24</v>
      </c>
      <c r="J191" s="32" t="str">
        <f>MID(Tabella1[[#This Row],[COD PRODOTTO]],3,3)</f>
        <v>891</v>
      </c>
      <c r="K191" s="32"/>
      <c r="L191" t="str">
        <f t="shared" si="15"/>
        <v>terminato</v>
      </c>
      <c r="M191" t="str">
        <f t="shared" si="16"/>
        <v>M7891432</v>
      </c>
      <c r="N191" t="str">
        <f>TRIM(C191)</f>
        <v>ITA</v>
      </c>
      <c r="O191" t="str">
        <f>TRIM(D191)</f>
        <v>zan SPA</v>
      </c>
      <c r="P191" t="str">
        <f t="shared" si="14"/>
        <v>non terminato</v>
      </c>
      <c r="Q191" t="str">
        <f t="shared" si="14"/>
        <v>20</v>
      </c>
      <c r="R191" t="str">
        <f t="shared" si="14"/>
        <v>24</v>
      </c>
    </row>
    <row r="192" spans="1:18" ht="12.75" customHeight="1" x14ac:dyDescent="0.3">
      <c r="A192" s="16">
        <v>194</v>
      </c>
      <c r="B192" s="14" t="s">
        <v>112</v>
      </c>
      <c r="C192" s="14" t="s">
        <v>8</v>
      </c>
      <c r="D192" s="14" t="s">
        <v>97</v>
      </c>
      <c r="E192" s="15" t="s">
        <v>1391</v>
      </c>
      <c r="F192" s="16">
        <v>10</v>
      </c>
      <c r="G192" s="17">
        <v>13</v>
      </c>
      <c r="H192" s="18">
        <f t="shared" si="12"/>
        <v>130</v>
      </c>
      <c r="I192" s="14" t="str">
        <f t="shared" si="13"/>
        <v>ITA-zan SPA-13</v>
      </c>
      <c r="J192" s="32" t="str">
        <f>MID(Tabella1[[#This Row],[COD PRODOTTO]],3,3)</f>
        <v>891</v>
      </c>
      <c r="K192" s="32"/>
      <c r="L192" t="str">
        <f t="shared" si="15"/>
        <v>terminato</v>
      </c>
      <c r="M192" t="str">
        <f t="shared" si="16"/>
        <v>M7891432</v>
      </c>
      <c r="N192" t="str">
        <f>TRIM(C192)</f>
        <v>ITA</v>
      </c>
      <c r="O192" t="str">
        <f>TRIM(D192)</f>
        <v>zan SPA</v>
      </c>
      <c r="P192" t="str">
        <f t="shared" si="14"/>
        <v>non terminato</v>
      </c>
      <c r="Q192" t="str">
        <f t="shared" si="14"/>
        <v>10</v>
      </c>
      <c r="R192" t="str">
        <f t="shared" si="14"/>
        <v>13</v>
      </c>
    </row>
    <row r="193" spans="1:18" ht="12.75" customHeight="1" x14ac:dyDescent="0.3">
      <c r="A193" s="16">
        <v>195</v>
      </c>
      <c r="B193" s="14" t="s">
        <v>113</v>
      </c>
      <c r="C193" s="14" t="s">
        <v>8</v>
      </c>
      <c r="D193" s="14" t="s">
        <v>9</v>
      </c>
      <c r="E193" s="14" t="s">
        <v>10</v>
      </c>
      <c r="F193" s="16">
        <v>0</v>
      </c>
      <c r="G193" s="17">
        <v>40</v>
      </c>
      <c r="H193" s="18" t="str">
        <f t="shared" si="12"/>
        <v/>
      </c>
      <c r="I193" s="14" t="str">
        <f t="shared" si="13"/>
        <v>ITA-SG-40</v>
      </c>
      <c r="J193" s="32" t="str">
        <f>MID(Tabella1[[#This Row],[COD PRODOTTO]],3,3)</f>
        <v>631</v>
      </c>
      <c r="K193" s="32"/>
      <c r="L193" t="str">
        <f t="shared" si="15"/>
        <v>terminato</v>
      </c>
      <c r="M193" t="str">
        <f t="shared" si="16"/>
        <v>I6631916</v>
      </c>
      <c r="N193" t="str">
        <f>TRIM(C193)</f>
        <v>ITA</v>
      </c>
      <c r="O193" t="str">
        <f>TRIM(D193)</f>
        <v>SG</v>
      </c>
      <c r="P193" t="str">
        <f t="shared" si="14"/>
        <v>terminato</v>
      </c>
      <c r="Q193" t="str">
        <f t="shared" si="14"/>
        <v>0</v>
      </c>
      <c r="R193" t="str">
        <f t="shared" si="14"/>
        <v>40</v>
      </c>
    </row>
    <row r="194" spans="1:18" ht="12.75" customHeight="1" x14ac:dyDescent="0.3">
      <c r="A194" s="16">
        <v>196</v>
      </c>
      <c r="B194" s="14" t="s">
        <v>113</v>
      </c>
      <c r="C194" s="14" t="s">
        <v>8</v>
      </c>
      <c r="D194" s="14" t="s">
        <v>9</v>
      </c>
      <c r="E194" s="15" t="s">
        <v>1391</v>
      </c>
      <c r="F194" s="16">
        <v>10</v>
      </c>
      <c r="G194" s="17">
        <v>14</v>
      </c>
      <c r="H194" s="18">
        <f t="shared" ref="H194:H257" si="17">IF(G194*F194=0,"",G194*F194)</f>
        <v>140</v>
      </c>
      <c r="I194" s="14" t="str">
        <f t="shared" ref="I194:I257" si="18">_xlfn.CONCAT(C194,"-",D194,"-",G194)</f>
        <v>ITA-SG-14</v>
      </c>
      <c r="J194" s="32" t="str">
        <f>MID(Tabella1[[#This Row],[COD PRODOTTO]],3,3)</f>
        <v>631</v>
      </c>
      <c r="K194" s="32"/>
      <c r="L194" t="str">
        <f t="shared" si="15"/>
        <v>terminato</v>
      </c>
      <c r="M194" t="str">
        <f t="shared" si="16"/>
        <v>I6631916</v>
      </c>
      <c r="N194" t="str">
        <f>TRIM(C194)</f>
        <v>ITA</v>
      </c>
      <c r="O194" t="str">
        <f>TRIM(D194)</f>
        <v>SG</v>
      </c>
      <c r="P194" t="str">
        <f>TRIM(E194)</f>
        <v>non terminato</v>
      </c>
      <c r="Q194" t="str">
        <f>TRIM(F194)</f>
        <v>10</v>
      </c>
      <c r="R194" t="str">
        <f>TRIM(G194)</f>
        <v>14</v>
      </c>
    </row>
    <row r="195" spans="1:18" ht="12.75" customHeight="1" x14ac:dyDescent="0.3">
      <c r="A195" s="16">
        <v>197</v>
      </c>
      <c r="B195" s="14" t="s">
        <v>114</v>
      </c>
      <c r="C195" s="14" t="s">
        <v>8</v>
      </c>
      <c r="D195" s="14" t="s">
        <v>36</v>
      </c>
      <c r="E195" s="15" t="s">
        <v>1391</v>
      </c>
      <c r="F195" s="16">
        <v>20</v>
      </c>
      <c r="G195" s="17">
        <v>29</v>
      </c>
      <c r="H195" s="18">
        <f t="shared" si="17"/>
        <v>580</v>
      </c>
      <c r="I195" s="14" t="str">
        <f t="shared" si="18"/>
        <v>ITA-zan VETRI-29</v>
      </c>
      <c r="J195" s="32" t="str">
        <f>MID(Tabella1[[#This Row],[COD PRODOTTO]],3,3)</f>
        <v>432</v>
      </c>
      <c r="K195" s="32"/>
      <c r="L195" t="str">
        <f t="shared" ref="L195:L258" si="19">IF($E195="","non terminato","terminato")</f>
        <v>terminato</v>
      </c>
      <c r="M195" t="str">
        <f t="shared" ref="M195:M258" si="20">TRIM(B195)</f>
        <v>L9432125</v>
      </c>
      <c r="N195" t="str">
        <f>TRIM(C195)</f>
        <v>ITA</v>
      </c>
      <c r="O195" t="str">
        <f>TRIM(D195)</f>
        <v>zan VETRI</v>
      </c>
      <c r="P195" t="str">
        <f>TRIM(E195)</f>
        <v>non terminato</v>
      </c>
      <c r="Q195" t="str">
        <f t="shared" ref="Q195:R258" si="21">TRIM(F195)</f>
        <v>20</v>
      </c>
      <c r="R195" t="str">
        <f t="shared" si="21"/>
        <v>29</v>
      </c>
    </row>
    <row r="196" spans="1:18" ht="12.75" customHeight="1" x14ac:dyDescent="0.3">
      <c r="A196" s="16">
        <v>198</v>
      </c>
      <c r="B196" s="14" t="s">
        <v>114</v>
      </c>
      <c r="C196" s="14" t="s">
        <v>8</v>
      </c>
      <c r="D196" s="14" t="s">
        <v>36</v>
      </c>
      <c r="E196" s="15" t="s">
        <v>1391</v>
      </c>
      <c r="F196" s="16">
        <v>10</v>
      </c>
      <c r="G196" s="17">
        <v>33</v>
      </c>
      <c r="H196" s="18">
        <f t="shared" si="17"/>
        <v>330</v>
      </c>
      <c r="I196" s="14" t="str">
        <f t="shared" si="18"/>
        <v>ITA-zan VETRI-33</v>
      </c>
      <c r="J196" s="32" t="str">
        <f>MID(Tabella1[[#This Row],[COD PRODOTTO]],3,3)</f>
        <v>432</v>
      </c>
      <c r="K196" s="32"/>
      <c r="L196" t="str">
        <f t="shared" si="19"/>
        <v>terminato</v>
      </c>
      <c r="M196" t="str">
        <f t="shared" si="20"/>
        <v>L9432125</v>
      </c>
      <c r="N196" t="str">
        <f>TRIM(C196)</f>
        <v>ITA</v>
      </c>
      <c r="O196" t="str">
        <f>TRIM(D196)</f>
        <v>zan VETRI</v>
      </c>
      <c r="P196" t="str">
        <f>TRIM(E196)</f>
        <v>non terminato</v>
      </c>
      <c r="Q196" t="str">
        <f t="shared" si="21"/>
        <v>10</v>
      </c>
      <c r="R196" t="str">
        <f t="shared" si="21"/>
        <v>33</v>
      </c>
    </row>
    <row r="197" spans="1:18" ht="12.75" customHeight="1" x14ac:dyDescent="0.3">
      <c r="A197" s="16">
        <v>199</v>
      </c>
      <c r="B197" s="14" t="s">
        <v>114</v>
      </c>
      <c r="C197" s="14" t="s">
        <v>8</v>
      </c>
      <c r="D197" s="14" t="s">
        <v>36</v>
      </c>
      <c r="E197" s="14" t="s">
        <v>10</v>
      </c>
      <c r="F197" s="16">
        <v>0</v>
      </c>
      <c r="G197" s="17">
        <v>27</v>
      </c>
      <c r="H197" s="18" t="str">
        <f t="shared" si="17"/>
        <v/>
      </c>
      <c r="I197" s="14" t="str">
        <f t="shared" si="18"/>
        <v>ITA-zan VETRI-27</v>
      </c>
      <c r="J197" s="32" t="str">
        <f>MID(Tabella1[[#This Row],[COD PRODOTTO]],3,3)</f>
        <v>432</v>
      </c>
      <c r="K197" s="32"/>
      <c r="L197" t="str">
        <f t="shared" si="19"/>
        <v>terminato</v>
      </c>
      <c r="M197" t="str">
        <f t="shared" si="20"/>
        <v>L9432125</v>
      </c>
      <c r="N197" t="str">
        <f>TRIM(C197)</f>
        <v>ITA</v>
      </c>
      <c r="O197" t="str">
        <f>TRIM(D197)</f>
        <v>zan VETRI</v>
      </c>
      <c r="P197" t="str">
        <f>TRIM(E197)</f>
        <v>terminato</v>
      </c>
      <c r="Q197" t="str">
        <f t="shared" si="21"/>
        <v>0</v>
      </c>
      <c r="R197" t="str">
        <f t="shared" si="21"/>
        <v>27</v>
      </c>
    </row>
    <row r="198" spans="1:18" ht="12.75" customHeight="1" x14ac:dyDescent="0.3">
      <c r="A198" s="16">
        <v>200</v>
      </c>
      <c r="B198" s="14" t="s">
        <v>115</v>
      </c>
      <c r="C198" s="14" t="s">
        <v>8</v>
      </c>
      <c r="D198" s="14" t="s">
        <v>9</v>
      </c>
      <c r="E198" s="15" t="s">
        <v>1391</v>
      </c>
      <c r="F198" s="16">
        <v>10</v>
      </c>
      <c r="G198" s="17">
        <v>10</v>
      </c>
      <c r="H198" s="18">
        <f t="shared" si="17"/>
        <v>100</v>
      </c>
      <c r="I198" s="14" t="str">
        <f t="shared" si="18"/>
        <v>ITA-SG-10</v>
      </c>
      <c r="J198" s="32" t="str">
        <f>MID(Tabella1[[#This Row],[COD PRODOTTO]],3,3)</f>
        <v>033</v>
      </c>
      <c r="K198" s="32"/>
      <c r="L198" t="str">
        <f t="shared" si="19"/>
        <v>terminato</v>
      </c>
      <c r="M198" t="str">
        <f t="shared" si="20"/>
        <v>M9033116</v>
      </c>
      <c r="N198" t="str">
        <f>TRIM(C198)</f>
        <v>ITA</v>
      </c>
      <c r="O198" t="str">
        <f>TRIM(D198)</f>
        <v>SG</v>
      </c>
      <c r="P198" t="str">
        <f>TRIM(E198)</f>
        <v>non terminato</v>
      </c>
      <c r="Q198" t="str">
        <f t="shared" si="21"/>
        <v>10</v>
      </c>
      <c r="R198" t="str">
        <f t="shared" si="21"/>
        <v>10</v>
      </c>
    </row>
    <row r="199" spans="1:18" ht="12.75" customHeight="1" x14ac:dyDescent="0.3">
      <c r="A199" s="16">
        <v>201</v>
      </c>
      <c r="B199" s="14" t="s">
        <v>115</v>
      </c>
      <c r="C199" s="14" t="s">
        <v>8</v>
      </c>
      <c r="D199" s="14" t="s">
        <v>9</v>
      </c>
      <c r="E199" s="15" t="s">
        <v>1391</v>
      </c>
      <c r="F199" s="16">
        <v>20</v>
      </c>
      <c r="G199" s="17">
        <v>15</v>
      </c>
      <c r="H199" s="18">
        <f t="shared" si="17"/>
        <v>300</v>
      </c>
      <c r="I199" s="14" t="str">
        <f t="shared" si="18"/>
        <v>ITA-SG-15</v>
      </c>
      <c r="J199" s="32" t="str">
        <f>MID(Tabella1[[#This Row],[COD PRODOTTO]],3,3)</f>
        <v>033</v>
      </c>
      <c r="K199" s="32"/>
      <c r="L199" t="str">
        <f t="shared" si="19"/>
        <v>terminato</v>
      </c>
      <c r="M199" t="str">
        <f t="shared" si="20"/>
        <v>M9033116</v>
      </c>
      <c r="N199" t="str">
        <f>TRIM(C199)</f>
        <v>ITA</v>
      </c>
      <c r="O199" t="str">
        <f>TRIM(D199)</f>
        <v>SG</v>
      </c>
      <c r="P199" t="str">
        <f>TRIM(E199)</f>
        <v>non terminato</v>
      </c>
      <c r="Q199" t="str">
        <f t="shared" si="21"/>
        <v>20</v>
      </c>
      <c r="R199" t="str">
        <f t="shared" si="21"/>
        <v>15</v>
      </c>
    </row>
    <row r="200" spans="1:18" ht="12.75" customHeight="1" x14ac:dyDescent="0.3">
      <c r="A200" s="16">
        <v>202</v>
      </c>
      <c r="B200" s="14" t="s">
        <v>116</v>
      </c>
      <c r="C200" s="14" t="s">
        <v>8</v>
      </c>
      <c r="D200" s="14" t="s">
        <v>47</v>
      </c>
      <c r="E200" s="14" t="s">
        <v>10</v>
      </c>
      <c r="F200" s="16">
        <v>0</v>
      </c>
      <c r="G200" s="17">
        <v>23</v>
      </c>
      <c r="H200" s="18" t="str">
        <f t="shared" si="17"/>
        <v/>
      </c>
      <c r="I200" s="14" t="str">
        <f t="shared" si="18"/>
        <v>ITA-zan pin SPA-23</v>
      </c>
      <c r="J200" s="32" t="str">
        <f>MID(Tabella1[[#This Row],[COD PRODOTTO]],3,3)</f>
        <v>100</v>
      </c>
      <c r="K200" s="32"/>
      <c r="L200" t="str">
        <f t="shared" si="19"/>
        <v>terminato</v>
      </c>
      <c r="M200" t="str">
        <f t="shared" si="20"/>
        <v>A0100636</v>
      </c>
      <c r="N200" t="str">
        <f>TRIM(C200)</f>
        <v>ITA</v>
      </c>
      <c r="O200" t="str">
        <f>TRIM(D200)</f>
        <v>zan pin SPA</v>
      </c>
      <c r="P200" t="str">
        <f>TRIM(E200)</f>
        <v>terminato</v>
      </c>
      <c r="Q200" t="str">
        <f t="shared" si="21"/>
        <v>0</v>
      </c>
      <c r="R200" t="str">
        <f t="shared" si="21"/>
        <v>23</v>
      </c>
    </row>
    <row r="201" spans="1:18" ht="12.75" customHeight="1" x14ac:dyDescent="0.3">
      <c r="A201" s="16">
        <v>203</v>
      </c>
      <c r="B201" s="14" t="s">
        <v>116</v>
      </c>
      <c r="C201" s="14" t="s">
        <v>8</v>
      </c>
      <c r="D201" s="14" t="s">
        <v>47</v>
      </c>
      <c r="E201" s="15" t="s">
        <v>1391</v>
      </c>
      <c r="F201" s="16">
        <v>20</v>
      </c>
      <c r="G201" s="17">
        <v>16</v>
      </c>
      <c r="H201" s="18">
        <f t="shared" si="17"/>
        <v>320</v>
      </c>
      <c r="I201" s="14" t="str">
        <f t="shared" si="18"/>
        <v>ITA-zan pin SPA-16</v>
      </c>
      <c r="J201" s="32" t="str">
        <f>MID(Tabella1[[#This Row],[COD PRODOTTO]],3,3)</f>
        <v>100</v>
      </c>
      <c r="K201" s="32"/>
      <c r="L201" t="str">
        <f t="shared" si="19"/>
        <v>terminato</v>
      </c>
      <c r="M201" t="str">
        <f t="shared" si="20"/>
        <v>A0100636</v>
      </c>
      <c r="N201" t="str">
        <f>TRIM(C201)</f>
        <v>ITA</v>
      </c>
      <c r="O201" t="str">
        <f>TRIM(D201)</f>
        <v>zan pin SPA</v>
      </c>
      <c r="P201" t="str">
        <f>TRIM(E201)</f>
        <v>non terminato</v>
      </c>
      <c r="Q201" t="str">
        <f t="shared" si="21"/>
        <v>20</v>
      </c>
      <c r="R201" t="str">
        <f t="shared" si="21"/>
        <v>16</v>
      </c>
    </row>
    <row r="202" spans="1:18" ht="12.75" customHeight="1" x14ac:dyDescent="0.3">
      <c r="A202" s="16">
        <v>204</v>
      </c>
      <c r="B202" s="14" t="s">
        <v>117</v>
      </c>
      <c r="C202" s="14" t="s">
        <v>8</v>
      </c>
      <c r="D202" s="14" t="s">
        <v>36</v>
      </c>
      <c r="E202" s="14" t="s">
        <v>10</v>
      </c>
      <c r="F202" s="16">
        <v>0</v>
      </c>
      <c r="G202" s="17">
        <v>16</v>
      </c>
      <c r="H202" s="18" t="str">
        <f t="shared" si="17"/>
        <v/>
      </c>
      <c r="I202" s="14" t="str">
        <f t="shared" si="18"/>
        <v>ITA-zan VETRI-16</v>
      </c>
      <c r="J202" s="32" t="str">
        <f>MID(Tabella1[[#This Row],[COD PRODOTTO]],3,3)</f>
        <v>933</v>
      </c>
      <c r="K202" s="32"/>
      <c r="L202" t="str">
        <f t="shared" si="19"/>
        <v>terminato</v>
      </c>
      <c r="M202" t="str">
        <f t="shared" si="20"/>
        <v>L2933896</v>
      </c>
      <c r="N202" t="str">
        <f>TRIM(C202)</f>
        <v>ITA</v>
      </c>
      <c r="O202" t="str">
        <f>TRIM(D202)</f>
        <v>zan VETRI</v>
      </c>
      <c r="P202" t="str">
        <f>TRIM(E202)</f>
        <v>terminato</v>
      </c>
      <c r="Q202" t="str">
        <f t="shared" si="21"/>
        <v>0</v>
      </c>
      <c r="R202" t="str">
        <f t="shared" si="21"/>
        <v>16</v>
      </c>
    </row>
    <row r="203" spans="1:18" ht="12.75" customHeight="1" x14ac:dyDescent="0.3">
      <c r="A203" s="16">
        <v>205</v>
      </c>
      <c r="B203" s="14" t="s">
        <v>118</v>
      </c>
      <c r="C203" s="14" t="s">
        <v>8</v>
      </c>
      <c r="D203" s="14" t="s">
        <v>9</v>
      </c>
      <c r="E203" s="15" t="s">
        <v>1391</v>
      </c>
      <c r="F203" s="16">
        <v>20</v>
      </c>
      <c r="G203" s="17">
        <v>28</v>
      </c>
      <c r="H203" s="18">
        <f t="shared" si="17"/>
        <v>560</v>
      </c>
      <c r="I203" s="14" t="str">
        <f t="shared" si="18"/>
        <v>ITA-SG-28</v>
      </c>
      <c r="J203" s="32" t="str">
        <f>MID(Tabella1[[#This Row],[COD PRODOTTO]],3,3)</f>
        <v>474</v>
      </c>
      <c r="K203" s="32"/>
      <c r="L203" t="str">
        <f t="shared" si="19"/>
        <v>terminato</v>
      </c>
      <c r="M203" t="str">
        <f t="shared" si="20"/>
        <v>A6474507</v>
      </c>
      <c r="N203" t="str">
        <f>TRIM(C203)</f>
        <v>ITA</v>
      </c>
      <c r="O203" t="str">
        <f>TRIM(D203)</f>
        <v>SG</v>
      </c>
      <c r="P203" t="str">
        <f>TRIM(E203)</f>
        <v>non terminato</v>
      </c>
      <c r="Q203" t="str">
        <f t="shared" si="21"/>
        <v>20</v>
      </c>
      <c r="R203" t="str">
        <f t="shared" si="21"/>
        <v>28</v>
      </c>
    </row>
    <row r="204" spans="1:18" ht="12.75" customHeight="1" x14ac:dyDescent="0.3">
      <c r="A204" s="16">
        <v>206</v>
      </c>
      <c r="B204" s="14" t="s">
        <v>119</v>
      </c>
      <c r="C204" s="14" t="s">
        <v>8</v>
      </c>
      <c r="D204" s="14" t="s">
        <v>36</v>
      </c>
      <c r="E204" s="14" t="s">
        <v>10</v>
      </c>
      <c r="F204" s="16">
        <v>0</v>
      </c>
      <c r="G204" s="17">
        <v>15</v>
      </c>
      <c r="H204" s="18" t="str">
        <f t="shared" si="17"/>
        <v/>
      </c>
      <c r="I204" s="14" t="str">
        <f t="shared" si="18"/>
        <v>ITA-zan VETRI-15</v>
      </c>
      <c r="J204" s="32" t="str">
        <f>MID(Tabella1[[#This Row],[COD PRODOTTO]],3,3)</f>
        <v>725</v>
      </c>
      <c r="K204" s="32"/>
      <c r="L204" t="str">
        <f t="shared" si="19"/>
        <v>terminato</v>
      </c>
      <c r="M204" t="str">
        <f t="shared" si="20"/>
        <v>M7725544</v>
      </c>
      <c r="N204" t="str">
        <f>TRIM(C204)</f>
        <v>ITA</v>
      </c>
      <c r="O204" t="str">
        <f>TRIM(D204)</f>
        <v>zan VETRI</v>
      </c>
      <c r="P204" t="str">
        <f>TRIM(E204)</f>
        <v>terminato</v>
      </c>
      <c r="Q204" t="str">
        <f t="shared" si="21"/>
        <v>0</v>
      </c>
      <c r="R204" t="str">
        <f t="shared" si="21"/>
        <v>15</v>
      </c>
    </row>
    <row r="205" spans="1:18" ht="12.75" customHeight="1" x14ac:dyDescent="0.3">
      <c r="A205" s="16">
        <v>207</v>
      </c>
      <c r="B205" s="14" t="s">
        <v>120</v>
      </c>
      <c r="C205" s="14" t="s">
        <v>8</v>
      </c>
      <c r="D205" s="14" t="s">
        <v>9</v>
      </c>
      <c r="E205" s="14" t="s">
        <v>10</v>
      </c>
      <c r="F205" s="16">
        <v>0</v>
      </c>
      <c r="G205" s="17">
        <v>39</v>
      </c>
      <c r="H205" s="18" t="str">
        <f t="shared" si="17"/>
        <v/>
      </c>
      <c r="I205" s="14" t="str">
        <f t="shared" si="18"/>
        <v>ITA-SG-39</v>
      </c>
      <c r="J205" s="32" t="str">
        <f>MID(Tabella1[[#This Row],[COD PRODOTTO]],3,3)</f>
        <v>881</v>
      </c>
      <c r="K205" s="32"/>
      <c r="L205" t="str">
        <f t="shared" si="19"/>
        <v>terminato</v>
      </c>
      <c r="M205" t="str">
        <f t="shared" si="20"/>
        <v>A3881537</v>
      </c>
      <c r="N205" t="str">
        <f>TRIM(C205)</f>
        <v>ITA</v>
      </c>
      <c r="O205" t="str">
        <f>TRIM(D205)</f>
        <v>SG</v>
      </c>
      <c r="P205" t="str">
        <f>TRIM(E205)</f>
        <v>terminato</v>
      </c>
      <c r="Q205" t="str">
        <f t="shared" si="21"/>
        <v>0</v>
      </c>
      <c r="R205" t="str">
        <f t="shared" si="21"/>
        <v>39</v>
      </c>
    </row>
    <row r="206" spans="1:18" ht="12.75" customHeight="1" x14ac:dyDescent="0.3">
      <c r="A206" s="16">
        <v>208</v>
      </c>
      <c r="B206" s="14" t="s">
        <v>120</v>
      </c>
      <c r="C206" s="14" t="s">
        <v>8</v>
      </c>
      <c r="D206" s="14" t="s">
        <v>9</v>
      </c>
      <c r="E206" s="15" t="s">
        <v>1391</v>
      </c>
      <c r="F206" s="16">
        <v>20</v>
      </c>
      <c r="G206" s="17">
        <v>31</v>
      </c>
      <c r="H206" s="18">
        <f t="shared" si="17"/>
        <v>620</v>
      </c>
      <c r="I206" s="14" t="str">
        <f t="shared" si="18"/>
        <v>ITA-SG-31</v>
      </c>
      <c r="J206" s="32" t="str">
        <f>MID(Tabella1[[#This Row],[COD PRODOTTO]],3,3)</f>
        <v>881</v>
      </c>
      <c r="K206" s="32"/>
      <c r="L206" t="str">
        <f t="shared" si="19"/>
        <v>terminato</v>
      </c>
      <c r="M206" t="str">
        <f t="shared" si="20"/>
        <v>A3881537</v>
      </c>
      <c r="N206" t="str">
        <f>TRIM(C206)</f>
        <v>ITA</v>
      </c>
      <c r="O206" t="str">
        <f>TRIM(D206)</f>
        <v>SG</v>
      </c>
      <c r="P206" t="str">
        <f>TRIM(E206)</f>
        <v>non terminato</v>
      </c>
      <c r="Q206" t="str">
        <f t="shared" si="21"/>
        <v>20</v>
      </c>
      <c r="R206" t="str">
        <f t="shared" si="21"/>
        <v>31</v>
      </c>
    </row>
    <row r="207" spans="1:18" ht="12.75" customHeight="1" x14ac:dyDescent="0.3">
      <c r="A207" s="16">
        <v>209</v>
      </c>
      <c r="B207" s="14" t="s">
        <v>121</v>
      </c>
      <c r="C207" s="14" t="s">
        <v>8</v>
      </c>
      <c r="D207" s="14" t="s">
        <v>65</v>
      </c>
      <c r="E207" s="14" t="s">
        <v>10</v>
      </c>
      <c r="F207" s="16">
        <v>0</v>
      </c>
      <c r="G207" s="17">
        <v>26</v>
      </c>
      <c r="H207" s="18" t="str">
        <f t="shared" si="17"/>
        <v/>
      </c>
      <c r="I207" s="14" t="str">
        <f t="shared" si="18"/>
        <v>ITA-zan PAM-26</v>
      </c>
      <c r="J207" s="32" t="str">
        <f>MID(Tabella1[[#This Row],[COD PRODOTTO]],3,3)</f>
        <v>214</v>
      </c>
      <c r="K207" s="32"/>
      <c r="L207" t="str">
        <f t="shared" si="19"/>
        <v>terminato</v>
      </c>
      <c r="M207" t="str">
        <f t="shared" si="20"/>
        <v>L6214125</v>
      </c>
      <c r="N207" t="str">
        <f>TRIM(C207)</f>
        <v>ITA</v>
      </c>
      <c r="O207" t="str">
        <f>TRIM(D207)</f>
        <v>zan PAM</v>
      </c>
      <c r="P207" t="str">
        <f>TRIM(E207)</f>
        <v>terminato</v>
      </c>
      <c r="Q207" t="str">
        <f t="shared" si="21"/>
        <v>0</v>
      </c>
      <c r="R207" t="str">
        <f t="shared" si="21"/>
        <v>26</v>
      </c>
    </row>
    <row r="208" spans="1:18" ht="12.75" customHeight="1" x14ac:dyDescent="0.3">
      <c r="A208" s="16">
        <v>210</v>
      </c>
      <c r="B208" s="14" t="s">
        <v>121</v>
      </c>
      <c r="C208" s="14" t="s">
        <v>8</v>
      </c>
      <c r="D208" s="14" t="s">
        <v>65</v>
      </c>
      <c r="E208" s="15" t="s">
        <v>1391</v>
      </c>
      <c r="F208" s="16">
        <v>20</v>
      </c>
      <c r="G208" s="17">
        <v>34</v>
      </c>
      <c r="H208" s="18">
        <f t="shared" si="17"/>
        <v>680</v>
      </c>
      <c r="I208" s="14" t="str">
        <f t="shared" si="18"/>
        <v>ITA-zan PAM-34</v>
      </c>
      <c r="J208" s="32" t="str">
        <f>MID(Tabella1[[#This Row],[COD PRODOTTO]],3,3)</f>
        <v>214</v>
      </c>
      <c r="K208" s="32"/>
      <c r="L208" t="str">
        <f t="shared" si="19"/>
        <v>terminato</v>
      </c>
      <c r="M208" t="str">
        <f t="shared" si="20"/>
        <v>L6214125</v>
      </c>
      <c r="N208" t="str">
        <f>TRIM(C208)</f>
        <v>ITA</v>
      </c>
      <c r="O208" t="str">
        <f>TRIM(D208)</f>
        <v>zan PAM</v>
      </c>
      <c r="P208" t="str">
        <f>TRIM(E208)</f>
        <v>non terminato</v>
      </c>
      <c r="Q208" t="str">
        <f t="shared" si="21"/>
        <v>20</v>
      </c>
      <c r="R208" t="str">
        <f t="shared" si="21"/>
        <v>34</v>
      </c>
    </row>
    <row r="209" spans="1:18" ht="12.75" customHeight="1" x14ac:dyDescent="0.3">
      <c r="A209" s="16">
        <v>211</v>
      </c>
      <c r="B209" s="14" t="s">
        <v>121</v>
      </c>
      <c r="C209" s="14" t="s">
        <v>8</v>
      </c>
      <c r="D209" s="14" t="s">
        <v>65</v>
      </c>
      <c r="E209" s="15" t="s">
        <v>1391</v>
      </c>
      <c r="F209" s="16">
        <v>10</v>
      </c>
      <c r="G209" s="17">
        <v>38</v>
      </c>
      <c r="H209" s="18">
        <f t="shared" si="17"/>
        <v>380</v>
      </c>
      <c r="I209" s="14" t="str">
        <f t="shared" si="18"/>
        <v>ITA-zan PAM-38</v>
      </c>
      <c r="J209" s="32" t="str">
        <f>MID(Tabella1[[#This Row],[COD PRODOTTO]],3,3)</f>
        <v>214</v>
      </c>
      <c r="K209" s="32"/>
      <c r="L209" t="str">
        <f t="shared" si="19"/>
        <v>terminato</v>
      </c>
      <c r="M209" t="str">
        <f t="shared" si="20"/>
        <v>L6214125</v>
      </c>
      <c r="N209" t="str">
        <f>TRIM(C209)</f>
        <v>ITA</v>
      </c>
      <c r="O209" t="str">
        <f>TRIM(D209)</f>
        <v>zan PAM</v>
      </c>
      <c r="P209" t="str">
        <f>TRIM(E209)</f>
        <v>non terminato</v>
      </c>
      <c r="Q209" t="str">
        <f t="shared" si="21"/>
        <v>10</v>
      </c>
      <c r="R209" t="str">
        <f t="shared" si="21"/>
        <v>38</v>
      </c>
    </row>
    <row r="210" spans="1:18" ht="12.75" customHeight="1" x14ac:dyDescent="0.3">
      <c r="A210" s="16">
        <v>212</v>
      </c>
      <c r="B210" s="14" t="s">
        <v>122</v>
      </c>
      <c r="C210" s="14" t="s">
        <v>8</v>
      </c>
      <c r="D210" s="14" t="s">
        <v>47</v>
      </c>
      <c r="E210" s="14" t="s">
        <v>10</v>
      </c>
      <c r="F210" s="16">
        <v>0</v>
      </c>
      <c r="G210" s="17">
        <v>14</v>
      </c>
      <c r="H210" s="18" t="str">
        <f t="shared" si="17"/>
        <v/>
      </c>
      <c r="I210" s="14" t="str">
        <f t="shared" si="18"/>
        <v>ITA-zan pin SPA-14</v>
      </c>
      <c r="J210" s="32" t="str">
        <f>MID(Tabella1[[#This Row],[COD PRODOTTO]],3,3)</f>
        <v>119</v>
      </c>
      <c r="K210" s="32"/>
      <c r="L210" t="str">
        <f t="shared" si="19"/>
        <v>terminato</v>
      </c>
      <c r="M210" t="str">
        <f t="shared" si="20"/>
        <v>S0119069</v>
      </c>
      <c r="N210" t="str">
        <f>TRIM(C210)</f>
        <v>ITA</v>
      </c>
      <c r="O210" t="str">
        <f>TRIM(D210)</f>
        <v>zan pin SPA</v>
      </c>
      <c r="P210" t="str">
        <f>TRIM(E210)</f>
        <v>terminato</v>
      </c>
      <c r="Q210" t="str">
        <f t="shared" si="21"/>
        <v>0</v>
      </c>
      <c r="R210" t="str">
        <f t="shared" si="21"/>
        <v>14</v>
      </c>
    </row>
    <row r="211" spans="1:18" ht="12.75" customHeight="1" x14ac:dyDescent="0.3">
      <c r="A211" s="16">
        <v>213</v>
      </c>
      <c r="B211" s="14" t="s">
        <v>123</v>
      </c>
      <c r="C211" s="14" t="s">
        <v>8</v>
      </c>
      <c r="D211" s="14" t="s">
        <v>36</v>
      </c>
      <c r="E211" s="15" t="s">
        <v>1391</v>
      </c>
      <c r="F211" s="16">
        <v>10</v>
      </c>
      <c r="G211" s="17">
        <v>17</v>
      </c>
      <c r="H211" s="18">
        <f t="shared" si="17"/>
        <v>170</v>
      </c>
      <c r="I211" s="14" t="str">
        <f t="shared" si="18"/>
        <v>ITA-zan VETRI-17</v>
      </c>
      <c r="J211" s="32" t="str">
        <f>MID(Tabella1[[#This Row],[COD PRODOTTO]],3,3)</f>
        <v>466</v>
      </c>
      <c r="K211" s="32"/>
      <c r="L211" t="str">
        <f t="shared" si="19"/>
        <v>terminato</v>
      </c>
      <c r="M211" t="str">
        <f t="shared" si="20"/>
        <v>M3466392</v>
      </c>
      <c r="N211" t="str">
        <f>TRIM(C211)</f>
        <v>ITA</v>
      </c>
      <c r="O211" t="str">
        <f>TRIM(D211)</f>
        <v>zan VETRI</v>
      </c>
      <c r="P211" t="str">
        <f>TRIM(E211)</f>
        <v>non terminato</v>
      </c>
      <c r="Q211" t="str">
        <f t="shared" si="21"/>
        <v>10</v>
      </c>
      <c r="R211" t="str">
        <f t="shared" si="21"/>
        <v>17</v>
      </c>
    </row>
    <row r="212" spans="1:18" ht="12.75" customHeight="1" x14ac:dyDescent="0.3">
      <c r="A212" s="16">
        <v>214</v>
      </c>
      <c r="B212" s="14" t="s">
        <v>123</v>
      </c>
      <c r="C212" s="14" t="s">
        <v>8</v>
      </c>
      <c r="D212" s="14" t="s">
        <v>36</v>
      </c>
      <c r="E212" s="14" t="s">
        <v>10</v>
      </c>
      <c r="F212" s="16">
        <v>0</v>
      </c>
      <c r="G212" s="17">
        <v>35</v>
      </c>
      <c r="H212" s="18" t="str">
        <f t="shared" si="17"/>
        <v/>
      </c>
      <c r="I212" s="14" t="str">
        <f t="shared" si="18"/>
        <v>ITA-zan VETRI-35</v>
      </c>
      <c r="J212" s="32" t="str">
        <f>MID(Tabella1[[#This Row],[COD PRODOTTO]],3,3)</f>
        <v>466</v>
      </c>
      <c r="K212" s="32"/>
      <c r="L212" t="str">
        <f t="shared" si="19"/>
        <v>terminato</v>
      </c>
      <c r="M212" t="str">
        <f t="shared" si="20"/>
        <v>M3466392</v>
      </c>
      <c r="N212" t="str">
        <f>TRIM(C212)</f>
        <v>ITA</v>
      </c>
      <c r="O212" t="str">
        <f>TRIM(D212)</f>
        <v>zan VETRI</v>
      </c>
      <c r="P212" t="str">
        <f>TRIM(E212)</f>
        <v>terminato</v>
      </c>
      <c r="Q212" t="str">
        <f t="shared" si="21"/>
        <v>0</v>
      </c>
      <c r="R212" t="str">
        <f t="shared" si="21"/>
        <v>35</v>
      </c>
    </row>
    <row r="213" spans="1:18" ht="12.75" customHeight="1" x14ac:dyDescent="0.3">
      <c r="A213" s="16">
        <v>215</v>
      </c>
      <c r="B213" s="14" t="s">
        <v>123</v>
      </c>
      <c r="C213" s="14" t="s">
        <v>8</v>
      </c>
      <c r="D213" s="14" t="s">
        <v>36</v>
      </c>
      <c r="E213" s="15" t="s">
        <v>1391</v>
      </c>
      <c r="F213" s="16">
        <v>20</v>
      </c>
      <c r="G213" s="17">
        <v>19</v>
      </c>
      <c r="H213" s="18">
        <f t="shared" si="17"/>
        <v>380</v>
      </c>
      <c r="I213" s="14" t="str">
        <f t="shared" si="18"/>
        <v>ITA-zan VETRI-19</v>
      </c>
      <c r="J213" s="32" t="str">
        <f>MID(Tabella1[[#This Row],[COD PRODOTTO]],3,3)</f>
        <v>466</v>
      </c>
      <c r="K213" s="32"/>
      <c r="L213" t="str">
        <f t="shared" si="19"/>
        <v>terminato</v>
      </c>
      <c r="M213" t="str">
        <f t="shared" si="20"/>
        <v>M3466392</v>
      </c>
      <c r="N213" t="str">
        <f>TRIM(C213)</f>
        <v>ITA</v>
      </c>
      <c r="O213" t="str">
        <f>TRIM(D213)</f>
        <v>zan VETRI</v>
      </c>
      <c r="P213" t="str">
        <f>TRIM(E213)</f>
        <v>non terminato</v>
      </c>
      <c r="Q213" t="str">
        <f t="shared" si="21"/>
        <v>20</v>
      </c>
      <c r="R213" t="str">
        <f t="shared" si="21"/>
        <v>19</v>
      </c>
    </row>
    <row r="214" spans="1:18" ht="12.75" customHeight="1" x14ac:dyDescent="0.3">
      <c r="A214" s="16">
        <v>216</v>
      </c>
      <c r="B214" s="14" t="s">
        <v>124</v>
      </c>
      <c r="C214" s="14" t="s">
        <v>8</v>
      </c>
      <c r="D214" s="14" t="s">
        <v>9</v>
      </c>
      <c r="E214" s="14" t="s">
        <v>10</v>
      </c>
      <c r="F214" s="16">
        <v>0</v>
      </c>
      <c r="G214" s="17">
        <v>19</v>
      </c>
      <c r="H214" s="18" t="str">
        <f t="shared" si="17"/>
        <v/>
      </c>
      <c r="I214" s="14" t="str">
        <f t="shared" si="18"/>
        <v>ITA-SG-19</v>
      </c>
      <c r="J214" s="32" t="str">
        <f>MID(Tabella1[[#This Row],[COD PRODOTTO]],3,3)</f>
        <v>511</v>
      </c>
      <c r="K214" s="32"/>
      <c r="L214" t="str">
        <f t="shared" si="19"/>
        <v>terminato</v>
      </c>
      <c r="M214" t="str">
        <f t="shared" si="20"/>
        <v>G8511340</v>
      </c>
      <c r="N214" t="str">
        <f>TRIM(C214)</f>
        <v>ITA</v>
      </c>
      <c r="O214" t="str">
        <f>TRIM(D214)</f>
        <v>SG</v>
      </c>
      <c r="P214" t="str">
        <f>TRIM(E214)</f>
        <v>terminato</v>
      </c>
      <c r="Q214" t="str">
        <f t="shared" si="21"/>
        <v>0</v>
      </c>
      <c r="R214" t="str">
        <f t="shared" si="21"/>
        <v>19</v>
      </c>
    </row>
    <row r="215" spans="1:18" ht="12.75" customHeight="1" x14ac:dyDescent="0.3">
      <c r="A215" s="16">
        <v>217</v>
      </c>
      <c r="B215" s="14" t="s">
        <v>124</v>
      </c>
      <c r="C215" s="14" t="s">
        <v>8</v>
      </c>
      <c r="D215" s="14" t="s">
        <v>9</v>
      </c>
      <c r="E215" s="15" t="s">
        <v>1391</v>
      </c>
      <c r="F215" s="16">
        <v>20</v>
      </c>
      <c r="G215" s="17">
        <v>31</v>
      </c>
      <c r="H215" s="18">
        <f t="shared" si="17"/>
        <v>620</v>
      </c>
      <c r="I215" s="14" t="str">
        <f t="shared" si="18"/>
        <v>ITA-SG-31</v>
      </c>
      <c r="J215" s="32" t="str">
        <f>MID(Tabella1[[#This Row],[COD PRODOTTO]],3,3)</f>
        <v>511</v>
      </c>
      <c r="K215" s="32"/>
      <c r="L215" t="str">
        <f t="shared" si="19"/>
        <v>terminato</v>
      </c>
      <c r="M215" t="str">
        <f t="shared" si="20"/>
        <v>G8511340</v>
      </c>
      <c r="N215" t="str">
        <f>TRIM(C215)</f>
        <v>ITA</v>
      </c>
      <c r="O215" t="str">
        <f>TRIM(D215)</f>
        <v>SG</v>
      </c>
      <c r="P215" t="str">
        <f>TRIM(E215)</f>
        <v>non terminato</v>
      </c>
      <c r="Q215" t="str">
        <f t="shared" si="21"/>
        <v>20</v>
      </c>
      <c r="R215" t="str">
        <f t="shared" si="21"/>
        <v>31</v>
      </c>
    </row>
    <row r="216" spans="1:18" ht="12.75" customHeight="1" x14ac:dyDescent="0.3">
      <c r="A216" s="16">
        <v>218</v>
      </c>
      <c r="B216" s="14" t="s">
        <v>125</v>
      </c>
      <c r="C216" s="14" t="s">
        <v>8</v>
      </c>
      <c r="D216" s="14" t="s">
        <v>9</v>
      </c>
      <c r="E216" s="14" t="s">
        <v>10</v>
      </c>
      <c r="F216" s="16">
        <v>0</v>
      </c>
      <c r="G216" s="17">
        <v>29</v>
      </c>
      <c r="H216" s="18" t="str">
        <f t="shared" si="17"/>
        <v/>
      </c>
      <c r="I216" s="14" t="str">
        <f t="shared" si="18"/>
        <v>ITA-SG-29</v>
      </c>
      <c r="J216" s="32" t="str">
        <f>MID(Tabella1[[#This Row],[COD PRODOTTO]],3,3)</f>
        <v>722</v>
      </c>
      <c r="K216" s="32"/>
      <c r="L216" t="str">
        <f t="shared" si="19"/>
        <v>terminato</v>
      </c>
      <c r="M216" t="str">
        <f t="shared" si="20"/>
        <v>F1722119</v>
      </c>
      <c r="N216" t="str">
        <f>TRIM(C216)</f>
        <v>ITA</v>
      </c>
      <c r="O216" t="str">
        <f>TRIM(D216)</f>
        <v>SG</v>
      </c>
      <c r="P216" t="str">
        <f>TRIM(E216)</f>
        <v>terminato</v>
      </c>
      <c r="Q216" t="str">
        <f t="shared" si="21"/>
        <v>0</v>
      </c>
      <c r="R216" t="str">
        <f t="shared" si="21"/>
        <v>29</v>
      </c>
    </row>
    <row r="217" spans="1:18" ht="12.75" customHeight="1" x14ac:dyDescent="0.3">
      <c r="A217" s="16">
        <v>219</v>
      </c>
      <c r="B217" s="14" t="s">
        <v>125</v>
      </c>
      <c r="C217" s="14" t="s">
        <v>8</v>
      </c>
      <c r="D217" s="14" t="s">
        <v>9</v>
      </c>
      <c r="E217" s="15" t="s">
        <v>1391</v>
      </c>
      <c r="F217" s="16">
        <v>20</v>
      </c>
      <c r="G217" s="17">
        <v>31</v>
      </c>
      <c r="H217" s="18">
        <f t="shared" si="17"/>
        <v>620</v>
      </c>
      <c r="I217" s="14" t="str">
        <f t="shared" si="18"/>
        <v>ITA-SG-31</v>
      </c>
      <c r="J217" s="32" t="str">
        <f>MID(Tabella1[[#This Row],[COD PRODOTTO]],3,3)</f>
        <v>722</v>
      </c>
      <c r="K217" s="32"/>
      <c r="L217" t="str">
        <f t="shared" si="19"/>
        <v>terminato</v>
      </c>
      <c r="M217" t="str">
        <f t="shared" si="20"/>
        <v>F1722119</v>
      </c>
      <c r="N217" t="str">
        <f>TRIM(C217)</f>
        <v>ITA</v>
      </c>
      <c r="O217" t="str">
        <f>TRIM(D217)</f>
        <v>SG</v>
      </c>
      <c r="P217" t="str">
        <f>TRIM(E217)</f>
        <v>non terminato</v>
      </c>
      <c r="Q217" t="str">
        <f t="shared" si="21"/>
        <v>20</v>
      </c>
      <c r="R217" t="str">
        <f t="shared" si="21"/>
        <v>31</v>
      </c>
    </row>
    <row r="218" spans="1:18" ht="12.75" customHeight="1" x14ac:dyDescent="0.3">
      <c r="A218" s="16">
        <v>220</v>
      </c>
      <c r="B218" s="14" t="s">
        <v>126</v>
      </c>
      <c r="C218" s="14" t="s">
        <v>8</v>
      </c>
      <c r="D218" s="14" t="s">
        <v>9</v>
      </c>
      <c r="E218" s="15" t="s">
        <v>1391</v>
      </c>
      <c r="F218" s="16">
        <v>20</v>
      </c>
      <c r="G218" s="17">
        <v>22</v>
      </c>
      <c r="H218" s="18">
        <f t="shared" si="17"/>
        <v>440</v>
      </c>
      <c r="I218" s="14" t="str">
        <f t="shared" si="18"/>
        <v>ITA-SG-22</v>
      </c>
      <c r="J218" s="32" t="str">
        <f>MID(Tabella1[[#This Row],[COD PRODOTTO]],3,3)</f>
        <v>884</v>
      </c>
      <c r="K218" s="32"/>
      <c r="L218" t="str">
        <f t="shared" si="19"/>
        <v>terminato</v>
      </c>
      <c r="M218" t="str">
        <f t="shared" si="20"/>
        <v>G5884967</v>
      </c>
      <c r="N218" t="str">
        <f>TRIM(C218)</f>
        <v>ITA</v>
      </c>
      <c r="O218" t="str">
        <f>TRIM(D218)</f>
        <v>SG</v>
      </c>
      <c r="P218" t="str">
        <f>TRIM(E218)</f>
        <v>non terminato</v>
      </c>
      <c r="Q218" t="str">
        <f t="shared" si="21"/>
        <v>20</v>
      </c>
      <c r="R218" t="str">
        <f t="shared" si="21"/>
        <v>22</v>
      </c>
    </row>
    <row r="219" spans="1:18" ht="12.75" customHeight="1" x14ac:dyDescent="0.3">
      <c r="A219" s="16">
        <v>221</v>
      </c>
      <c r="B219" s="14" t="s">
        <v>126</v>
      </c>
      <c r="C219" s="14" t="s">
        <v>8</v>
      </c>
      <c r="D219" s="14" t="s">
        <v>9</v>
      </c>
      <c r="E219" s="15" t="s">
        <v>1391</v>
      </c>
      <c r="F219" s="16">
        <v>20</v>
      </c>
      <c r="G219" s="17">
        <v>26</v>
      </c>
      <c r="H219" s="18">
        <f t="shared" si="17"/>
        <v>520</v>
      </c>
      <c r="I219" s="14" t="str">
        <f t="shared" si="18"/>
        <v>ITA-SG-26</v>
      </c>
      <c r="J219" s="32" t="str">
        <f>MID(Tabella1[[#This Row],[COD PRODOTTO]],3,3)</f>
        <v>884</v>
      </c>
      <c r="K219" s="32"/>
      <c r="L219" t="str">
        <f t="shared" si="19"/>
        <v>terminato</v>
      </c>
      <c r="M219" t="str">
        <f t="shared" si="20"/>
        <v>G5884967</v>
      </c>
      <c r="N219" t="str">
        <f>TRIM(C219)</f>
        <v>ITA</v>
      </c>
      <c r="O219" t="str">
        <f>TRIM(D219)</f>
        <v>SG</v>
      </c>
      <c r="P219" t="str">
        <f>TRIM(E219)</f>
        <v>non terminato</v>
      </c>
      <c r="Q219" t="str">
        <f t="shared" si="21"/>
        <v>20</v>
      </c>
      <c r="R219" t="str">
        <f t="shared" si="21"/>
        <v>26</v>
      </c>
    </row>
    <row r="220" spans="1:18" ht="12.75" customHeight="1" x14ac:dyDescent="0.3">
      <c r="A220" s="16">
        <v>222</v>
      </c>
      <c r="B220" s="14" t="s">
        <v>126</v>
      </c>
      <c r="C220" s="14" t="s">
        <v>8</v>
      </c>
      <c r="D220" s="14" t="s">
        <v>9</v>
      </c>
      <c r="E220" s="14" t="s">
        <v>10</v>
      </c>
      <c r="F220" s="16">
        <v>0</v>
      </c>
      <c r="G220" s="17">
        <v>35</v>
      </c>
      <c r="H220" s="18" t="str">
        <f t="shared" si="17"/>
        <v/>
      </c>
      <c r="I220" s="14" t="str">
        <f t="shared" si="18"/>
        <v>ITA-SG-35</v>
      </c>
      <c r="J220" s="32" t="str">
        <f>MID(Tabella1[[#This Row],[COD PRODOTTO]],3,3)</f>
        <v>884</v>
      </c>
      <c r="K220" s="32"/>
      <c r="L220" t="str">
        <f t="shared" si="19"/>
        <v>terminato</v>
      </c>
      <c r="M220" t="str">
        <f t="shared" si="20"/>
        <v>G5884967</v>
      </c>
      <c r="N220" t="str">
        <f>TRIM(C220)</f>
        <v>ITA</v>
      </c>
      <c r="O220" t="str">
        <f>TRIM(D220)</f>
        <v>SG</v>
      </c>
      <c r="P220" t="str">
        <f>TRIM(E220)</f>
        <v>terminato</v>
      </c>
      <c r="Q220" t="str">
        <f t="shared" si="21"/>
        <v>0</v>
      </c>
      <c r="R220" t="str">
        <f t="shared" si="21"/>
        <v>35</v>
      </c>
    </row>
    <row r="221" spans="1:18" ht="12.75" customHeight="1" x14ac:dyDescent="0.3">
      <c r="A221" s="16">
        <v>223</v>
      </c>
      <c r="B221" s="14" t="s">
        <v>127</v>
      </c>
      <c r="C221" s="14" t="s">
        <v>8</v>
      </c>
      <c r="D221" s="14" t="s">
        <v>54</v>
      </c>
      <c r="E221" s="14" t="s">
        <v>10</v>
      </c>
      <c r="F221" s="16">
        <v>0</v>
      </c>
      <c r="G221" s="17">
        <v>19</v>
      </c>
      <c r="H221" s="18" t="str">
        <f t="shared" si="17"/>
        <v/>
      </c>
      <c r="I221" s="14" t="str">
        <f t="shared" si="18"/>
        <v>ITA-zan S.R.L.-19</v>
      </c>
      <c r="J221" s="32" t="str">
        <f>MID(Tabella1[[#This Row],[COD PRODOTTO]],3,3)</f>
        <v>129</v>
      </c>
      <c r="K221" s="32"/>
      <c r="L221" t="str">
        <f t="shared" si="19"/>
        <v>terminato</v>
      </c>
      <c r="M221" t="str">
        <f t="shared" si="20"/>
        <v>L7129427</v>
      </c>
      <c r="N221" t="str">
        <f>TRIM(C221)</f>
        <v>ITA</v>
      </c>
      <c r="O221" t="str">
        <f>TRIM(D221)</f>
        <v>zan S.R.L.</v>
      </c>
      <c r="P221" t="str">
        <f>TRIM(E221)</f>
        <v>terminato</v>
      </c>
      <c r="Q221" t="str">
        <f t="shared" si="21"/>
        <v>0</v>
      </c>
      <c r="R221" t="str">
        <f t="shared" si="21"/>
        <v>19</v>
      </c>
    </row>
    <row r="222" spans="1:18" ht="12.75" customHeight="1" x14ac:dyDescent="0.3">
      <c r="A222" s="16">
        <v>224</v>
      </c>
      <c r="B222" s="14" t="s">
        <v>128</v>
      </c>
      <c r="C222" s="14" t="s">
        <v>8</v>
      </c>
      <c r="D222" s="14" t="s">
        <v>9</v>
      </c>
      <c r="E222" s="14" t="s">
        <v>10</v>
      </c>
      <c r="F222" s="16">
        <v>0</v>
      </c>
      <c r="G222" s="17">
        <v>37</v>
      </c>
      <c r="H222" s="18" t="str">
        <f t="shared" si="17"/>
        <v/>
      </c>
      <c r="I222" s="14" t="str">
        <f t="shared" si="18"/>
        <v>ITA-SG-37</v>
      </c>
      <c r="J222" s="32" t="str">
        <f>MID(Tabella1[[#This Row],[COD PRODOTTO]],3,3)</f>
        <v>411</v>
      </c>
      <c r="K222" s="32"/>
      <c r="L222" t="str">
        <f t="shared" si="19"/>
        <v>terminato</v>
      </c>
      <c r="M222" t="str">
        <f t="shared" si="20"/>
        <v>N7411974</v>
      </c>
      <c r="N222" t="str">
        <f>TRIM(C222)</f>
        <v>ITA</v>
      </c>
      <c r="O222" t="str">
        <f>TRIM(D222)</f>
        <v>SG</v>
      </c>
      <c r="P222" t="str">
        <f>TRIM(E222)</f>
        <v>terminato</v>
      </c>
      <c r="Q222" t="str">
        <f t="shared" si="21"/>
        <v>0</v>
      </c>
      <c r="R222" t="str">
        <f t="shared" si="21"/>
        <v>37</v>
      </c>
    </row>
    <row r="223" spans="1:18" ht="12.75" customHeight="1" x14ac:dyDescent="0.3">
      <c r="A223" s="16">
        <v>225</v>
      </c>
      <c r="B223" s="14" t="s">
        <v>129</v>
      </c>
      <c r="C223" s="14" t="s">
        <v>8</v>
      </c>
      <c r="D223" s="14" t="s">
        <v>9</v>
      </c>
      <c r="E223" s="15" t="s">
        <v>1391</v>
      </c>
      <c r="F223" s="16">
        <v>20</v>
      </c>
      <c r="G223" s="17">
        <v>33</v>
      </c>
      <c r="H223" s="18">
        <f t="shared" si="17"/>
        <v>660</v>
      </c>
      <c r="I223" s="14" t="str">
        <f t="shared" si="18"/>
        <v>ITA-SG-33</v>
      </c>
      <c r="J223" s="32" t="str">
        <f>MID(Tabella1[[#This Row],[COD PRODOTTO]],3,3)</f>
        <v>265</v>
      </c>
      <c r="K223" s="32"/>
      <c r="L223" t="str">
        <f t="shared" si="19"/>
        <v>terminato</v>
      </c>
      <c r="M223" t="str">
        <f t="shared" si="20"/>
        <v>I7265216</v>
      </c>
      <c r="N223" t="str">
        <f>TRIM(C223)</f>
        <v>ITA</v>
      </c>
      <c r="O223" t="str">
        <f>TRIM(D223)</f>
        <v>SG</v>
      </c>
      <c r="P223" t="str">
        <f>TRIM(E223)</f>
        <v>non terminato</v>
      </c>
      <c r="Q223" t="str">
        <f t="shared" si="21"/>
        <v>20</v>
      </c>
      <c r="R223" t="str">
        <f t="shared" si="21"/>
        <v>33</v>
      </c>
    </row>
    <row r="224" spans="1:18" ht="12.75" customHeight="1" x14ac:dyDescent="0.3">
      <c r="A224" s="16">
        <v>226</v>
      </c>
      <c r="B224" s="14" t="s">
        <v>129</v>
      </c>
      <c r="C224" s="14" t="s">
        <v>8</v>
      </c>
      <c r="D224" s="14" t="s">
        <v>9</v>
      </c>
      <c r="E224" s="14" t="s">
        <v>10</v>
      </c>
      <c r="F224" s="16">
        <v>0</v>
      </c>
      <c r="G224" s="17">
        <v>38</v>
      </c>
      <c r="H224" s="18" t="str">
        <f t="shared" si="17"/>
        <v/>
      </c>
      <c r="I224" s="14" t="str">
        <f t="shared" si="18"/>
        <v>ITA-SG-38</v>
      </c>
      <c r="J224" s="32" t="str">
        <f>MID(Tabella1[[#This Row],[COD PRODOTTO]],3,3)</f>
        <v>265</v>
      </c>
      <c r="K224" s="32"/>
      <c r="L224" t="str">
        <f t="shared" si="19"/>
        <v>terminato</v>
      </c>
      <c r="M224" t="str">
        <f t="shared" si="20"/>
        <v>I7265216</v>
      </c>
      <c r="N224" t="str">
        <f>TRIM(C224)</f>
        <v>ITA</v>
      </c>
      <c r="O224" t="str">
        <f>TRIM(D224)</f>
        <v>SG</v>
      </c>
      <c r="P224" t="str">
        <f>TRIM(E224)</f>
        <v>terminato</v>
      </c>
      <c r="Q224" t="str">
        <f t="shared" si="21"/>
        <v>0</v>
      </c>
      <c r="R224" t="str">
        <f t="shared" si="21"/>
        <v>38</v>
      </c>
    </row>
    <row r="225" spans="1:18" ht="12.75" customHeight="1" x14ac:dyDescent="0.3">
      <c r="A225" s="16">
        <v>227</v>
      </c>
      <c r="B225" s="14" t="s">
        <v>130</v>
      </c>
      <c r="C225" s="14" t="s">
        <v>8</v>
      </c>
      <c r="D225" s="14" t="s">
        <v>9</v>
      </c>
      <c r="E225" s="15" t="s">
        <v>1391</v>
      </c>
      <c r="F225" s="16">
        <v>20</v>
      </c>
      <c r="G225" s="17">
        <v>33</v>
      </c>
      <c r="H225" s="18">
        <f t="shared" si="17"/>
        <v>660</v>
      </c>
      <c r="I225" s="14" t="str">
        <f t="shared" si="18"/>
        <v>ITA-SG-33</v>
      </c>
      <c r="J225" s="32" t="str">
        <f>MID(Tabella1[[#This Row],[COD PRODOTTO]],3,3)</f>
        <v>389</v>
      </c>
      <c r="K225" s="32"/>
      <c r="L225" t="str">
        <f t="shared" si="19"/>
        <v>terminato</v>
      </c>
      <c r="M225" t="str">
        <f t="shared" si="20"/>
        <v>P9389825</v>
      </c>
      <c r="N225" t="str">
        <f>TRIM(C225)</f>
        <v>ITA</v>
      </c>
      <c r="O225" t="str">
        <f>TRIM(D225)</f>
        <v>SG</v>
      </c>
      <c r="P225" t="str">
        <f>TRIM(E225)</f>
        <v>non terminato</v>
      </c>
      <c r="Q225" t="str">
        <f t="shared" si="21"/>
        <v>20</v>
      </c>
      <c r="R225" t="str">
        <f t="shared" si="21"/>
        <v>33</v>
      </c>
    </row>
    <row r="226" spans="1:18" ht="12.75" customHeight="1" x14ac:dyDescent="0.3">
      <c r="A226" s="16">
        <v>228</v>
      </c>
      <c r="B226" s="14" t="s">
        <v>130</v>
      </c>
      <c r="C226" s="14" t="s">
        <v>8</v>
      </c>
      <c r="D226" s="14" t="s">
        <v>9</v>
      </c>
      <c r="E226" s="14" t="s">
        <v>10</v>
      </c>
      <c r="F226" s="16">
        <v>0</v>
      </c>
      <c r="G226" s="17">
        <v>30</v>
      </c>
      <c r="H226" s="18" t="str">
        <f t="shared" si="17"/>
        <v/>
      </c>
      <c r="I226" s="14" t="str">
        <f t="shared" si="18"/>
        <v>ITA-SG-30</v>
      </c>
      <c r="J226" s="32" t="str">
        <f>MID(Tabella1[[#This Row],[COD PRODOTTO]],3,3)</f>
        <v>389</v>
      </c>
      <c r="K226" s="32"/>
      <c r="L226" t="str">
        <f t="shared" si="19"/>
        <v>terminato</v>
      </c>
      <c r="M226" t="str">
        <f t="shared" si="20"/>
        <v>P9389825</v>
      </c>
      <c r="N226" t="str">
        <f>TRIM(C226)</f>
        <v>ITA</v>
      </c>
      <c r="O226" t="str">
        <f>TRIM(D226)</f>
        <v>SG</v>
      </c>
      <c r="P226" t="str">
        <f>TRIM(E226)</f>
        <v>terminato</v>
      </c>
      <c r="Q226" t="str">
        <f t="shared" si="21"/>
        <v>0</v>
      </c>
      <c r="R226" t="str">
        <f t="shared" si="21"/>
        <v>30</v>
      </c>
    </row>
    <row r="227" spans="1:18" ht="12.75" customHeight="1" x14ac:dyDescent="0.3">
      <c r="A227" s="16">
        <v>229</v>
      </c>
      <c r="B227" s="14" t="s">
        <v>130</v>
      </c>
      <c r="C227" s="14" t="s">
        <v>8</v>
      </c>
      <c r="D227" s="14" t="s">
        <v>9</v>
      </c>
      <c r="E227" s="15" t="s">
        <v>1391</v>
      </c>
      <c r="F227" s="16">
        <v>10</v>
      </c>
      <c r="G227" s="17">
        <v>23</v>
      </c>
      <c r="H227" s="18">
        <f t="shared" si="17"/>
        <v>230</v>
      </c>
      <c r="I227" s="14" t="str">
        <f t="shared" si="18"/>
        <v>ITA-SG-23</v>
      </c>
      <c r="J227" s="32" t="str">
        <f>MID(Tabella1[[#This Row],[COD PRODOTTO]],3,3)</f>
        <v>389</v>
      </c>
      <c r="K227" s="32"/>
      <c r="L227" t="str">
        <f t="shared" si="19"/>
        <v>terminato</v>
      </c>
      <c r="M227" t="str">
        <f t="shared" si="20"/>
        <v>P9389825</v>
      </c>
      <c r="N227" t="str">
        <f>TRIM(C227)</f>
        <v>ITA</v>
      </c>
      <c r="O227" t="str">
        <f>TRIM(D227)</f>
        <v>SG</v>
      </c>
      <c r="P227" t="str">
        <f>TRIM(E227)</f>
        <v>non terminato</v>
      </c>
      <c r="Q227" t="str">
        <f t="shared" si="21"/>
        <v>10</v>
      </c>
      <c r="R227" t="str">
        <f t="shared" si="21"/>
        <v>23</v>
      </c>
    </row>
    <row r="228" spans="1:18" ht="12.75" customHeight="1" x14ac:dyDescent="0.3">
      <c r="A228" s="16">
        <v>230</v>
      </c>
      <c r="B228" s="14" t="s">
        <v>131</v>
      </c>
      <c r="C228" s="14" t="s">
        <v>8</v>
      </c>
      <c r="D228" s="14" t="s">
        <v>9</v>
      </c>
      <c r="E228" s="14" t="s">
        <v>10</v>
      </c>
      <c r="F228" s="16">
        <v>0</v>
      </c>
      <c r="G228" s="17">
        <v>37</v>
      </c>
      <c r="H228" s="18" t="str">
        <f t="shared" si="17"/>
        <v/>
      </c>
      <c r="I228" s="14" t="str">
        <f t="shared" si="18"/>
        <v>ITA-SG-37</v>
      </c>
      <c r="J228" s="32" t="str">
        <f>MID(Tabella1[[#This Row],[COD PRODOTTO]],3,3)</f>
        <v>833</v>
      </c>
      <c r="K228" s="32"/>
      <c r="L228" t="str">
        <f t="shared" si="19"/>
        <v>terminato</v>
      </c>
      <c r="M228" t="str">
        <f t="shared" si="20"/>
        <v>B6833127</v>
      </c>
      <c r="N228" t="str">
        <f>TRIM(C228)</f>
        <v>ITA</v>
      </c>
      <c r="O228" t="str">
        <f>TRIM(D228)</f>
        <v>SG</v>
      </c>
      <c r="P228" t="str">
        <f>TRIM(E228)</f>
        <v>terminato</v>
      </c>
      <c r="Q228" t="str">
        <f t="shared" si="21"/>
        <v>0</v>
      </c>
      <c r="R228" t="str">
        <f t="shared" si="21"/>
        <v>37</v>
      </c>
    </row>
    <row r="229" spans="1:18" ht="12.75" customHeight="1" x14ac:dyDescent="0.3">
      <c r="A229" s="16">
        <v>231</v>
      </c>
      <c r="B229" s="14" t="s">
        <v>131</v>
      </c>
      <c r="C229" s="14" t="s">
        <v>8</v>
      </c>
      <c r="D229" s="14" t="s">
        <v>9</v>
      </c>
      <c r="E229" s="15" t="s">
        <v>1391</v>
      </c>
      <c r="F229" s="16">
        <v>20</v>
      </c>
      <c r="G229" s="17">
        <v>36</v>
      </c>
      <c r="H229" s="18">
        <f t="shared" si="17"/>
        <v>720</v>
      </c>
      <c r="I229" s="14" t="str">
        <f t="shared" si="18"/>
        <v>ITA-SG-36</v>
      </c>
      <c r="J229" s="32" t="str">
        <f>MID(Tabella1[[#This Row],[COD PRODOTTO]],3,3)</f>
        <v>833</v>
      </c>
      <c r="K229" s="32"/>
      <c r="L229" t="str">
        <f t="shared" si="19"/>
        <v>terminato</v>
      </c>
      <c r="M229" t="str">
        <f t="shared" si="20"/>
        <v>B6833127</v>
      </c>
      <c r="N229" t="str">
        <f>TRIM(C229)</f>
        <v>ITA</v>
      </c>
      <c r="O229" t="str">
        <f>TRIM(D229)</f>
        <v>SG</v>
      </c>
      <c r="P229" t="str">
        <f>TRIM(E229)</f>
        <v>non terminato</v>
      </c>
      <c r="Q229" t="str">
        <f t="shared" si="21"/>
        <v>20</v>
      </c>
      <c r="R229" t="str">
        <f t="shared" si="21"/>
        <v>36</v>
      </c>
    </row>
    <row r="230" spans="1:18" ht="12.75" customHeight="1" x14ac:dyDescent="0.3">
      <c r="A230" s="16">
        <v>232</v>
      </c>
      <c r="B230" s="14" t="s">
        <v>132</v>
      </c>
      <c r="C230" s="14" t="s">
        <v>8</v>
      </c>
      <c r="D230" s="14" t="s">
        <v>9</v>
      </c>
      <c r="E230" s="14" t="s">
        <v>10</v>
      </c>
      <c r="F230" s="16">
        <v>0</v>
      </c>
      <c r="G230" s="17">
        <v>18</v>
      </c>
      <c r="H230" s="18" t="str">
        <f t="shared" si="17"/>
        <v/>
      </c>
      <c r="I230" s="14" t="str">
        <f t="shared" si="18"/>
        <v>ITA-SG-18</v>
      </c>
      <c r="J230" s="32" t="str">
        <f>MID(Tabella1[[#This Row],[COD PRODOTTO]],3,3)</f>
        <v>015</v>
      </c>
      <c r="K230" s="32"/>
      <c r="L230" t="str">
        <f t="shared" si="19"/>
        <v>terminato</v>
      </c>
      <c r="M230" t="str">
        <f t="shared" si="20"/>
        <v>A7015155</v>
      </c>
      <c r="N230" t="str">
        <f>TRIM(C230)</f>
        <v>ITA</v>
      </c>
      <c r="O230" t="str">
        <f>TRIM(D230)</f>
        <v>SG</v>
      </c>
      <c r="P230" t="str">
        <f>TRIM(E230)</f>
        <v>terminato</v>
      </c>
      <c r="Q230" t="str">
        <f t="shared" si="21"/>
        <v>0</v>
      </c>
      <c r="R230" t="str">
        <f t="shared" si="21"/>
        <v>18</v>
      </c>
    </row>
    <row r="231" spans="1:18" ht="12.75" customHeight="1" x14ac:dyDescent="0.3">
      <c r="A231" s="16">
        <v>233</v>
      </c>
      <c r="B231" s="14" t="s">
        <v>132</v>
      </c>
      <c r="C231" s="14" t="s">
        <v>8</v>
      </c>
      <c r="D231" s="14" t="s">
        <v>9</v>
      </c>
      <c r="E231" s="15" t="s">
        <v>1391</v>
      </c>
      <c r="F231" s="16">
        <v>20</v>
      </c>
      <c r="G231" s="17">
        <v>22</v>
      </c>
      <c r="H231" s="18">
        <f t="shared" si="17"/>
        <v>440</v>
      </c>
      <c r="I231" s="14" t="str">
        <f t="shared" si="18"/>
        <v>ITA-SG-22</v>
      </c>
      <c r="J231" s="32" t="str">
        <f>MID(Tabella1[[#This Row],[COD PRODOTTO]],3,3)</f>
        <v>015</v>
      </c>
      <c r="K231" s="32"/>
      <c r="L231" t="str">
        <f t="shared" si="19"/>
        <v>terminato</v>
      </c>
      <c r="M231" t="str">
        <f t="shared" si="20"/>
        <v>A7015155</v>
      </c>
      <c r="N231" t="str">
        <f>TRIM(C231)</f>
        <v>ITA</v>
      </c>
      <c r="O231" t="str">
        <f>TRIM(D231)</f>
        <v>SG</v>
      </c>
      <c r="P231" t="str">
        <f>TRIM(E231)</f>
        <v>non terminato</v>
      </c>
      <c r="Q231" t="str">
        <f t="shared" si="21"/>
        <v>20</v>
      </c>
      <c r="R231" t="str">
        <f t="shared" si="21"/>
        <v>22</v>
      </c>
    </row>
    <row r="232" spans="1:18" ht="12.75" customHeight="1" x14ac:dyDescent="0.3">
      <c r="A232" s="16">
        <v>234</v>
      </c>
      <c r="B232" s="14" t="s">
        <v>133</v>
      </c>
      <c r="C232" s="14" t="s">
        <v>8</v>
      </c>
      <c r="D232" s="14" t="s">
        <v>47</v>
      </c>
      <c r="E232" s="14" t="s">
        <v>10</v>
      </c>
      <c r="F232" s="16">
        <v>0</v>
      </c>
      <c r="G232" s="17">
        <v>27</v>
      </c>
      <c r="H232" s="18" t="str">
        <f t="shared" si="17"/>
        <v/>
      </c>
      <c r="I232" s="14" t="str">
        <f t="shared" si="18"/>
        <v>ITA-zan pin SPA-27</v>
      </c>
      <c r="J232" s="32" t="str">
        <f>MID(Tabella1[[#This Row],[COD PRODOTTO]],3,3)</f>
        <v>339</v>
      </c>
      <c r="K232" s="32"/>
      <c r="L232" t="str">
        <f t="shared" si="19"/>
        <v>terminato</v>
      </c>
      <c r="M232" t="str">
        <f t="shared" si="20"/>
        <v>F4339651</v>
      </c>
      <c r="N232" t="str">
        <f>TRIM(C232)</f>
        <v>ITA</v>
      </c>
      <c r="O232" t="str">
        <f>TRIM(D232)</f>
        <v>zan pin SPA</v>
      </c>
      <c r="P232" t="str">
        <f>TRIM(E232)</f>
        <v>terminato</v>
      </c>
      <c r="Q232" t="str">
        <f t="shared" si="21"/>
        <v>0</v>
      </c>
      <c r="R232" t="str">
        <f t="shared" si="21"/>
        <v>27</v>
      </c>
    </row>
    <row r="233" spans="1:18" ht="12.75" customHeight="1" x14ac:dyDescent="0.3">
      <c r="A233" s="16">
        <v>235</v>
      </c>
      <c r="B233" s="14" t="s">
        <v>133</v>
      </c>
      <c r="C233" s="14" t="s">
        <v>8</v>
      </c>
      <c r="D233" s="14" t="s">
        <v>47</v>
      </c>
      <c r="E233" s="15" t="s">
        <v>1391</v>
      </c>
      <c r="F233" s="16">
        <v>10</v>
      </c>
      <c r="G233" s="17">
        <v>20</v>
      </c>
      <c r="H233" s="18">
        <f t="shared" si="17"/>
        <v>200</v>
      </c>
      <c r="I233" s="14" t="str">
        <f t="shared" si="18"/>
        <v>ITA-zan pin SPA-20</v>
      </c>
      <c r="J233" s="32" t="str">
        <f>MID(Tabella1[[#This Row],[COD PRODOTTO]],3,3)</f>
        <v>339</v>
      </c>
      <c r="K233" s="32"/>
      <c r="L233" t="str">
        <f t="shared" si="19"/>
        <v>terminato</v>
      </c>
      <c r="M233" t="str">
        <f t="shared" si="20"/>
        <v>F4339651</v>
      </c>
      <c r="N233" t="str">
        <f>TRIM(C233)</f>
        <v>ITA</v>
      </c>
      <c r="O233" t="str">
        <f>TRIM(D233)</f>
        <v>zan pin SPA</v>
      </c>
      <c r="P233" t="str">
        <f>TRIM(E233)</f>
        <v>non terminato</v>
      </c>
      <c r="Q233" t="str">
        <f t="shared" si="21"/>
        <v>10</v>
      </c>
      <c r="R233" t="str">
        <f t="shared" si="21"/>
        <v>20</v>
      </c>
    </row>
    <row r="234" spans="1:18" ht="12.75" customHeight="1" x14ac:dyDescent="0.3">
      <c r="A234" s="16">
        <v>236</v>
      </c>
      <c r="B234" s="14" t="s">
        <v>134</v>
      </c>
      <c r="C234" s="14" t="s">
        <v>8</v>
      </c>
      <c r="D234" s="14" t="s">
        <v>9</v>
      </c>
      <c r="E234" s="14" t="s">
        <v>10</v>
      </c>
      <c r="F234" s="16">
        <v>0</v>
      </c>
      <c r="G234" s="17">
        <v>16</v>
      </c>
      <c r="H234" s="18" t="str">
        <f t="shared" si="17"/>
        <v/>
      </c>
      <c r="I234" s="14" t="str">
        <f t="shared" si="18"/>
        <v>ITA-SG-16</v>
      </c>
      <c r="J234" s="32" t="str">
        <f>MID(Tabella1[[#This Row],[COD PRODOTTO]],3,3)</f>
        <v>155</v>
      </c>
      <c r="K234" s="32"/>
      <c r="L234" t="str">
        <f t="shared" si="19"/>
        <v>terminato</v>
      </c>
      <c r="M234" t="str">
        <f t="shared" si="20"/>
        <v>G0155315</v>
      </c>
      <c r="N234" t="str">
        <f>TRIM(C234)</f>
        <v>ITA</v>
      </c>
      <c r="O234" t="str">
        <f>TRIM(D234)</f>
        <v>SG</v>
      </c>
      <c r="P234" t="str">
        <f>TRIM(E234)</f>
        <v>terminato</v>
      </c>
      <c r="Q234" t="str">
        <f t="shared" si="21"/>
        <v>0</v>
      </c>
      <c r="R234" t="str">
        <f t="shared" si="21"/>
        <v>16</v>
      </c>
    </row>
    <row r="235" spans="1:18" ht="12.75" customHeight="1" x14ac:dyDescent="0.3">
      <c r="A235" s="16">
        <v>237</v>
      </c>
      <c r="B235" s="14" t="s">
        <v>134</v>
      </c>
      <c r="C235" s="14" t="s">
        <v>8</v>
      </c>
      <c r="D235" s="14" t="s">
        <v>9</v>
      </c>
      <c r="E235" s="15" t="s">
        <v>1391</v>
      </c>
      <c r="F235" s="16">
        <v>20</v>
      </c>
      <c r="G235" s="17">
        <v>19</v>
      </c>
      <c r="H235" s="18">
        <f t="shared" si="17"/>
        <v>380</v>
      </c>
      <c r="I235" s="14" t="str">
        <f t="shared" si="18"/>
        <v>ITA-SG-19</v>
      </c>
      <c r="J235" s="32" t="str">
        <f>MID(Tabella1[[#This Row],[COD PRODOTTO]],3,3)</f>
        <v>155</v>
      </c>
      <c r="K235" s="32"/>
      <c r="L235" t="str">
        <f t="shared" si="19"/>
        <v>terminato</v>
      </c>
      <c r="M235" t="str">
        <f t="shared" si="20"/>
        <v>G0155315</v>
      </c>
      <c r="N235" t="str">
        <f>TRIM(C235)</f>
        <v>ITA</v>
      </c>
      <c r="O235" t="str">
        <f>TRIM(D235)</f>
        <v>SG</v>
      </c>
      <c r="P235" t="str">
        <f>TRIM(E235)</f>
        <v>non terminato</v>
      </c>
      <c r="Q235" t="str">
        <f t="shared" si="21"/>
        <v>20</v>
      </c>
      <c r="R235" t="str">
        <f t="shared" si="21"/>
        <v>19</v>
      </c>
    </row>
    <row r="236" spans="1:18" ht="12.75" customHeight="1" x14ac:dyDescent="0.3">
      <c r="A236" s="16">
        <v>238</v>
      </c>
      <c r="B236" s="14" t="s">
        <v>135</v>
      </c>
      <c r="C236" s="14" t="s">
        <v>8</v>
      </c>
      <c r="D236" s="14" t="s">
        <v>47</v>
      </c>
      <c r="E236" s="14" t="s">
        <v>10</v>
      </c>
      <c r="F236" s="16">
        <v>0</v>
      </c>
      <c r="G236" s="17">
        <v>17</v>
      </c>
      <c r="H236" s="18" t="str">
        <f t="shared" si="17"/>
        <v/>
      </c>
      <c r="I236" s="14" t="str">
        <f t="shared" si="18"/>
        <v>ITA-zan pin SPA-17</v>
      </c>
      <c r="J236" s="32" t="str">
        <f>MID(Tabella1[[#This Row],[COD PRODOTTO]],3,3)</f>
        <v>007</v>
      </c>
      <c r="K236" s="32"/>
      <c r="L236" t="str">
        <f t="shared" si="19"/>
        <v>terminato</v>
      </c>
      <c r="M236" t="str">
        <f t="shared" si="20"/>
        <v>M4007817</v>
      </c>
      <c r="N236" t="str">
        <f>TRIM(C236)</f>
        <v>ITA</v>
      </c>
      <c r="O236" t="str">
        <f>TRIM(D236)</f>
        <v>zan pin SPA</v>
      </c>
      <c r="P236" t="str">
        <f>TRIM(E236)</f>
        <v>terminato</v>
      </c>
      <c r="Q236" t="str">
        <f t="shared" si="21"/>
        <v>0</v>
      </c>
      <c r="R236" t="str">
        <f t="shared" si="21"/>
        <v>17</v>
      </c>
    </row>
    <row r="237" spans="1:18" ht="12.75" customHeight="1" x14ac:dyDescent="0.3">
      <c r="A237" s="16">
        <v>239</v>
      </c>
      <c r="B237" s="14" t="s">
        <v>136</v>
      </c>
      <c r="C237" s="14" t="s">
        <v>8</v>
      </c>
      <c r="D237" s="14" t="s">
        <v>75</v>
      </c>
      <c r="E237" s="14" t="s">
        <v>10</v>
      </c>
      <c r="F237" s="16">
        <v>0</v>
      </c>
      <c r="G237" s="17">
        <v>23</v>
      </c>
      <c r="H237" s="18" t="str">
        <f t="shared" si="17"/>
        <v/>
      </c>
      <c r="I237" s="14" t="str">
        <f t="shared" si="18"/>
        <v>ITA-lollo SRL-23</v>
      </c>
      <c r="J237" s="32" t="str">
        <f>MID(Tabella1[[#This Row],[COD PRODOTTO]],3,3)</f>
        <v>949</v>
      </c>
      <c r="K237" s="32"/>
      <c r="L237" t="str">
        <f t="shared" si="19"/>
        <v>terminato</v>
      </c>
      <c r="M237" t="str">
        <f t="shared" si="20"/>
        <v>D6949064</v>
      </c>
      <c r="N237" t="str">
        <f>TRIM(C237)</f>
        <v>ITA</v>
      </c>
      <c r="O237" t="str">
        <f>TRIM(D237)</f>
        <v>lollo SRL</v>
      </c>
      <c r="P237" t="str">
        <f>TRIM(E237)</f>
        <v>terminato</v>
      </c>
      <c r="Q237" t="str">
        <f t="shared" si="21"/>
        <v>0</v>
      </c>
      <c r="R237" t="str">
        <f t="shared" si="21"/>
        <v>23</v>
      </c>
    </row>
    <row r="238" spans="1:18" ht="12.75" customHeight="1" x14ac:dyDescent="0.3">
      <c r="A238" s="16">
        <v>240</v>
      </c>
      <c r="B238" s="14" t="s">
        <v>137</v>
      </c>
      <c r="C238" s="14" t="s">
        <v>8</v>
      </c>
      <c r="D238" s="14" t="s">
        <v>9</v>
      </c>
      <c r="E238" s="15" t="s">
        <v>1391</v>
      </c>
      <c r="F238" s="16">
        <v>20</v>
      </c>
      <c r="G238" s="17">
        <v>15</v>
      </c>
      <c r="H238" s="18">
        <f t="shared" si="17"/>
        <v>300</v>
      </c>
      <c r="I238" s="14" t="str">
        <f t="shared" si="18"/>
        <v>ITA-SG-15</v>
      </c>
      <c r="J238" s="32" t="str">
        <f>MID(Tabella1[[#This Row],[COD PRODOTTO]],3,3)</f>
        <v>958</v>
      </c>
      <c r="K238" s="32"/>
      <c r="L238" t="str">
        <f t="shared" si="19"/>
        <v>terminato</v>
      </c>
      <c r="M238" t="str">
        <f t="shared" si="20"/>
        <v>A8958298</v>
      </c>
      <c r="N238" t="str">
        <f>TRIM(C238)</f>
        <v>ITA</v>
      </c>
      <c r="O238" t="str">
        <f>TRIM(D238)</f>
        <v>SG</v>
      </c>
      <c r="P238" t="str">
        <f>TRIM(E238)</f>
        <v>non terminato</v>
      </c>
      <c r="Q238" t="str">
        <f t="shared" si="21"/>
        <v>20</v>
      </c>
      <c r="R238" t="str">
        <f t="shared" si="21"/>
        <v>15</v>
      </c>
    </row>
    <row r="239" spans="1:18" ht="12.75" customHeight="1" x14ac:dyDescent="0.3">
      <c r="A239" s="16">
        <v>241</v>
      </c>
      <c r="B239" s="14" t="s">
        <v>137</v>
      </c>
      <c r="C239" s="14" t="s">
        <v>8</v>
      </c>
      <c r="D239" s="14" t="s">
        <v>9</v>
      </c>
      <c r="E239" s="14" t="s">
        <v>10</v>
      </c>
      <c r="F239" s="16">
        <v>0</v>
      </c>
      <c r="G239" s="17">
        <v>10</v>
      </c>
      <c r="H239" s="18" t="str">
        <f t="shared" si="17"/>
        <v/>
      </c>
      <c r="I239" s="14" t="str">
        <f t="shared" si="18"/>
        <v>ITA-SG-10</v>
      </c>
      <c r="J239" s="32" t="str">
        <f>MID(Tabella1[[#This Row],[COD PRODOTTO]],3,3)</f>
        <v>958</v>
      </c>
      <c r="K239" s="32"/>
      <c r="L239" t="str">
        <f t="shared" si="19"/>
        <v>terminato</v>
      </c>
      <c r="M239" t="str">
        <f t="shared" si="20"/>
        <v>A8958298</v>
      </c>
      <c r="N239" t="str">
        <f>TRIM(C239)</f>
        <v>ITA</v>
      </c>
      <c r="O239" t="str">
        <f>TRIM(D239)</f>
        <v>SG</v>
      </c>
      <c r="P239" t="str">
        <f>TRIM(E239)</f>
        <v>terminato</v>
      </c>
      <c r="Q239" t="str">
        <f t="shared" si="21"/>
        <v>0</v>
      </c>
      <c r="R239" t="str">
        <f t="shared" si="21"/>
        <v>10</v>
      </c>
    </row>
    <row r="240" spans="1:18" ht="12.75" customHeight="1" x14ac:dyDescent="0.3">
      <c r="A240" s="16">
        <v>242</v>
      </c>
      <c r="B240" s="14" t="s">
        <v>138</v>
      </c>
      <c r="C240" s="14" t="s">
        <v>8</v>
      </c>
      <c r="D240" s="14" t="s">
        <v>54</v>
      </c>
      <c r="E240" s="14" t="s">
        <v>10</v>
      </c>
      <c r="F240" s="16">
        <v>0</v>
      </c>
      <c r="G240" s="17">
        <v>20</v>
      </c>
      <c r="H240" s="18" t="str">
        <f t="shared" si="17"/>
        <v/>
      </c>
      <c r="I240" s="14" t="str">
        <f t="shared" si="18"/>
        <v>ITA-zan S.R.L.-20</v>
      </c>
      <c r="J240" s="32" t="str">
        <f>MID(Tabella1[[#This Row],[COD PRODOTTO]],3,3)</f>
        <v>154</v>
      </c>
      <c r="K240" s="32"/>
      <c r="L240" t="str">
        <f t="shared" si="19"/>
        <v>terminato</v>
      </c>
      <c r="M240" t="str">
        <f t="shared" si="20"/>
        <v>E3154781</v>
      </c>
      <c r="N240" t="str">
        <f>TRIM(C240)</f>
        <v>ITA</v>
      </c>
      <c r="O240" t="str">
        <f>TRIM(D240)</f>
        <v>zan S.R.L.</v>
      </c>
      <c r="P240" t="str">
        <f>TRIM(E240)</f>
        <v>terminato</v>
      </c>
      <c r="Q240" t="str">
        <f t="shared" si="21"/>
        <v>0</v>
      </c>
      <c r="R240" t="str">
        <f t="shared" si="21"/>
        <v>20</v>
      </c>
    </row>
    <row r="241" spans="1:18" ht="12.75" customHeight="1" x14ac:dyDescent="0.3">
      <c r="A241" s="16">
        <v>243</v>
      </c>
      <c r="B241" s="14" t="s">
        <v>138</v>
      </c>
      <c r="C241" s="14" t="s">
        <v>8</v>
      </c>
      <c r="D241" s="14" t="s">
        <v>54</v>
      </c>
      <c r="E241" s="15" t="s">
        <v>1391</v>
      </c>
      <c r="F241" s="16">
        <v>10</v>
      </c>
      <c r="G241" s="17">
        <v>12</v>
      </c>
      <c r="H241" s="18">
        <f t="shared" si="17"/>
        <v>120</v>
      </c>
      <c r="I241" s="14" t="str">
        <f t="shared" si="18"/>
        <v>ITA-zan S.R.L.-12</v>
      </c>
      <c r="J241" s="32" t="str">
        <f>MID(Tabella1[[#This Row],[COD PRODOTTO]],3,3)</f>
        <v>154</v>
      </c>
      <c r="K241" s="32"/>
      <c r="L241" t="str">
        <f t="shared" si="19"/>
        <v>terminato</v>
      </c>
      <c r="M241" t="str">
        <f t="shared" si="20"/>
        <v>E3154781</v>
      </c>
      <c r="N241" t="str">
        <f>TRIM(C241)</f>
        <v>ITA</v>
      </c>
      <c r="O241" t="str">
        <f>TRIM(D241)</f>
        <v>zan S.R.L.</v>
      </c>
      <c r="P241" t="str">
        <f>TRIM(E241)</f>
        <v>non terminato</v>
      </c>
      <c r="Q241" t="str">
        <f t="shared" si="21"/>
        <v>10</v>
      </c>
      <c r="R241" t="str">
        <f t="shared" si="21"/>
        <v>12</v>
      </c>
    </row>
    <row r="242" spans="1:18" ht="12.75" customHeight="1" x14ac:dyDescent="0.3">
      <c r="A242" s="16">
        <v>244</v>
      </c>
      <c r="B242" s="14" t="s">
        <v>138</v>
      </c>
      <c r="C242" s="14" t="s">
        <v>8</v>
      </c>
      <c r="D242" s="14" t="s">
        <v>54</v>
      </c>
      <c r="E242" s="15" t="s">
        <v>1391</v>
      </c>
      <c r="F242" s="16">
        <v>20</v>
      </c>
      <c r="G242" s="17">
        <v>37</v>
      </c>
      <c r="H242" s="18">
        <f t="shared" si="17"/>
        <v>740</v>
      </c>
      <c r="I242" s="14" t="str">
        <f t="shared" si="18"/>
        <v>ITA-zan S.R.L.-37</v>
      </c>
      <c r="J242" s="32" t="str">
        <f>MID(Tabella1[[#This Row],[COD PRODOTTO]],3,3)</f>
        <v>154</v>
      </c>
      <c r="K242" s="32"/>
      <c r="L242" t="str">
        <f t="shared" si="19"/>
        <v>terminato</v>
      </c>
      <c r="M242" t="str">
        <f t="shared" si="20"/>
        <v>E3154781</v>
      </c>
      <c r="N242" t="str">
        <f>TRIM(C242)</f>
        <v>ITA</v>
      </c>
      <c r="O242" t="str">
        <f>TRIM(D242)</f>
        <v>zan S.R.L.</v>
      </c>
      <c r="P242" t="str">
        <f>TRIM(E242)</f>
        <v>non terminato</v>
      </c>
      <c r="Q242" t="str">
        <f t="shared" si="21"/>
        <v>20</v>
      </c>
      <c r="R242" t="str">
        <f t="shared" si="21"/>
        <v>37</v>
      </c>
    </row>
    <row r="243" spans="1:18" ht="12.75" customHeight="1" x14ac:dyDescent="0.3">
      <c r="A243" s="16">
        <v>245</v>
      </c>
      <c r="B243" s="14" t="s">
        <v>139</v>
      </c>
      <c r="C243" s="14" t="s">
        <v>8</v>
      </c>
      <c r="D243" s="14" t="s">
        <v>36</v>
      </c>
      <c r="E243" s="14" t="s">
        <v>10</v>
      </c>
      <c r="F243" s="16">
        <v>0</v>
      </c>
      <c r="G243" s="17">
        <v>18</v>
      </c>
      <c r="H243" s="18" t="str">
        <f t="shared" si="17"/>
        <v/>
      </c>
      <c r="I243" s="14" t="str">
        <f t="shared" si="18"/>
        <v>ITA-zan VETRI-18</v>
      </c>
      <c r="J243" s="32" t="str">
        <f>MID(Tabella1[[#This Row],[COD PRODOTTO]],3,3)</f>
        <v>944</v>
      </c>
      <c r="K243" s="32"/>
      <c r="L243" t="str">
        <f t="shared" si="19"/>
        <v>terminato</v>
      </c>
      <c r="M243" t="str">
        <f t="shared" si="20"/>
        <v>M0944448</v>
      </c>
      <c r="N243" t="str">
        <f>TRIM(C243)</f>
        <v>ITA</v>
      </c>
      <c r="O243" t="str">
        <f>TRIM(D243)</f>
        <v>zan VETRI</v>
      </c>
      <c r="P243" t="str">
        <f>TRIM(E243)</f>
        <v>terminato</v>
      </c>
      <c r="Q243" t="str">
        <f t="shared" si="21"/>
        <v>0</v>
      </c>
      <c r="R243" t="str">
        <f t="shared" si="21"/>
        <v>18</v>
      </c>
    </row>
    <row r="244" spans="1:18" ht="12.75" customHeight="1" x14ac:dyDescent="0.3">
      <c r="A244" s="16">
        <v>246</v>
      </c>
      <c r="B244" s="14" t="s">
        <v>140</v>
      </c>
      <c r="C244" s="14" t="s">
        <v>8</v>
      </c>
      <c r="D244" s="14" t="s">
        <v>9</v>
      </c>
      <c r="E244" s="15" t="s">
        <v>1391</v>
      </c>
      <c r="F244" s="16">
        <v>20</v>
      </c>
      <c r="G244" s="17">
        <v>26</v>
      </c>
      <c r="H244" s="18">
        <f t="shared" si="17"/>
        <v>520</v>
      </c>
      <c r="I244" s="14" t="str">
        <f t="shared" si="18"/>
        <v>ITA-SG-26</v>
      </c>
      <c r="J244" s="32" t="str">
        <f>MID(Tabella1[[#This Row],[COD PRODOTTO]],3,3)</f>
        <v>350</v>
      </c>
      <c r="K244" s="32"/>
      <c r="L244" t="str">
        <f t="shared" si="19"/>
        <v>terminato</v>
      </c>
      <c r="M244" t="str">
        <f t="shared" si="20"/>
        <v>A8350272</v>
      </c>
      <c r="N244" t="str">
        <f>TRIM(C244)</f>
        <v>ITA</v>
      </c>
      <c r="O244" t="str">
        <f>TRIM(D244)</f>
        <v>SG</v>
      </c>
      <c r="P244" t="str">
        <f>TRIM(E244)</f>
        <v>non terminato</v>
      </c>
      <c r="Q244" t="str">
        <f t="shared" si="21"/>
        <v>20</v>
      </c>
      <c r="R244" t="str">
        <f t="shared" si="21"/>
        <v>26</v>
      </c>
    </row>
    <row r="245" spans="1:18" ht="12.75" customHeight="1" x14ac:dyDescent="0.3">
      <c r="A245" s="16">
        <v>247</v>
      </c>
      <c r="B245" s="14" t="s">
        <v>140</v>
      </c>
      <c r="C245" s="14" t="s">
        <v>8</v>
      </c>
      <c r="D245" s="14" t="s">
        <v>9</v>
      </c>
      <c r="E245" s="15" t="s">
        <v>1391</v>
      </c>
      <c r="F245" s="16">
        <v>10</v>
      </c>
      <c r="G245" s="17">
        <v>16</v>
      </c>
      <c r="H245" s="18">
        <f t="shared" si="17"/>
        <v>160</v>
      </c>
      <c r="I245" s="14" t="str">
        <f t="shared" si="18"/>
        <v>ITA-SG-16</v>
      </c>
      <c r="J245" s="32" t="str">
        <f>MID(Tabella1[[#This Row],[COD PRODOTTO]],3,3)</f>
        <v>350</v>
      </c>
      <c r="K245" s="32"/>
      <c r="L245" t="str">
        <f t="shared" si="19"/>
        <v>terminato</v>
      </c>
      <c r="M245" t="str">
        <f t="shared" si="20"/>
        <v>A8350272</v>
      </c>
      <c r="N245" t="str">
        <f>TRIM(C245)</f>
        <v>ITA</v>
      </c>
      <c r="O245" t="str">
        <f>TRIM(D245)</f>
        <v>SG</v>
      </c>
      <c r="P245" t="str">
        <f>TRIM(E245)</f>
        <v>non terminato</v>
      </c>
      <c r="Q245" t="str">
        <f t="shared" si="21"/>
        <v>10</v>
      </c>
      <c r="R245" t="str">
        <f t="shared" si="21"/>
        <v>16</v>
      </c>
    </row>
    <row r="246" spans="1:18" ht="12.75" customHeight="1" x14ac:dyDescent="0.3">
      <c r="A246" s="16">
        <v>248</v>
      </c>
      <c r="B246" s="14" t="s">
        <v>140</v>
      </c>
      <c r="C246" s="14" t="s">
        <v>8</v>
      </c>
      <c r="D246" s="14" t="s">
        <v>9</v>
      </c>
      <c r="E246" s="14" t="s">
        <v>10</v>
      </c>
      <c r="F246" s="16">
        <v>0</v>
      </c>
      <c r="G246" s="17">
        <v>26</v>
      </c>
      <c r="H246" s="18" t="str">
        <f t="shared" si="17"/>
        <v/>
      </c>
      <c r="I246" s="14" t="str">
        <f t="shared" si="18"/>
        <v>ITA-SG-26</v>
      </c>
      <c r="J246" s="32" t="str">
        <f>MID(Tabella1[[#This Row],[COD PRODOTTO]],3,3)</f>
        <v>350</v>
      </c>
      <c r="K246" s="32"/>
      <c r="L246" t="str">
        <f t="shared" si="19"/>
        <v>terminato</v>
      </c>
      <c r="M246" t="str">
        <f t="shared" si="20"/>
        <v>A8350272</v>
      </c>
      <c r="N246" t="str">
        <f>TRIM(C246)</f>
        <v>ITA</v>
      </c>
      <c r="O246" t="str">
        <f>TRIM(D246)</f>
        <v>SG</v>
      </c>
      <c r="P246" t="str">
        <f>TRIM(E246)</f>
        <v>terminato</v>
      </c>
      <c r="Q246" t="str">
        <f t="shared" si="21"/>
        <v>0</v>
      </c>
      <c r="R246" t="str">
        <f t="shared" si="21"/>
        <v>26</v>
      </c>
    </row>
    <row r="247" spans="1:18" ht="12.75" customHeight="1" x14ac:dyDescent="0.3">
      <c r="A247" s="16">
        <v>249</v>
      </c>
      <c r="B247" s="14" t="s">
        <v>141</v>
      </c>
      <c r="C247" s="14" t="s">
        <v>8</v>
      </c>
      <c r="D247" s="14" t="s">
        <v>9</v>
      </c>
      <c r="E247" s="14" t="s">
        <v>10</v>
      </c>
      <c r="F247" s="16">
        <v>0</v>
      </c>
      <c r="G247" s="17">
        <v>26</v>
      </c>
      <c r="H247" s="18" t="str">
        <f t="shared" si="17"/>
        <v/>
      </c>
      <c r="I247" s="14" t="str">
        <f t="shared" si="18"/>
        <v>ITA-SG-26</v>
      </c>
      <c r="J247" s="32" t="str">
        <f>MID(Tabella1[[#This Row],[COD PRODOTTO]],3,3)</f>
        <v>312</v>
      </c>
      <c r="K247" s="32"/>
      <c r="L247" t="str">
        <f t="shared" si="19"/>
        <v>terminato</v>
      </c>
      <c r="M247" t="str">
        <f t="shared" si="20"/>
        <v>N8312126</v>
      </c>
      <c r="N247" t="str">
        <f>TRIM(C247)</f>
        <v>ITA</v>
      </c>
      <c r="O247" t="str">
        <f>TRIM(D247)</f>
        <v>SG</v>
      </c>
      <c r="P247" t="str">
        <f>TRIM(E247)</f>
        <v>terminato</v>
      </c>
      <c r="Q247" t="str">
        <f t="shared" si="21"/>
        <v>0</v>
      </c>
      <c r="R247" t="str">
        <f t="shared" si="21"/>
        <v>26</v>
      </c>
    </row>
    <row r="248" spans="1:18" ht="12.75" customHeight="1" x14ac:dyDescent="0.3">
      <c r="A248" s="16">
        <v>250</v>
      </c>
      <c r="B248" s="14" t="s">
        <v>141</v>
      </c>
      <c r="C248" s="14" t="s">
        <v>8</v>
      </c>
      <c r="D248" s="14" t="s">
        <v>9</v>
      </c>
      <c r="E248" s="15" t="s">
        <v>1391</v>
      </c>
      <c r="F248" s="16">
        <v>20</v>
      </c>
      <c r="G248" s="17">
        <v>17</v>
      </c>
      <c r="H248" s="18">
        <f t="shared" si="17"/>
        <v>340</v>
      </c>
      <c r="I248" s="14" t="str">
        <f t="shared" si="18"/>
        <v>ITA-SG-17</v>
      </c>
      <c r="J248" s="32" t="str">
        <f>MID(Tabella1[[#This Row],[COD PRODOTTO]],3,3)</f>
        <v>312</v>
      </c>
      <c r="K248" s="32"/>
      <c r="L248" t="str">
        <f t="shared" si="19"/>
        <v>terminato</v>
      </c>
      <c r="M248" t="str">
        <f t="shared" si="20"/>
        <v>N8312126</v>
      </c>
      <c r="N248" t="str">
        <f>TRIM(C248)</f>
        <v>ITA</v>
      </c>
      <c r="O248" t="str">
        <f>TRIM(D248)</f>
        <v>SG</v>
      </c>
      <c r="P248" t="str">
        <f>TRIM(E248)</f>
        <v>non terminato</v>
      </c>
      <c r="Q248" t="str">
        <f t="shared" si="21"/>
        <v>20</v>
      </c>
      <c r="R248" t="str">
        <f t="shared" si="21"/>
        <v>17</v>
      </c>
    </row>
    <row r="249" spans="1:18" ht="12.75" customHeight="1" x14ac:dyDescent="0.3">
      <c r="A249" s="16">
        <v>251</v>
      </c>
      <c r="B249" s="14" t="s">
        <v>142</v>
      </c>
      <c r="C249" s="14" t="s">
        <v>8</v>
      </c>
      <c r="D249" s="14" t="s">
        <v>54</v>
      </c>
      <c r="E249" s="14" t="s">
        <v>10</v>
      </c>
      <c r="F249" s="16">
        <v>0</v>
      </c>
      <c r="G249" s="17">
        <v>27</v>
      </c>
      <c r="H249" s="18" t="str">
        <f t="shared" si="17"/>
        <v/>
      </c>
      <c r="I249" s="14" t="str">
        <f t="shared" si="18"/>
        <v>ITA-zan S.R.L.-27</v>
      </c>
      <c r="J249" s="32" t="str">
        <f>MID(Tabella1[[#This Row],[COD PRODOTTO]],3,3)</f>
        <v>772</v>
      </c>
      <c r="K249" s="32"/>
      <c r="L249" t="str">
        <f t="shared" si="19"/>
        <v>terminato</v>
      </c>
      <c r="M249" t="str">
        <f t="shared" si="20"/>
        <v>M7772078</v>
      </c>
      <c r="N249" t="str">
        <f>TRIM(C249)</f>
        <v>ITA</v>
      </c>
      <c r="O249" t="str">
        <f>TRIM(D249)</f>
        <v>zan S.R.L.</v>
      </c>
      <c r="P249" t="str">
        <f>TRIM(E249)</f>
        <v>terminato</v>
      </c>
      <c r="Q249" t="str">
        <f t="shared" si="21"/>
        <v>0</v>
      </c>
      <c r="R249" t="str">
        <f t="shared" si="21"/>
        <v>27</v>
      </c>
    </row>
    <row r="250" spans="1:18" ht="12.75" customHeight="1" x14ac:dyDescent="0.3">
      <c r="A250" s="16">
        <v>252</v>
      </c>
      <c r="B250" s="14" t="s">
        <v>143</v>
      </c>
      <c r="C250" s="14" t="s">
        <v>8</v>
      </c>
      <c r="D250" s="14" t="s">
        <v>36</v>
      </c>
      <c r="E250" s="14" t="s">
        <v>10</v>
      </c>
      <c r="F250" s="16">
        <v>0</v>
      </c>
      <c r="G250" s="17">
        <v>30</v>
      </c>
      <c r="H250" s="18" t="str">
        <f t="shared" si="17"/>
        <v/>
      </c>
      <c r="I250" s="14" t="str">
        <f t="shared" si="18"/>
        <v>ITA-zan VETRI-30</v>
      </c>
      <c r="J250" s="32" t="str">
        <f>MID(Tabella1[[#This Row],[COD PRODOTTO]],3,3)</f>
        <v>589</v>
      </c>
      <c r="K250" s="32"/>
      <c r="L250" t="str">
        <f t="shared" si="19"/>
        <v>terminato</v>
      </c>
      <c r="M250" t="str">
        <f t="shared" si="20"/>
        <v>D0589064</v>
      </c>
      <c r="N250" t="str">
        <f>TRIM(C250)</f>
        <v>ITA</v>
      </c>
      <c r="O250" t="str">
        <f>TRIM(D250)</f>
        <v>zan VETRI</v>
      </c>
      <c r="P250" t="str">
        <f>TRIM(E250)</f>
        <v>terminato</v>
      </c>
      <c r="Q250" t="str">
        <f t="shared" si="21"/>
        <v>0</v>
      </c>
      <c r="R250" t="str">
        <f t="shared" si="21"/>
        <v>30</v>
      </c>
    </row>
    <row r="251" spans="1:18" ht="12.75" customHeight="1" x14ac:dyDescent="0.3">
      <c r="A251" s="16">
        <v>253</v>
      </c>
      <c r="B251" s="14" t="s">
        <v>144</v>
      </c>
      <c r="C251" s="14" t="s">
        <v>8</v>
      </c>
      <c r="D251" s="14" t="s">
        <v>9</v>
      </c>
      <c r="E251" s="14" t="s">
        <v>10</v>
      </c>
      <c r="F251" s="16">
        <v>0</v>
      </c>
      <c r="G251" s="17">
        <v>12</v>
      </c>
      <c r="H251" s="18" t="str">
        <f t="shared" si="17"/>
        <v/>
      </c>
      <c r="I251" s="14" t="str">
        <f t="shared" si="18"/>
        <v>ITA-SG-12</v>
      </c>
      <c r="J251" s="32" t="str">
        <f>MID(Tabella1[[#This Row],[COD PRODOTTO]],3,3)</f>
        <v>666</v>
      </c>
      <c r="K251" s="32"/>
      <c r="L251" t="str">
        <f t="shared" si="19"/>
        <v>terminato</v>
      </c>
      <c r="M251" t="str">
        <f t="shared" si="20"/>
        <v>V2666190</v>
      </c>
      <c r="N251" t="str">
        <f>TRIM(C251)</f>
        <v>ITA</v>
      </c>
      <c r="O251" t="str">
        <f>TRIM(D251)</f>
        <v>SG</v>
      </c>
      <c r="P251" t="str">
        <f>TRIM(E251)</f>
        <v>terminato</v>
      </c>
      <c r="Q251" t="str">
        <f t="shared" si="21"/>
        <v>0</v>
      </c>
      <c r="R251" t="str">
        <f t="shared" si="21"/>
        <v>12</v>
      </c>
    </row>
    <row r="252" spans="1:18" ht="12.75" customHeight="1" x14ac:dyDescent="0.3">
      <c r="A252" s="16">
        <v>254</v>
      </c>
      <c r="B252" s="14" t="s">
        <v>144</v>
      </c>
      <c r="C252" s="14" t="s">
        <v>8</v>
      </c>
      <c r="D252" s="14" t="s">
        <v>9</v>
      </c>
      <c r="E252" s="15" t="s">
        <v>1391</v>
      </c>
      <c r="F252" s="16">
        <v>20</v>
      </c>
      <c r="G252" s="17">
        <v>23</v>
      </c>
      <c r="H252" s="18">
        <f t="shared" si="17"/>
        <v>460</v>
      </c>
      <c r="I252" s="14" t="str">
        <f t="shared" si="18"/>
        <v>ITA-SG-23</v>
      </c>
      <c r="J252" s="32" t="str">
        <f>MID(Tabella1[[#This Row],[COD PRODOTTO]],3,3)</f>
        <v>666</v>
      </c>
      <c r="K252" s="32"/>
      <c r="L252" t="str">
        <f t="shared" si="19"/>
        <v>terminato</v>
      </c>
      <c r="M252" t="str">
        <f t="shared" si="20"/>
        <v>V2666190</v>
      </c>
      <c r="N252" t="str">
        <f>TRIM(C252)</f>
        <v>ITA</v>
      </c>
      <c r="O252" t="str">
        <f>TRIM(D252)</f>
        <v>SG</v>
      </c>
      <c r="P252" t="str">
        <f>TRIM(E252)</f>
        <v>non terminato</v>
      </c>
      <c r="Q252" t="str">
        <f t="shared" si="21"/>
        <v>20</v>
      </c>
      <c r="R252" t="str">
        <f t="shared" si="21"/>
        <v>23</v>
      </c>
    </row>
    <row r="253" spans="1:18" ht="12.75" customHeight="1" x14ac:dyDescent="0.3">
      <c r="A253" s="16">
        <v>255</v>
      </c>
      <c r="B253" s="14" t="s">
        <v>145</v>
      </c>
      <c r="C253" s="14" t="s">
        <v>14</v>
      </c>
      <c r="D253" s="14" t="s">
        <v>23</v>
      </c>
      <c r="E253" s="15" t="s">
        <v>1391</v>
      </c>
      <c r="F253" s="16">
        <v>20</v>
      </c>
      <c r="G253" s="17">
        <v>36</v>
      </c>
      <c r="H253" s="18">
        <f t="shared" si="17"/>
        <v>720</v>
      </c>
      <c r="I253" s="14" t="str">
        <f t="shared" si="18"/>
        <v>EGY-zan pin assuf S.A.E.-36</v>
      </c>
      <c r="J253" s="32" t="str">
        <f>MID(Tabella1[[#This Row],[COD PRODOTTO]],3,3)</f>
        <v>608</v>
      </c>
      <c r="K253" s="32"/>
      <c r="L253" t="str">
        <f t="shared" si="19"/>
        <v>terminato</v>
      </c>
      <c r="M253" t="str">
        <f t="shared" si="20"/>
        <v>M3608652</v>
      </c>
      <c r="N253" t="str">
        <f>TRIM(C253)</f>
        <v>EGY</v>
      </c>
      <c r="O253" t="str">
        <f>TRIM(D253)</f>
        <v>zan pin assuf S.A.E.</v>
      </c>
      <c r="P253" t="str">
        <f>TRIM(E253)</f>
        <v>non terminato</v>
      </c>
      <c r="Q253" t="str">
        <f t="shared" si="21"/>
        <v>20</v>
      </c>
      <c r="R253" t="str">
        <f t="shared" si="21"/>
        <v>36</v>
      </c>
    </row>
    <row r="254" spans="1:18" ht="12.75" customHeight="1" x14ac:dyDescent="0.3">
      <c r="A254" s="16">
        <v>256</v>
      </c>
      <c r="B254" s="14" t="s">
        <v>145</v>
      </c>
      <c r="C254" s="14" t="s">
        <v>14</v>
      </c>
      <c r="D254" s="14" t="s">
        <v>23</v>
      </c>
      <c r="E254" s="15" t="s">
        <v>1391</v>
      </c>
      <c r="F254" s="16">
        <v>20</v>
      </c>
      <c r="G254" s="17">
        <v>32</v>
      </c>
      <c r="H254" s="18">
        <f t="shared" si="17"/>
        <v>640</v>
      </c>
      <c r="I254" s="14" t="str">
        <f t="shared" si="18"/>
        <v>EGY-zan pin assuf S.A.E.-32</v>
      </c>
      <c r="J254" s="32" t="str">
        <f>MID(Tabella1[[#This Row],[COD PRODOTTO]],3,3)</f>
        <v>608</v>
      </c>
      <c r="K254" s="32"/>
      <c r="L254" t="str">
        <f t="shared" si="19"/>
        <v>terminato</v>
      </c>
      <c r="M254" t="str">
        <f t="shared" si="20"/>
        <v>M3608652</v>
      </c>
      <c r="N254" t="str">
        <f>TRIM(C254)</f>
        <v>EGY</v>
      </c>
      <c r="O254" t="str">
        <f>TRIM(D254)</f>
        <v>zan pin assuf S.A.E.</v>
      </c>
      <c r="P254" t="str">
        <f>TRIM(E254)</f>
        <v>non terminato</v>
      </c>
      <c r="Q254" t="str">
        <f t="shared" si="21"/>
        <v>20</v>
      </c>
      <c r="R254" t="str">
        <f t="shared" si="21"/>
        <v>32</v>
      </c>
    </row>
    <row r="255" spans="1:18" ht="12.75" customHeight="1" x14ac:dyDescent="0.3">
      <c r="A255" s="16">
        <v>257</v>
      </c>
      <c r="B255" s="14" t="s">
        <v>145</v>
      </c>
      <c r="C255" s="14" t="s">
        <v>14</v>
      </c>
      <c r="D255" s="14" t="s">
        <v>23</v>
      </c>
      <c r="E255" s="14" t="s">
        <v>10</v>
      </c>
      <c r="F255" s="16">
        <v>0</v>
      </c>
      <c r="G255" s="17">
        <v>16</v>
      </c>
      <c r="H255" s="18" t="str">
        <f t="shared" si="17"/>
        <v/>
      </c>
      <c r="I255" s="14" t="str">
        <f t="shared" si="18"/>
        <v>EGY-zan pin assuf S.A.E.-16</v>
      </c>
      <c r="J255" s="32" t="str">
        <f>MID(Tabella1[[#This Row],[COD PRODOTTO]],3,3)</f>
        <v>608</v>
      </c>
      <c r="K255" s="32"/>
      <c r="L255" t="str">
        <f t="shared" si="19"/>
        <v>terminato</v>
      </c>
      <c r="M255" t="str">
        <f t="shared" si="20"/>
        <v>M3608652</v>
      </c>
      <c r="N255" t="str">
        <f>TRIM(C255)</f>
        <v>EGY</v>
      </c>
      <c r="O255" t="str">
        <f>TRIM(D255)</f>
        <v>zan pin assuf S.A.E.</v>
      </c>
      <c r="P255" t="str">
        <f>TRIM(E255)</f>
        <v>terminato</v>
      </c>
      <c r="Q255" t="str">
        <f t="shared" si="21"/>
        <v>0</v>
      </c>
      <c r="R255" t="str">
        <f t="shared" si="21"/>
        <v>16</v>
      </c>
    </row>
    <row r="256" spans="1:18" ht="12.75" customHeight="1" x14ac:dyDescent="0.3">
      <c r="A256" s="16">
        <v>258</v>
      </c>
      <c r="B256" s="14" t="s">
        <v>145</v>
      </c>
      <c r="C256" s="14" t="s">
        <v>14</v>
      </c>
      <c r="D256" s="14" t="s">
        <v>23</v>
      </c>
      <c r="E256" s="15" t="s">
        <v>1391</v>
      </c>
      <c r="F256" s="16">
        <v>10</v>
      </c>
      <c r="G256" s="17">
        <v>35</v>
      </c>
      <c r="H256" s="18">
        <f t="shared" si="17"/>
        <v>350</v>
      </c>
      <c r="I256" s="14" t="str">
        <f t="shared" si="18"/>
        <v>EGY-zan pin assuf S.A.E.-35</v>
      </c>
      <c r="J256" s="32" t="str">
        <f>MID(Tabella1[[#This Row],[COD PRODOTTO]],3,3)</f>
        <v>608</v>
      </c>
      <c r="K256" s="32"/>
      <c r="L256" t="str">
        <f t="shared" si="19"/>
        <v>terminato</v>
      </c>
      <c r="M256" t="str">
        <f t="shared" si="20"/>
        <v>M3608652</v>
      </c>
      <c r="N256" t="str">
        <f>TRIM(C256)</f>
        <v>EGY</v>
      </c>
      <c r="O256" t="str">
        <f>TRIM(D256)</f>
        <v>zan pin assuf S.A.E.</v>
      </c>
      <c r="P256" t="str">
        <f>TRIM(E256)</f>
        <v>non terminato</v>
      </c>
      <c r="Q256" t="str">
        <f t="shared" si="21"/>
        <v>10</v>
      </c>
      <c r="R256" t="str">
        <f t="shared" si="21"/>
        <v>35</v>
      </c>
    </row>
    <row r="257" spans="1:18" ht="12.75" customHeight="1" x14ac:dyDescent="0.3">
      <c r="A257" s="16">
        <v>259</v>
      </c>
      <c r="B257" s="14" t="s">
        <v>146</v>
      </c>
      <c r="C257" s="14" t="s">
        <v>8</v>
      </c>
      <c r="D257" s="14" t="s">
        <v>36</v>
      </c>
      <c r="E257" s="14" t="s">
        <v>10</v>
      </c>
      <c r="F257" s="16">
        <v>0</v>
      </c>
      <c r="G257" s="17">
        <v>25</v>
      </c>
      <c r="H257" s="18" t="str">
        <f t="shared" si="17"/>
        <v/>
      </c>
      <c r="I257" s="14" t="str">
        <f t="shared" si="18"/>
        <v>ITA-zan VETRI-25</v>
      </c>
      <c r="J257" s="32" t="str">
        <f>MID(Tabella1[[#This Row],[COD PRODOTTO]],3,3)</f>
        <v>158</v>
      </c>
      <c r="K257" s="32"/>
      <c r="L257" t="str">
        <f t="shared" si="19"/>
        <v>terminato</v>
      </c>
      <c r="M257" t="str">
        <f t="shared" si="20"/>
        <v>M6158406</v>
      </c>
      <c r="N257" t="str">
        <f>TRIM(C257)</f>
        <v>ITA</v>
      </c>
      <c r="O257" t="str">
        <f>TRIM(D257)</f>
        <v>zan VETRI</v>
      </c>
      <c r="P257" t="str">
        <f>TRIM(E257)</f>
        <v>terminato</v>
      </c>
      <c r="Q257" t="str">
        <f t="shared" si="21"/>
        <v>0</v>
      </c>
      <c r="R257" t="str">
        <f t="shared" si="21"/>
        <v>25</v>
      </c>
    </row>
    <row r="258" spans="1:18" ht="12.75" customHeight="1" x14ac:dyDescent="0.3">
      <c r="A258" s="16">
        <v>260</v>
      </c>
      <c r="B258" s="14" t="s">
        <v>147</v>
      </c>
      <c r="C258" s="14" t="s">
        <v>8</v>
      </c>
      <c r="D258" s="14" t="s">
        <v>9</v>
      </c>
      <c r="E258" s="14" t="s">
        <v>10</v>
      </c>
      <c r="F258" s="16">
        <v>0</v>
      </c>
      <c r="G258" s="17">
        <v>29</v>
      </c>
      <c r="H258" s="18" t="str">
        <f t="shared" ref="H258:H321" si="22">IF(G258*F258=0,"",G258*F258)</f>
        <v/>
      </c>
      <c r="I258" s="14" t="str">
        <f t="shared" ref="I258:I321" si="23">_xlfn.CONCAT(C258,"-",D258,"-",G258)</f>
        <v>ITA-SG-29</v>
      </c>
      <c r="J258" s="32" t="str">
        <f>MID(Tabella1[[#This Row],[COD PRODOTTO]],3,3)</f>
        <v>326</v>
      </c>
      <c r="K258" s="32"/>
      <c r="L258" t="str">
        <f t="shared" si="19"/>
        <v>terminato</v>
      </c>
      <c r="M258" t="str">
        <f t="shared" si="20"/>
        <v>P8326884</v>
      </c>
      <c r="N258" t="str">
        <f>TRIM(C258)</f>
        <v>ITA</v>
      </c>
      <c r="O258" t="str">
        <f>TRIM(D258)</f>
        <v>SG</v>
      </c>
      <c r="P258" t="str">
        <f t="shared" ref="P258:R321" si="24">TRIM(E258)</f>
        <v>terminato</v>
      </c>
      <c r="Q258" t="str">
        <f t="shared" si="21"/>
        <v>0</v>
      </c>
      <c r="R258" t="str">
        <f t="shared" si="21"/>
        <v>29</v>
      </c>
    </row>
    <row r="259" spans="1:18" ht="12.75" customHeight="1" x14ac:dyDescent="0.3">
      <c r="A259" s="16">
        <v>261</v>
      </c>
      <c r="B259" s="14" t="s">
        <v>148</v>
      </c>
      <c r="C259" s="14" t="s">
        <v>8</v>
      </c>
      <c r="D259" s="14" t="s">
        <v>36</v>
      </c>
      <c r="E259" s="15" t="s">
        <v>1391</v>
      </c>
      <c r="F259" s="16">
        <v>20</v>
      </c>
      <c r="G259" s="17">
        <v>24</v>
      </c>
      <c r="H259" s="18">
        <f t="shared" si="22"/>
        <v>480</v>
      </c>
      <c r="I259" s="14" t="str">
        <f t="shared" si="23"/>
        <v>ITA-zan VETRI-24</v>
      </c>
      <c r="J259" s="32" t="str">
        <f>MID(Tabella1[[#This Row],[COD PRODOTTO]],3,3)</f>
        <v>271</v>
      </c>
      <c r="K259" s="32"/>
      <c r="L259" t="str">
        <f t="shared" ref="L259:L322" si="25">IF($E259="","non terminato","terminato")</f>
        <v>terminato</v>
      </c>
      <c r="M259" t="str">
        <f t="shared" ref="M259:M322" si="26">TRIM(B259)</f>
        <v>E9271682</v>
      </c>
      <c r="N259" t="str">
        <f>TRIM(C259)</f>
        <v>ITA</v>
      </c>
      <c r="O259" t="str">
        <f>TRIM(D259)</f>
        <v>zan VETRI</v>
      </c>
      <c r="P259" t="str">
        <f t="shared" si="24"/>
        <v>non terminato</v>
      </c>
      <c r="Q259" t="str">
        <f t="shared" si="24"/>
        <v>20</v>
      </c>
      <c r="R259" t="str">
        <f t="shared" si="24"/>
        <v>24</v>
      </c>
    </row>
    <row r="260" spans="1:18" ht="12.75" customHeight="1" x14ac:dyDescent="0.3">
      <c r="A260" s="16">
        <v>262</v>
      </c>
      <c r="B260" s="14" t="s">
        <v>149</v>
      </c>
      <c r="C260" s="14" t="s">
        <v>8</v>
      </c>
      <c r="D260" s="14" t="s">
        <v>54</v>
      </c>
      <c r="E260" s="15" t="s">
        <v>1391</v>
      </c>
      <c r="F260" s="16">
        <v>20</v>
      </c>
      <c r="G260" s="17">
        <v>36</v>
      </c>
      <c r="H260" s="18">
        <f t="shared" si="22"/>
        <v>720</v>
      </c>
      <c r="I260" s="14" t="str">
        <f t="shared" si="23"/>
        <v>ITA-zan S.R.L.-36</v>
      </c>
      <c r="J260" s="32" t="str">
        <f>MID(Tabella1[[#This Row],[COD PRODOTTO]],3,3)</f>
        <v>422</v>
      </c>
      <c r="K260" s="32"/>
      <c r="L260" t="str">
        <f t="shared" si="25"/>
        <v>terminato</v>
      </c>
      <c r="M260" t="str">
        <f t="shared" si="26"/>
        <v>G7422507</v>
      </c>
      <c r="N260" t="str">
        <f>TRIM(C260)</f>
        <v>ITA</v>
      </c>
      <c r="O260" t="str">
        <f>TRIM(D260)</f>
        <v>zan S.R.L.</v>
      </c>
      <c r="P260" t="str">
        <f t="shared" si="24"/>
        <v>non terminato</v>
      </c>
      <c r="Q260" t="str">
        <f t="shared" si="24"/>
        <v>20</v>
      </c>
      <c r="R260" t="str">
        <f t="shared" si="24"/>
        <v>36</v>
      </c>
    </row>
    <row r="261" spans="1:18" ht="12.75" customHeight="1" x14ac:dyDescent="0.3">
      <c r="A261" s="16">
        <v>263</v>
      </c>
      <c r="B261" s="14" t="s">
        <v>150</v>
      </c>
      <c r="C261" s="14" t="s">
        <v>8</v>
      </c>
      <c r="D261" s="14" t="s">
        <v>94</v>
      </c>
      <c r="E261" s="15" t="s">
        <v>1391</v>
      </c>
      <c r="F261" s="16">
        <v>20</v>
      </c>
      <c r="G261" s="17">
        <v>28</v>
      </c>
      <c r="H261" s="18">
        <f t="shared" si="22"/>
        <v>560</v>
      </c>
      <c r="I261" s="14" t="str">
        <f t="shared" si="23"/>
        <v>ITA-SG palla S.R.L.-28</v>
      </c>
      <c r="J261" s="32" t="str">
        <f>MID(Tabella1[[#This Row],[COD PRODOTTO]],3,3)</f>
        <v>527</v>
      </c>
      <c r="K261" s="32"/>
      <c r="L261" t="str">
        <f t="shared" si="25"/>
        <v>terminato</v>
      </c>
      <c r="M261" t="str">
        <f t="shared" si="26"/>
        <v>A2527787</v>
      </c>
      <c r="N261" t="str">
        <f>TRIM(C261)</f>
        <v>ITA</v>
      </c>
      <c r="O261" t="str">
        <f>TRIM(D261)</f>
        <v>SG palla S.R.L.</v>
      </c>
      <c r="P261" t="str">
        <f t="shared" si="24"/>
        <v>non terminato</v>
      </c>
      <c r="Q261" t="str">
        <f t="shared" si="24"/>
        <v>20</v>
      </c>
      <c r="R261" t="str">
        <f t="shared" si="24"/>
        <v>28</v>
      </c>
    </row>
    <row r="262" spans="1:18" ht="12.75" customHeight="1" x14ac:dyDescent="0.3">
      <c r="A262" s="16">
        <v>264</v>
      </c>
      <c r="B262" s="14" t="s">
        <v>150</v>
      </c>
      <c r="C262" s="14" t="s">
        <v>8</v>
      </c>
      <c r="D262" s="14" t="s">
        <v>94</v>
      </c>
      <c r="E262" s="15" t="s">
        <v>1391</v>
      </c>
      <c r="F262" s="16">
        <v>10</v>
      </c>
      <c r="G262" s="17">
        <v>17</v>
      </c>
      <c r="H262" s="18">
        <f t="shared" si="22"/>
        <v>170</v>
      </c>
      <c r="I262" s="14" t="str">
        <f t="shared" si="23"/>
        <v>ITA-SG palla S.R.L.-17</v>
      </c>
      <c r="J262" s="32" t="str">
        <f>MID(Tabella1[[#This Row],[COD PRODOTTO]],3,3)</f>
        <v>527</v>
      </c>
      <c r="K262" s="32"/>
      <c r="L262" t="str">
        <f t="shared" si="25"/>
        <v>terminato</v>
      </c>
      <c r="M262" t="str">
        <f t="shared" si="26"/>
        <v>A2527787</v>
      </c>
      <c r="N262" t="str">
        <f>TRIM(C262)</f>
        <v>ITA</v>
      </c>
      <c r="O262" t="str">
        <f>TRIM(D262)</f>
        <v>SG palla S.R.L.</v>
      </c>
      <c r="P262" t="str">
        <f t="shared" si="24"/>
        <v>non terminato</v>
      </c>
      <c r="Q262" t="str">
        <f t="shared" si="24"/>
        <v>10</v>
      </c>
      <c r="R262" t="str">
        <f t="shared" si="24"/>
        <v>17</v>
      </c>
    </row>
    <row r="263" spans="1:18" ht="12.75" customHeight="1" x14ac:dyDescent="0.3">
      <c r="A263" s="16">
        <v>265</v>
      </c>
      <c r="B263" s="14" t="s">
        <v>151</v>
      </c>
      <c r="C263" s="14" t="s">
        <v>8</v>
      </c>
      <c r="D263" s="14" t="s">
        <v>54</v>
      </c>
      <c r="E263" s="15" t="s">
        <v>1391</v>
      </c>
      <c r="F263" s="16">
        <v>10</v>
      </c>
      <c r="G263" s="17">
        <v>40</v>
      </c>
      <c r="H263" s="18">
        <f t="shared" si="22"/>
        <v>400</v>
      </c>
      <c r="I263" s="14" t="str">
        <f t="shared" si="23"/>
        <v>ITA-zan S.R.L.-40</v>
      </c>
      <c r="J263" s="32" t="str">
        <f>MID(Tabella1[[#This Row],[COD PRODOTTO]],3,3)</f>
        <v>325</v>
      </c>
      <c r="K263" s="32"/>
      <c r="L263" t="str">
        <f t="shared" si="25"/>
        <v>terminato</v>
      </c>
      <c r="M263" t="str">
        <f t="shared" si="26"/>
        <v>E6325573</v>
      </c>
      <c r="N263" t="str">
        <f>TRIM(C263)</f>
        <v>ITA</v>
      </c>
      <c r="O263" t="str">
        <f>TRIM(D263)</f>
        <v>zan S.R.L.</v>
      </c>
      <c r="P263" t="str">
        <f t="shared" si="24"/>
        <v>non terminato</v>
      </c>
      <c r="Q263" t="str">
        <f t="shared" si="24"/>
        <v>10</v>
      </c>
      <c r="R263" t="str">
        <f t="shared" si="24"/>
        <v>40</v>
      </c>
    </row>
    <row r="264" spans="1:18" ht="12.75" customHeight="1" x14ac:dyDescent="0.3">
      <c r="A264" s="16">
        <v>266</v>
      </c>
      <c r="B264" s="14" t="s">
        <v>151</v>
      </c>
      <c r="C264" s="14" t="s">
        <v>8</v>
      </c>
      <c r="D264" s="14" t="s">
        <v>54</v>
      </c>
      <c r="E264" s="14" t="s">
        <v>10</v>
      </c>
      <c r="F264" s="16">
        <v>0</v>
      </c>
      <c r="G264" s="17">
        <v>25</v>
      </c>
      <c r="H264" s="18" t="str">
        <f t="shared" si="22"/>
        <v/>
      </c>
      <c r="I264" s="14" t="str">
        <f t="shared" si="23"/>
        <v>ITA-zan S.R.L.-25</v>
      </c>
      <c r="J264" s="32" t="str">
        <f>MID(Tabella1[[#This Row],[COD PRODOTTO]],3,3)</f>
        <v>325</v>
      </c>
      <c r="K264" s="32"/>
      <c r="L264" t="str">
        <f t="shared" si="25"/>
        <v>terminato</v>
      </c>
      <c r="M264" t="str">
        <f t="shared" si="26"/>
        <v>E6325573</v>
      </c>
      <c r="N264" t="str">
        <f>TRIM(C264)</f>
        <v>ITA</v>
      </c>
      <c r="O264" t="str">
        <f>TRIM(D264)</f>
        <v>zan S.R.L.</v>
      </c>
      <c r="P264" t="str">
        <f t="shared" si="24"/>
        <v>terminato</v>
      </c>
      <c r="Q264" t="str">
        <f t="shared" si="24"/>
        <v>0</v>
      </c>
      <c r="R264" t="str">
        <f t="shared" si="24"/>
        <v>25</v>
      </c>
    </row>
    <row r="265" spans="1:18" ht="12.75" customHeight="1" x14ac:dyDescent="0.3">
      <c r="A265" s="16">
        <v>267</v>
      </c>
      <c r="B265" s="14" t="s">
        <v>151</v>
      </c>
      <c r="C265" s="14" t="s">
        <v>8</v>
      </c>
      <c r="D265" s="14" t="s">
        <v>54</v>
      </c>
      <c r="E265" s="15" t="s">
        <v>1391</v>
      </c>
      <c r="F265" s="16">
        <v>20</v>
      </c>
      <c r="G265" s="17">
        <v>23</v>
      </c>
      <c r="H265" s="18">
        <f t="shared" si="22"/>
        <v>460</v>
      </c>
      <c r="I265" s="14" t="str">
        <f t="shared" si="23"/>
        <v>ITA-zan S.R.L.-23</v>
      </c>
      <c r="J265" s="32" t="str">
        <f>MID(Tabella1[[#This Row],[COD PRODOTTO]],3,3)</f>
        <v>325</v>
      </c>
      <c r="K265" s="32"/>
      <c r="L265" t="str">
        <f t="shared" si="25"/>
        <v>terminato</v>
      </c>
      <c r="M265" t="str">
        <f t="shared" si="26"/>
        <v>E6325573</v>
      </c>
      <c r="N265" t="str">
        <f>TRIM(C265)</f>
        <v>ITA</v>
      </c>
      <c r="O265" t="str">
        <f>TRIM(D265)</f>
        <v>zan S.R.L.</v>
      </c>
      <c r="P265" t="str">
        <f t="shared" si="24"/>
        <v>non terminato</v>
      </c>
      <c r="Q265" t="str">
        <f t="shared" si="24"/>
        <v>20</v>
      </c>
      <c r="R265" t="str">
        <f t="shared" si="24"/>
        <v>23</v>
      </c>
    </row>
    <row r="266" spans="1:18" ht="12.75" customHeight="1" x14ac:dyDescent="0.3">
      <c r="A266" s="16">
        <v>268</v>
      </c>
      <c r="B266" s="14" t="s">
        <v>152</v>
      </c>
      <c r="C266" s="14" t="s">
        <v>8</v>
      </c>
      <c r="D266" s="14" t="s">
        <v>65</v>
      </c>
      <c r="E266" s="14" t="s">
        <v>10</v>
      </c>
      <c r="F266" s="16">
        <v>0</v>
      </c>
      <c r="G266" s="17">
        <v>27</v>
      </c>
      <c r="H266" s="18" t="str">
        <f t="shared" si="22"/>
        <v/>
      </c>
      <c r="I266" s="14" t="str">
        <f t="shared" si="23"/>
        <v>ITA-zan PAM-27</v>
      </c>
      <c r="J266" s="32" t="str">
        <f>MID(Tabella1[[#This Row],[COD PRODOTTO]],3,3)</f>
        <v>906</v>
      </c>
      <c r="K266" s="32"/>
      <c r="L266" t="str">
        <f t="shared" si="25"/>
        <v>terminato</v>
      </c>
      <c r="M266" t="str">
        <f t="shared" si="26"/>
        <v>P7906401</v>
      </c>
      <c r="N266" t="str">
        <f>TRIM(C266)</f>
        <v>ITA</v>
      </c>
      <c r="O266" t="str">
        <f>TRIM(D266)</f>
        <v>zan PAM</v>
      </c>
      <c r="P266" t="str">
        <f t="shared" si="24"/>
        <v>terminato</v>
      </c>
      <c r="Q266" t="str">
        <f t="shared" si="24"/>
        <v>0</v>
      </c>
      <c r="R266" t="str">
        <f t="shared" si="24"/>
        <v>27</v>
      </c>
    </row>
    <row r="267" spans="1:18" ht="12.75" customHeight="1" x14ac:dyDescent="0.3">
      <c r="A267" s="16">
        <v>269</v>
      </c>
      <c r="B267" s="14" t="s">
        <v>152</v>
      </c>
      <c r="C267" s="14" t="s">
        <v>8</v>
      </c>
      <c r="D267" s="14" t="s">
        <v>65</v>
      </c>
      <c r="E267" s="15" t="s">
        <v>1391</v>
      </c>
      <c r="F267" s="16">
        <v>10</v>
      </c>
      <c r="G267" s="17">
        <v>16</v>
      </c>
      <c r="H267" s="18">
        <f t="shared" si="22"/>
        <v>160</v>
      </c>
      <c r="I267" s="14" t="str">
        <f t="shared" si="23"/>
        <v>ITA-zan PAM-16</v>
      </c>
      <c r="J267" s="32" t="str">
        <f>MID(Tabella1[[#This Row],[COD PRODOTTO]],3,3)</f>
        <v>906</v>
      </c>
      <c r="K267" s="32"/>
      <c r="L267" t="str">
        <f t="shared" si="25"/>
        <v>terminato</v>
      </c>
      <c r="M267" t="str">
        <f t="shared" si="26"/>
        <v>P7906401</v>
      </c>
      <c r="N267" t="str">
        <f>TRIM(C267)</f>
        <v>ITA</v>
      </c>
      <c r="O267" t="str">
        <f>TRIM(D267)</f>
        <v>zan PAM</v>
      </c>
      <c r="P267" t="str">
        <f t="shared" si="24"/>
        <v>non terminato</v>
      </c>
      <c r="Q267" t="str">
        <f t="shared" si="24"/>
        <v>10</v>
      </c>
      <c r="R267" t="str">
        <f t="shared" si="24"/>
        <v>16</v>
      </c>
    </row>
    <row r="268" spans="1:18" ht="12.75" customHeight="1" x14ac:dyDescent="0.3">
      <c r="A268" s="16">
        <v>270</v>
      </c>
      <c r="B268" s="14" t="s">
        <v>152</v>
      </c>
      <c r="C268" s="14" t="s">
        <v>8</v>
      </c>
      <c r="D268" s="14" t="s">
        <v>65</v>
      </c>
      <c r="E268" s="15" t="s">
        <v>1391</v>
      </c>
      <c r="F268" s="16">
        <v>20</v>
      </c>
      <c r="G268" s="17">
        <v>25</v>
      </c>
      <c r="H268" s="18">
        <f t="shared" si="22"/>
        <v>500</v>
      </c>
      <c r="I268" s="14" t="str">
        <f t="shared" si="23"/>
        <v>ITA-zan PAM-25</v>
      </c>
      <c r="J268" s="32" t="str">
        <f>MID(Tabella1[[#This Row],[COD PRODOTTO]],3,3)</f>
        <v>906</v>
      </c>
      <c r="K268" s="32"/>
      <c r="L268" t="str">
        <f t="shared" si="25"/>
        <v>terminato</v>
      </c>
      <c r="M268" t="str">
        <f t="shared" si="26"/>
        <v>P7906401</v>
      </c>
      <c r="N268" t="str">
        <f>TRIM(C268)</f>
        <v>ITA</v>
      </c>
      <c r="O268" t="str">
        <f>TRIM(D268)</f>
        <v>zan PAM</v>
      </c>
      <c r="P268" t="str">
        <f t="shared" si="24"/>
        <v>non terminato</v>
      </c>
      <c r="Q268" t="str">
        <f t="shared" si="24"/>
        <v>20</v>
      </c>
      <c r="R268" t="str">
        <f t="shared" si="24"/>
        <v>25</v>
      </c>
    </row>
    <row r="269" spans="1:18" ht="12.75" customHeight="1" x14ac:dyDescent="0.3">
      <c r="A269" s="16">
        <v>271</v>
      </c>
      <c r="B269" s="14" t="s">
        <v>153</v>
      </c>
      <c r="C269" s="14" t="s">
        <v>8</v>
      </c>
      <c r="D269" s="14" t="s">
        <v>54</v>
      </c>
      <c r="E269" s="15" t="s">
        <v>1391</v>
      </c>
      <c r="F269" s="16">
        <v>20</v>
      </c>
      <c r="G269" s="17">
        <v>29</v>
      </c>
      <c r="H269" s="18">
        <f t="shared" si="22"/>
        <v>580</v>
      </c>
      <c r="I269" s="14" t="str">
        <f t="shared" si="23"/>
        <v>ITA-zan S.R.L.-29</v>
      </c>
      <c r="J269" s="32" t="str">
        <f>MID(Tabella1[[#This Row],[COD PRODOTTO]],3,3)</f>
        <v>354</v>
      </c>
      <c r="K269" s="32"/>
      <c r="L269" t="str">
        <f t="shared" si="25"/>
        <v>terminato</v>
      </c>
      <c r="M269" t="str">
        <f t="shared" si="26"/>
        <v>M2354015</v>
      </c>
      <c r="N269" t="str">
        <f>TRIM(C269)</f>
        <v>ITA</v>
      </c>
      <c r="O269" t="str">
        <f>TRIM(D269)</f>
        <v>zan S.R.L.</v>
      </c>
      <c r="P269" t="str">
        <f t="shared" si="24"/>
        <v>non terminato</v>
      </c>
      <c r="Q269" t="str">
        <f t="shared" si="24"/>
        <v>20</v>
      </c>
      <c r="R269" t="str">
        <f t="shared" si="24"/>
        <v>29</v>
      </c>
    </row>
    <row r="270" spans="1:18" ht="12.75" customHeight="1" x14ac:dyDescent="0.3">
      <c r="A270" s="16">
        <v>272</v>
      </c>
      <c r="B270" s="14" t="s">
        <v>153</v>
      </c>
      <c r="C270" s="14" t="s">
        <v>8</v>
      </c>
      <c r="D270" s="14" t="s">
        <v>54</v>
      </c>
      <c r="E270" s="15" t="s">
        <v>1391</v>
      </c>
      <c r="F270" s="16">
        <v>10</v>
      </c>
      <c r="G270" s="17">
        <v>14</v>
      </c>
      <c r="H270" s="18">
        <f t="shared" si="22"/>
        <v>140</v>
      </c>
      <c r="I270" s="14" t="str">
        <f t="shared" si="23"/>
        <v>ITA-zan S.R.L.-14</v>
      </c>
      <c r="J270" s="32" t="str">
        <f>MID(Tabella1[[#This Row],[COD PRODOTTO]],3,3)</f>
        <v>354</v>
      </c>
      <c r="K270" s="32"/>
      <c r="L270" t="str">
        <f t="shared" si="25"/>
        <v>terminato</v>
      </c>
      <c r="M270" t="str">
        <f t="shared" si="26"/>
        <v>M2354015</v>
      </c>
      <c r="N270" t="str">
        <f>TRIM(C270)</f>
        <v>ITA</v>
      </c>
      <c r="O270" t="str">
        <f>TRIM(D270)</f>
        <v>zan S.R.L.</v>
      </c>
      <c r="P270" t="str">
        <f t="shared" si="24"/>
        <v>non terminato</v>
      </c>
      <c r="Q270" t="str">
        <f t="shared" si="24"/>
        <v>10</v>
      </c>
      <c r="R270" t="str">
        <f t="shared" si="24"/>
        <v>14</v>
      </c>
    </row>
    <row r="271" spans="1:18" ht="12.75" customHeight="1" x14ac:dyDescent="0.3">
      <c r="A271" s="16">
        <v>273</v>
      </c>
      <c r="B271" s="14" t="s">
        <v>154</v>
      </c>
      <c r="C271" s="14" t="s">
        <v>8</v>
      </c>
      <c r="D271" s="14" t="s">
        <v>97</v>
      </c>
      <c r="E271" s="14" t="s">
        <v>10</v>
      </c>
      <c r="F271" s="16">
        <v>0</v>
      </c>
      <c r="G271" s="17">
        <v>38</v>
      </c>
      <c r="H271" s="18" t="str">
        <f t="shared" si="22"/>
        <v/>
      </c>
      <c r="I271" s="14" t="str">
        <f t="shared" si="23"/>
        <v>ITA-zan SPA-38</v>
      </c>
      <c r="J271" s="32" t="str">
        <f>MID(Tabella1[[#This Row],[COD PRODOTTO]],3,3)</f>
        <v>036</v>
      </c>
      <c r="K271" s="32"/>
      <c r="L271" t="str">
        <f t="shared" si="25"/>
        <v>terminato</v>
      </c>
      <c r="M271" t="str">
        <f t="shared" si="26"/>
        <v>S8036715</v>
      </c>
      <c r="N271" t="str">
        <f>TRIM(C271)</f>
        <v>ITA</v>
      </c>
      <c r="O271" t="str">
        <f>TRIM(D271)</f>
        <v>zan SPA</v>
      </c>
      <c r="P271" t="str">
        <f t="shared" si="24"/>
        <v>terminato</v>
      </c>
      <c r="Q271" t="str">
        <f t="shared" si="24"/>
        <v>0</v>
      </c>
      <c r="R271" t="str">
        <f t="shared" si="24"/>
        <v>38</v>
      </c>
    </row>
    <row r="272" spans="1:18" ht="12.75" customHeight="1" x14ac:dyDescent="0.3">
      <c r="A272" s="16">
        <v>274</v>
      </c>
      <c r="B272" s="14" t="s">
        <v>154</v>
      </c>
      <c r="C272" s="14" t="s">
        <v>8</v>
      </c>
      <c r="D272" s="14" t="s">
        <v>97</v>
      </c>
      <c r="E272" s="15" t="s">
        <v>1391</v>
      </c>
      <c r="F272" s="16">
        <v>20</v>
      </c>
      <c r="G272" s="17">
        <v>20</v>
      </c>
      <c r="H272" s="18">
        <f t="shared" si="22"/>
        <v>400</v>
      </c>
      <c r="I272" s="14" t="str">
        <f t="shared" si="23"/>
        <v>ITA-zan SPA-20</v>
      </c>
      <c r="J272" s="32" t="str">
        <f>MID(Tabella1[[#This Row],[COD PRODOTTO]],3,3)</f>
        <v>036</v>
      </c>
      <c r="K272" s="32"/>
      <c r="L272" t="str">
        <f t="shared" si="25"/>
        <v>terminato</v>
      </c>
      <c r="M272" t="str">
        <f t="shared" si="26"/>
        <v>S8036715</v>
      </c>
      <c r="N272" t="str">
        <f>TRIM(C272)</f>
        <v>ITA</v>
      </c>
      <c r="O272" t="str">
        <f>TRIM(D272)</f>
        <v>zan SPA</v>
      </c>
      <c r="P272" t="str">
        <f t="shared" si="24"/>
        <v>non terminato</v>
      </c>
      <c r="Q272" t="str">
        <f t="shared" si="24"/>
        <v>20</v>
      </c>
      <c r="R272" t="str">
        <f t="shared" si="24"/>
        <v>20</v>
      </c>
    </row>
    <row r="273" spans="1:18" ht="12.75" customHeight="1" x14ac:dyDescent="0.3">
      <c r="A273" s="16">
        <v>275</v>
      </c>
      <c r="B273" s="14" t="s">
        <v>155</v>
      </c>
      <c r="C273" s="14" t="s">
        <v>8</v>
      </c>
      <c r="D273" s="14" t="s">
        <v>9</v>
      </c>
      <c r="E273" s="14" t="s">
        <v>10</v>
      </c>
      <c r="F273" s="16">
        <v>0</v>
      </c>
      <c r="G273" s="17">
        <v>27</v>
      </c>
      <c r="H273" s="18" t="str">
        <f t="shared" si="22"/>
        <v/>
      </c>
      <c r="I273" s="14" t="str">
        <f t="shared" si="23"/>
        <v>ITA-SG-27</v>
      </c>
      <c r="J273" s="32" t="str">
        <f>MID(Tabella1[[#This Row],[COD PRODOTTO]],3,3)</f>
        <v>038</v>
      </c>
      <c r="K273" s="32"/>
      <c r="L273" t="str">
        <f t="shared" si="25"/>
        <v>terminato</v>
      </c>
      <c r="M273" t="str">
        <f t="shared" si="26"/>
        <v>A7038747</v>
      </c>
      <c r="N273" t="str">
        <f>TRIM(C273)</f>
        <v>ITA</v>
      </c>
      <c r="O273" t="str">
        <f>TRIM(D273)</f>
        <v>SG</v>
      </c>
      <c r="P273" t="str">
        <f t="shared" si="24"/>
        <v>terminato</v>
      </c>
      <c r="Q273" t="str">
        <f t="shared" si="24"/>
        <v>0</v>
      </c>
      <c r="R273" t="str">
        <f t="shared" si="24"/>
        <v>27</v>
      </c>
    </row>
    <row r="274" spans="1:18" ht="12.75" customHeight="1" x14ac:dyDescent="0.3">
      <c r="A274" s="16">
        <v>276</v>
      </c>
      <c r="B274" s="14" t="s">
        <v>156</v>
      </c>
      <c r="C274" s="14" t="s">
        <v>8</v>
      </c>
      <c r="D274" s="14" t="s">
        <v>47</v>
      </c>
      <c r="E274" s="14" t="s">
        <v>10</v>
      </c>
      <c r="F274" s="16">
        <v>0</v>
      </c>
      <c r="G274" s="17">
        <v>39</v>
      </c>
      <c r="H274" s="18" t="str">
        <f t="shared" si="22"/>
        <v/>
      </c>
      <c r="I274" s="14" t="str">
        <f t="shared" si="23"/>
        <v>ITA-zan pin SPA-39</v>
      </c>
      <c r="J274" s="32" t="str">
        <f>MID(Tabella1[[#This Row],[COD PRODOTTO]],3,3)</f>
        <v>549</v>
      </c>
      <c r="K274" s="32"/>
      <c r="L274" t="str">
        <f t="shared" si="25"/>
        <v>terminato</v>
      </c>
      <c r="M274" t="str">
        <f t="shared" si="26"/>
        <v>M7549938</v>
      </c>
      <c r="N274" t="str">
        <f>TRIM(C274)</f>
        <v>ITA</v>
      </c>
      <c r="O274" t="str">
        <f>TRIM(D274)</f>
        <v>zan pin SPA</v>
      </c>
      <c r="P274" t="str">
        <f t="shared" si="24"/>
        <v>terminato</v>
      </c>
      <c r="Q274" t="str">
        <f t="shared" si="24"/>
        <v>0</v>
      </c>
      <c r="R274" t="str">
        <f t="shared" si="24"/>
        <v>39</v>
      </c>
    </row>
    <row r="275" spans="1:18" ht="12.75" customHeight="1" x14ac:dyDescent="0.3">
      <c r="A275" s="16">
        <v>277</v>
      </c>
      <c r="B275" s="14" t="s">
        <v>157</v>
      </c>
      <c r="C275" s="14" t="s">
        <v>8</v>
      </c>
      <c r="D275" s="14" t="s">
        <v>36</v>
      </c>
      <c r="E275" s="14" t="s">
        <v>10</v>
      </c>
      <c r="F275" s="16">
        <v>0</v>
      </c>
      <c r="G275" s="17">
        <v>20</v>
      </c>
      <c r="H275" s="18" t="str">
        <f t="shared" si="22"/>
        <v/>
      </c>
      <c r="I275" s="14" t="str">
        <f t="shared" si="23"/>
        <v>ITA-zan VETRI-20</v>
      </c>
      <c r="J275" s="32" t="str">
        <f>MID(Tabella1[[#This Row],[COD PRODOTTO]],3,3)</f>
        <v>565</v>
      </c>
      <c r="K275" s="32"/>
      <c r="L275" t="str">
        <f t="shared" si="25"/>
        <v>terminato</v>
      </c>
      <c r="M275" t="str">
        <f t="shared" si="26"/>
        <v>F0565458</v>
      </c>
      <c r="N275" t="str">
        <f>TRIM(C275)</f>
        <v>ITA</v>
      </c>
      <c r="O275" t="str">
        <f>TRIM(D275)</f>
        <v>zan VETRI</v>
      </c>
      <c r="P275" t="str">
        <f t="shared" si="24"/>
        <v>terminato</v>
      </c>
      <c r="Q275" t="str">
        <f t="shared" si="24"/>
        <v>0</v>
      </c>
      <c r="R275" t="str">
        <f t="shared" si="24"/>
        <v>20</v>
      </c>
    </row>
    <row r="276" spans="1:18" ht="12.75" customHeight="1" x14ac:dyDescent="0.3">
      <c r="A276" s="16">
        <v>278</v>
      </c>
      <c r="B276" s="14" t="s">
        <v>158</v>
      </c>
      <c r="C276" s="14" t="s">
        <v>8</v>
      </c>
      <c r="D276" s="14" t="s">
        <v>97</v>
      </c>
      <c r="E276" s="14" t="s">
        <v>10</v>
      </c>
      <c r="F276" s="16">
        <v>0</v>
      </c>
      <c r="G276" s="17">
        <v>33</v>
      </c>
      <c r="H276" s="18" t="str">
        <f t="shared" si="22"/>
        <v/>
      </c>
      <c r="I276" s="14" t="str">
        <f t="shared" si="23"/>
        <v>ITA-zan SPA-33</v>
      </c>
      <c r="J276" s="32" t="str">
        <f>MID(Tabella1[[#This Row],[COD PRODOTTO]],3,3)</f>
        <v>730</v>
      </c>
      <c r="K276" s="32"/>
      <c r="L276" t="str">
        <f t="shared" si="25"/>
        <v>terminato</v>
      </c>
      <c r="M276" t="str">
        <f t="shared" si="26"/>
        <v>E8730032</v>
      </c>
      <c r="N276" t="str">
        <f>TRIM(C276)</f>
        <v>ITA</v>
      </c>
      <c r="O276" t="str">
        <f>TRIM(D276)</f>
        <v>zan SPA</v>
      </c>
      <c r="P276" t="str">
        <f t="shared" si="24"/>
        <v>terminato</v>
      </c>
      <c r="Q276" t="str">
        <f t="shared" si="24"/>
        <v>0</v>
      </c>
      <c r="R276" t="str">
        <f t="shared" si="24"/>
        <v>33</v>
      </c>
    </row>
    <row r="277" spans="1:18" ht="12.75" customHeight="1" x14ac:dyDescent="0.3">
      <c r="A277" s="16">
        <v>279</v>
      </c>
      <c r="B277" s="14" t="s">
        <v>158</v>
      </c>
      <c r="C277" s="14" t="s">
        <v>8</v>
      </c>
      <c r="D277" s="14" t="s">
        <v>97</v>
      </c>
      <c r="E277" s="15" t="s">
        <v>1391</v>
      </c>
      <c r="F277" s="16">
        <v>20</v>
      </c>
      <c r="G277" s="17">
        <v>28</v>
      </c>
      <c r="H277" s="18">
        <f t="shared" si="22"/>
        <v>560</v>
      </c>
      <c r="I277" s="14" t="str">
        <f t="shared" si="23"/>
        <v>ITA-zan SPA-28</v>
      </c>
      <c r="J277" s="32" t="str">
        <f>MID(Tabella1[[#This Row],[COD PRODOTTO]],3,3)</f>
        <v>730</v>
      </c>
      <c r="K277" s="32"/>
      <c r="L277" t="str">
        <f t="shared" si="25"/>
        <v>terminato</v>
      </c>
      <c r="M277" t="str">
        <f t="shared" si="26"/>
        <v>E8730032</v>
      </c>
      <c r="N277" t="str">
        <f>TRIM(C277)</f>
        <v>ITA</v>
      </c>
      <c r="O277" t="str">
        <f>TRIM(D277)</f>
        <v>zan SPA</v>
      </c>
      <c r="P277" t="str">
        <f t="shared" si="24"/>
        <v>non terminato</v>
      </c>
      <c r="Q277" t="str">
        <f t="shared" si="24"/>
        <v>20</v>
      </c>
      <c r="R277" t="str">
        <f t="shared" si="24"/>
        <v>28</v>
      </c>
    </row>
    <row r="278" spans="1:18" ht="12.75" customHeight="1" x14ac:dyDescent="0.3">
      <c r="A278" s="16">
        <v>280</v>
      </c>
      <c r="B278" s="14" t="s">
        <v>159</v>
      </c>
      <c r="C278" s="14" t="s">
        <v>30</v>
      </c>
      <c r="D278" s="14" t="s">
        <v>36</v>
      </c>
      <c r="E278" s="14" t="s">
        <v>10</v>
      </c>
      <c r="F278" s="16">
        <v>0</v>
      </c>
      <c r="G278" s="17">
        <v>16</v>
      </c>
      <c r="H278" s="18" t="str">
        <f t="shared" si="22"/>
        <v/>
      </c>
      <c r="I278" s="14" t="str">
        <f t="shared" si="23"/>
        <v>NON PRESENTE-zan VETRI-16</v>
      </c>
      <c r="J278" s="32" t="str">
        <f>MID(Tabella1[[#This Row],[COD PRODOTTO]],3,3)</f>
        <v>472</v>
      </c>
      <c r="K278" s="32"/>
      <c r="L278" t="str">
        <f t="shared" si="25"/>
        <v>terminato</v>
      </c>
      <c r="M278" t="str">
        <f t="shared" si="26"/>
        <v>S5472656</v>
      </c>
      <c r="N278" t="str">
        <f>TRIM(C278)</f>
        <v>NON PRESENTE</v>
      </c>
      <c r="O278" t="str">
        <f>TRIM(D278)</f>
        <v>zan VETRI</v>
      </c>
      <c r="P278" t="str">
        <f t="shared" si="24"/>
        <v>terminato</v>
      </c>
      <c r="Q278" t="str">
        <f t="shared" si="24"/>
        <v>0</v>
      </c>
      <c r="R278" t="str">
        <f t="shared" si="24"/>
        <v>16</v>
      </c>
    </row>
    <row r="279" spans="1:18" ht="12.75" customHeight="1" x14ac:dyDescent="0.3">
      <c r="A279" s="16">
        <v>281</v>
      </c>
      <c r="B279" s="14" t="s">
        <v>160</v>
      </c>
      <c r="C279" s="14" t="s">
        <v>8</v>
      </c>
      <c r="D279" s="14" t="s">
        <v>9</v>
      </c>
      <c r="E279" s="14" t="s">
        <v>10</v>
      </c>
      <c r="F279" s="16">
        <v>0</v>
      </c>
      <c r="G279" s="17">
        <v>22</v>
      </c>
      <c r="H279" s="18" t="str">
        <f t="shared" si="22"/>
        <v/>
      </c>
      <c r="I279" s="14" t="str">
        <f t="shared" si="23"/>
        <v>ITA-SG-22</v>
      </c>
      <c r="J279" s="32" t="str">
        <f>MID(Tabella1[[#This Row],[COD PRODOTTO]],3,3)</f>
        <v>253</v>
      </c>
      <c r="K279" s="32"/>
      <c r="L279" t="str">
        <f t="shared" si="25"/>
        <v>terminato</v>
      </c>
      <c r="M279" t="str">
        <f t="shared" si="26"/>
        <v>F7253668</v>
      </c>
      <c r="N279" t="str">
        <f>TRIM(C279)</f>
        <v>ITA</v>
      </c>
      <c r="O279" t="str">
        <f>TRIM(D279)</f>
        <v>SG</v>
      </c>
      <c r="P279" t="str">
        <f t="shared" si="24"/>
        <v>terminato</v>
      </c>
      <c r="Q279" t="str">
        <f t="shared" si="24"/>
        <v>0</v>
      </c>
      <c r="R279" t="str">
        <f t="shared" si="24"/>
        <v>22</v>
      </c>
    </row>
    <row r="280" spans="1:18" ht="12.75" customHeight="1" x14ac:dyDescent="0.3">
      <c r="A280" s="16">
        <v>282</v>
      </c>
      <c r="B280" s="14" t="s">
        <v>160</v>
      </c>
      <c r="C280" s="14" t="s">
        <v>8</v>
      </c>
      <c r="D280" s="14" t="s">
        <v>9</v>
      </c>
      <c r="E280" s="15" t="s">
        <v>1391</v>
      </c>
      <c r="F280" s="16">
        <v>20</v>
      </c>
      <c r="G280" s="17">
        <v>17</v>
      </c>
      <c r="H280" s="18">
        <f t="shared" si="22"/>
        <v>340</v>
      </c>
      <c r="I280" s="14" t="str">
        <f t="shared" si="23"/>
        <v>ITA-SG-17</v>
      </c>
      <c r="J280" s="32" t="str">
        <f>MID(Tabella1[[#This Row],[COD PRODOTTO]],3,3)</f>
        <v>253</v>
      </c>
      <c r="K280" s="32"/>
      <c r="L280" t="str">
        <f t="shared" si="25"/>
        <v>terminato</v>
      </c>
      <c r="M280" t="str">
        <f t="shared" si="26"/>
        <v>F7253668</v>
      </c>
      <c r="N280" t="str">
        <f>TRIM(C280)</f>
        <v>ITA</v>
      </c>
      <c r="O280" t="str">
        <f>TRIM(D280)</f>
        <v>SG</v>
      </c>
      <c r="P280" t="str">
        <f t="shared" si="24"/>
        <v>non terminato</v>
      </c>
      <c r="Q280" t="str">
        <f t="shared" si="24"/>
        <v>20</v>
      </c>
      <c r="R280" t="str">
        <f t="shared" si="24"/>
        <v>17</v>
      </c>
    </row>
    <row r="281" spans="1:18" ht="12.75" customHeight="1" x14ac:dyDescent="0.3">
      <c r="A281" s="16">
        <v>283</v>
      </c>
      <c r="B281" s="14" t="s">
        <v>161</v>
      </c>
      <c r="C281" s="14" t="s">
        <v>8</v>
      </c>
      <c r="D281" s="14" t="s">
        <v>47</v>
      </c>
      <c r="E281" s="14" t="s">
        <v>10</v>
      </c>
      <c r="F281" s="16">
        <v>0</v>
      </c>
      <c r="G281" s="17">
        <v>25</v>
      </c>
      <c r="H281" s="18" t="str">
        <f t="shared" si="22"/>
        <v/>
      </c>
      <c r="I281" s="14" t="str">
        <f t="shared" si="23"/>
        <v>ITA-zan pin SPA-25</v>
      </c>
      <c r="J281" s="32" t="str">
        <f>MID(Tabella1[[#This Row],[COD PRODOTTO]],3,3)</f>
        <v>963</v>
      </c>
      <c r="K281" s="32"/>
      <c r="L281" t="str">
        <f t="shared" si="25"/>
        <v>terminato</v>
      </c>
      <c r="M281" t="str">
        <f t="shared" si="26"/>
        <v>A8963699</v>
      </c>
      <c r="N281" t="str">
        <f>TRIM(C281)</f>
        <v>ITA</v>
      </c>
      <c r="O281" t="str">
        <f>TRIM(D281)</f>
        <v>zan pin SPA</v>
      </c>
      <c r="P281" t="str">
        <f t="shared" si="24"/>
        <v>terminato</v>
      </c>
      <c r="Q281" t="str">
        <f t="shared" si="24"/>
        <v>0</v>
      </c>
      <c r="R281" t="str">
        <f t="shared" si="24"/>
        <v>25</v>
      </c>
    </row>
    <row r="282" spans="1:18" ht="12.75" customHeight="1" x14ac:dyDescent="0.3">
      <c r="A282" s="16">
        <v>284</v>
      </c>
      <c r="B282" s="14" t="s">
        <v>162</v>
      </c>
      <c r="C282" s="14" t="s">
        <v>30</v>
      </c>
      <c r="D282" s="14" t="s">
        <v>36</v>
      </c>
      <c r="E282" s="14" t="s">
        <v>10</v>
      </c>
      <c r="F282" s="16">
        <v>0</v>
      </c>
      <c r="G282" s="17">
        <v>10</v>
      </c>
      <c r="H282" s="18" t="str">
        <f t="shared" si="22"/>
        <v/>
      </c>
      <c r="I282" s="14" t="str">
        <f t="shared" si="23"/>
        <v>NON PRESENTE-zan VETRI-10</v>
      </c>
      <c r="J282" s="32" t="str">
        <f>MID(Tabella1[[#This Row],[COD PRODOTTO]],3,3)</f>
        <v>141</v>
      </c>
      <c r="K282" s="32"/>
      <c r="L282" t="str">
        <f t="shared" si="25"/>
        <v>terminato</v>
      </c>
      <c r="M282" t="str">
        <f t="shared" si="26"/>
        <v>C9141525</v>
      </c>
      <c r="N282" t="str">
        <f>TRIM(C282)</f>
        <v>NON PRESENTE</v>
      </c>
      <c r="O282" t="str">
        <f>TRIM(D282)</f>
        <v>zan VETRI</v>
      </c>
      <c r="P282" t="str">
        <f t="shared" si="24"/>
        <v>terminato</v>
      </c>
      <c r="Q282" t="str">
        <f t="shared" si="24"/>
        <v>0</v>
      </c>
      <c r="R282" t="str">
        <f t="shared" si="24"/>
        <v>10</v>
      </c>
    </row>
    <row r="283" spans="1:18" ht="12.75" customHeight="1" x14ac:dyDescent="0.3">
      <c r="A283" s="16">
        <v>285</v>
      </c>
      <c r="B283" s="14" t="s">
        <v>163</v>
      </c>
      <c r="C283" s="14" t="s">
        <v>8</v>
      </c>
      <c r="D283" s="14" t="s">
        <v>9</v>
      </c>
      <c r="E283" s="14" t="s">
        <v>10</v>
      </c>
      <c r="F283" s="16">
        <v>0</v>
      </c>
      <c r="G283" s="17">
        <v>27</v>
      </c>
      <c r="H283" s="18" t="str">
        <f t="shared" si="22"/>
        <v/>
      </c>
      <c r="I283" s="14" t="str">
        <f t="shared" si="23"/>
        <v>ITA-SG-27</v>
      </c>
      <c r="J283" s="32" t="str">
        <f>MID(Tabella1[[#This Row],[COD PRODOTTO]],3,3)</f>
        <v>241</v>
      </c>
      <c r="K283" s="32"/>
      <c r="L283" t="str">
        <f t="shared" si="25"/>
        <v>terminato</v>
      </c>
      <c r="M283" t="str">
        <f t="shared" si="26"/>
        <v>P9241726</v>
      </c>
      <c r="N283" t="str">
        <f>TRIM(C283)</f>
        <v>ITA</v>
      </c>
      <c r="O283" t="str">
        <f>TRIM(D283)</f>
        <v>SG</v>
      </c>
      <c r="P283" t="str">
        <f t="shared" si="24"/>
        <v>terminato</v>
      </c>
      <c r="Q283" t="str">
        <f t="shared" si="24"/>
        <v>0</v>
      </c>
      <c r="R283" t="str">
        <f t="shared" si="24"/>
        <v>27</v>
      </c>
    </row>
    <row r="284" spans="1:18" ht="12.75" customHeight="1" x14ac:dyDescent="0.3">
      <c r="A284" s="16">
        <v>286</v>
      </c>
      <c r="B284" s="14" t="s">
        <v>164</v>
      </c>
      <c r="C284" s="14" t="s">
        <v>8</v>
      </c>
      <c r="D284" s="14" t="s">
        <v>9</v>
      </c>
      <c r="E284" s="15" t="s">
        <v>1391</v>
      </c>
      <c r="F284" s="16">
        <v>20</v>
      </c>
      <c r="G284" s="17">
        <v>38</v>
      </c>
      <c r="H284" s="18">
        <f t="shared" si="22"/>
        <v>760</v>
      </c>
      <c r="I284" s="14" t="str">
        <f t="shared" si="23"/>
        <v>ITA-SG-38</v>
      </c>
      <c r="J284" s="32" t="str">
        <f>MID(Tabella1[[#This Row],[COD PRODOTTO]],3,3)</f>
        <v>618</v>
      </c>
      <c r="K284" s="32"/>
      <c r="L284" t="str">
        <f t="shared" si="25"/>
        <v>terminato</v>
      </c>
      <c r="M284" t="str">
        <f t="shared" si="26"/>
        <v>G7618792</v>
      </c>
      <c r="N284" t="str">
        <f>TRIM(C284)</f>
        <v>ITA</v>
      </c>
      <c r="O284" t="str">
        <f>TRIM(D284)</f>
        <v>SG</v>
      </c>
      <c r="P284" t="str">
        <f t="shared" si="24"/>
        <v>non terminato</v>
      </c>
      <c r="Q284" t="str">
        <f t="shared" si="24"/>
        <v>20</v>
      </c>
      <c r="R284" t="str">
        <f t="shared" si="24"/>
        <v>38</v>
      </c>
    </row>
    <row r="285" spans="1:18" ht="12.75" customHeight="1" x14ac:dyDescent="0.3">
      <c r="A285" s="16">
        <v>287</v>
      </c>
      <c r="B285" s="14" t="s">
        <v>164</v>
      </c>
      <c r="C285" s="14" t="s">
        <v>8</v>
      </c>
      <c r="D285" s="14" t="s">
        <v>9</v>
      </c>
      <c r="E285" s="14" t="s">
        <v>10</v>
      </c>
      <c r="F285" s="16">
        <v>0</v>
      </c>
      <c r="G285" s="17">
        <v>33</v>
      </c>
      <c r="H285" s="18" t="str">
        <f t="shared" si="22"/>
        <v/>
      </c>
      <c r="I285" s="14" t="str">
        <f t="shared" si="23"/>
        <v>ITA-SG-33</v>
      </c>
      <c r="J285" s="32" t="str">
        <f>MID(Tabella1[[#This Row],[COD PRODOTTO]],3,3)</f>
        <v>618</v>
      </c>
      <c r="K285" s="32"/>
      <c r="L285" t="str">
        <f t="shared" si="25"/>
        <v>terminato</v>
      </c>
      <c r="M285" t="str">
        <f t="shared" si="26"/>
        <v>G7618792</v>
      </c>
      <c r="N285" t="str">
        <f>TRIM(C285)</f>
        <v>ITA</v>
      </c>
      <c r="O285" t="str">
        <f>TRIM(D285)</f>
        <v>SG</v>
      </c>
      <c r="P285" t="str">
        <f t="shared" si="24"/>
        <v>terminato</v>
      </c>
      <c r="Q285" t="str">
        <f t="shared" si="24"/>
        <v>0</v>
      </c>
      <c r="R285" t="str">
        <f t="shared" si="24"/>
        <v>33</v>
      </c>
    </row>
    <row r="286" spans="1:18" ht="12.75" customHeight="1" x14ac:dyDescent="0.3">
      <c r="A286" s="16">
        <v>288</v>
      </c>
      <c r="B286" s="14" t="s">
        <v>164</v>
      </c>
      <c r="C286" s="14" t="s">
        <v>8</v>
      </c>
      <c r="D286" s="14" t="s">
        <v>9</v>
      </c>
      <c r="E286" s="15" t="s">
        <v>1391</v>
      </c>
      <c r="F286" s="16">
        <v>20</v>
      </c>
      <c r="G286" s="17">
        <v>34</v>
      </c>
      <c r="H286" s="18">
        <f t="shared" si="22"/>
        <v>680</v>
      </c>
      <c r="I286" s="14" t="str">
        <f t="shared" si="23"/>
        <v>ITA-SG-34</v>
      </c>
      <c r="J286" s="32" t="str">
        <f>MID(Tabella1[[#This Row],[COD PRODOTTO]],3,3)</f>
        <v>618</v>
      </c>
      <c r="K286" s="32"/>
      <c r="L286" t="str">
        <f t="shared" si="25"/>
        <v>terminato</v>
      </c>
      <c r="M286" t="str">
        <f t="shared" si="26"/>
        <v>G7618792</v>
      </c>
      <c r="N286" t="str">
        <f>TRIM(C286)</f>
        <v>ITA</v>
      </c>
      <c r="O286" t="str">
        <f>TRIM(D286)</f>
        <v>SG</v>
      </c>
      <c r="P286" t="str">
        <f t="shared" si="24"/>
        <v>non terminato</v>
      </c>
      <c r="Q286" t="str">
        <f t="shared" si="24"/>
        <v>20</v>
      </c>
      <c r="R286" t="str">
        <f t="shared" si="24"/>
        <v>34</v>
      </c>
    </row>
    <row r="287" spans="1:18" ht="12.75" customHeight="1" x14ac:dyDescent="0.3">
      <c r="A287" s="16">
        <v>289</v>
      </c>
      <c r="B287" s="14" t="s">
        <v>165</v>
      </c>
      <c r="C287" s="14" t="s">
        <v>8</v>
      </c>
      <c r="D287" s="14" t="s">
        <v>47</v>
      </c>
      <c r="E287" s="14" t="s">
        <v>10</v>
      </c>
      <c r="F287" s="16">
        <v>0</v>
      </c>
      <c r="G287" s="17">
        <v>34</v>
      </c>
      <c r="H287" s="18" t="str">
        <f t="shared" si="22"/>
        <v/>
      </c>
      <c r="I287" s="14" t="str">
        <f t="shared" si="23"/>
        <v>ITA-zan pin SPA-34</v>
      </c>
      <c r="J287" s="32" t="str">
        <f>MID(Tabella1[[#This Row],[COD PRODOTTO]],3,3)</f>
        <v>050</v>
      </c>
      <c r="K287" s="32"/>
      <c r="L287" t="str">
        <f t="shared" si="25"/>
        <v>terminato</v>
      </c>
      <c r="M287" t="str">
        <f t="shared" si="26"/>
        <v>A8050936</v>
      </c>
      <c r="N287" t="str">
        <f>TRIM(C287)</f>
        <v>ITA</v>
      </c>
      <c r="O287" t="str">
        <f>TRIM(D287)</f>
        <v>zan pin SPA</v>
      </c>
      <c r="P287" t="str">
        <f t="shared" si="24"/>
        <v>terminato</v>
      </c>
      <c r="Q287" t="str">
        <f t="shared" si="24"/>
        <v>0</v>
      </c>
      <c r="R287" t="str">
        <f t="shared" si="24"/>
        <v>34</v>
      </c>
    </row>
    <row r="288" spans="1:18" ht="12.75" customHeight="1" x14ac:dyDescent="0.3">
      <c r="A288" s="16">
        <v>290</v>
      </c>
      <c r="B288" s="14" t="s">
        <v>166</v>
      </c>
      <c r="C288" s="14" t="s">
        <v>8</v>
      </c>
      <c r="D288" s="14" t="s">
        <v>9</v>
      </c>
      <c r="E288" s="15" t="s">
        <v>1391</v>
      </c>
      <c r="F288" s="16">
        <v>10</v>
      </c>
      <c r="G288" s="17">
        <v>14</v>
      </c>
      <c r="H288" s="18">
        <f t="shared" si="22"/>
        <v>140</v>
      </c>
      <c r="I288" s="14" t="str">
        <f t="shared" si="23"/>
        <v>ITA-SG-14</v>
      </c>
      <c r="J288" s="32" t="str">
        <f>MID(Tabella1[[#This Row],[COD PRODOTTO]],3,3)</f>
        <v>376</v>
      </c>
      <c r="K288" s="32"/>
      <c r="L288" t="str">
        <f t="shared" si="25"/>
        <v>terminato</v>
      </c>
      <c r="M288" t="str">
        <f t="shared" si="26"/>
        <v>D5376330</v>
      </c>
      <c r="N288" t="str">
        <f>TRIM(C288)</f>
        <v>ITA</v>
      </c>
      <c r="O288" t="str">
        <f>TRIM(D288)</f>
        <v>SG</v>
      </c>
      <c r="P288" t="str">
        <f t="shared" si="24"/>
        <v>non terminato</v>
      </c>
      <c r="Q288" t="str">
        <f t="shared" si="24"/>
        <v>10</v>
      </c>
      <c r="R288" t="str">
        <f t="shared" si="24"/>
        <v>14</v>
      </c>
    </row>
    <row r="289" spans="1:18" ht="12.75" customHeight="1" x14ac:dyDescent="0.3">
      <c r="A289" s="16">
        <v>291</v>
      </c>
      <c r="B289" s="14" t="s">
        <v>167</v>
      </c>
      <c r="C289" s="14" t="s">
        <v>8</v>
      </c>
      <c r="D289" s="14" t="s">
        <v>97</v>
      </c>
      <c r="E289" s="15" t="s">
        <v>1391</v>
      </c>
      <c r="F289" s="16">
        <v>20</v>
      </c>
      <c r="G289" s="17">
        <v>16</v>
      </c>
      <c r="H289" s="18">
        <f t="shared" si="22"/>
        <v>320</v>
      </c>
      <c r="I289" s="14" t="str">
        <f t="shared" si="23"/>
        <v>ITA-zan SPA-16</v>
      </c>
      <c r="J289" s="32" t="str">
        <f>MID(Tabella1[[#This Row],[COD PRODOTTO]],3,3)</f>
        <v>009</v>
      </c>
      <c r="K289" s="32"/>
      <c r="L289" t="str">
        <f t="shared" si="25"/>
        <v>terminato</v>
      </c>
      <c r="M289" t="str">
        <f t="shared" si="26"/>
        <v>E2009898</v>
      </c>
      <c r="N289" t="str">
        <f>TRIM(C289)</f>
        <v>ITA</v>
      </c>
      <c r="O289" t="str">
        <f>TRIM(D289)</f>
        <v>zan SPA</v>
      </c>
      <c r="P289" t="str">
        <f t="shared" si="24"/>
        <v>non terminato</v>
      </c>
      <c r="Q289" t="str">
        <f t="shared" si="24"/>
        <v>20</v>
      </c>
      <c r="R289" t="str">
        <f t="shared" si="24"/>
        <v>16</v>
      </c>
    </row>
    <row r="290" spans="1:18" ht="12.75" customHeight="1" x14ac:dyDescent="0.3">
      <c r="A290" s="16">
        <v>292</v>
      </c>
      <c r="B290" s="14" t="s">
        <v>168</v>
      </c>
      <c r="C290" s="14" t="s">
        <v>8</v>
      </c>
      <c r="D290" s="14" t="s">
        <v>47</v>
      </c>
      <c r="E290" s="15" t="s">
        <v>1391</v>
      </c>
      <c r="F290" s="16">
        <v>20</v>
      </c>
      <c r="G290" s="17">
        <v>23</v>
      </c>
      <c r="H290" s="18">
        <f t="shared" si="22"/>
        <v>460</v>
      </c>
      <c r="I290" s="14" t="str">
        <f t="shared" si="23"/>
        <v>ITA-zan pin SPA-23</v>
      </c>
      <c r="J290" s="32" t="str">
        <f>MID(Tabella1[[#This Row],[COD PRODOTTO]],3,3)</f>
        <v>109</v>
      </c>
      <c r="K290" s="32"/>
      <c r="L290" t="str">
        <f t="shared" si="25"/>
        <v>terminato</v>
      </c>
      <c r="M290" t="str">
        <f t="shared" si="26"/>
        <v>C1109684</v>
      </c>
      <c r="N290" t="str">
        <f>TRIM(C290)</f>
        <v>ITA</v>
      </c>
      <c r="O290" t="str">
        <f>TRIM(D290)</f>
        <v>zan pin SPA</v>
      </c>
      <c r="P290" t="str">
        <f t="shared" si="24"/>
        <v>non terminato</v>
      </c>
      <c r="Q290" t="str">
        <f t="shared" si="24"/>
        <v>20</v>
      </c>
      <c r="R290" t="str">
        <f t="shared" si="24"/>
        <v>23</v>
      </c>
    </row>
    <row r="291" spans="1:18" ht="12.75" customHeight="1" x14ac:dyDescent="0.3">
      <c r="A291" s="16">
        <v>293</v>
      </c>
      <c r="B291" s="14" t="s">
        <v>168</v>
      </c>
      <c r="C291" s="14" t="s">
        <v>8</v>
      </c>
      <c r="D291" s="14" t="s">
        <v>47</v>
      </c>
      <c r="E291" s="15" t="s">
        <v>1391</v>
      </c>
      <c r="F291" s="16">
        <v>20</v>
      </c>
      <c r="G291" s="17">
        <v>16</v>
      </c>
      <c r="H291" s="18">
        <f t="shared" si="22"/>
        <v>320</v>
      </c>
      <c r="I291" s="14" t="str">
        <f t="shared" si="23"/>
        <v>ITA-zan pin SPA-16</v>
      </c>
      <c r="J291" s="32" t="str">
        <f>MID(Tabella1[[#This Row],[COD PRODOTTO]],3,3)</f>
        <v>109</v>
      </c>
      <c r="K291" s="32"/>
      <c r="L291" t="str">
        <f t="shared" si="25"/>
        <v>terminato</v>
      </c>
      <c r="M291" t="str">
        <f t="shared" si="26"/>
        <v>C1109684</v>
      </c>
      <c r="N291" t="str">
        <f>TRIM(C291)</f>
        <v>ITA</v>
      </c>
      <c r="O291" t="str">
        <f>TRIM(D291)</f>
        <v>zan pin SPA</v>
      </c>
      <c r="P291" t="str">
        <f t="shared" si="24"/>
        <v>non terminato</v>
      </c>
      <c r="Q291" t="str">
        <f t="shared" si="24"/>
        <v>20</v>
      </c>
      <c r="R291" t="str">
        <f t="shared" si="24"/>
        <v>16</v>
      </c>
    </row>
    <row r="292" spans="1:18" ht="12.75" customHeight="1" x14ac:dyDescent="0.3">
      <c r="A292" s="16">
        <v>294</v>
      </c>
      <c r="B292" s="14" t="s">
        <v>168</v>
      </c>
      <c r="C292" s="14" t="s">
        <v>8</v>
      </c>
      <c r="D292" s="14" t="s">
        <v>47</v>
      </c>
      <c r="E292" s="15" t="s">
        <v>1391</v>
      </c>
      <c r="F292" s="16">
        <v>10</v>
      </c>
      <c r="G292" s="17">
        <v>10</v>
      </c>
      <c r="H292" s="18">
        <f t="shared" si="22"/>
        <v>100</v>
      </c>
      <c r="I292" s="14" t="str">
        <f t="shared" si="23"/>
        <v>ITA-zan pin SPA-10</v>
      </c>
      <c r="J292" s="32" t="str">
        <f>MID(Tabella1[[#This Row],[COD PRODOTTO]],3,3)</f>
        <v>109</v>
      </c>
      <c r="K292" s="32"/>
      <c r="L292" t="str">
        <f t="shared" si="25"/>
        <v>terminato</v>
      </c>
      <c r="M292" t="str">
        <f t="shared" si="26"/>
        <v>C1109684</v>
      </c>
      <c r="N292" t="str">
        <f>TRIM(C292)</f>
        <v>ITA</v>
      </c>
      <c r="O292" t="str">
        <f>TRIM(D292)</f>
        <v>zan pin SPA</v>
      </c>
      <c r="P292" t="str">
        <f t="shared" si="24"/>
        <v>non terminato</v>
      </c>
      <c r="Q292" t="str">
        <f t="shared" si="24"/>
        <v>10</v>
      </c>
      <c r="R292" t="str">
        <f t="shared" si="24"/>
        <v>10</v>
      </c>
    </row>
    <row r="293" spans="1:18" ht="12.75" customHeight="1" x14ac:dyDescent="0.3">
      <c r="A293" s="16">
        <v>295</v>
      </c>
      <c r="B293" s="14" t="s">
        <v>168</v>
      </c>
      <c r="C293" s="14" t="s">
        <v>8</v>
      </c>
      <c r="D293" s="14" t="s">
        <v>47</v>
      </c>
      <c r="E293" s="14" t="s">
        <v>10</v>
      </c>
      <c r="F293" s="16">
        <v>0</v>
      </c>
      <c r="G293" s="17">
        <v>16</v>
      </c>
      <c r="H293" s="18" t="str">
        <f t="shared" si="22"/>
        <v/>
      </c>
      <c r="I293" s="14" t="str">
        <f t="shared" si="23"/>
        <v>ITA-zan pin SPA-16</v>
      </c>
      <c r="J293" s="32" t="str">
        <f>MID(Tabella1[[#This Row],[COD PRODOTTO]],3,3)</f>
        <v>109</v>
      </c>
      <c r="K293" s="32"/>
      <c r="L293" t="str">
        <f t="shared" si="25"/>
        <v>terminato</v>
      </c>
      <c r="M293" t="str">
        <f t="shared" si="26"/>
        <v>C1109684</v>
      </c>
      <c r="N293" t="str">
        <f>TRIM(C293)</f>
        <v>ITA</v>
      </c>
      <c r="O293" t="str">
        <f>TRIM(D293)</f>
        <v>zan pin SPA</v>
      </c>
      <c r="P293" t="str">
        <f t="shared" si="24"/>
        <v>terminato</v>
      </c>
      <c r="Q293" t="str">
        <f t="shared" si="24"/>
        <v>0</v>
      </c>
      <c r="R293" t="str">
        <f t="shared" si="24"/>
        <v>16</v>
      </c>
    </row>
    <row r="294" spans="1:18" ht="12.75" customHeight="1" x14ac:dyDescent="0.3">
      <c r="A294" s="16">
        <v>296</v>
      </c>
      <c r="B294" s="14" t="s">
        <v>169</v>
      </c>
      <c r="C294" s="14" t="s">
        <v>8</v>
      </c>
      <c r="D294" s="14" t="s">
        <v>9</v>
      </c>
      <c r="E294" s="15" t="s">
        <v>1391</v>
      </c>
      <c r="F294" s="16">
        <v>10</v>
      </c>
      <c r="G294" s="17">
        <v>25</v>
      </c>
      <c r="H294" s="18">
        <f t="shared" si="22"/>
        <v>250</v>
      </c>
      <c r="I294" s="14" t="str">
        <f t="shared" si="23"/>
        <v>ITA-SG-25</v>
      </c>
      <c r="J294" s="32" t="str">
        <f>MID(Tabella1[[#This Row],[COD PRODOTTO]],3,3)</f>
        <v>515</v>
      </c>
      <c r="K294" s="32"/>
      <c r="L294" t="str">
        <f t="shared" si="25"/>
        <v>terminato</v>
      </c>
      <c r="M294" t="str">
        <f t="shared" si="26"/>
        <v>F2515497</v>
      </c>
      <c r="N294" t="str">
        <f>TRIM(C294)</f>
        <v>ITA</v>
      </c>
      <c r="O294" t="str">
        <f>TRIM(D294)</f>
        <v>SG</v>
      </c>
      <c r="P294" t="str">
        <f t="shared" si="24"/>
        <v>non terminato</v>
      </c>
      <c r="Q294" t="str">
        <f t="shared" si="24"/>
        <v>10</v>
      </c>
      <c r="R294" t="str">
        <f t="shared" si="24"/>
        <v>25</v>
      </c>
    </row>
    <row r="295" spans="1:18" ht="12.75" customHeight="1" x14ac:dyDescent="0.3">
      <c r="A295" s="16">
        <v>297</v>
      </c>
      <c r="B295" s="14" t="s">
        <v>169</v>
      </c>
      <c r="C295" s="14" t="s">
        <v>8</v>
      </c>
      <c r="D295" s="14" t="s">
        <v>9</v>
      </c>
      <c r="E295" s="15" t="s">
        <v>1391</v>
      </c>
      <c r="F295" s="16">
        <v>20</v>
      </c>
      <c r="G295" s="17">
        <v>23</v>
      </c>
      <c r="H295" s="18">
        <f t="shared" si="22"/>
        <v>460</v>
      </c>
      <c r="I295" s="14" t="str">
        <f t="shared" si="23"/>
        <v>ITA-SG-23</v>
      </c>
      <c r="J295" s="32" t="str">
        <f>MID(Tabella1[[#This Row],[COD PRODOTTO]],3,3)</f>
        <v>515</v>
      </c>
      <c r="K295" s="32"/>
      <c r="L295" t="str">
        <f t="shared" si="25"/>
        <v>terminato</v>
      </c>
      <c r="M295" t="str">
        <f t="shared" si="26"/>
        <v>F2515497</v>
      </c>
      <c r="N295" t="str">
        <f>TRIM(C295)</f>
        <v>ITA</v>
      </c>
      <c r="O295" t="str">
        <f>TRIM(D295)</f>
        <v>SG</v>
      </c>
      <c r="P295" t="str">
        <f t="shared" si="24"/>
        <v>non terminato</v>
      </c>
      <c r="Q295" t="str">
        <f t="shared" si="24"/>
        <v>20</v>
      </c>
      <c r="R295" t="str">
        <f t="shared" si="24"/>
        <v>23</v>
      </c>
    </row>
    <row r="296" spans="1:18" ht="12.75" customHeight="1" x14ac:dyDescent="0.3">
      <c r="A296" s="16">
        <v>298</v>
      </c>
      <c r="B296" s="14" t="s">
        <v>169</v>
      </c>
      <c r="C296" s="14" t="s">
        <v>8</v>
      </c>
      <c r="D296" s="14" t="s">
        <v>9</v>
      </c>
      <c r="E296" s="14" t="s">
        <v>10</v>
      </c>
      <c r="F296" s="16">
        <v>0</v>
      </c>
      <c r="G296" s="17">
        <v>36</v>
      </c>
      <c r="H296" s="18" t="str">
        <f t="shared" si="22"/>
        <v/>
      </c>
      <c r="I296" s="14" t="str">
        <f t="shared" si="23"/>
        <v>ITA-SG-36</v>
      </c>
      <c r="J296" s="32" t="str">
        <f>MID(Tabella1[[#This Row],[COD PRODOTTO]],3,3)</f>
        <v>515</v>
      </c>
      <c r="K296" s="32"/>
      <c r="L296" t="str">
        <f t="shared" si="25"/>
        <v>terminato</v>
      </c>
      <c r="M296" t="str">
        <f t="shared" si="26"/>
        <v>F2515497</v>
      </c>
      <c r="N296" t="str">
        <f>TRIM(C296)</f>
        <v>ITA</v>
      </c>
      <c r="O296" t="str">
        <f>TRIM(D296)</f>
        <v>SG</v>
      </c>
      <c r="P296" t="str">
        <f t="shared" si="24"/>
        <v>terminato</v>
      </c>
      <c r="Q296" t="str">
        <f t="shared" si="24"/>
        <v>0</v>
      </c>
      <c r="R296" t="str">
        <f t="shared" si="24"/>
        <v>36</v>
      </c>
    </row>
    <row r="297" spans="1:18" ht="12.75" customHeight="1" x14ac:dyDescent="0.3">
      <c r="A297" s="16">
        <v>299</v>
      </c>
      <c r="B297" s="14" t="s">
        <v>170</v>
      </c>
      <c r="C297" s="14" t="s">
        <v>8</v>
      </c>
      <c r="D297" s="14" t="s">
        <v>97</v>
      </c>
      <c r="E297" s="15" t="s">
        <v>1391</v>
      </c>
      <c r="F297" s="16">
        <v>20</v>
      </c>
      <c r="G297" s="17">
        <v>26</v>
      </c>
      <c r="H297" s="18">
        <f t="shared" si="22"/>
        <v>520</v>
      </c>
      <c r="I297" s="14" t="str">
        <f t="shared" si="23"/>
        <v>ITA-zan SPA-26</v>
      </c>
      <c r="J297" s="32" t="str">
        <f>MID(Tabella1[[#This Row],[COD PRODOTTO]],3,3)</f>
        <v>506</v>
      </c>
      <c r="K297" s="32"/>
      <c r="L297" t="str">
        <f t="shared" si="25"/>
        <v>terminato</v>
      </c>
      <c r="M297" t="str">
        <f t="shared" si="26"/>
        <v>A1506600</v>
      </c>
      <c r="N297" t="str">
        <f>TRIM(C297)</f>
        <v>ITA</v>
      </c>
      <c r="O297" t="str">
        <f>TRIM(D297)</f>
        <v>zan SPA</v>
      </c>
      <c r="P297" t="str">
        <f t="shared" si="24"/>
        <v>non terminato</v>
      </c>
      <c r="Q297" t="str">
        <f t="shared" si="24"/>
        <v>20</v>
      </c>
      <c r="R297" t="str">
        <f t="shared" si="24"/>
        <v>26</v>
      </c>
    </row>
    <row r="298" spans="1:18" ht="12.75" customHeight="1" x14ac:dyDescent="0.3">
      <c r="A298" s="16">
        <v>300</v>
      </c>
      <c r="B298" s="14" t="s">
        <v>171</v>
      </c>
      <c r="C298" s="14" t="s">
        <v>8</v>
      </c>
      <c r="D298" s="14" t="s">
        <v>36</v>
      </c>
      <c r="E298" s="15" t="s">
        <v>1391</v>
      </c>
      <c r="F298" s="16">
        <v>10</v>
      </c>
      <c r="G298" s="17">
        <v>27</v>
      </c>
      <c r="H298" s="18">
        <f t="shared" si="22"/>
        <v>270</v>
      </c>
      <c r="I298" s="14" t="str">
        <f t="shared" si="23"/>
        <v>ITA-zan VETRI-27</v>
      </c>
      <c r="J298" s="32" t="str">
        <f>MID(Tabella1[[#This Row],[COD PRODOTTO]],3,3)</f>
        <v>830</v>
      </c>
      <c r="K298" s="32"/>
      <c r="L298" t="str">
        <f t="shared" si="25"/>
        <v>terminato</v>
      </c>
      <c r="M298" t="str">
        <f t="shared" si="26"/>
        <v>F9830741</v>
      </c>
      <c r="N298" t="str">
        <f>TRIM(C298)</f>
        <v>ITA</v>
      </c>
      <c r="O298" t="str">
        <f>TRIM(D298)</f>
        <v>zan VETRI</v>
      </c>
      <c r="P298" t="str">
        <f t="shared" si="24"/>
        <v>non terminato</v>
      </c>
      <c r="Q298" t="str">
        <f t="shared" si="24"/>
        <v>10</v>
      </c>
      <c r="R298" t="str">
        <f t="shared" si="24"/>
        <v>27</v>
      </c>
    </row>
    <row r="299" spans="1:18" ht="12.75" customHeight="1" x14ac:dyDescent="0.3">
      <c r="A299" s="16">
        <v>301</v>
      </c>
      <c r="B299" s="14" t="s">
        <v>171</v>
      </c>
      <c r="C299" s="14" t="s">
        <v>8</v>
      </c>
      <c r="D299" s="14" t="s">
        <v>36</v>
      </c>
      <c r="E299" s="15" t="s">
        <v>1391</v>
      </c>
      <c r="F299" s="16">
        <v>20</v>
      </c>
      <c r="G299" s="17">
        <v>14</v>
      </c>
      <c r="H299" s="18">
        <f t="shared" si="22"/>
        <v>280</v>
      </c>
      <c r="I299" s="14" t="str">
        <f t="shared" si="23"/>
        <v>ITA-zan VETRI-14</v>
      </c>
      <c r="J299" s="32" t="str">
        <f>MID(Tabella1[[#This Row],[COD PRODOTTO]],3,3)</f>
        <v>830</v>
      </c>
      <c r="K299" s="32"/>
      <c r="L299" t="str">
        <f t="shared" si="25"/>
        <v>terminato</v>
      </c>
      <c r="M299" t="str">
        <f t="shared" si="26"/>
        <v>F9830741</v>
      </c>
      <c r="N299" t="str">
        <f>TRIM(C299)</f>
        <v>ITA</v>
      </c>
      <c r="O299" t="str">
        <f>TRIM(D299)</f>
        <v>zan VETRI</v>
      </c>
      <c r="P299" t="str">
        <f t="shared" si="24"/>
        <v>non terminato</v>
      </c>
      <c r="Q299" t="str">
        <f t="shared" si="24"/>
        <v>20</v>
      </c>
      <c r="R299" t="str">
        <f t="shared" si="24"/>
        <v>14</v>
      </c>
    </row>
    <row r="300" spans="1:18" ht="12.75" customHeight="1" x14ac:dyDescent="0.3">
      <c r="A300" s="16">
        <v>302</v>
      </c>
      <c r="B300" s="14" t="s">
        <v>171</v>
      </c>
      <c r="C300" s="14" t="s">
        <v>8</v>
      </c>
      <c r="D300" s="14" t="s">
        <v>36</v>
      </c>
      <c r="E300" s="14" t="s">
        <v>10</v>
      </c>
      <c r="F300" s="16">
        <v>0</v>
      </c>
      <c r="G300" s="17">
        <v>31</v>
      </c>
      <c r="H300" s="18" t="str">
        <f t="shared" si="22"/>
        <v/>
      </c>
      <c r="I300" s="14" t="str">
        <f t="shared" si="23"/>
        <v>ITA-zan VETRI-31</v>
      </c>
      <c r="J300" s="32" t="str">
        <f>MID(Tabella1[[#This Row],[COD PRODOTTO]],3,3)</f>
        <v>830</v>
      </c>
      <c r="K300" s="32"/>
      <c r="L300" t="str">
        <f t="shared" si="25"/>
        <v>terminato</v>
      </c>
      <c r="M300" t="str">
        <f t="shared" si="26"/>
        <v>F9830741</v>
      </c>
      <c r="N300" t="str">
        <f>TRIM(C300)</f>
        <v>ITA</v>
      </c>
      <c r="O300" t="str">
        <f>TRIM(D300)</f>
        <v>zan VETRI</v>
      </c>
      <c r="P300" t="str">
        <f t="shared" si="24"/>
        <v>terminato</v>
      </c>
      <c r="Q300" t="str">
        <f t="shared" si="24"/>
        <v>0</v>
      </c>
      <c r="R300" t="str">
        <f t="shared" si="24"/>
        <v>31</v>
      </c>
    </row>
    <row r="301" spans="1:18" ht="12.75" customHeight="1" x14ac:dyDescent="0.3">
      <c r="A301" s="16">
        <v>303</v>
      </c>
      <c r="B301" s="14" t="s">
        <v>172</v>
      </c>
      <c r="C301" s="14" t="s">
        <v>8</v>
      </c>
      <c r="D301" s="14" t="s">
        <v>9</v>
      </c>
      <c r="E301" s="15" t="s">
        <v>1391</v>
      </c>
      <c r="F301" s="16">
        <v>20</v>
      </c>
      <c r="G301" s="17">
        <v>27</v>
      </c>
      <c r="H301" s="18">
        <f t="shared" si="22"/>
        <v>540</v>
      </c>
      <c r="I301" s="14" t="str">
        <f t="shared" si="23"/>
        <v>ITA-SG-27</v>
      </c>
      <c r="J301" s="32" t="str">
        <f>MID(Tabella1[[#This Row],[COD PRODOTTO]],3,3)</f>
        <v>367</v>
      </c>
      <c r="K301" s="32"/>
      <c r="L301" t="str">
        <f t="shared" si="25"/>
        <v>terminato</v>
      </c>
      <c r="M301" t="str">
        <f t="shared" si="26"/>
        <v>V8367784</v>
      </c>
      <c r="N301" t="str">
        <f>TRIM(C301)</f>
        <v>ITA</v>
      </c>
      <c r="O301" t="str">
        <f>TRIM(D301)</f>
        <v>SG</v>
      </c>
      <c r="P301" t="str">
        <f t="shared" si="24"/>
        <v>non terminato</v>
      </c>
      <c r="Q301" t="str">
        <f t="shared" si="24"/>
        <v>20</v>
      </c>
      <c r="R301" t="str">
        <f t="shared" si="24"/>
        <v>27</v>
      </c>
    </row>
    <row r="302" spans="1:18" ht="12.75" customHeight="1" x14ac:dyDescent="0.3">
      <c r="A302" s="16">
        <v>304</v>
      </c>
      <c r="B302" s="14" t="s">
        <v>173</v>
      </c>
      <c r="C302" s="14" t="s">
        <v>8</v>
      </c>
      <c r="D302" s="14" t="s">
        <v>36</v>
      </c>
      <c r="E302" s="14" t="s">
        <v>10</v>
      </c>
      <c r="F302" s="16">
        <v>0</v>
      </c>
      <c r="G302" s="17">
        <v>39</v>
      </c>
      <c r="H302" s="18" t="str">
        <f t="shared" si="22"/>
        <v/>
      </c>
      <c r="I302" s="14" t="str">
        <f t="shared" si="23"/>
        <v>ITA-zan VETRI-39</v>
      </c>
      <c r="J302" s="32" t="str">
        <f>MID(Tabella1[[#This Row],[COD PRODOTTO]],3,3)</f>
        <v>475</v>
      </c>
      <c r="K302" s="32"/>
      <c r="L302" t="str">
        <f t="shared" si="25"/>
        <v>terminato</v>
      </c>
      <c r="M302" t="str">
        <f t="shared" si="26"/>
        <v>L4475361</v>
      </c>
      <c r="N302" t="str">
        <f>TRIM(C302)</f>
        <v>ITA</v>
      </c>
      <c r="O302" t="str">
        <f>TRIM(D302)</f>
        <v>zan VETRI</v>
      </c>
      <c r="P302" t="str">
        <f t="shared" si="24"/>
        <v>terminato</v>
      </c>
      <c r="Q302" t="str">
        <f t="shared" si="24"/>
        <v>0</v>
      </c>
      <c r="R302" t="str">
        <f t="shared" si="24"/>
        <v>39</v>
      </c>
    </row>
    <row r="303" spans="1:18" ht="12.75" customHeight="1" x14ac:dyDescent="0.3">
      <c r="A303" s="16">
        <v>305</v>
      </c>
      <c r="B303" s="14" t="s">
        <v>173</v>
      </c>
      <c r="C303" s="14" t="s">
        <v>8</v>
      </c>
      <c r="D303" s="14" t="s">
        <v>36</v>
      </c>
      <c r="E303" s="15" t="s">
        <v>1391</v>
      </c>
      <c r="F303" s="16">
        <v>10</v>
      </c>
      <c r="G303" s="17">
        <v>31</v>
      </c>
      <c r="H303" s="18">
        <f t="shared" si="22"/>
        <v>310</v>
      </c>
      <c r="I303" s="14" t="str">
        <f t="shared" si="23"/>
        <v>ITA-zan VETRI-31</v>
      </c>
      <c r="J303" s="32" t="str">
        <f>MID(Tabella1[[#This Row],[COD PRODOTTO]],3,3)</f>
        <v>475</v>
      </c>
      <c r="K303" s="32"/>
      <c r="L303" t="str">
        <f t="shared" si="25"/>
        <v>terminato</v>
      </c>
      <c r="M303" t="str">
        <f t="shared" si="26"/>
        <v>L4475361</v>
      </c>
      <c r="N303" t="str">
        <f>TRIM(C303)</f>
        <v>ITA</v>
      </c>
      <c r="O303" t="str">
        <f>TRIM(D303)</f>
        <v>zan VETRI</v>
      </c>
      <c r="P303" t="str">
        <f t="shared" si="24"/>
        <v>non terminato</v>
      </c>
      <c r="Q303" t="str">
        <f t="shared" si="24"/>
        <v>10</v>
      </c>
      <c r="R303" t="str">
        <f t="shared" si="24"/>
        <v>31</v>
      </c>
    </row>
    <row r="304" spans="1:18" ht="12.75" customHeight="1" x14ac:dyDescent="0.3">
      <c r="A304" s="16">
        <v>306</v>
      </c>
      <c r="B304" s="14" t="s">
        <v>173</v>
      </c>
      <c r="C304" s="14" t="s">
        <v>8</v>
      </c>
      <c r="D304" s="14" t="s">
        <v>36</v>
      </c>
      <c r="E304" s="15" t="s">
        <v>1391</v>
      </c>
      <c r="F304" s="16">
        <v>20</v>
      </c>
      <c r="G304" s="17">
        <v>16</v>
      </c>
      <c r="H304" s="18">
        <f t="shared" si="22"/>
        <v>320</v>
      </c>
      <c r="I304" s="14" t="str">
        <f t="shared" si="23"/>
        <v>ITA-zan VETRI-16</v>
      </c>
      <c r="J304" s="32" t="str">
        <f>MID(Tabella1[[#This Row],[COD PRODOTTO]],3,3)</f>
        <v>475</v>
      </c>
      <c r="K304" s="32"/>
      <c r="L304" t="str">
        <f t="shared" si="25"/>
        <v>terminato</v>
      </c>
      <c r="M304" t="str">
        <f t="shared" si="26"/>
        <v>L4475361</v>
      </c>
      <c r="N304" t="str">
        <f>TRIM(C304)</f>
        <v>ITA</v>
      </c>
      <c r="O304" t="str">
        <f>TRIM(D304)</f>
        <v>zan VETRI</v>
      </c>
      <c r="P304" t="str">
        <f t="shared" si="24"/>
        <v>non terminato</v>
      </c>
      <c r="Q304" t="str">
        <f t="shared" si="24"/>
        <v>20</v>
      </c>
      <c r="R304" t="str">
        <f t="shared" si="24"/>
        <v>16</v>
      </c>
    </row>
    <row r="305" spans="1:18" ht="12.75" customHeight="1" x14ac:dyDescent="0.3">
      <c r="A305" s="16">
        <v>307</v>
      </c>
      <c r="B305" s="14" t="s">
        <v>174</v>
      </c>
      <c r="C305" s="14" t="s">
        <v>8</v>
      </c>
      <c r="D305" s="14" t="s">
        <v>47</v>
      </c>
      <c r="E305" s="15" t="s">
        <v>1391</v>
      </c>
      <c r="F305" s="16">
        <v>20</v>
      </c>
      <c r="G305" s="17">
        <v>21</v>
      </c>
      <c r="H305" s="18">
        <f t="shared" si="22"/>
        <v>420</v>
      </c>
      <c r="I305" s="14" t="str">
        <f t="shared" si="23"/>
        <v>ITA-zan pin SPA-21</v>
      </c>
      <c r="J305" s="32" t="str">
        <f>MID(Tabella1[[#This Row],[COD PRODOTTO]],3,3)</f>
        <v>971</v>
      </c>
      <c r="K305" s="32"/>
      <c r="L305" t="str">
        <f t="shared" si="25"/>
        <v>terminato</v>
      </c>
      <c r="M305" t="str">
        <f t="shared" si="26"/>
        <v>D0971389</v>
      </c>
      <c r="N305" t="str">
        <f>TRIM(C305)</f>
        <v>ITA</v>
      </c>
      <c r="O305" t="str">
        <f>TRIM(D305)</f>
        <v>zan pin SPA</v>
      </c>
      <c r="P305" t="str">
        <f t="shared" si="24"/>
        <v>non terminato</v>
      </c>
      <c r="Q305" t="str">
        <f t="shared" si="24"/>
        <v>20</v>
      </c>
      <c r="R305" t="str">
        <f t="shared" si="24"/>
        <v>21</v>
      </c>
    </row>
    <row r="306" spans="1:18" ht="12.75" customHeight="1" x14ac:dyDescent="0.3">
      <c r="A306" s="16">
        <v>308</v>
      </c>
      <c r="B306" s="14" t="s">
        <v>174</v>
      </c>
      <c r="C306" s="14" t="s">
        <v>8</v>
      </c>
      <c r="D306" s="14" t="s">
        <v>47</v>
      </c>
      <c r="E306" s="14" t="s">
        <v>10</v>
      </c>
      <c r="F306" s="16">
        <v>0</v>
      </c>
      <c r="G306" s="17">
        <v>17</v>
      </c>
      <c r="H306" s="18" t="str">
        <f t="shared" si="22"/>
        <v/>
      </c>
      <c r="I306" s="14" t="str">
        <f t="shared" si="23"/>
        <v>ITA-zan pin SPA-17</v>
      </c>
      <c r="J306" s="32" t="str">
        <f>MID(Tabella1[[#This Row],[COD PRODOTTO]],3,3)</f>
        <v>971</v>
      </c>
      <c r="K306" s="32"/>
      <c r="L306" t="str">
        <f t="shared" si="25"/>
        <v>terminato</v>
      </c>
      <c r="M306" t="str">
        <f t="shared" si="26"/>
        <v>D0971389</v>
      </c>
      <c r="N306" t="str">
        <f>TRIM(C306)</f>
        <v>ITA</v>
      </c>
      <c r="O306" t="str">
        <f>TRIM(D306)</f>
        <v>zan pin SPA</v>
      </c>
      <c r="P306" t="str">
        <f t="shared" si="24"/>
        <v>terminato</v>
      </c>
      <c r="Q306" t="str">
        <f t="shared" si="24"/>
        <v>0</v>
      </c>
      <c r="R306" t="str">
        <f t="shared" si="24"/>
        <v>17</v>
      </c>
    </row>
    <row r="307" spans="1:18" ht="12.75" customHeight="1" x14ac:dyDescent="0.3">
      <c r="A307" s="16">
        <v>309</v>
      </c>
      <c r="B307" s="14" t="s">
        <v>175</v>
      </c>
      <c r="C307" s="14" t="s">
        <v>8</v>
      </c>
      <c r="D307" s="14" t="s">
        <v>97</v>
      </c>
      <c r="E307" s="14" t="s">
        <v>10</v>
      </c>
      <c r="F307" s="16">
        <v>0</v>
      </c>
      <c r="G307" s="17">
        <v>16</v>
      </c>
      <c r="H307" s="18" t="str">
        <f t="shared" si="22"/>
        <v/>
      </c>
      <c r="I307" s="14" t="str">
        <f t="shared" si="23"/>
        <v>ITA-zan SPA-16</v>
      </c>
      <c r="J307" s="32" t="str">
        <f>MID(Tabella1[[#This Row],[COD PRODOTTO]],3,3)</f>
        <v>250</v>
      </c>
      <c r="K307" s="32"/>
      <c r="L307" t="str">
        <f t="shared" si="25"/>
        <v>terminato</v>
      </c>
      <c r="M307" t="str">
        <f t="shared" si="26"/>
        <v>D4250931</v>
      </c>
      <c r="N307" t="str">
        <f>TRIM(C307)</f>
        <v>ITA</v>
      </c>
      <c r="O307" t="str">
        <f>TRIM(D307)</f>
        <v>zan SPA</v>
      </c>
      <c r="P307" t="str">
        <f t="shared" si="24"/>
        <v>terminato</v>
      </c>
      <c r="Q307" t="str">
        <f t="shared" si="24"/>
        <v>0</v>
      </c>
      <c r="R307" t="str">
        <f t="shared" si="24"/>
        <v>16</v>
      </c>
    </row>
    <row r="308" spans="1:18" ht="12.75" customHeight="1" x14ac:dyDescent="0.3">
      <c r="A308" s="16">
        <v>310</v>
      </c>
      <c r="B308" s="14" t="s">
        <v>175</v>
      </c>
      <c r="C308" s="14" t="s">
        <v>8</v>
      </c>
      <c r="D308" s="14" t="s">
        <v>97</v>
      </c>
      <c r="E308" s="15" t="s">
        <v>1391</v>
      </c>
      <c r="F308" s="16">
        <v>10</v>
      </c>
      <c r="G308" s="17">
        <v>18</v>
      </c>
      <c r="H308" s="18">
        <f t="shared" si="22"/>
        <v>180</v>
      </c>
      <c r="I308" s="14" t="str">
        <f t="shared" si="23"/>
        <v>ITA-zan SPA-18</v>
      </c>
      <c r="J308" s="32" t="str">
        <f>MID(Tabella1[[#This Row],[COD PRODOTTO]],3,3)</f>
        <v>250</v>
      </c>
      <c r="K308" s="32"/>
      <c r="L308" t="str">
        <f t="shared" si="25"/>
        <v>terminato</v>
      </c>
      <c r="M308" t="str">
        <f t="shared" si="26"/>
        <v>D4250931</v>
      </c>
      <c r="N308" t="str">
        <f>TRIM(C308)</f>
        <v>ITA</v>
      </c>
      <c r="O308" t="str">
        <f>TRIM(D308)</f>
        <v>zan SPA</v>
      </c>
      <c r="P308" t="str">
        <f t="shared" si="24"/>
        <v>non terminato</v>
      </c>
      <c r="Q308" t="str">
        <f t="shared" si="24"/>
        <v>10</v>
      </c>
      <c r="R308" t="str">
        <f t="shared" si="24"/>
        <v>18</v>
      </c>
    </row>
    <row r="309" spans="1:18" ht="12.75" customHeight="1" x14ac:dyDescent="0.3">
      <c r="A309" s="16">
        <v>311</v>
      </c>
      <c r="B309" s="14" t="s">
        <v>175</v>
      </c>
      <c r="C309" s="14" t="s">
        <v>8</v>
      </c>
      <c r="D309" s="14" t="s">
        <v>97</v>
      </c>
      <c r="E309" s="15" t="s">
        <v>1391</v>
      </c>
      <c r="F309" s="16">
        <v>20</v>
      </c>
      <c r="G309" s="17">
        <v>19</v>
      </c>
      <c r="H309" s="18">
        <f t="shared" si="22"/>
        <v>380</v>
      </c>
      <c r="I309" s="14" t="str">
        <f t="shared" si="23"/>
        <v>ITA-zan SPA-19</v>
      </c>
      <c r="J309" s="32" t="str">
        <f>MID(Tabella1[[#This Row],[COD PRODOTTO]],3,3)</f>
        <v>250</v>
      </c>
      <c r="K309" s="32"/>
      <c r="L309" t="str">
        <f t="shared" si="25"/>
        <v>terminato</v>
      </c>
      <c r="M309" t="str">
        <f t="shared" si="26"/>
        <v>D4250931</v>
      </c>
      <c r="N309" t="str">
        <f>TRIM(C309)</f>
        <v>ITA</v>
      </c>
      <c r="O309" t="str">
        <f>TRIM(D309)</f>
        <v>zan SPA</v>
      </c>
      <c r="P309" t="str">
        <f t="shared" si="24"/>
        <v>non terminato</v>
      </c>
      <c r="Q309" t="str">
        <f t="shared" si="24"/>
        <v>20</v>
      </c>
      <c r="R309" t="str">
        <f t="shared" si="24"/>
        <v>19</v>
      </c>
    </row>
    <row r="310" spans="1:18" ht="12.75" customHeight="1" x14ac:dyDescent="0.3">
      <c r="A310" s="16">
        <v>312</v>
      </c>
      <c r="B310" s="14" t="s">
        <v>176</v>
      </c>
      <c r="C310" s="14" t="s">
        <v>8</v>
      </c>
      <c r="D310" s="14" t="s">
        <v>65</v>
      </c>
      <c r="E310" s="14" t="s">
        <v>10</v>
      </c>
      <c r="F310" s="16">
        <v>0</v>
      </c>
      <c r="G310" s="17">
        <v>17</v>
      </c>
      <c r="H310" s="18" t="str">
        <f t="shared" si="22"/>
        <v/>
      </c>
      <c r="I310" s="14" t="str">
        <f t="shared" si="23"/>
        <v>ITA-zan PAM-17</v>
      </c>
      <c r="J310" s="32" t="str">
        <f>MID(Tabella1[[#This Row],[COD PRODOTTO]],3,3)</f>
        <v>940</v>
      </c>
      <c r="K310" s="32"/>
      <c r="L310" t="str">
        <f t="shared" si="25"/>
        <v>terminato</v>
      </c>
      <c r="M310" t="str">
        <f t="shared" si="26"/>
        <v>P7940687</v>
      </c>
      <c r="N310" t="str">
        <f>TRIM(C310)</f>
        <v>ITA</v>
      </c>
      <c r="O310" t="str">
        <f>TRIM(D310)</f>
        <v>zan PAM</v>
      </c>
      <c r="P310" t="str">
        <f t="shared" si="24"/>
        <v>terminato</v>
      </c>
      <c r="Q310" t="str">
        <f t="shared" si="24"/>
        <v>0</v>
      </c>
      <c r="R310" t="str">
        <f t="shared" si="24"/>
        <v>17</v>
      </c>
    </row>
    <row r="311" spans="1:18" ht="12.75" customHeight="1" x14ac:dyDescent="0.3">
      <c r="A311" s="16">
        <v>313</v>
      </c>
      <c r="B311" s="14" t="s">
        <v>176</v>
      </c>
      <c r="C311" s="14" t="s">
        <v>8</v>
      </c>
      <c r="D311" s="14" t="s">
        <v>65</v>
      </c>
      <c r="E311" s="15" t="s">
        <v>1391</v>
      </c>
      <c r="F311" s="16">
        <v>20</v>
      </c>
      <c r="G311" s="17">
        <v>26</v>
      </c>
      <c r="H311" s="18">
        <f t="shared" si="22"/>
        <v>520</v>
      </c>
      <c r="I311" s="14" t="str">
        <f t="shared" si="23"/>
        <v>ITA-zan PAM-26</v>
      </c>
      <c r="J311" s="32" t="str">
        <f>MID(Tabella1[[#This Row],[COD PRODOTTO]],3,3)</f>
        <v>940</v>
      </c>
      <c r="K311" s="32"/>
      <c r="L311" t="str">
        <f t="shared" si="25"/>
        <v>terminato</v>
      </c>
      <c r="M311" t="str">
        <f t="shared" si="26"/>
        <v>P7940687</v>
      </c>
      <c r="N311" t="str">
        <f>TRIM(C311)</f>
        <v>ITA</v>
      </c>
      <c r="O311" t="str">
        <f>TRIM(D311)</f>
        <v>zan PAM</v>
      </c>
      <c r="P311" t="str">
        <f t="shared" si="24"/>
        <v>non terminato</v>
      </c>
      <c r="Q311" t="str">
        <f t="shared" si="24"/>
        <v>20</v>
      </c>
      <c r="R311" t="str">
        <f t="shared" si="24"/>
        <v>26</v>
      </c>
    </row>
    <row r="312" spans="1:18" ht="12.75" customHeight="1" x14ac:dyDescent="0.3">
      <c r="A312" s="16">
        <v>314</v>
      </c>
      <c r="B312" s="14" t="s">
        <v>176</v>
      </c>
      <c r="C312" s="14" t="s">
        <v>8</v>
      </c>
      <c r="D312" s="14" t="s">
        <v>65</v>
      </c>
      <c r="E312" s="15" t="s">
        <v>1391</v>
      </c>
      <c r="F312" s="16">
        <v>10</v>
      </c>
      <c r="G312" s="17">
        <v>26</v>
      </c>
      <c r="H312" s="18">
        <f t="shared" si="22"/>
        <v>260</v>
      </c>
      <c r="I312" s="14" t="str">
        <f t="shared" si="23"/>
        <v>ITA-zan PAM-26</v>
      </c>
      <c r="J312" s="32" t="str">
        <f>MID(Tabella1[[#This Row],[COD PRODOTTO]],3,3)</f>
        <v>940</v>
      </c>
      <c r="K312" s="32"/>
      <c r="L312" t="str">
        <f t="shared" si="25"/>
        <v>terminato</v>
      </c>
      <c r="M312" t="str">
        <f t="shared" si="26"/>
        <v>P7940687</v>
      </c>
      <c r="N312" t="str">
        <f>TRIM(C312)</f>
        <v>ITA</v>
      </c>
      <c r="O312" t="str">
        <f>TRIM(D312)</f>
        <v>zan PAM</v>
      </c>
      <c r="P312" t="str">
        <f t="shared" si="24"/>
        <v>non terminato</v>
      </c>
      <c r="Q312" t="str">
        <f t="shared" si="24"/>
        <v>10</v>
      </c>
      <c r="R312" t="str">
        <f t="shared" si="24"/>
        <v>26</v>
      </c>
    </row>
    <row r="313" spans="1:18" ht="12.75" customHeight="1" x14ac:dyDescent="0.3">
      <c r="A313" s="16">
        <v>315</v>
      </c>
      <c r="B313" s="14" t="s">
        <v>177</v>
      </c>
      <c r="C313" s="14" t="s">
        <v>8</v>
      </c>
      <c r="D313" s="14" t="s">
        <v>54</v>
      </c>
      <c r="E313" s="15" t="s">
        <v>1391</v>
      </c>
      <c r="F313" s="16">
        <v>10</v>
      </c>
      <c r="G313" s="17">
        <v>28</v>
      </c>
      <c r="H313" s="18">
        <f t="shared" si="22"/>
        <v>280</v>
      </c>
      <c r="I313" s="14" t="str">
        <f t="shared" si="23"/>
        <v>ITA-zan S.R.L.-28</v>
      </c>
      <c r="J313" s="32" t="str">
        <f>MID(Tabella1[[#This Row],[COD PRODOTTO]],3,3)</f>
        <v>435</v>
      </c>
      <c r="K313" s="32"/>
      <c r="L313" t="str">
        <f t="shared" si="25"/>
        <v>terminato</v>
      </c>
      <c r="M313" t="str">
        <f t="shared" si="26"/>
        <v>a9435788</v>
      </c>
      <c r="N313" t="str">
        <f>TRIM(C313)</f>
        <v>ITA</v>
      </c>
      <c r="O313" t="str">
        <f>TRIM(D313)</f>
        <v>zan S.R.L.</v>
      </c>
      <c r="P313" t="str">
        <f t="shared" si="24"/>
        <v>non terminato</v>
      </c>
      <c r="Q313" t="str">
        <f t="shared" si="24"/>
        <v>10</v>
      </c>
      <c r="R313" t="str">
        <f t="shared" si="24"/>
        <v>28</v>
      </c>
    </row>
    <row r="314" spans="1:18" ht="12.75" customHeight="1" x14ac:dyDescent="0.3">
      <c r="A314" s="16">
        <v>316</v>
      </c>
      <c r="B314" s="14" t="s">
        <v>178</v>
      </c>
      <c r="C314" s="14" t="s">
        <v>8</v>
      </c>
      <c r="D314" s="14" t="s">
        <v>9</v>
      </c>
      <c r="E314" s="14" t="s">
        <v>10</v>
      </c>
      <c r="F314" s="16">
        <v>0</v>
      </c>
      <c r="G314" s="17">
        <v>13</v>
      </c>
      <c r="H314" s="18" t="str">
        <f t="shared" si="22"/>
        <v/>
      </c>
      <c r="I314" s="14" t="str">
        <f t="shared" si="23"/>
        <v>ITA-SG-13</v>
      </c>
      <c r="J314" s="32" t="str">
        <f>MID(Tabella1[[#This Row],[COD PRODOTTO]],3,3)</f>
        <v>289</v>
      </c>
      <c r="K314" s="32"/>
      <c r="L314" t="str">
        <f t="shared" si="25"/>
        <v>terminato</v>
      </c>
      <c r="M314" t="str">
        <f t="shared" si="26"/>
        <v>V2289247</v>
      </c>
      <c r="N314" t="str">
        <f>TRIM(C314)</f>
        <v>ITA</v>
      </c>
      <c r="O314" t="str">
        <f>TRIM(D314)</f>
        <v>SG</v>
      </c>
      <c r="P314" t="str">
        <f t="shared" si="24"/>
        <v>terminato</v>
      </c>
      <c r="Q314" t="str">
        <f t="shared" si="24"/>
        <v>0</v>
      </c>
      <c r="R314" t="str">
        <f t="shared" si="24"/>
        <v>13</v>
      </c>
    </row>
    <row r="315" spans="1:18" ht="12.75" customHeight="1" x14ac:dyDescent="0.3">
      <c r="A315" s="16">
        <v>317</v>
      </c>
      <c r="B315" s="14" t="s">
        <v>178</v>
      </c>
      <c r="C315" s="14" t="s">
        <v>8</v>
      </c>
      <c r="D315" s="14" t="s">
        <v>9</v>
      </c>
      <c r="E315" s="15" t="s">
        <v>1391</v>
      </c>
      <c r="F315" s="16">
        <v>20</v>
      </c>
      <c r="G315" s="17">
        <v>37</v>
      </c>
      <c r="H315" s="18">
        <f t="shared" si="22"/>
        <v>740</v>
      </c>
      <c r="I315" s="14" t="str">
        <f t="shared" si="23"/>
        <v>ITA-SG-37</v>
      </c>
      <c r="J315" s="32" t="str">
        <f>MID(Tabella1[[#This Row],[COD PRODOTTO]],3,3)</f>
        <v>289</v>
      </c>
      <c r="K315" s="32"/>
      <c r="L315" t="str">
        <f t="shared" si="25"/>
        <v>terminato</v>
      </c>
      <c r="M315" t="str">
        <f t="shared" si="26"/>
        <v>V2289247</v>
      </c>
      <c r="N315" t="str">
        <f>TRIM(C315)</f>
        <v>ITA</v>
      </c>
      <c r="O315" t="str">
        <f>TRIM(D315)</f>
        <v>SG</v>
      </c>
      <c r="P315" t="str">
        <f t="shared" si="24"/>
        <v>non terminato</v>
      </c>
      <c r="Q315" t="str">
        <f t="shared" si="24"/>
        <v>20</v>
      </c>
      <c r="R315" t="str">
        <f t="shared" si="24"/>
        <v>37</v>
      </c>
    </row>
    <row r="316" spans="1:18" ht="12.75" customHeight="1" x14ac:dyDescent="0.3">
      <c r="A316" s="16">
        <v>318</v>
      </c>
      <c r="B316" s="14" t="s">
        <v>179</v>
      </c>
      <c r="C316" s="14" t="s">
        <v>8</v>
      </c>
      <c r="D316" s="14" t="s">
        <v>180</v>
      </c>
      <c r="E316" s="15" t="s">
        <v>1391</v>
      </c>
      <c r="F316" s="16">
        <v>10</v>
      </c>
      <c r="G316" s="17">
        <v>19</v>
      </c>
      <c r="H316" s="18">
        <f t="shared" si="22"/>
        <v>190</v>
      </c>
      <c r="I316" s="14" t="str">
        <f t="shared" si="23"/>
        <v>ITA-mull-19</v>
      </c>
      <c r="J316" s="32" t="str">
        <f>MID(Tabella1[[#This Row],[COD PRODOTTO]],3,3)</f>
        <v>423</v>
      </c>
      <c r="K316" s="32"/>
      <c r="L316" t="str">
        <f t="shared" si="25"/>
        <v>terminato</v>
      </c>
      <c r="M316" t="str">
        <f t="shared" si="26"/>
        <v>G9423353</v>
      </c>
      <c r="N316" t="str">
        <f>TRIM(C316)</f>
        <v>ITA</v>
      </c>
      <c r="O316" t="str">
        <f>TRIM(D316)</f>
        <v>mull</v>
      </c>
      <c r="P316" t="str">
        <f t="shared" si="24"/>
        <v>non terminato</v>
      </c>
      <c r="Q316" t="str">
        <f t="shared" si="24"/>
        <v>10</v>
      </c>
      <c r="R316" t="str">
        <f t="shared" si="24"/>
        <v>19</v>
      </c>
    </row>
    <row r="317" spans="1:18" ht="12.75" customHeight="1" x14ac:dyDescent="0.3">
      <c r="A317" s="16">
        <v>319</v>
      </c>
      <c r="B317" s="14" t="s">
        <v>179</v>
      </c>
      <c r="C317" s="14" t="s">
        <v>8</v>
      </c>
      <c r="D317" s="14" t="s">
        <v>180</v>
      </c>
      <c r="E317" s="14" t="s">
        <v>10</v>
      </c>
      <c r="F317" s="16">
        <v>0</v>
      </c>
      <c r="G317" s="17">
        <v>39</v>
      </c>
      <c r="H317" s="18" t="str">
        <f t="shared" si="22"/>
        <v/>
      </c>
      <c r="I317" s="14" t="str">
        <f t="shared" si="23"/>
        <v>ITA-mull-39</v>
      </c>
      <c r="J317" s="32" t="str">
        <f>MID(Tabella1[[#This Row],[COD PRODOTTO]],3,3)</f>
        <v>423</v>
      </c>
      <c r="K317" s="32"/>
      <c r="L317" t="str">
        <f t="shared" si="25"/>
        <v>terminato</v>
      </c>
      <c r="M317" t="str">
        <f t="shared" si="26"/>
        <v>G9423353</v>
      </c>
      <c r="N317" t="str">
        <f>TRIM(C317)</f>
        <v>ITA</v>
      </c>
      <c r="O317" t="str">
        <f>TRIM(D317)</f>
        <v>mull</v>
      </c>
      <c r="P317" t="str">
        <f t="shared" si="24"/>
        <v>terminato</v>
      </c>
      <c r="Q317" t="str">
        <f t="shared" si="24"/>
        <v>0</v>
      </c>
      <c r="R317" t="str">
        <f t="shared" si="24"/>
        <v>39</v>
      </c>
    </row>
    <row r="318" spans="1:18" ht="12.75" customHeight="1" x14ac:dyDescent="0.3">
      <c r="A318" s="16">
        <v>320</v>
      </c>
      <c r="B318" s="14" t="s">
        <v>179</v>
      </c>
      <c r="C318" s="14" t="s">
        <v>8</v>
      </c>
      <c r="D318" s="14" t="s">
        <v>180</v>
      </c>
      <c r="E318" s="15" t="s">
        <v>1391</v>
      </c>
      <c r="F318" s="16">
        <v>20</v>
      </c>
      <c r="G318" s="17">
        <v>26</v>
      </c>
      <c r="H318" s="18">
        <f t="shared" si="22"/>
        <v>520</v>
      </c>
      <c r="I318" s="14" t="str">
        <f t="shared" si="23"/>
        <v>ITA-mull-26</v>
      </c>
      <c r="J318" s="32" t="str">
        <f>MID(Tabella1[[#This Row],[COD PRODOTTO]],3,3)</f>
        <v>423</v>
      </c>
      <c r="K318" s="32"/>
      <c r="L318" t="str">
        <f t="shared" si="25"/>
        <v>terminato</v>
      </c>
      <c r="M318" t="str">
        <f t="shared" si="26"/>
        <v>G9423353</v>
      </c>
      <c r="N318" t="str">
        <f>TRIM(C318)</f>
        <v>ITA</v>
      </c>
      <c r="O318" t="str">
        <f>TRIM(D318)</f>
        <v>mull</v>
      </c>
      <c r="P318" t="str">
        <f t="shared" si="24"/>
        <v>non terminato</v>
      </c>
      <c r="Q318" t="str">
        <f t="shared" si="24"/>
        <v>20</v>
      </c>
      <c r="R318" t="str">
        <f t="shared" si="24"/>
        <v>26</v>
      </c>
    </row>
    <row r="319" spans="1:18" ht="12.75" customHeight="1" x14ac:dyDescent="0.3">
      <c r="A319" s="16">
        <v>321</v>
      </c>
      <c r="B319" s="14" t="s">
        <v>181</v>
      </c>
      <c r="C319" s="14" t="s">
        <v>8</v>
      </c>
      <c r="D319" s="14" t="s">
        <v>36</v>
      </c>
      <c r="E319" s="14" t="s">
        <v>10</v>
      </c>
      <c r="F319" s="16">
        <v>0</v>
      </c>
      <c r="G319" s="17">
        <v>33</v>
      </c>
      <c r="H319" s="18" t="str">
        <f t="shared" si="22"/>
        <v/>
      </c>
      <c r="I319" s="14" t="str">
        <f t="shared" si="23"/>
        <v>ITA-zan VETRI-33</v>
      </c>
      <c r="J319" s="32" t="str">
        <f>MID(Tabella1[[#This Row],[COD PRODOTTO]],3,3)</f>
        <v>936</v>
      </c>
      <c r="K319" s="32"/>
      <c r="L319" t="str">
        <f t="shared" si="25"/>
        <v>terminato</v>
      </c>
      <c r="M319" t="str">
        <f t="shared" si="26"/>
        <v>M2936008</v>
      </c>
      <c r="N319" t="str">
        <f>TRIM(C319)</f>
        <v>ITA</v>
      </c>
      <c r="O319" t="str">
        <f>TRIM(D319)</f>
        <v>zan VETRI</v>
      </c>
      <c r="P319" t="str">
        <f t="shared" si="24"/>
        <v>terminato</v>
      </c>
      <c r="Q319" t="str">
        <f t="shared" si="24"/>
        <v>0</v>
      </c>
      <c r="R319" t="str">
        <f t="shared" si="24"/>
        <v>33</v>
      </c>
    </row>
    <row r="320" spans="1:18" ht="12.75" customHeight="1" x14ac:dyDescent="0.3">
      <c r="A320" s="16">
        <v>322</v>
      </c>
      <c r="B320" s="14" t="s">
        <v>182</v>
      </c>
      <c r="C320" s="14" t="s">
        <v>8</v>
      </c>
      <c r="D320" s="14" t="s">
        <v>54</v>
      </c>
      <c r="E320" s="14" t="s">
        <v>10</v>
      </c>
      <c r="F320" s="16">
        <v>0</v>
      </c>
      <c r="G320" s="17">
        <v>19</v>
      </c>
      <c r="H320" s="18" t="str">
        <f t="shared" si="22"/>
        <v/>
      </c>
      <c r="I320" s="14" t="str">
        <f t="shared" si="23"/>
        <v>ITA-zan S.R.L.-19</v>
      </c>
      <c r="J320" s="32" t="str">
        <f>MID(Tabella1[[#This Row],[COD PRODOTTO]],3,3)</f>
        <v>257</v>
      </c>
      <c r="K320" s="32"/>
      <c r="L320" t="str">
        <f t="shared" si="25"/>
        <v>terminato</v>
      </c>
      <c r="M320" t="str">
        <f t="shared" si="26"/>
        <v>P3257527</v>
      </c>
      <c r="N320" t="str">
        <f>TRIM(C320)</f>
        <v>ITA</v>
      </c>
      <c r="O320" t="str">
        <f>TRIM(D320)</f>
        <v>zan S.R.L.</v>
      </c>
      <c r="P320" t="str">
        <f t="shared" si="24"/>
        <v>terminato</v>
      </c>
      <c r="Q320" t="str">
        <f t="shared" si="24"/>
        <v>0</v>
      </c>
      <c r="R320" t="str">
        <f t="shared" si="24"/>
        <v>19</v>
      </c>
    </row>
    <row r="321" spans="1:18" ht="12.75" customHeight="1" x14ac:dyDescent="0.3">
      <c r="A321" s="16">
        <v>323</v>
      </c>
      <c r="B321" s="14" t="s">
        <v>183</v>
      </c>
      <c r="C321" s="14" t="s">
        <v>8</v>
      </c>
      <c r="D321" s="14" t="s">
        <v>9</v>
      </c>
      <c r="E321" s="15" t="s">
        <v>1391</v>
      </c>
      <c r="F321" s="16">
        <v>20</v>
      </c>
      <c r="G321" s="17">
        <v>36</v>
      </c>
      <c r="H321" s="18">
        <f t="shared" si="22"/>
        <v>720</v>
      </c>
      <c r="I321" s="14" t="str">
        <f t="shared" si="23"/>
        <v>ITA-SG-36</v>
      </c>
      <c r="J321" s="32" t="str">
        <f>MID(Tabella1[[#This Row],[COD PRODOTTO]],3,3)</f>
        <v>835</v>
      </c>
      <c r="K321" s="32"/>
      <c r="L321" t="str">
        <f t="shared" si="25"/>
        <v>terminato</v>
      </c>
      <c r="M321" t="str">
        <f t="shared" si="26"/>
        <v>E2835851</v>
      </c>
      <c r="N321" t="str">
        <f>TRIM(C321)</f>
        <v>ITA</v>
      </c>
      <c r="O321" t="str">
        <f>TRIM(D321)</f>
        <v>SG</v>
      </c>
      <c r="P321" t="str">
        <f t="shared" si="24"/>
        <v>non terminato</v>
      </c>
      <c r="Q321" t="str">
        <f t="shared" si="24"/>
        <v>20</v>
      </c>
      <c r="R321" t="str">
        <f t="shared" si="24"/>
        <v>36</v>
      </c>
    </row>
    <row r="322" spans="1:18" ht="12.75" customHeight="1" x14ac:dyDescent="0.3">
      <c r="A322" s="16">
        <v>324</v>
      </c>
      <c r="B322" s="14" t="s">
        <v>183</v>
      </c>
      <c r="C322" s="14" t="s">
        <v>8</v>
      </c>
      <c r="D322" s="14" t="s">
        <v>9</v>
      </c>
      <c r="E322" s="14" t="s">
        <v>10</v>
      </c>
      <c r="F322" s="16">
        <v>0</v>
      </c>
      <c r="G322" s="17">
        <v>16</v>
      </c>
      <c r="H322" s="18" t="str">
        <f t="shared" ref="H322:H385" si="27">IF(G322*F322=0,"",G322*F322)</f>
        <v/>
      </c>
      <c r="I322" s="14" t="str">
        <f t="shared" ref="I322:I385" si="28">_xlfn.CONCAT(C322,"-",D322,"-",G322)</f>
        <v>ITA-SG-16</v>
      </c>
      <c r="J322" s="32" t="str">
        <f>MID(Tabella1[[#This Row],[COD PRODOTTO]],3,3)</f>
        <v>835</v>
      </c>
      <c r="K322" s="32"/>
      <c r="L322" t="str">
        <f t="shared" si="25"/>
        <v>terminato</v>
      </c>
      <c r="M322" t="str">
        <f t="shared" si="26"/>
        <v>E2835851</v>
      </c>
      <c r="N322" t="str">
        <f>TRIM(C322)</f>
        <v>ITA</v>
      </c>
      <c r="O322" t="str">
        <f>TRIM(D322)</f>
        <v>SG</v>
      </c>
      <c r="P322" t="str">
        <f>TRIM(E322)</f>
        <v>terminato</v>
      </c>
      <c r="Q322" t="str">
        <f>TRIM(F322)</f>
        <v>0</v>
      </c>
      <c r="R322" t="str">
        <f>TRIM(G322)</f>
        <v>16</v>
      </c>
    </row>
    <row r="323" spans="1:18" ht="12.75" customHeight="1" x14ac:dyDescent="0.3">
      <c r="A323" s="16">
        <v>325</v>
      </c>
      <c r="B323" s="14" t="s">
        <v>184</v>
      </c>
      <c r="C323" s="14" t="s">
        <v>8</v>
      </c>
      <c r="D323" s="14" t="s">
        <v>47</v>
      </c>
      <c r="E323" s="14" t="s">
        <v>10</v>
      </c>
      <c r="F323" s="16">
        <v>0</v>
      </c>
      <c r="G323" s="17">
        <v>19</v>
      </c>
      <c r="H323" s="18" t="str">
        <f t="shared" si="27"/>
        <v/>
      </c>
      <c r="I323" s="14" t="str">
        <f t="shared" si="28"/>
        <v>ITA-zan pin SPA-19</v>
      </c>
      <c r="J323" s="32" t="str">
        <f>MID(Tabella1[[#This Row],[COD PRODOTTO]],3,3)</f>
        <v>621</v>
      </c>
      <c r="K323" s="32"/>
      <c r="L323" t="str">
        <f t="shared" ref="L323:L386" si="29">IF($E323="","non terminato","terminato")</f>
        <v>terminato</v>
      </c>
      <c r="M323" t="str">
        <f t="shared" ref="M323:M386" si="30">TRIM(B323)</f>
        <v>E8621654</v>
      </c>
      <c r="N323" t="str">
        <f>TRIM(C323)</f>
        <v>ITA</v>
      </c>
      <c r="O323" t="str">
        <f>TRIM(D323)</f>
        <v>zan pin SPA</v>
      </c>
      <c r="P323" t="str">
        <f>TRIM(E323)</f>
        <v>terminato</v>
      </c>
      <c r="Q323" t="str">
        <f t="shared" ref="Q323:R386" si="31">TRIM(F323)</f>
        <v>0</v>
      </c>
      <c r="R323" t="str">
        <f t="shared" si="31"/>
        <v>19</v>
      </c>
    </row>
    <row r="324" spans="1:18" ht="12.75" customHeight="1" x14ac:dyDescent="0.3">
      <c r="A324" s="16">
        <v>326</v>
      </c>
      <c r="B324" s="14" t="s">
        <v>185</v>
      </c>
      <c r="C324" s="14" t="s">
        <v>8</v>
      </c>
      <c r="D324" s="14" t="s">
        <v>36</v>
      </c>
      <c r="E324" s="15" t="s">
        <v>1391</v>
      </c>
      <c r="F324" s="16">
        <v>20</v>
      </c>
      <c r="G324" s="17">
        <v>37</v>
      </c>
      <c r="H324" s="18">
        <f t="shared" si="27"/>
        <v>740</v>
      </c>
      <c r="I324" s="14" t="str">
        <f t="shared" si="28"/>
        <v>ITA-zan VETRI-37</v>
      </c>
      <c r="J324" s="32" t="str">
        <f>MID(Tabella1[[#This Row],[COD PRODOTTO]],3,3)</f>
        <v>767</v>
      </c>
      <c r="K324" s="32"/>
      <c r="L324" t="str">
        <f t="shared" si="29"/>
        <v>terminato</v>
      </c>
      <c r="M324" t="str">
        <f t="shared" si="30"/>
        <v>G5767478</v>
      </c>
      <c r="N324" t="str">
        <f>TRIM(C324)</f>
        <v>ITA</v>
      </c>
      <c r="O324" t="str">
        <f>TRIM(D324)</f>
        <v>zan VETRI</v>
      </c>
      <c r="P324" t="str">
        <f>TRIM(E324)</f>
        <v>non terminato</v>
      </c>
      <c r="Q324" t="str">
        <f t="shared" si="31"/>
        <v>20</v>
      </c>
      <c r="R324" t="str">
        <f t="shared" si="31"/>
        <v>37</v>
      </c>
    </row>
    <row r="325" spans="1:18" ht="12.75" customHeight="1" x14ac:dyDescent="0.3">
      <c r="A325" s="16">
        <v>327</v>
      </c>
      <c r="B325" s="14" t="s">
        <v>185</v>
      </c>
      <c r="C325" s="14" t="s">
        <v>8</v>
      </c>
      <c r="D325" s="14" t="s">
        <v>36</v>
      </c>
      <c r="E325" s="14" t="s">
        <v>10</v>
      </c>
      <c r="F325" s="16">
        <v>0</v>
      </c>
      <c r="G325" s="17">
        <v>26</v>
      </c>
      <c r="H325" s="18" t="str">
        <f t="shared" si="27"/>
        <v/>
      </c>
      <c r="I325" s="14" t="str">
        <f t="shared" si="28"/>
        <v>ITA-zan VETRI-26</v>
      </c>
      <c r="J325" s="32" t="str">
        <f>MID(Tabella1[[#This Row],[COD PRODOTTO]],3,3)</f>
        <v>767</v>
      </c>
      <c r="K325" s="32"/>
      <c r="L325" t="str">
        <f t="shared" si="29"/>
        <v>terminato</v>
      </c>
      <c r="M325" t="str">
        <f t="shared" si="30"/>
        <v>G5767478</v>
      </c>
      <c r="N325" t="str">
        <f>TRIM(C325)</f>
        <v>ITA</v>
      </c>
      <c r="O325" t="str">
        <f>TRIM(D325)</f>
        <v>zan VETRI</v>
      </c>
      <c r="P325" t="str">
        <f>TRIM(E325)</f>
        <v>terminato</v>
      </c>
      <c r="Q325" t="str">
        <f t="shared" si="31"/>
        <v>0</v>
      </c>
      <c r="R325" t="str">
        <f t="shared" si="31"/>
        <v>26</v>
      </c>
    </row>
    <row r="326" spans="1:18" ht="12.75" customHeight="1" x14ac:dyDescent="0.3">
      <c r="A326" s="16">
        <v>328</v>
      </c>
      <c r="B326" s="14" t="s">
        <v>185</v>
      </c>
      <c r="C326" s="14" t="s">
        <v>8</v>
      </c>
      <c r="D326" s="14" t="s">
        <v>36</v>
      </c>
      <c r="E326" s="15" t="s">
        <v>1391</v>
      </c>
      <c r="F326" s="16">
        <v>20</v>
      </c>
      <c r="G326" s="17">
        <v>35</v>
      </c>
      <c r="H326" s="18">
        <f t="shared" si="27"/>
        <v>700</v>
      </c>
      <c r="I326" s="14" t="str">
        <f t="shared" si="28"/>
        <v>ITA-zan VETRI-35</v>
      </c>
      <c r="J326" s="32" t="str">
        <f>MID(Tabella1[[#This Row],[COD PRODOTTO]],3,3)</f>
        <v>767</v>
      </c>
      <c r="K326" s="32"/>
      <c r="L326" t="str">
        <f t="shared" si="29"/>
        <v>terminato</v>
      </c>
      <c r="M326" t="str">
        <f t="shared" si="30"/>
        <v>G5767478</v>
      </c>
      <c r="N326" t="str">
        <f>TRIM(C326)</f>
        <v>ITA</v>
      </c>
      <c r="O326" t="str">
        <f>TRIM(D326)</f>
        <v>zan VETRI</v>
      </c>
      <c r="P326" t="str">
        <f>TRIM(E326)</f>
        <v>non terminato</v>
      </c>
      <c r="Q326" t="str">
        <f t="shared" si="31"/>
        <v>20</v>
      </c>
      <c r="R326" t="str">
        <f t="shared" si="31"/>
        <v>35</v>
      </c>
    </row>
    <row r="327" spans="1:18" ht="12.75" customHeight="1" x14ac:dyDescent="0.3">
      <c r="A327" s="16">
        <v>329</v>
      </c>
      <c r="B327" s="14" t="s">
        <v>185</v>
      </c>
      <c r="C327" s="14" t="s">
        <v>8</v>
      </c>
      <c r="D327" s="14" t="s">
        <v>36</v>
      </c>
      <c r="E327" s="15" t="s">
        <v>1391</v>
      </c>
      <c r="F327" s="16">
        <v>10</v>
      </c>
      <c r="G327" s="17">
        <v>16</v>
      </c>
      <c r="H327" s="18">
        <f t="shared" si="27"/>
        <v>160</v>
      </c>
      <c r="I327" s="14" t="str">
        <f t="shared" si="28"/>
        <v>ITA-zan VETRI-16</v>
      </c>
      <c r="J327" s="32" t="str">
        <f>MID(Tabella1[[#This Row],[COD PRODOTTO]],3,3)</f>
        <v>767</v>
      </c>
      <c r="K327" s="32"/>
      <c r="L327" t="str">
        <f t="shared" si="29"/>
        <v>terminato</v>
      </c>
      <c r="M327" t="str">
        <f t="shared" si="30"/>
        <v>G5767478</v>
      </c>
      <c r="N327" t="str">
        <f>TRIM(C327)</f>
        <v>ITA</v>
      </c>
      <c r="O327" t="str">
        <f>TRIM(D327)</f>
        <v>zan VETRI</v>
      </c>
      <c r="P327" t="str">
        <f>TRIM(E327)</f>
        <v>non terminato</v>
      </c>
      <c r="Q327" t="str">
        <f t="shared" si="31"/>
        <v>10</v>
      </c>
      <c r="R327" t="str">
        <f t="shared" si="31"/>
        <v>16</v>
      </c>
    </row>
    <row r="328" spans="1:18" ht="12.75" customHeight="1" x14ac:dyDescent="0.3">
      <c r="A328" s="16">
        <v>330</v>
      </c>
      <c r="B328" s="14" t="s">
        <v>186</v>
      </c>
      <c r="C328" s="14" t="s">
        <v>8</v>
      </c>
      <c r="D328" s="14" t="s">
        <v>47</v>
      </c>
      <c r="E328" s="15" t="s">
        <v>1391</v>
      </c>
      <c r="F328" s="16">
        <v>10</v>
      </c>
      <c r="G328" s="17">
        <v>31</v>
      </c>
      <c r="H328" s="18">
        <f t="shared" si="27"/>
        <v>310</v>
      </c>
      <c r="I328" s="14" t="str">
        <f t="shared" si="28"/>
        <v>ITA-zan pin SPA-31</v>
      </c>
      <c r="J328" s="32" t="str">
        <f>MID(Tabella1[[#This Row],[COD PRODOTTO]],3,3)</f>
        <v>771</v>
      </c>
      <c r="K328" s="32"/>
      <c r="L328" t="str">
        <f t="shared" si="29"/>
        <v>terminato</v>
      </c>
      <c r="M328" t="str">
        <f t="shared" si="30"/>
        <v>E8771222</v>
      </c>
      <c r="N328" t="str">
        <f>TRIM(C328)</f>
        <v>ITA</v>
      </c>
      <c r="O328" t="str">
        <f>TRIM(D328)</f>
        <v>zan pin SPA</v>
      </c>
      <c r="P328" t="str">
        <f>TRIM(E328)</f>
        <v>non terminato</v>
      </c>
      <c r="Q328" t="str">
        <f t="shared" si="31"/>
        <v>10</v>
      </c>
      <c r="R328" t="str">
        <f t="shared" si="31"/>
        <v>31</v>
      </c>
    </row>
    <row r="329" spans="1:18" ht="12.75" customHeight="1" x14ac:dyDescent="0.3">
      <c r="A329" s="16">
        <v>331</v>
      </c>
      <c r="B329" s="14" t="s">
        <v>186</v>
      </c>
      <c r="C329" s="14" t="s">
        <v>8</v>
      </c>
      <c r="D329" s="14" t="s">
        <v>47</v>
      </c>
      <c r="E329" s="14" t="s">
        <v>10</v>
      </c>
      <c r="F329" s="16">
        <v>0</v>
      </c>
      <c r="G329" s="17">
        <v>21</v>
      </c>
      <c r="H329" s="18" t="str">
        <f t="shared" si="27"/>
        <v/>
      </c>
      <c r="I329" s="14" t="str">
        <f t="shared" si="28"/>
        <v>ITA-zan pin SPA-21</v>
      </c>
      <c r="J329" s="32" t="str">
        <f>MID(Tabella1[[#This Row],[COD PRODOTTO]],3,3)</f>
        <v>771</v>
      </c>
      <c r="K329" s="32"/>
      <c r="L329" t="str">
        <f t="shared" si="29"/>
        <v>terminato</v>
      </c>
      <c r="M329" t="str">
        <f t="shared" si="30"/>
        <v>E8771222</v>
      </c>
      <c r="N329" t="str">
        <f>TRIM(C329)</f>
        <v>ITA</v>
      </c>
      <c r="O329" t="str">
        <f>TRIM(D329)</f>
        <v>zan pin SPA</v>
      </c>
      <c r="P329" t="str">
        <f>TRIM(E329)</f>
        <v>terminato</v>
      </c>
      <c r="Q329" t="str">
        <f t="shared" si="31"/>
        <v>0</v>
      </c>
      <c r="R329" t="str">
        <f t="shared" si="31"/>
        <v>21</v>
      </c>
    </row>
    <row r="330" spans="1:18" ht="12.75" customHeight="1" x14ac:dyDescent="0.3">
      <c r="A330" s="16">
        <v>332</v>
      </c>
      <c r="B330" s="14" t="s">
        <v>186</v>
      </c>
      <c r="C330" s="14" t="s">
        <v>8</v>
      </c>
      <c r="D330" s="14" t="s">
        <v>47</v>
      </c>
      <c r="E330" s="15" t="s">
        <v>1391</v>
      </c>
      <c r="F330" s="16">
        <v>20</v>
      </c>
      <c r="G330" s="17">
        <v>34</v>
      </c>
      <c r="H330" s="18">
        <f t="shared" si="27"/>
        <v>680</v>
      </c>
      <c r="I330" s="14" t="str">
        <f t="shared" si="28"/>
        <v>ITA-zan pin SPA-34</v>
      </c>
      <c r="J330" s="32" t="str">
        <f>MID(Tabella1[[#This Row],[COD PRODOTTO]],3,3)</f>
        <v>771</v>
      </c>
      <c r="K330" s="32"/>
      <c r="L330" t="str">
        <f t="shared" si="29"/>
        <v>terminato</v>
      </c>
      <c r="M330" t="str">
        <f t="shared" si="30"/>
        <v>E8771222</v>
      </c>
      <c r="N330" t="str">
        <f>TRIM(C330)</f>
        <v>ITA</v>
      </c>
      <c r="O330" t="str">
        <f>TRIM(D330)</f>
        <v>zan pin SPA</v>
      </c>
      <c r="P330" t="str">
        <f>TRIM(E330)</f>
        <v>non terminato</v>
      </c>
      <c r="Q330" t="str">
        <f t="shared" si="31"/>
        <v>20</v>
      </c>
      <c r="R330" t="str">
        <f t="shared" si="31"/>
        <v>34</v>
      </c>
    </row>
    <row r="331" spans="1:18" ht="12.75" customHeight="1" x14ac:dyDescent="0.3">
      <c r="A331" s="16">
        <v>333</v>
      </c>
      <c r="B331" s="14" t="s">
        <v>187</v>
      </c>
      <c r="C331" s="14" t="s">
        <v>8</v>
      </c>
      <c r="D331" s="14" t="s">
        <v>54</v>
      </c>
      <c r="E331" s="14" t="s">
        <v>10</v>
      </c>
      <c r="F331" s="16">
        <v>0</v>
      </c>
      <c r="G331" s="17">
        <v>29</v>
      </c>
      <c r="H331" s="18" t="str">
        <f t="shared" si="27"/>
        <v/>
      </c>
      <c r="I331" s="14" t="str">
        <f t="shared" si="28"/>
        <v>ITA-zan S.R.L.-29</v>
      </c>
      <c r="J331" s="32" t="str">
        <f>MID(Tabella1[[#This Row],[COD PRODOTTO]],3,3)</f>
        <v>302</v>
      </c>
      <c r="K331" s="32"/>
      <c r="L331" t="str">
        <f t="shared" si="29"/>
        <v>terminato</v>
      </c>
      <c r="M331" t="str">
        <f t="shared" si="30"/>
        <v>G8302442</v>
      </c>
      <c r="N331" t="str">
        <f>TRIM(C331)</f>
        <v>ITA</v>
      </c>
      <c r="O331" t="str">
        <f>TRIM(D331)</f>
        <v>zan S.R.L.</v>
      </c>
      <c r="P331" t="str">
        <f>TRIM(E331)</f>
        <v>terminato</v>
      </c>
      <c r="Q331" t="str">
        <f t="shared" si="31"/>
        <v>0</v>
      </c>
      <c r="R331" t="str">
        <f t="shared" si="31"/>
        <v>29</v>
      </c>
    </row>
    <row r="332" spans="1:18" ht="12.75" customHeight="1" x14ac:dyDescent="0.3">
      <c r="A332" s="16">
        <v>334</v>
      </c>
      <c r="B332" s="14" t="s">
        <v>188</v>
      </c>
      <c r="C332" s="14" t="s">
        <v>8</v>
      </c>
      <c r="D332" s="14" t="s">
        <v>47</v>
      </c>
      <c r="E332" s="15" t="s">
        <v>1391</v>
      </c>
      <c r="F332" s="16">
        <v>20</v>
      </c>
      <c r="G332" s="17">
        <v>27</v>
      </c>
      <c r="H332" s="18">
        <f t="shared" si="27"/>
        <v>540</v>
      </c>
      <c r="I332" s="14" t="str">
        <f t="shared" si="28"/>
        <v>ITA-zan pin SPA-27</v>
      </c>
      <c r="J332" s="32" t="str">
        <f>MID(Tabella1[[#This Row],[COD PRODOTTO]],3,3)</f>
        <v>359</v>
      </c>
      <c r="K332" s="32"/>
      <c r="L332" t="str">
        <f t="shared" si="29"/>
        <v>terminato</v>
      </c>
      <c r="M332" t="str">
        <f t="shared" si="30"/>
        <v>P9359751</v>
      </c>
      <c r="N332" t="str">
        <f>TRIM(C332)</f>
        <v>ITA</v>
      </c>
      <c r="O332" t="str">
        <f>TRIM(D332)</f>
        <v>zan pin SPA</v>
      </c>
      <c r="P332" t="str">
        <f>TRIM(E332)</f>
        <v>non terminato</v>
      </c>
      <c r="Q332" t="str">
        <f t="shared" si="31"/>
        <v>20</v>
      </c>
      <c r="R332" t="str">
        <f t="shared" si="31"/>
        <v>27</v>
      </c>
    </row>
    <row r="333" spans="1:18" ht="12.75" customHeight="1" x14ac:dyDescent="0.3">
      <c r="A333" s="16">
        <v>335</v>
      </c>
      <c r="B333" s="14" t="s">
        <v>188</v>
      </c>
      <c r="C333" s="14" t="s">
        <v>8</v>
      </c>
      <c r="D333" s="14" t="s">
        <v>47</v>
      </c>
      <c r="E333" s="15" t="s">
        <v>1391</v>
      </c>
      <c r="F333" s="16">
        <v>10</v>
      </c>
      <c r="G333" s="17">
        <v>10</v>
      </c>
      <c r="H333" s="18">
        <f t="shared" si="27"/>
        <v>100</v>
      </c>
      <c r="I333" s="14" t="str">
        <f t="shared" si="28"/>
        <v>ITA-zan pin SPA-10</v>
      </c>
      <c r="J333" s="32" t="str">
        <f>MID(Tabella1[[#This Row],[COD PRODOTTO]],3,3)</f>
        <v>359</v>
      </c>
      <c r="K333" s="32"/>
      <c r="L333" t="str">
        <f t="shared" si="29"/>
        <v>terminato</v>
      </c>
      <c r="M333" t="str">
        <f t="shared" si="30"/>
        <v>P9359751</v>
      </c>
      <c r="N333" t="str">
        <f>TRIM(C333)</f>
        <v>ITA</v>
      </c>
      <c r="O333" t="str">
        <f>TRIM(D333)</f>
        <v>zan pin SPA</v>
      </c>
      <c r="P333" t="str">
        <f>TRIM(E333)</f>
        <v>non terminato</v>
      </c>
      <c r="Q333" t="str">
        <f t="shared" si="31"/>
        <v>10</v>
      </c>
      <c r="R333" t="str">
        <f t="shared" si="31"/>
        <v>10</v>
      </c>
    </row>
    <row r="334" spans="1:18" ht="12.75" customHeight="1" x14ac:dyDescent="0.3">
      <c r="A334" s="16">
        <v>336</v>
      </c>
      <c r="B334" s="14" t="s">
        <v>188</v>
      </c>
      <c r="C334" s="14" t="s">
        <v>8</v>
      </c>
      <c r="D334" s="14" t="s">
        <v>47</v>
      </c>
      <c r="E334" s="14" t="s">
        <v>10</v>
      </c>
      <c r="F334" s="16">
        <v>0</v>
      </c>
      <c r="G334" s="17">
        <v>12</v>
      </c>
      <c r="H334" s="18" t="str">
        <f t="shared" si="27"/>
        <v/>
      </c>
      <c r="I334" s="14" t="str">
        <f t="shared" si="28"/>
        <v>ITA-zan pin SPA-12</v>
      </c>
      <c r="J334" s="32" t="str">
        <f>MID(Tabella1[[#This Row],[COD PRODOTTO]],3,3)</f>
        <v>359</v>
      </c>
      <c r="K334" s="32"/>
      <c r="L334" t="str">
        <f t="shared" si="29"/>
        <v>terminato</v>
      </c>
      <c r="M334" t="str">
        <f t="shared" si="30"/>
        <v>P9359751</v>
      </c>
      <c r="N334" t="str">
        <f>TRIM(C334)</f>
        <v>ITA</v>
      </c>
      <c r="O334" t="str">
        <f>TRIM(D334)</f>
        <v>zan pin SPA</v>
      </c>
      <c r="P334" t="str">
        <f>TRIM(E334)</f>
        <v>terminato</v>
      </c>
      <c r="Q334" t="str">
        <f t="shared" si="31"/>
        <v>0</v>
      </c>
      <c r="R334" t="str">
        <f t="shared" si="31"/>
        <v>12</v>
      </c>
    </row>
    <row r="335" spans="1:18" ht="12.75" customHeight="1" x14ac:dyDescent="0.3">
      <c r="A335" s="16">
        <v>337</v>
      </c>
      <c r="B335" s="14" t="s">
        <v>189</v>
      </c>
      <c r="C335" s="14" t="s">
        <v>8</v>
      </c>
      <c r="D335" s="14" t="s">
        <v>9</v>
      </c>
      <c r="E335" s="15" t="s">
        <v>1391</v>
      </c>
      <c r="F335" s="16">
        <v>20</v>
      </c>
      <c r="G335" s="17">
        <v>11</v>
      </c>
      <c r="H335" s="18">
        <f t="shared" si="27"/>
        <v>220</v>
      </c>
      <c r="I335" s="14" t="str">
        <f t="shared" si="28"/>
        <v>ITA-SG-11</v>
      </c>
      <c r="J335" s="32" t="str">
        <f>MID(Tabella1[[#This Row],[COD PRODOTTO]],3,3)</f>
        <v>273</v>
      </c>
      <c r="K335" s="32"/>
      <c r="L335" t="str">
        <f t="shared" si="29"/>
        <v>terminato</v>
      </c>
      <c r="M335" t="str">
        <f t="shared" si="30"/>
        <v>I5273429</v>
      </c>
      <c r="N335" t="str">
        <f>TRIM(C335)</f>
        <v>ITA</v>
      </c>
      <c r="O335" t="str">
        <f>TRIM(D335)</f>
        <v>SG</v>
      </c>
      <c r="P335" t="str">
        <f>TRIM(E335)</f>
        <v>non terminato</v>
      </c>
      <c r="Q335" t="str">
        <f t="shared" si="31"/>
        <v>20</v>
      </c>
      <c r="R335" t="str">
        <f t="shared" si="31"/>
        <v>11</v>
      </c>
    </row>
    <row r="336" spans="1:18" ht="12.75" customHeight="1" x14ac:dyDescent="0.3">
      <c r="A336" s="16">
        <v>338</v>
      </c>
      <c r="B336" s="14" t="s">
        <v>189</v>
      </c>
      <c r="C336" s="14" t="s">
        <v>8</v>
      </c>
      <c r="D336" s="14" t="s">
        <v>9</v>
      </c>
      <c r="E336" s="14" t="s">
        <v>10</v>
      </c>
      <c r="F336" s="16">
        <v>0</v>
      </c>
      <c r="G336" s="17">
        <v>23</v>
      </c>
      <c r="H336" s="18" t="str">
        <f t="shared" si="27"/>
        <v/>
      </c>
      <c r="I336" s="14" t="str">
        <f t="shared" si="28"/>
        <v>ITA-SG-23</v>
      </c>
      <c r="J336" s="32" t="str">
        <f>MID(Tabella1[[#This Row],[COD PRODOTTO]],3,3)</f>
        <v>273</v>
      </c>
      <c r="K336" s="32"/>
      <c r="L336" t="str">
        <f t="shared" si="29"/>
        <v>terminato</v>
      </c>
      <c r="M336" t="str">
        <f t="shared" si="30"/>
        <v>I5273429</v>
      </c>
      <c r="N336" t="str">
        <f>TRIM(C336)</f>
        <v>ITA</v>
      </c>
      <c r="O336" t="str">
        <f>TRIM(D336)</f>
        <v>SG</v>
      </c>
      <c r="P336" t="str">
        <f>TRIM(E336)</f>
        <v>terminato</v>
      </c>
      <c r="Q336" t="str">
        <f t="shared" si="31"/>
        <v>0</v>
      </c>
      <c r="R336" t="str">
        <f t="shared" si="31"/>
        <v>23</v>
      </c>
    </row>
    <row r="337" spans="1:18" ht="12.75" customHeight="1" x14ac:dyDescent="0.3">
      <c r="A337" s="16">
        <v>339</v>
      </c>
      <c r="B337" s="14" t="s">
        <v>189</v>
      </c>
      <c r="C337" s="14" t="s">
        <v>8</v>
      </c>
      <c r="D337" s="14" t="s">
        <v>9</v>
      </c>
      <c r="E337" s="15" t="s">
        <v>1391</v>
      </c>
      <c r="F337" s="16">
        <v>10</v>
      </c>
      <c r="G337" s="17">
        <v>13</v>
      </c>
      <c r="H337" s="18">
        <f t="shared" si="27"/>
        <v>130</v>
      </c>
      <c r="I337" s="14" t="str">
        <f t="shared" si="28"/>
        <v>ITA-SG-13</v>
      </c>
      <c r="J337" s="32" t="str">
        <f>MID(Tabella1[[#This Row],[COD PRODOTTO]],3,3)</f>
        <v>273</v>
      </c>
      <c r="K337" s="32"/>
      <c r="L337" t="str">
        <f t="shared" si="29"/>
        <v>terminato</v>
      </c>
      <c r="M337" t="str">
        <f t="shared" si="30"/>
        <v>I5273429</v>
      </c>
      <c r="N337" t="str">
        <f>TRIM(C337)</f>
        <v>ITA</v>
      </c>
      <c r="O337" t="str">
        <f>TRIM(D337)</f>
        <v>SG</v>
      </c>
      <c r="P337" t="str">
        <f>TRIM(E337)</f>
        <v>non terminato</v>
      </c>
      <c r="Q337" t="str">
        <f t="shared" si="31"/>
        <v>10</v>
      </c>
      <c r="R337" t="str">
        <f t="shared" si="31"/>
        <v>13</v>
      </c>
    </row>
    <row r="338" spans="1:18" ht="12.75" customHeight="1" x14ac:dyDescent="0.3">
      <c r="A338" s="16">
        <v>340</v>
      </c>
      <c r="B338" s="14" t="s">
        <v>189</v>
      </c>
      <c r="C338" s="14" t="s">
        <v>8</v>
      </c>
      <c r="D338" s="14" t="s">
        <v>9</v>
      </c>
      <c r="E338" s="15" t="s">
        <v>1391</v>
      </c>
      <c r="F338" s="16">
        <v>20</v>
      </c>
      <c r="G338" s="17">
        <v>20</v>
      </c>
      <c r="H338" s="18">
        <f t="shared" si="27"/>
        <v>400</v>
      </c>
      <c r="I338" s="14" t="str">
        <f t="shared" si="28"/>
        <v>ITA-SG-20</v>
      </c>
      <c r="J338" s="32" t="str">
        <f>MID(Tabella1[[#This Row],[COD PRODOTTO]],3,3)</f>
        <v>273</v>
      </c>
      <c r="K338" s="32"/>
      <c r="L338" t="str">
        <f t="shared" si="29"/>
        <v>terminato</v>
      </c>
      <c r="M338" t="str">
        <f t="shared" si="30"/>
        <v>I5273429</v>
      </c>
      <c r="N338" t="str">
        <f>TRIM(C338)</f>
        <v>ITA</v>
      </c>
      <c r="O338" t="str">
        <f>TRIM(D338)</f>
        <v>SG</v>
      </c>
      <c r="P338" t="str">
        <f>TRIM(E338)</f>
        <v>non terminato</v>
      </c>
      <c r="Q338" t="str">
        <f t="shared" si="31"/>
        <v>20</v>
      </c>
      <c r="R338" t="str">
        <f t="shared" si="31"/>
        <v>20</v>
      </c>
    </row>
    <row r="339" spans="1:18" ht="12.75" customHeight="1" x14ac:dyDescent="0.3">
      <c r="A339" s="16">
        <v>341</v>
      </c>
      <c r="B339" s="14" t="s">
        <v>190</v>
      </c>
      <c r="C339" s="14" t="s">
        <v>8</v>
      </c>
      <c r="D339" s="14" t="s">
        <v>54</v>
      </c>
      <c r="E339" s="14" t="s">
        <v>10</v>
      </c>
      <c r="F339" s="16">
        <v>0</v>
      </c>
      <c r="G339" s="17">
        <v>25</v>
      </c>
      <c r="H339" s="18" t="str">
        <f t="shared" si="27"/>
        <v/>
      </c>
      <c r="I339" s="14" t="str">
        <f t="shared" si="28"/>
        <v>ITA-zan S.R.L.-25</v>
      </c>
      <c r="J339" s="32" t="str">
        <f>MID(Tabella1[[#This Row],[COD PRODOTTO]],3,3)</f>
        <v>497</v>
      </c>
      <c r="K339" s="32"/>
      <c r="L339" t="str">
        <f t="shared" si="29"/>
        <v>terminato</v>
      </c>
      <c r="M339" t="str">
        <f t="shared" si="30"/>
        <v>F2497804</v>
      </c>
      <c r="N339" t="str">
        <f>TRIM(C339)</f>
        <v>ITA</v>
      </c>
      <c r="O339" t="str">
        <f>TRIM(D339)</f>
        <v>zan S.R.L.</v>
      </c>
      <c r="P339" t="str">
        <f>TRIM(E339)</f>
        <v>terminato</v>
      </c>
      <c r="Q339" t="str">
        <f t="shared" si="31"/>
        <v>0</v>
      </c>
      <c r="R339" t="str">
        <f t="shared" si="31"/>
        <v>25</v>
      </c>
    </row>
    <row r="340" spans="1:18" ht="12.75" customHeight="1" x14ac:dyDescent="0.3">
      <c r="A340" s="16">
        <v>342</v>
      </c>
      <c r="B340" s="14" t="s">
        <v>191</v>
      </c>
      <c r="C340" s="14" t="s">
        <v>8</v>
      </c>
      <c r="D340" s="14" t="s">
        <v>36</v>
      </c>
      <c r="E340" s="14" t="s">
        <v>10</v>
      </c>
      <c r="F340" s="16">
        <v>0</v>
      </c>
      <c r="G340" s="17">
        <v>32</v>
      </c>
      <c r="H340" s="18" t="str">
        <f t="shared" si="27"/>
        <v/>
      </c>
      <c r="I340" s="14" t="str">
        <f t="shared" si="28"/>
        <v>ITA-zan VETRI-32</v>
      </c>
      <c r="J340" s="32" t="str">
        <f>MID(Tabella1[[#This Row],[COD PRODOTTO]],3,3)</f>
        <v>227</v>
      </c>
      <c r="K340" s="32"/>
      <c r="L340" t="str">
        <f t="shared" si="29"/>
        <v>terminato</v>
      </c>
      <c r="M340" t="str">
        <f t="shared" si="30"/>
        <v>L5227586</v>
      </c>
      <c r="N340" t="str">
        <f>TRIM(C340)</f>
        <v>ITA</v>
      </c>
      <c r="O340" t="str">
        <f>TRIM(D340)</f>
        <v>zan VETRI</v>
      </c>
      <c r="P340" t="str">
        <f>TRIM(E340)</f>
        <v>terminato</v>
      </c>
      <c r="Q340" t="str">
        <f t="shared" si="31"/>
        <v>0</v>
      </c>
      <c r="R340" t="str">
        <f t="shared" si="31"/>
        <v>32</v>
      </c>
    </row>
    <row r="341" spans="1:18" ht="12.75" customHeight="1" x14ac:dyDescent="0.3">
      <c r="A341" s="16">
        <v>343</v>
      </c>
      <c r="B341" s="14" t="s">
        <v>192</v>
      </c>
      <c r="C341" s="14" t="s">
        <v>8</v>
      </c>
      <c r="D341" s="14" t="s">
        <v>193</v>
      </c>
      <c r="E341" s="14" t="s">
        <v>10</v>
      </c>
      <c r="F341" s="16">
        <v>0</v>
      </c>
      <c r="G341" s="17">
        <v>38</v>
      </c>
      <c r="H341" s="18" t="str">
        <f t="shared" si="27"/>
        <v/>
      </c>
      <c r="I341" s="14" t="str">
        <f t="shared" si="28"/>
        <v>ITA-ECOpin S.R.L.-38</v>
      </c>
      <c r="J341" s="32" t="str">
        <f>MID(Tabella1[[#This Row],[COD PRODOTTO]],3,3)</f>
        <v>001</v>
      </c>
      <c r="K341" s="32"/>
      <c r="L341" t="str">
        <f t="shared" si="29"/>
        <v>terminato</v>
      </c>
      <c r="M341" t="str">
        <f t="shared" si="30"/>
        <v>M0001977</v>
      </c>
      <c r="N341" t="str">
        <f>TRIM(C341)</f>
        <v>ITA</v>
      </c>
      <c r="O341" t="str">
        <f>TRIM(D341)</f>
        <v>ECOpin S.R.L.</v>
      </c>
      <c r="P341" t="str">
        <f>TRIM(E341)</f>
        <v>terminato</v>
      </c>
      <c r="Q341" t="str">
        <f t="shared" si="31"/>
        <v>0</v>
      </c>
      <c r="R341" t="str">
        <f t="shared" si="31"/>
        <v>38</v>
      </c>
    </row>
    <row r="342" spans="1:18" ht="12.75" customHeight="1" x14ac:dyDescent="0.3">
      <c r="A342" s="16">
        <v>344</v>
      </c>
      <c r="B342" s="14" t="s">
        <v>192</v>
      </c>
      <c r="C342" s="14" t="s">
        <v>8</v>
      </c>
      <c r="D342" s="14" t="s">
        <v>193</v>
      </c>
      <c r="E342" s="15" t="s">
        <v>1391</v>
      </c>
      <c r="F342" s="16">
        <v>20</v>
      </c>
      <c r="G342" s="17">
        <v>10</v>
      </c>
      <c r="H342" s="18">
        <f t="shared" si="27"/>
        <v>200</v>
      </c>
      <c r="I342" s="14" t="str">
        <f t="shared" si="28"/>
        <v>ITA-ECOpin S.R.L.-10</v>
      </c>
      <c r="J342" s="32" t="str">
        <f>MID(Tabella1[[#This Row],[COD PRODOTTO]],3,3)</f>
        <v>001</v>
      </c>
      <c r="K342" s="32"/>
      <c r="L342" t="str">
        <f t="shared" si="29"/>
        <v>terminato</v>
      </c>
      <c r="M342" t="str">
        <f t="shared" si="30"/>
        <v>M0001977</v>
      </c>
      <c r="N342" t="str">
        <f>TRIM(C342)</f>
        <v>ITA</v>
      </c>
      <c r="O342" t="str">
        <f>TRIM(D342)</f>
        <v>ECOpin S.R.L.</v>
      </c>
      <c r="P342" t="str">
        <f>TRIM(E342)</f>
        <v>non terminato</v>
      </c>
      <c r="Q342" t="str">
        <f t="shared" si="31"/>
        <v>20</v>
      </c>
      <c r="R342" t="str">
        <f t="shared" si="31"/>
        <v>10</v>
      </c>
    </row>
    <row r="343" spans="1:18" ht="12.75" customHeight="1" x14ac:dyDescent="0.3">
      <c r="A343" s="16">
        <v>345</v>
      </c>
      <c r="B343" s="14" t="s">
        <v>192</v>
      </c>
      <c r="C343" s="14" t="s">
        <v>8</v>
      </c>
      <c r="D343" s="14" t="s">
        <v>193</v>
      </c>
      <c r="E343" s="15" t="s">
        <v>1391</v>
      </c>
      <c r="F343" s="16">
        <v>20</v>
      </c>
      <c r="G343" s="17">
        <v>39</v>
      </c>
      <c r="H343" s="18">
        <f t="shared" si="27"/>
        <v>780</v>
      </c>
      <c r="I343" s="14" t="str">
        <f t="shared" si="28"/>
        <v>ITA-ECOpin S.R.L.-39</v>
      </c>
      <c r="J343" s="32" t="str">
        <f>MID(Tabella1[[#This Row],[COD PRODOTTO]],3,3)</f>
        <v>001</v>
      </c>
      <c r="K343" s="32"/>
      <c r="L343" t="str">
        <f t="shared" si="29"/>
        <v>terminato</v>
      </c>
      <c r="M343" t="str">
        <f t="shared" si="30"/>
        <v>M0001977</v>
      </c>
      <c r="N343" t="str">
        <f>TRIM(C343)</f>
        <v>ITA</v>
      </c>
      <c r="O343" t="str">
        <f>TRIM(D343)</f>
        <v>ECOpin S.R.L.</v>
      </c>
      <c r="P343" t="str">
        <f>TRIM(E343)</f>
        <v>non terminato</v>
      </c>
      <c r="Q343" t="str">
        <f t="shared" si="31"/>
        <v>20</v>
      </c>
      <c r="R343" t="str">
        <f t="shared" si="31"/>
        <v>39</v>
      </c>
    </row>
    <row r="344" spans="1:18" ht="12.75" customHeight="1" x14ac:dyDescent="0.3">
      <c r="A344" s="16">
        <v>346</v>
      </c>
      <c r="B344" s="14" t="s">
        <v>192</v>
      </c>
      <c r="C344" s="14" t="s">
        <v>8</v>
      </c>
      <c r="D344" s="14" t="s">
        <v>193</v>
      </c>
      <c r="E344" s="15" t="s">
        <v>1391</v>
      </c>
      <c r="F344" s="16">
        <v>10</v>
      </c>
      <c r="G344" s="17">
        <v>22</v>
      </c>
      <c r="H344" s="18">
        <f t="shared" si="27"/>
        <v>220</v>
      </c>
      <c r="I344" s="14" t="str">
        <f t="shared" si="28"/>
        <v>ITA-ECOpin S.R.L.-22</v>
      </c>
      <c r="J344" s="32" t="str">
        <f>MID(Tabella1[[#This Row],[COD PRODOTTO]],3,3)</f>
        <v>001</v>
      </c>
      <c r="K344" s="32"/>
      <c r="L344" t="str">
        <f t="shared" si="29"/>
        <v>terminato</v>
      </c>
      <c r="M344" t="str">
        <f t="shared" si="30"/>
        <v>M0001977</v>
      </c>
      <c r="N344" t="str">
        <f>TRIM(C344)</f>
        <v>ITA</v>
      </c>
      <c r="O344" t="str">
        <f>TRIM(D344)</f>
        <v>ECOpin S.R.L.</v>
      </c>
      <c r="P344" t="str">
        <f>TRIM(E344)</f>
        <v>non terminato</v>
      </c>
      <c r="Q344" t="str">
        <f t="shared" si="31"/>
        <v>10</v>
      </c>
      <c r="R344" t="str">
        <f t="shared" si="31"/>
        <v>22</v>
      </c>
    </row>
    <row r="345" spans="1:18" ht="12.75" customHeight="1" x14ac:dyDescent="0.3">
      <c r="A345" s="16">
        <v>347</v>
      </c>
      <c r="B345" s="14" t="s">
        <v>194</v>
      </c>
      <c r="C345" s="14" t="s">
        <v>8</v>
      </c>
      <c r="D345" s="14" t="s">
        <v>36</v>
      </c>
      <c r="E345" s="14" t="s">
        <v>10</v>
      </c>
      <c r="F345" s="16">
        <v>0</v>
      </c>
      <c r="G345" s="17">
        <v>27</v>
      </c>
      <c r="H345" s="18" t="str">
        <f t="shared" si="27"/>
        <v/>
      </c>
      <c r="I345" s="14" t="str">
        <f t="shared" si="28"/>
        <v>ITA-zan VETRI-27</v>
      </c>
      <c r="J345" s="32" t="str">
        <f>MID(Tabella1[[#This Row],[COD PRODOTTO]],3,3)</f>
        <v>486</v>
      </c>
      <c r="K345" s="32"/>
      <c r="L345" t="str">
        <f t="shared" si="29"/>
        <v>terminato</v>
      </c>
      <c r="M345" t="str">
        <f t="shared" si="30"/>
        <v>C1486384</v>
      </c>
      <c r="N345" t="str">
        <f>TRIM(C345)</f>
        <v>ITA</v>
      </c>
      <c r="O345" t="str">
        <f>TRIM(D345)</f>
        <v>zan VETRI</v>
      </c>
      <c r="P345" t="str">
        <f>TRIM(E345)</f>
        <v>terminato</v>
      </c>
      <c r="Q345" t="str">
        <f t="shared" si="31"/>
        <v>0</v>
      </c>
      <c r="R345" t="str">
        <f t="shared" si="31"/>
        <v>27</v>
      </c>
    </row>
    <row r="346" spans="1:18" ht="12.75" customHeight="1" x14ac:dyDescent="0.3">
      <c r="A346" s="16">
        <v>348</v>
      </c>
      <c r="B346" s="14" t="s">
        <v>194</v>
      </c>
      <c r="C346" s="14" t="s">
        <v>8</v>
      </c>
      <c r="D346" s="14" t="s">
        <v>36</v>
      </c>
      <c r="E346" s="15" t="s">
        <v>1391</v>
      </c>
      <c r="F346" s="16">
        <v>20</v>
      </c>
      <c r="G346" s="17">
        <v>25</v>
      </c>
      <c r="H346" s="18">
        <f t="shared" si="27"/>
        <v>500</v>
      </c>
      <c r="I346" s="14" t="str">
        <f t="shared" si="28"/>
        <v>ITA-zan VETRI-25</v>
      </c>
      <c r="J346" s="32" t="str">
        <f>MID(Tabella1[[#This Row],[COD PRODOTTO]],3,3)</f>
        <v>486</v>
      </c>
      <c r="K346" s="32"/>
      <c r="L346" t="str">
        <f t="shared" si="29"/>
        <v>terminato</v>
      </c>
      <c r="M346" t="str">
        <f t="shared" si="30"/>
        <v>C1486384</v>
      </c>
      <c r="N346" t="str">
        <f>TRIM(C346)</f>
        <v>ITA</v>
      </c>
      <c r="O346" t="str">
        <f>TRIM(D346)</f>
        <v>zan VETRI</v>
      </c>
      <c r="P346" t="str">
        <f>TRIM(E346)</f>
        <v>non terminato</v>
      </c>
      <c r="Q346" t="str">
        <f t="shared" si="31"/>
        <v>20</v>
      </c>
      <c r="R346" t="str">
        <f t="shared" si="31"/>
        <v>25</v>
      </c>
    </row>
    <row r="347" spans="1:18" ht="12.75" customHeight="1" x14ac:dyDescent="0.3">
      <c r="A347" s="16">
        <v>349</v>
      </c>
      <c r="B347" s="14" t="s">
        <v>195</v>
      </c>
      <c r="C347" s="14" t="s">
        <v>8</v>
      </c>
      <c r="D347" s="14" t="s">
        <v>94</v>
      </c>
      <c r="E347" s="15" t="s">
        <v>1391</v>
      </c>
      <c r="F347" s="16">
        <v>10</v>
      </c>
      <c r="G347" s="17">
        <v>31</v>
      </c>
      <c r="H347" s="18">
        <f t="shared" si="27"/>
        <v>310</v>
      </c>
      <c r="I347" s="14" t="str">
        <f t="shared" si="28"/>
        <v>ITA-SG palla S.R.L.-31</v>
      </c>
      <c r="J347" s="32" t="str">
        <f>MID(Tabella1[[#This Row],[COD PRODOTTO]],3,3)</f>
        <v>603</v>
      </c>
      <c r="K347" s="32"/>
      <c r="L347" t="str">
        <f t="shared" si="29"/>
        <v>terminato</v>
      </c>
      <c r="M347" t="str">
        <f t="shared" si="30"/>
        <v>A2603085</v>
      </c>
      <c r="N347" t="str">
        <f>TRIM(C347)</f>
        <v>ITA</v>
      </c>
      <c r="O347" t="str">
        <f>TRIM(D347)</f>
        <v>SG palla S.R.L.</v>
      </c>
      <c r="P347" t="str">
        <f>TRIM(E347)</f>
        <v>non terminato</v>
      </c>
      <c r="Q347" t="str">
        <f t="shared" si="31"/>
        <v>10</v>
      </c>
      <c r="R347" t="str">
        <f t="shared" si="31"/>
        <v>31</v>
      </c>
    </row>
    <row r="348" spans="1:18" ht="12.75" customHeight="1" x14ac:dyDescent="0.3">
      <c r="A348" s="16">
        <v>350</v>
      </c>
      <c r="B348" s="14" t="s">
        <v>195</v>
      </c>
      <c r="C348" s="14" t="s">
        <v>8</v>
      </c>
      <c r="D348" s="14" t="s">
        <v>94</v>
      </c>
      <c r="E348" s="15" t="s">
        <v>1391</v>
      </c>
      <c r="F348" s="16">
        <v>20</v>
      </c>
      <c r="G348" s="17">
        <v>22</v>
      </c>
      <c r="H348" s="18">
        <f t="shared" si="27"/>
        <v>440</v>
      </c>
      <c r="I348" s="14" t="str">
        <f t="shared" si="28"/>
        <v>ITA-SG palla S.R.L.-22</v>
      </c>
      <c r="J348" s="32" t="str">
        <f>MID(Tabella1[[#This Row],[COD PRODOTTO]],3,3)</f>
        <v>603</v>
      </c>
      <c r="K348" s="32"/>
      <c r="L348" t="str">
        <f t="shared" si="29"/>
        <v>terminato</v>
      </c>
      <c r="M348" t="str">
        <f t="shared" si="30"/>
        <v>A2603085</v>
      </c>
      <c r="N348" t="str">
        <f>TRIM(C348)</f>
        <v>ITA</v>
      </c>
      <c r="O348" t="str">
        <f>TRIM(D348)</f>
        <v>SG palla S.R.L.</v>
      </c>
      <c r="P348" t="str">
        <f>TRIM(E348)</f>
        <v>non terminato</v>
      </c>
      <c r="Q348" t="str">
        <f t="shared" si="31"/>
        <v>20</v>
      </c>
      <c r="R348" t="str">
        <f t="shared" si="31"/>
        <v>22</v>
      </c>
    </row>
    <row r="349" spans="1:18" ht="12.75" customHeight="1" x14ac:dyDescent="0.3">
      <c r="A349" s="16">
        <v>351</v>
      </c>
      <c r="B349" s="14" t="s">
        <v>195</v>
      </c>
      <c r="C349" s="14" t="s">
        <v>8</v>
      </c>
      <c r="D349" s="14" t="s">
        <v>94</v>
      </c>
      <c r="E349" s="14" t="s">
        <v>10</v>
      </c>
      <c r="F349" s="16">
        <v>0</v>
      </c>
      <c r="G349" s="17">
        <v>12</v>
      </c>
      <c r="H349" s="18" t="str">
        <f t="shared" si="27"/>
        <v/>
      </c>
      <c r="I349" s="14" t="str">
        <f t="shared" si="28"/>
        <v>ITA-SG palla S.R.L.-12</v>
      </c>
      <c r="J349" s="32" t="str">
        <f>MID(Tabella1[[#This Row],[COD PRODOTTO]],3,3)</f>
        <v>603</v>
      </c>
      <c r="K349" s="32"/>
      <c r="L349" t="str">
        <f t="shared" si="29"/>
        <v>terminato</v>
      </c>
      <c r="M349" t="str">
        <f t="shared" si="30"/>
        <v>A2603085</v>
      </c>
      <c r="N349" t="str">
        <f>TRIM(C349)</f>
        <v>ITA</v>
      </c>
      <c r="O349" t="str">
        <f>TRIM(D349)</f>
        <v>SG palla S.R.L.</v>
      </c>
      <c r="P349" t="str">
        <f>TRIM(E349)</f>
        <v>terminato</v>
      </c>
      <c r="Q349" t="str">
        <f t="shared" si="31"/>
        <v>0</v>
      </c>
      <c r="R349" t="str">
        <f t="shared" si="31"/>
        <v>12</v>
      </c>
    </row>
    <row r="350" spans="1:18" ht="12.75" customHeight="1" x14ac:dyDescent="0.3">
      <c r="A350" s="16">
        <v>352</v>
      </c>
      <c r="B350" s="14" t="s">
        <v>196</v>
      </c>
      <c r="C350" s="14" t="s">
        <v>8</v>
      </c>
      <c r="D350" s="14" t="s">
        <v>36</v>
      </c>
      <c r="E350" s="14" t="s">
        <v>10</v>
      </c>
      <c r="F350" s="16">
        <v>0</v>
      </c>
      <c r="G350" s="17">
        <v>40</v>
      </c>
      <c r="H350" s="18" t="str">
        <f t="shared" si="27"/>
        <v/>
      </c>
      <c r="I350" s="14" t="str">
        <f t="shared" si="28"/>
        <v>ITA-zan VETRI-40</v>
      </c>
      <c r="J350" s="32" t="str">
        <f>MID(Tabella1[[#This Row],[COD PRODOTTO]],3,3)</f>
        <v>518</v>
      </c>
      <c r="K350" s="32"/>
      <c r="L350" t="str">
        <f t="shared" si="29"/>
        <v>terminato</v>
      </c>
      <c r="M350" t="str">
        <f t="shared" si="30"/>
        <v>G4518434</v>
      </c>
      <c r="N350" t="str">
        <f>TRIM(C350)</f>
        <v>ITA</v>
      </c>
      <c r="O350" t="str">
        <f>TRIM(D350)</f>
        <v>zan VETRI</v>
      </c>
      <c r="P350" t="str">
        <f>TRIM(E350)</f>
        <v>terminato</v>
      </c>
      <c r="Q350" t="str">
        <f t="shared" si="31"/>
        <v>0</v>
      </c>
      <c r="R350" t="str">
        <f t="shared" si="31"/>
        <v>40</v>
      </c>
    </row>
    <row r="351" spans="1:18" ht="12.75" customHeight="1" x14ac:dyDescent="0.3">
      <c r="A351" s="16">
        <v>353</v>
      </c>
      <c r="B351" s="14" t="s">
        <v>196</v>
      </c>
      <c r="C351" s="14" t="s">
        <v>8</v>
      </c>
      <c r="D351" s="14" t="s">
        <v>36</v>
      </c>
      <c r="E351" s="15" t="s">
        <v>1391</v>
      </c>
      <c r="F351" s="16">
        <v>10</v>
      </c>
      <c r="G351" s="17">
        <v>26</v>
      </c>
      <c r="H351" s="18">
        <f t="shared" si="27"/>
        <v>260</v>
      </c>
      <c r="I351" s="14" t="str">
        <f t="shared" si="28"/>
        <v>ITA-zan VETRI-26</v>
      </c>
      <c r="J351" s="32" t="str">
        <f>MID(Tabella1[[#This Row],[COD PRODOTTO]],3,3)</f>
        <v>518</v>
      </c>
      <c r="K351" s="32"/>
      <c r="L351" t="str">
        <f t="shared" si="29"/>
        <v>terminato</v>
      </c>
      <c r="M351" t="str">
        <f t="shared" si="30"/>
        <v>G4518434</v>
      </c>
      <c r="N351" t="str">
        <f>TRIM(C351)</f>
        <v>ITA</v>
      </c>
      <c r="O351" t="str">
        <f>TRIM(D351)</f>
        <v>zan VETRI</v>
      </c>
      <c r="P351" t="str">
        <f>TRIM(E351)</f>
        <v>non terminato</v>
      </c>
      <c r="Q351" t="str">
        <f t="shared" si="31"/>
        <v>10</v>
      </c>
      <c r="R351" t="str">
        <f t="shared" si="31"/>
        <v>26</v>
      </c>
    </row>
    <row r="352" spans="1:18" ht="12.75" customHeight="1" x14ac:dyDescent="0.3">
      <c r="A352" s="16">
        <v>354</v>
      </c>
      <c r="B352" s="14" t="s">
        <v>197</v>
      </c>
      <c r="C352" s="14" t="s">
        <v>8</v>
      </c>
      <c r="D352" s="14" t="s">
        <v>54</v>
      </c>
      <c r="E352" s="15" t="s">
        <v>1391</v>
      </c>
      <c r="F352" s="16">
        <v>10</v>
      </c>
      <c r="G352" s="17">
        <v>25</v>
      </c>
      <c r="H352" s="18">
        <f t="shared" si="27"/>
        <v>250</v>
      </c>
      <c r="I352" s="14" t="str">
        <f t="shared" si="28"/>
        <v>ITA-zan S.R.L.-25</v>
      </c>
      <c r="J352" s="32" t="str">
        <f>MID(Tabella1[[#This Row],[COD PRODOTTO]],3,3)</f>
        <v>659</v>
      </c>
      <c r="K352" s="32"/>
      <c r="L352" t="str">
        <f t="shared" si="29"/>
        <v>terminato</v>
      </c>
      <c r="M352" t="str">
        <f t="shared" si="30"/>
        <v>F1659984</v>
      </c>
      <c r="N352" t="str">
        <f>TRIM(C352)</f>
        <v>ITA</v>
      </c>
      <c r="O352" t="str">
        <f>TRIM(D352)</f>
        <v>zan S.R.L.</v>
      </c>
      <c r="P352" t="str">
        <f>TRIM(E352)</f>
        <v>non terminato</v>
      </c>
      <c r="Q352" t="str">
        <f t="shared" si="31"/>
        <v>10</v>
      </c>
      <c r="R352" t="str">
        <f t="shared" si="31"/>
        <v>25</v>
      </c>
    </row>
    <row r="353" spans="1:18" ht="12.75" customHeight="1" x14ac:dyDescent="0.3">
      <c r="A353" s="16">
        <v>355</v>
      </c>
      <c r="B353" s="14" t="s">
        <v>197</v>
      </c>
      <c r="C353" s="14" t="s">
        <v>8</v>
      </c>
      <c r="D353" s="14" t="s">
        <v>54</v>
      </c>
      <c r="E353" s="15" t="s">
        <v>1391</v>
      </c>
      <c r="F353" s="16">
        <v>20</v>
      </c>
      <c r="G353" s="17">
        <v>37</v>
      </c>
      <c r="H353" s="18">
        <f t="shared" si="27"/>
        <v>740</v>
      </c>
      <c r="I353" s="14" t="str">
        <f t="shared" si="28"/>
        <v>ITA-zan S.R.L.-37</v>
      </c>
      <c r="J353" s="32" t="str">
        <f>MID(Tabella1[[#This Row],[COD PRODOTTO]],3,3)</f>
        <v>659</v>
      </c>
      <c r="K353" s="32"/>
      <c r="L353" t="str">
        <f t="shared" si="29"/>
        <v>terminato</v>
      </c>
      <c r="M353" t="str">
        <f t="shared" si="30"/>
        <v>F1659984</v>
      </c>
      <c r="N353" t="str">
        <f>TRIM(C353)</f>
        <v>ITA</v>
      </c>
      <c r="O353" t="str">
        <f>TRIM(D353)</f>
        <v>zan S.R.L.</v>
      </c>
      <c r="P353" t="str">
        <f>TRIM(E353)</f>
        <v>non terminato</v>
      </c>
      <c r="Q353" t="str">
        <f t="shared" si="31"/>
        <v>20</v>
      </c>
      <c r="R353" t="str">
        <f t="shared" si="31"/>
        <v>37</v>
      </c>
    </row>
    <row r="354" spans="1:18" ht="12.75" customHeight="1" x14ac:dyDescent="0.3">
      <c r="A354" s="16">
        <v>356</v>
      </c>
      <c r="B354" s="14" t="s">
        <v>198</v>
      </c>
      <c r="C354" s="14" t="s">
        <v>83</v>
      </c>
      <c r="D354" s="14" t="s">
        <v>199</v>
      </c>
      <c r="E354" s="15" t="s">
        <v>1391</v>
      </c>
      <c r="F354" s="16">
        <v>10</v>
      </c>
      <c r="G354" s="17">
        <v>39</v>
      </c>
      <c r="H354" s="18">
        <f t="shared" si="27"/>
        <v>390</v>
      </c>
      <c r="I354" s="14" t="str">
        <f t="shared" si="28"/>
        <v>GRC-zan palla SA-39</v>
      </c>
      <c r="J354" s="32" t="str">
        <f>MID(Tabella1[[#This Row],[COD PRODOTTO]],3,3)</f>
        <v>538</v>
      </c>
      <c r="K354" s="32"/>
      <c r="L354" t="str">
        <f t="shared" si="29"/>
        <v>terminato</v>
      </c>
      <c r="M354" t="str">
        <f t="shared" si="30"/>
        <v>C6538283</v>
      </c>
      <c r="N354" t="str">
        <f>TRIM(C354)</f>
        <v>GRC</v>
      </c>
      <c r="O354" t="str">
        <f>TRIM(D354)</f>
        <v>zan palla SA</v>
      </c>
      <c r="P354" t="str">
        <f>TRIM(E354)</f>
        <v>non terminato</v>
      </c>
      <c r="Q354" t="str">
        <f t="shared" si="31"/>
        <v>10</v>
      </c>
      <c r="R354" t="str">
        <f t="shared" si="31"/>
        <v>39</v>
      </c>
    </row>
    <row r="355" spans="1:18" ht="12.75" customHeight="1" x14ac:dyDescent="0.3">
      <c r="A355" s="16">
        <v>357</v>
      </c>
      <c r="B355" s="14" t="s">
        <v>198</v>
      </c>
      <c r="C355" s="14" t="s">
        <v>83</v>
      </c>
      <c r="D355" s="14" t="s">
        <v>199</v>
      </c>
      <c r="E355" s="14" t="s">
        <v>10</v>
      </c>
      <c r="F355" s="16">
        <v>0</v>
      </c>
      <c r="G355" s="17">
        <v>10</v>
      </c>
      <c r="H355" s="18" t="str">
        <f t="shared" si="27"/>
        <v/>
      </c>
      <c r="I355" s="14" t="str">
        <f t="shared" si="28"/>
        <v>GRC-zan palla SA-10</v>
      </c>
      <c r="J355" s="32" t="str">
        <f>MID(Tabella1[[#This Row],[COD PRODOTTO]],3,3)</f>
        <v>538</v>
      </c>
      <c r="K355" s="32"/>
      <c r="L355" t="str">
        <f t="shared" si="29"/>
        <v>terminato</v>
      </c>
      <c r="M355" t="str">
        <f t="shared" si="30"/>
        <v>C6538283</v>
      </c>
      <c r="N355" t="str">
        <f>TRIM(C355)</f>
        <v>GRC</v>
      </c>
      <c r="O355" t="str">
        <f>TRIM(D355)</f>
        <v>zan palla SA</v>
      </c>
      <c r="P355" t="str">
        <f>TRIM(E355)</f>
        <v>terminato</v>
      </c>
      <c r="Q355" t="str">
        <f t="shared" si="31"/>
        <v>0</v>
      </c>
      <c r="R355" t="str">
        <f t="shared" si="31"/>
        <v>10</v>
      </c>
    </row>
    <row r="356" spans="1:18" ht="12.75" customHeight="1" x14ac:dyDescent="0.3">
      <c r="A356" s="16">
        <v>358</v>
      </c>
      <c r="B356" s="14" t="s">
        <v>198</v>
      </c>
      <c r="C356" s="14" t="s">
        <v>83</v>
      </c>
      <c r="D356" s="14" t="s">
        <v>199</v>
      </c>
      <c r="E356" s="15" t="s">
        <v>1391</v>
      </c>
      <c r="F356" s="16">
        <v>20</v>
      </c>
      <c r="G356" s="17">
        <v>14</v>
      </c>
      <c r="H356" s="18">
        <f t="shared" si="27"/>
        <v>280</v>
      </c>
      <c r="I356" s="14" t="str">
        <f t="shared" si="28"/>
        <v>GRC-zan palla SA-14</v>
      </c>
      <c r="J356" s="32" t="str">
        <f>MID(Tabella1[[#This Row],[COD PRODOTTO]],3,3)</f>
        <v>538</v>
      </c>
      <c r="K356" s="32"/>
      <c r="L356" t="str">
        <f t="shared" si="29"/>
        <v>terminato</v>
      </c>
      <c r="M356" t="str">
        <f t="shared" si="30"/>
        <v>C6538283</v>
      </c>
      <c r="N356" t="str">
        <f>TRIM(C356)</f>
        <v>GRC</v>
      </c>
      <c r="O356" t="str">
        <f>TRIM(D356)</f>
        <v>zan palla SA</v>
      </c>
      <c r="P356" t="str">
        <f>TRIM(E356)</f>
        <v>non terminato</v>
      </c>
      <c r="Q356" t="str">
        <f t="shared" si="31"/>
        <v>20</v>
      </c>
      <c r="R356" t="str">
        <f t="shared" si="31"/>
        <v>14</v>
      </c>
    </row>
    <row r="357" spans="1:18" ht="12.75" customHeight="1" x14ac:dyDescent="0.3">
      <c r="A357" s="16">
        <v>359</v>
      </c>
      <c r="B357" s="14" t="s">
        <v>200</v>
      </c>
      <c r="C357" s="14" t="s">
        <v>8</v>
      </c>
      <c r="D357" s="14" t="s">
        <v>47</v>
      </c>
      <c r="E357" s="14" t="s">
        <v>10</v>
      </c>
      <c r="F357" s="16">
        <v>0</v>
      </c>
      <c r="G357" s="17">
        <v>11</v>
      </c>
      <c r="H357" s="18" t="str">
        <f t="shared" si="27"/>
        <v/>
      </c>
      <c r="I357" s="14" t="str">
        <f t="shared" si="28"/>
        <v>ITA-zan pin SPA-11</v>
      </c>
      <c r="J357" s="32" t="str">
        <f>MID(Tabella1[[#This Row],[COD PRODOTTO]],3,3)</f>
        <v>358</v>
      </c>
      <c r="K357" s="32"/>
      <c r="L357" t="str">
        <f t="shared" si="29"/>
        <v>terminato</v>
      </c>
      <c r="M357" t="str">
        <f t="shared" si="30"/>
        <v>G1358817</v>
      </c>
      <c r="N357" t="str">
        <f>TRIM(C357)</f>
        <v>ITA</v>
      </c>
      <c r="O357" t="str">
        <f>TRIM(D357)</f>
        <v>zan pin SPA</v>
      </c>
      <c r="P357" t="str">
        <f>TRIM(E357)</f>
        <v>terminato</v>
      </c>
      <c r="Q357" t="str">
        <f t="shared" si="31"/>
        <v>0</v>
      </c>
      <c r="R357" t="str">
        <f t="shared" si="31"/>
        <v>11</v>
      </c>
    </row>
    <row r="358" spans="1:18" ht="12.75" customHeight="1" x14ac:dyDescent="0.3">
      <c r="A358" s="16">
        <v>360</v>
      </c>
      <c r="B358" s="14" t="s">
        <v>200</v>
      </c>
      <c r="C358" s="14" t="s">
        <v>8</v>
      </c>
      <c r="D358" s="14" t="s">
        <v>47</v>
      </c>
      <c r="E358" s="15" t="s">
        <v>1391</v>
      </c>
      <c r="F358" s="16">
        <v>20</v>
      </c>
      <c r="G358" s="17">
        <v>24</v>
      </c>
      <c r="H358" s="18">
        <f t="shared" si="27"/>
        <v>480</v>
      </c>
      <c r="I358" s="14" t="str">
        <f t="shared" si="28"/>
        <v>ITA-zan pin SPA-24</v>
      </c>
      <c r="J358" s="32" t="str">
        <f>MID(Tabella1[[#This Row],[COD PRODOTTO]],3,3)</f>
        <v>358</v>
      </c>
      <c r="K358" s="32"/>
      <c r="L358" t="str">
        <f t="shared" si="29"/>
        <v>terminato</v>
      </c>
      <c r="M358" t="str">
        <f t="shared" si="30"/>
        <v>G1358817</v>
      </c>
      <c r="N358" t="str">
        <f>TRIM(C358)</f>
        <v>ITA</v>
      </c>
      <c r="O358" t="str">
        <f>TRIM(D358)</f>
        <v>zan pin SPA</v>
      </c>
      <c r="P358" t="str">
        <f>TRIM(E358)</f>
        <v>non terminato</v>
      </c>
      <c r="Q358" t="str">
        <f t="shared" si="31"/>
        <v>20</v>
      </c>
      <c r="R358" t="str">
        <f t="shared" si="31"/>
        <v>24</v>
      </c>
    </row>
    <row r="359" spans="1:18" ht="12.75" customHeight="1" x14ac:dyDescent="0.3">
      <c r="A359" s="16">
        <v>361</v>
      </c>
      <c r="B359" s="14" t="s">
        <v>201</v>
      </c>
      <c r="C359" s="14" t="s">
        <v>8</v>
      </c>
      <c r="D359" s="14" t="s">
        <v>36</v>
      </c>
      <c r="E359" s="14" t="s">
        <v>10</v>
      </c>
      <c r="F359" s="16">
        <v>0</v>
      </c>
      <c r="G359" s="17">
        <v>21</v>
      </c>
      <c r="H359" s="18" t="str">
        <f t="shared" si="27"/>
        <v/>
      </c>
      <c r="I359" s="14" t="str">
        <f t="shared" si="28"/>
        <v>ITA-zan VETRI-21</v>
      </c>
      <c r="J359" s="32" t="str">
        <f>MID(Tabella1[[#This Row],[COD PRODOTTO]],3,3)</f>
        <v>963</v>
      </c>
      <c r="K359" s="32"/>
      <c r="L359" t="str">
        <f t="shared" si="29"/>
        <v>terminato</v>
      </c>
      <c r="M359" t="str">
        <f t="shared" si="30"/>
        <v>M8963234</v>
      </c>
      <c r="N359" t="str">
        <f>TRIM(C359)</f>
        <v>ITA</v>
      </c>
      <c r="O359" t="str">
        <f>TRIM(D359)</f>
        <v>zan VETRI</v>
      </c>
      <c r="P359" t="str">
        <f>TRIM(E359)</f>
        <v>terminato</v>
      </c>
      <c r="Q359" t="str">
        <f t="shared" si="31"/>
        <v>0</v>
      </c>
      <c r="R359" t="str">
        <f t="shared" si="31"/>
        <v>21</v>
      </c>
    </row>
    <row r="360" spans="1:18" ht="12.75" customHeight="1" x14ac:dyDescent="0.3">
      <c r="A360" s="16">
        <v>362</v>
      </c>
      <c r="B360" s="14" t="s">
        <v>201</v>
      </c>
      <c r="C360" s="14" t="s">
        <v>8</v>
      </c>
      <c r="D360" s="14" t="s">
        <v>36</v>
      </c>
      <c r="E360" s="15" t="s">
        <v>1391</v>
      </c>
      <c r="F360" s="16">
        <v>20</v>
      </c>
      <c r="G360" s="17">
        <v>38</v>
      </c>
      <c r="H360" s="18">
        <f t="shared" si="27"/>
        <v>760</v>
      </c>
      <c r="I360" s="14" t="str">
        <f t="shared" si="28"/>
        <v>ITA-zan VETRI-38</v>
      </c>
      <c r="J360" s="32" t="str">
        <f>MID(Tabella1[[#This Row],[COD PRODOTTO]],3,3)</f>
        <v>963</v>
      </c>
      <c r="K360" s="32"/>
      <c r="L360" t="str">
        <f t="shared" si="29"/>
        <v>terminato</v>
      </c>
      <c r="M360" t="str">
        <f t="shared" si="30"/>
        <v>M8963234</v>
      </c>
      <c r="N360" t="str">
        <f>TRIM(C360)</f>
        <v>ITA</v>
      </c>
      <c r="O360" t="str">
        <f>TRIM(D360)</f>
        <v>zan VETRI</v>
      </c>
      <c r="P360" t="str">
        <f>TRIM(E360)</f>
        <v>non terminato</v>
      </c>
      <c r="Q360" t="str">
        <f t="shared" si="31"/>
        <v>20</v>
      </c>
      <c r="R360" t="str">
        <f t="shared" si="31"/>
        <v>38</v>
      </c>
    </row>
    <row r="361" spans="1:18" ht="12.75" customHeight="1" x14ac:dyDescent="0.3">
      <c r="A361" s="16">
        <v>363</v>
      </c>
      <c r="B361" s="14" t="s">
        <v>201</v>
      </c>
      <c r="C361" s="14" t="s">
        <v>8</v>
      </c>
      <c r="D361" s="14" t="s">
        <v>36</v>
      </c>
      <c r="E361" s="15" t="s">
        <v>1391</v>
      </c>
      <c r="F361" s="16">
        <v>10</v>
      </c>
      <c r="G361" s="17">
        <v>34</v>
      </c>
      <c r="H361" s="18">
        <f t="shared" si="27"/>
        <v>340</v>
      </c>
      <c r="I361" s="14" t="str">
        <f t="shared" si="28"/>
        <v>ITA-zan VETRI-34</v>
      </c>
      <c r="J361" s="32" t="str">
        <f>MID(Tabella1[[#This Row],[COD PRODOTTO]],3,3)</f>
        <v>963</v>
      </c>
      <c r="K361" s="32"/>
      <c r="L361" t="str">
        <f t="shared" si="29"/>
        <v>terminato</v>
      </c>
      <c r="M361" t="str">
        <f t="shared" si="30"/>
        <v>M8963234</v>
      </c>
      <c r="N361" t="str">
        <f>TRIM(C361)</f>
        <v>ITA</v>
      </c>
      <c r="O361" t="str">
        <f>TRIM(D361)</f>
        <v>zan VETRI</v>
      </c>
      <c r="P361" t="str">
        <f>TRIM(E361)</f>
        <v>non terminato</v>
      </c>
      <c r="Q361" t="str">
        <f t="shared" si="31"/>
        <v>10</v>
      </c>
      <c r="R361" t="str">
        <f t="shared" si="31"/>
        <v>34</v>
      </c>
    </row>
    <row r="362" spans="1:18" ht="12.75" customHeight="1" x14ac:dyDescent="0.3">
      <c r="A362" s="16">
        <v>364</v>
      </c>
      <c r="B362" s="14" t="s">
        <v>202</v>
      </c>
      <c r="C362" s="14" t="s">
        <v>8</v>
      </c>
      <c r="D362" s="14" t="s">
        <v>36</v>
      </c>
      <c r="E362" s="14" t="s">
        <v>10</v>
      </c>
      <c r="F362" s="16">
        <v>0</v>
      </c>
      <c r="G362" s="17">
        <v>16</v>
      </c>
      <c r="H362" s="18" t="str">
        <f t="shared" si="27"/>
        <v/>
      </c>
      <c r="I362" s="14" t="str">
        <f t="shared" si="28"/>
        <v>ITA-zan VETRI-16</v>
      </c>
      <c r="J362" s="32" t="str">
        <f>MID(Tabella1[[#This Row],[COD PRODOTTO]],3,3)</f>
        <v>722</v>
      </c>
      <c r="K362" s="32"/>
      <c r="L362" t="str">
        <f t="shared" si="29"/>
        <v>terminato</v>
      </c>
      <c r="M362" t="str">
        <f t="shared" si="30"/>
        <v>L9722990</v>
      </c>
      <c r="N362" t="str">
        <f>TRIM(C362)</f>
        <v>ITA</v>
      </c>
      <c r="O362" t="str">
        <f>TRIM(D362)</f>
        <v>zan VETRI</v>
      </c>
      <c r="P362" t="str">
        <f>TRIM(E362)</f>
        <v>terminato</v>
      </c>
      <c r="Q362" t="str">
        <f t="shared" si="31"/>
        <v>0</v>
      </c>
      <c r="R362" t="str">
        <f t="shared" si="31"/>
        <v>16</v>
      </c>
    </row>
    <row r="363" spans="1:18" ht="12.75" customHeight="1" x14ac:dyDescent="0.3">
      <c r="A363" s="16">
        <v>365</v>
      </c>
      <c r="B363" s="14" t="s">
        <v>203</v>
      </c>
      <c r="C363" s="14" t="s">
        <v>8</v>
      </c>
      <c r="D363" s="14" t="s">
        <v>105</v>
      </c>
      <c r="E363" s="15" t="s">
        <v>1391</v>
      </c>
      <c r="F363" s="16">
        <v>20</v>
      </c>
      <c r="G363" s="17">
        <v>26</v>
      </c>
      <c r="H363" s="18">
        <f t="shared" si="27"/>
        <v>520</v>
      </c>
      <c r="I363" s="14" t="str">
        <f t="shared" si="28"/>
        <v>ITA-SG DISTRIBUZIONE SRL-26</v>
      </c>
      <c r="J363" s="32" t="str">
        <f>MID(Tabella1[[#This Row],[COD PRODOTTO]],3,3)</f>
        <v>423</v>
      </c>
      <c r="K363" s="32"/>
      <c r="L363" t="str">
        <f t="shared" si="29"/>
        <v>terminato</v>
      </c>
      <c r="M363" t="str">
        <f t="shared" si="30"/>
        <v>L3423840</v>
      </c>
      <c r="N363" t="str">
        <f>TRIM(C363)</f>
        <v>ITA</v>
      </c>
      <c r="O363" t="str">
        <f>TRIM(D363)</f>
        <v>SG DISTRIBUZIONE SRL</v>
      </c>
      <c r="P363" t="str">
        <f>TRIM(E363)</f>
        <v>non terminato</v>
      </c>
      <c r="Q363" t="str">
        <f t="shared" si="31"/>
        <v>20</v>
      </c>
      <c r="R363" t="str">
        <f t="shared" si="31"/>
        <v>26</v>
      </c>
    </row>
    <row r="364" spans="1:18" ht="12.75" customHeight="1" x14ac:dyDescent="0.3">
      <c r="A364" s="16">
        <v>366</v>
      </c>
      <c r="B364" s="14" t="s">
        <v>204</v>
      </c>
      <c r="C364" s="14" t="s">
        <v>8</v>
      </c>
      <c r="D364" s="14" t="s">
        <v>97</v>
      </c>
      <c r="E364" s="15" t="s">
        <v>1391</v>
      </c>
      <c r="F364" s="16">
        <v>20</v>
      </c>
      <c r="G364" s="17">
        <v>13</v>
      </c>
      <c r="H364" s="18">
        <f t="shared" si="27"/>
        <v>260</v>
      </c>
      <c r="I364" s="14" t="str">
        <f t="shared" si="28"/>
        <v>ITA-zan SPA-13</v>
      </c>
      <c r="J364" s="32" t="str">
        <f>MID(Tabella1[[#This Row],[COD PRODOTTO]],3,3)</f>
        <v>626</v>
      </c>
      <c r="K364" s="32"/>
      <c r="L364" t="str">
        <f t="shared" si="29"/>
        <v>terminato</v>
      </c>
      <c r="M364" t="str">
        <f t="shared" si="30"/>
        <v>F9626538</v>
      </c>
      <c r="N364" t="str">
        <f>TRIM(C364)</f>
        <v>ITA</v>
      </c>
      <c r="O364" t="str">
        <f>TRIM(D364)</f>
        <v>zan SPA</v>
      </c>
      <c r="P364" t="str">
        <f>TRIM(E364)</f>
        <v>non terminato</v>
      </c>
      <c r="Q364" t="str">
        <f t="shared" si="31"/>
        <v>20</v>
      </c>
      <c r="R364" t="str">
        <f t="shared" si="31"/>
        <v>13</v>
      </c>
    </row>
    <row r="365" spans="1:18" ht="12.75" customHeight="1" x14ac:dyDescent="0.3">
      <c r="A365" s="16">
        <v>367</v>
      </c>
      <c r="B365" s="14" t="s">
        <v>204</v>
      </c>
      <c r="C365" s="14" t="s">
        <v>8</v>
      </c>
      <c r="D365" s="14" t="s">
        <v>97</v>
      </c>
      <c r="E365" s="14" t="s">
        <v>10</v>
      </c>
      <c r="F365" s="16">
        <v>0</v>
      </c>
      <c r="G365" s="17">
        <v>24</v>
      </c>
      <c r="H365" s="18" t="str">
        <f t="shared" si="27"/>
        <v/>
      </c>
      <c r="I365" s="14" t="str">
        <f t="shared" si="28"/>
        <v>ITA-zan SPA-24</v>
      </c>
      <c r="J365" s="32" t="str">
        <f>MID(Tabella1[[#This Row],[COD PRODOTTO]],3,3)</f>
        <v>626</v>
      </c>
      <c r="K365" s="32"/>
      <c r="L365" t="str">
        <f t="shared" si="29"/>
        <v>terminato</v>
      </c>
      <c r="M365" t="str">
        <f t="shared" si="30"/>
        <v>F9626538</v>
      </c>
      <c r="N365" t="str">
        <f>TRIM(C365)</f>
        <v>ITA</v>
      </c>
      <c r="O365" t="str">
        <f>TRIM(D365)</f>
        <v>zan SPA</v>
      </c>
      <c r="P365" t="str">
        <f>TRIM(E365)</f>
        <v>terminato</v>
      </c>
      <c r="Q365" t="str">
        <f t="shared" si="31"/>
        <v>0</v>
      </c>
      <c r="R365" t="str">
        <f t="shared" si="31"/>
        <v>24</v>
      </c>
    </row>
    <row r="366" spans="1:18" ht="12.75" customHeight="1" x14ac:dyDescent="0.3">
      <c r="A366" s="16">
        <v>368</v>
      </c>
      <c r="B366" s="14" t="s">
        <v>205</v>
      </c>
      <c r="C366" s="14" t="s">
        <v>14</v>
      </c>
      <c r="D366" s="14" t="s">
        <v>16</v>
      </c>
      <c r="E366" s="14" t="s">
        <v>10</v>
      </c>
      <c r="F366" s="16">
        <v>0</v>
      </c>
      <c r="G366" s="17">
        <v>20</v>
      </c>
      <c r="H366" s="18" t="str">
        <f t="shared" si="27"/>
        <v/>
      </c>
      <c r="I366" s="14" t="str">
        <f t="shared" si="28"/>
        <v>EGY-EGYPTIAN SAE-20</v>
      </c>
      <c r="J366" s="32" t="str">
        <f>MID(Tabella1[[#This Row],[COD PRODOTTO]],3,3)</f>
        <v>317</v>
      </c>
      <c r="K366" s="32"/>
      <c r="L366" t="str">
        <f t="shared" si="29"/>
        <v>terminato</v>
      </c>
      <c r="M366" t="str">
        <f t="shared" si="30"/>
        <v>E2317462</v>
      </c>
      <c r="N366" t="str">
        <f>TRIM(C366)</f>
        <v>EGY</v>
      </c>
      <c r="O366" t="str">
        <f>TRIM(D366)</f>
        <v>EGYPTIAN SAE</v>
      </c>
      <c r="P366" t="str">
        <f>TRIM(E366)</f>
        <v>terminato</v>
      </c>
      <c r="Q366" t="str">
        <f t="shared" si="31"/>
        <v>0</v>
      </c>
      <c r="R366" t="str">
        <f t="shared" si="31"/>
        <v>20</v>
      </c>
    </row>
    <row r="367" spans="1:18" ht="12.75" customHeight="1" x14ac:dyDescent="0.3">
      <c r="A367" s="16">
        <v>369</v>
      </c>
      <c r="B367" s="14" t="s">
        <v>205</v>
      </c>
      <c r="C367" s="14" t="s">
        <v>14</v>
      </c>
      <c r="D367" s="14" t="s">
        <v>16</v>
      </c>
      <c r="E367" s="15" t="s">
        <v>1391</v>
      </c>
      <c r="F367" s="16">
        <v>20</v>
      </c>
      <c r="G367" s="17">
        <v>18</v>
      </c>
      <c r="H367" s="18">
        <f t="shared" si="27"/>
        <v>360</v>
      </c>
      <c r="I367" s="14" t="str">
        <f t="shared" si="28"/>
        <v>EGY-EGYPTIAN SAE-18</v>
      </c>
      <c r="J367" s="32" t="str">
        <f>MID(Tabella1[[#This Row],[COD PRODOTTO]],3,3)</f>
        <v>317</v>
      </c>
      <c r="K367" s="32"/>
      <c r="L367" t="str">
        <f t="shared" si="29"/>
        <v>terminato</v>
      </c>
      <c r="M367" t="str">
        <f t="shared" si="30"/>
        <v>E2317462</v>
      </c>
      <c r="N367" t="str">
        <f>TRIM(C367)</f>
        <v>EGY</v>
      </c>
      <c r="O367" t="str">
        <f>TRIM(D367)</f>
        <v>EGYPTIAN SAE</v>
      </c>
      <c r="P367" t="str">
        <f>TRIM(E367)</f>
        <v>non terminato</v>
      </c>
      <c r="Q367" t="str">
        <f t="shared" si="31"/>
        <v>20</v>
      </c>
      <c r="R367" t="str">
        <f t="shared" si="31"/>
        <v>18</v>
      </c>
    </row>
    <row r="368" spans="1:18" ht="12.75" customHeight="1" x14ac:dyDescent="0.3">
      <c r="A368" s="16">
        <v>370</v>
      </c>
      <c r="B368" s="14" t="s">
        <v>205</v>
      </c>
      <c r="C368" s="14" t="s">
        <v>14</v>
      </c>
      <c r="D368" s="14" t="s">
        <v>16</v>
      </c>
      <c r="E368" s="15" t="s">
        <v>1391</v>
      </c>
      <c r="F368" s="16">
        <v>10</v>
      </c>
      <c r="G368" s="17">
        <v>22</v>
      </c>
      <c r="H368" s="18">
        <f t="shared" si="27"/>
        <v>220</v>
      </c>
      <c r="I368" s="14" t="str">
        <f t="shared" si="28"/>
        <v>EGY-EGYPTIAN SAE-22</v>
      </c>
      <c r="J368" s="32" t="str">
        <f>MID(Tabella1[[#This Row],[COD PRODOTTO]],3,3)</f>
        <v>317</v>
      </c>
      <c r="K368" s="32"/>
      <c r="L368" t="str">
        <f t="shared" si="29"/>
        <v>terminato</v>
      </c>
      <c r="M368" t="str">
        <f t="shared" si="30"/>
        <v>E2317462</v>
      </c>
      <c r="N368" t="str">
        <f>TRIM(C368)</f>
        <v>EGY</v>
      </c>
      <c r="O368" t="str">
        <f>TRIM(D368)</f>
        <v>EGYPTIAN SAE</v>
      </c>
      <c r="P368" t="str">
        <f>TRIM(E368)</f>
        <v>non terminato</v>
      </c>
      <c r="Q368" t="str">
        <f t="shared" si="31"/>
        <v>10</v>
      </c>
      <c r="R368" t="str">
        <f t="shared" si="31"/>
        <v>22</v>
      </c>
    </row>
    <row r="369" spans="1:18" ht="12.75" customHeight="1" x14ac:dyDescent="0.3">
      <c r="A369" s="16">
        <v>371</v>
      </c>
      <c r="B369" s="14" t="s">
        <v>206</v>
      </c>
      <c r="C369" s="14" t="s">
        <v>8</v>
      </c>
      <c r="D369" s="14" t="s">
        <v>97</v>
      </c>
      <c r="E369" s="15" t="s">
        <v>1391</v>
      </c>
      <c r="F369" s="16">
        <v>20</v>
      </c>
      <c r="G369" s="17">
        <v>16</v>
      </c>
      <c r="H369" s="18">
        <f t="shared" si="27"/>
        <v>320</v>
      </c>
      <c r="I369" s="14" t="str">
        <f t="shared" si="28"/>
        <v>ITA-zan SPA-16</v>
      </c>
      <c r="J369" s="32" t="str">
        <f>MID(Tabella1[[#This Row],[COD PRODOTTO]],3,3)</f>
        <v>574</v>
      </c>
      <c r="K369" s="32"/>
      <c r="L369" t="str">
        <f t="shared" si="29"/>
        <v>terminato</v>
      </c>
      <c r="M369" t="str">
        <f t="shared" si="30"/>
        <v>G5574370</v>
      </c>
      <c r="N369" t="str">
        <f>TRIM(C369)</f>
        <v>ITA</v>
      </c>
      <c r="O369" t="str">
        <f>TRIM(D369)</f>
        <v>zan SPA</v>
      </c>
      <c r="P369" t="str">
        <f>TRIM(E369)</f>
        <v>non terminato</v>
      </c>
      <c r="Q369" t="str">
        <f t="shared" si="31"/>
        <v>20</v>
      </c>
      <c r="R369" t="str">
        <f t="shared" si="31"/>
        <v>16</v>
      </c>
    </row>
    <row r="370" spans="1:18" ht="12.75" customHeight="1" x14ac:dyDescent="0.3">
      <c r="A370" s="16">
        <v>372</v>
      </c>
      <c r="B370" s="14" t="s">
        <v>206</v>
      </c>
      <c r="C370" s="14" t="s">
        <v>8</v>
      </c>
      <c r="D370" s="14" t="s">
        <v>97</v>
      </c>
      <c r="E370" s="15" t="s">
        <v>1391</v>
      </c>
      <c r="F370" s="16">
        <v>10</v>
      </c>
      <c r="G370" s="17">
        <v>16</v>
      </c>
      <c r="H370" s="18">
        <f t="shared" si="27"/>
        <v>160</v>
      </c>
      <c r="I370" s="14" t="str">
        <f t="shared" si="28"/>
        <v>ITA-zan SPA-16</v>
      </c>
      <c r="J370" s="32" t="str">
        <f>MID(Tabella1[[#This Row],[COD PRODOTTO]],3,3)</f>
        <v>574</v>
      </c>
      <c r="K370" s="32"/>
      <c r="L370" t="str">
        <f t="shared" si="29"/>
        <v>terminato</v>
      </c>
      <c r="M370" t="str">
        <f t="shared" si="30"/>
        <v>G5574370</v>
      </c>
      <c r="N370" t="str">
        <f>TRIM(C370)</f>
        <v>ITA</v>
      </c>
      <c r="O370" t="str">
        <f>TRIM(D370)</f>
        <v>zan SPA</v>
      </c>
      <c r="P370" t="str">
        <f>TRIM(E370)</f>
        <v>non terminato</v>
      </c>
      <c r="Q370" t="str">
        <f t="shared" si="31"/>
        <v>10</v>
      </c>
      <c r="R370" t="str">
        <f t="shared" si="31"/>
        <v>16</v>
      </c>
    </row>
    <row r="371" spans="1:18" ht="12.75" customHeight="1" x14ac:dyDescent="0.3">
      <c r="A371" s="16">
        <v>373</v>
      </c>
      <c r="B371" s="14" t="s">
        <v>206</v>
      </c>
      <c r="C371" s="14" t="s">
        <v>8</v>
      </c>
      <c r="D371" s="14" t="s">
        <v>97</v>
      </c>
      <c r="E371" s="14" t="s">
        <v>10</v>
      </c>
      <c r="F371" s="16">
        <v>0</v>
      </c>
      <c r="G371" s="17">
        <v>12</v>
      </c>
      <c r="H371" s="18" t="str">
        <f t="shared" si="27"/>
        <v/>
      </c>
      <c r="I371" s="14" t="str">
        <f t="shared" si="28"/>
        <v>ITA-zan SPA-12</v>
      </c>
      <c r="J371" s="32" t="str">
        <f>MID(Tabella1[[#This Row],[COD PRODOTTO]],3,3)</f>
        <v>574</v>
      </c>
      <c r="K371" s="32"/>
      <c r="L371" t="str">
        <f t="shared" si="29"/>
        <v>terminato</v>
      </c>
      <c r="M371" t="str">
        <f t="shared" si="30"/>
        <v>G5574370</v>
      </c>
      <c r="N371" t="str">
        <f>TRIM(C371)</f>
        <v>ITA</v>
      </c>
      <c r="O371" t="str">
        <f>TRIM(D371)</f>
        <v>zan SPA</v>
      </c>
      <c r="P371" t="str">
        <f>TRIM(E371)</f>
        <v>terminato</v>
      </c>
      <c r="Q371" t="str">
        <f t="shared" si="31"/>
        <v>0</v>
      </c>
      <c r="R371" t="str">
        <f t="shared" si="31"/>
        <v>12</v>
      </c>
    </row>
    <row r="372" spans="1:18" ht="12.75" customHeight="1" x14ac:dyDescent="0.3">
      <c r="A372" s="16">
        <v>374</v>
      </c>
      <c r="B372" s="14" t="s">
        <v>207</v>
      </c>
      <c r="C372" s="14" t="s">
        <v>8</v>
      </c>
      <c r="D372" s="14" t="s">
        <v>36</v>
      </c>
      <c r="E372" s="15" t="s">
        <v>1391</v>
      </c>
      <c r="F372" s="16">
        <v>20</v>
      </c>
      <c r="G372" s="17">
        <v>10</v>
      </c>
      <c r="H372" s="18">
        <f t="shared" si="27"/>
        <v>200</v>
      </c>
      <c r="I372" s="14" t="str">
        <f t="shared" si="28"/>
        <v>ITA-zan VETRI-10</v>
      </c>
      <c r="J372" s="32" t="str">
        <f>MID(Tabella1[[#This Row],[COD PRODOTTO]],3,3)</f>
        <v>277</v>
      </c>
      <c r="K372" s="32"/>
      <c r="L372" t="str">
        <f t="shared" si="29"/>
        <v>terminato</v>
      </c>
      <c r="M372" t="str">
        <f t="shared" si="30"/>
        <v>D2277089</v>
      </c>
      <c r="N372" t="str">
        <f>TRIM(C372)</f>
        <v>ITA</v>
      </c>
      <c r="O372" t="str">
        <f>TRIM(D372)</f>
        <v>zan VETRI</v>
      </c>
      <c r="P372" t="str">
        <f>TRIM(E372)</f>
        <v>non terminato</v>
      </c>
      <c r="Q372" t="str">
        <f t="shared" si="31"/>
        <v>20</v>
      </c>
      <c r="R372" t="str">
        <f t="shared" si="31"/>
        <v>10</v>
      </c>
    </row>
    <row r="373" spans="1:18" ht="12.75" customHeight="1" x14ac:dyDescent="0.3">
      <c r="A373" s="16">
        <v>375</v>
      </c>
      <c r="B373" s="14" t="s">
        <v>207</v>
      </c>
      <c r="C373" s="14" t="s">
        <v>8</v>
      </c>
      <c r="D373" s="14" t="s">
        <v>36</v>
      </c>
      <c r="E373" s="15" t="s">
        <v>1391</v>
      </c>
      <c r="F373" s="16">
        <v>10</v>
      </c>
      <c r="G373" s="17">
        <v>12</v>
      </c>
      <c r="H373" s="18">
        <f t="shared" si="27"/>
        <v>120</v>
      </c>
      <c r="I373" s="14" t="str">
        <f t="shared" si="28"/>
        <v>ITA-zan VETRI-12</v>
      </c>
      <c r="J373" s="32" t="str">
        <f>MID(Tabella1[[#This Row],[COD PRODOTTO]],3,3)</f>
        <v>277</v>
      </c>
      <c r="K373" s="32"/>
      <c r="L373" t="str">
        <f t="shared" si="29"/>
        <v>terminato</v>
      </c>
      <c r="M373" t="str">
        <f t="shared" si="30"/>
        <v>D2277089</v>
      </c>
      <c r="N373" t="str">
        <f>TRIM(C373)</f>
        <v>ITA</v>
      </c>
      <c r="O373" t="str">
        <f>TRIM(D373)</f>
        <v>zan VETRI</v>
      </c>
      <c r="P373" t="str">
        <f>TRIM(E373)</f>
        <v>non terminato</v>
      </c>
      <c r="Q373" t="str">
        <f t="shared" si="31"/>
        <v>10</v>
      </c>
      <c r="R373" t="str">
        <f t="shared" si="31"/>
        <v>12</v>
      </c>
    </row>
    <row r="374" spans="1:18" ht="12.75" customHeight="1" x14ac:dyDescent="0.3">
      <c r="A374" s="16">
        <v>376</v>
      </c>
      <c r="B374" s="14" t="s">
        <v>207</v>
      </c>
      <c r="C374" s="14" t="s">
        <v>8</v>
      </c>
      <c r="D374" s="14" t="s">
        <v>36</v>
      </c>
      <c r="E374" s="14" t="s">
        <v>10</v>
      </c>
      <c r="F374" s="16">
        <v>0</v>
      </c>
      <c r="G374" s="17">
        <v>12</v>
      </c>
      <c r="H374" s="18" t="str">
        <f t="shared" si="27"/>
        <v/>
      </c>
      <c r="I374" s="14" t="str">
        <f t="shared" si="28"/>
        <v>ITA-zan VETRI-12</v>
      </c>
      <c r="J374" s="32" t="str">
        <f>MID(Tabella1[[#This Row],[COD PRODOTTO]],3,3)</f>
        <v>277</v>
      </c>
      <c r="K374" s="32"/>
      <c r="L374" t="str">
        <f t="shared" si="29"/>
        <v>terminato</v>
      </c>
      <c r="M374" t="str">
        <f t="shared" si="30"/>
        <v>D2277089</v>
      </c>
      <c r="N374" t="str">
        <f>TRIM(C374)</f>
        <v>ITA</v>
      </c>
      <c r="O374" t="str">
        <f>TRIM(D374)</f>
        <v>zan VETRI</v>
      </c>
      <c r="P374" t="str">
        <f>TRIM(E374)</f>
        <v>terminato</v>
      </c>
      <c r="Q374" t="str">
        <f t="shared" si="31"/>
        <v>0</v>
      </c>
      <c r="R374" t="str">
        <f t="shared" si="31"/>
        <v>12</v>
      </c>
    </row>
    <row r="375" spans="1:18" ht="12.75" customHeight="1" x14ac:dyDescent="0.3">
      <c r="A375" s="16">
        <v>377</v>
      </c>
      <c r="B375" s="14" t="s">
        <v>208</v>
      </c>
      <c r="C375" s="14" t="s">
        <v>8</v>
      </c>
      <c r="D375" s="14" t="s">
        <v>105</v>
      </c>
      <c r="E375" s="15" t="s">
        <v>1391</v>
      </c>
      <c r="F375" s="16">
        <v>20</v>
      </c>
      <c r="G375" s="17">
        <v>26</v>
      </c>
      <c r="H375" s="18">
        <f t="shared" si="27"/>
        <v>520</v>
      </c>
      <c r="I375" s="14" t="str">
        <f t="shared" si="28"/>
        <v>ITA-SG DISTRIBUZIONE SRL-26</v>
      </c>
      <c r="J375" s="32" t="str">
        <f>MID(Tabella1[[#This Row],[COD PRODOTTO]],3,3)</f>
        <v>260</v>
      </c>
      <c r="K375" s="32"/>
      <c r="L375" t="str">
        <f t="shared" si="29"/>
        <v>terminato</v>
      </c>
      <c r="M375" t="str">
        <f t="shared" si="30"/>
        <v>E5260954</v>
      </c>
      <c r="N375" t="str">
        <f>TRIM(C375)</f>
        <v>ITA</v>
      </c>
      <c r="O375" t="str">
        <f>TRIM(D375)</f>
        <v>SG DISTRIBUZIONE SRL</v>
      </c>
      <c r="P375" t="str">
        <f>TRIM(E375)</f>
        <v>non terminato</v>
      </c>
      <c r="Q375" t="str">
        <f t="shared" si="31"/>
        <v>20</v>
      </c>
      <c r="R375" t="str">
        <f t="shared" si="31"/>
        <v>26</v>
      </c>
    </row>
    <row r="376" spans="1:18" ht="12.75" customHeight="1" x14ac:dyDescent="0.3">
      <c r="A376" s="16">
        <v>378</v>
      </c>
      <c r="B376" s="14" t="s">
        <v>208</v>
      </c>
      <c r="C376" s="14" t="s">
        <v>8</v>
      </c>
      <c r="D376" s="14" t="s">
        <v>105</v>
      </c>
      <c r="E376" s="14" t="s">
        <v>10</v>
      </c>
      <c r="F376" s="16">
        <v>0</v>
      </c>
      <c r="G376" s="17">
        <v>10</v>
      </c>
      <c r="H376" s="18" t="str">
        <f t="shared" si="27"/>
        <v/>
      </c>
      <c r="I376" s="14" t="str">
        <f t="shared" si="28"/>
        <v>ITA-SG DISTRIBUZIONE SRL-10</v>
      </c>
      <c r="J376" s="32" t="str">
        <f>MID(Tabella1[[#This Row],[COD PRODOTTO]],3,3)</f>
        <v>260</v>
      </c>
      <c r="K376" s="32"/>
      <c r="L376" t="str">
        <f t="shared" si="29"/>
        <v>terminato</v>
      </c>
      <c r="M376" t="str">
        <f t="shared" si="30"/>
        <v>E5260954</v>
      </c>
      <c r="N376" t="str">
        <f>TRIM(C376)</f>
        <v>ITA</v>
      </c>
      <c r="O376" t="str">
        <f>TRIM(D376)</f>
        <v>SG DISTRIBUZIONE SRL</v>
      </c>
      <c r="P376" t="str">
        <f>TRIM(E376)</f>
        <v>terminato</v>
      </c>
      <c r="Q376" t="str">
        <f t="shared" si="31"/>
        <v>0</v>
      </c>
      <c r="R376" t="str">
        <f t="shared" si="31"/>
        <v>10</v>
      </c>
    </row>
    <row r="377" spans="1:18" ht="12.75" customHeight="1" x14ac:dyDescent="0.3">
      <c r="A377" s="16">
        <v>379</v>
      </c>
      <c r="B377" s="14" t="s">
        <v>208</v>
      </c>
      <c r="C377" s="14" t="s">
        <v>8</v>
      </c>
      <c r="D377" s="14" t="s">
        <v>105</v>
      </c>
      <c r="E377" s="15" t="s">
        <v>1391</v>
      </c>
      <c r="F377" s="16">
        <v>10</v>
      </c>
      <c r="G377" s="17">
        <v>20</v>
      </c>
      <c r="H377" s="18">
        <f t="shared" si="27"/>
        <v>200</v>
      </c>
      <c r="I377" s="14" t="str">
        <f t="shared" si="28"/>
        <v>ITA-SG DISTRIBUZIONE SRL-20</v>
      </c>
      <c r="J377" s="32" t="str">
        <f>MID(Tabella1[[#This Row],[COD PRODOTTO]],3,3)</f>
        <v>260</v>
      </c>
      <c r="K377" s="32"/>
      <c r="L377" t="str">
        <f t="shared" si="29"/>
        <v>terminato</v>
      </c>
      <c r="M377" t="str">
        <f t="shared" si="30"/>
        <v>E5260954</v>
      </c>
      <c r="N377" t="str">
        <f>TRIM(C377)</f>
        <v>ITA</v>
      </c>
      <c r="O377" t="str">
        <f>TRIM(D377)</f>
        <v>SG DISTRIBUZIONE SRL</v>
      </c>
      <c r="P377" t="str">
        <f>TRIM(E377)</f>
        <v>non terminato</v>
      </c>
      <c r="Q377" t="str">
        <f t="shared" si="31"/>
        <v>10</v>
      </c>
      <c r="R377" t="str">
        <f t="shared" si="31"/>
        <v>20</v>
      </c>
    </row>
    <row r="378" spans="1:18" ht="12.75" customHeight="1" x14ac:dyDescent="0.3">
      <c r="A378" s="16">
        <v>380</v>
      </c>
      <c r="B378" s="14" t="s">
        <v>209</v>
      </c>
      <c r="C378" s="14" t="s">
        <v>8</v>
      </c>
      <c r="D378" s="14" t="s">
        <v>47</v>
      </c>
      <c r="E378" s="15" t="s">
        <v>1391</v>
      </c>
      <c r="F378" s="16">
        <v>10</v>
      </c>
      <c r="G378" s="17">
        <v>33</v>
      </c>
      <c r="H378" s="18">
        <f t="shared" si="27"/>
        <v>330</v>
      </c>
      <c r="I378" s="14" t="str">
        <f t="shared" si="28"/>
        <v>ITA-zan pin SPA-33</v>
      </c>
      <c r="J378" s="32" t="str">
        <f>MID(Tabella1[[#This Row],[COD PRODOTTO]],3,3)</f>
        <v>280</v>
      </c>
      <c r="K378" s="32"/>
      <c r="L378" t="str">
        <f t="shared" si="29"/>
        <v>terminato</v>
      </c>
      <c r="M378" t="str">
        <f t="shared" si="30"/>
        <v>I5280170</v>
      </c>
      <c r="N378" t="str">
        <f>TRIM(C378)</f>
        <v>ITA</v>
      </c>
      <c r="O378" t="str">
        <f>TRIM(D378)</f>
        <v>zan pin SPA</v>
      </c>
      <c r="P378" t="str">
        <f>TRIM(E378)</f>
        <v>non terminato</v>
      </c>
      <c r="Q378" t="str">
        <f t="shared" si="31"/>
        <v>10</v>
      </c>
      <c r="R378" t="str">
        <f t="shared" si="31"/>
        <v>33</v>
      </c>
    </row>
    <row r="379" spans="1:18" ht="12.75" customHeight="1" x14ac:dyDescent="0.3">
      <c r="A379" s="16">
        <v>381</v>
      </c>
      <c r="B379" s="14" t="s">
        <v>209</v>
      </c>
      <c r="C379" s="14" t="s">
        <v>8</v>
      </c>
      <c r="D379" s="14" t="s">
        <v>47</v>
      </c>
      <c r="E379" s="14" t="s">
        <v>10</v>
      </c>
      <c r="F379" s="16">
        <v>0</v>
      </c>
      <c r="G379" s="17">
        <v>32</v>
      </c>
      <c r="H379" s="18" t="str">
        <f t="shared" si="27"/>
        <v/>
      </c>
      <c r="I379" s="14" t="str">
        <f t="shared" si="28"/>
        <v>ITA-zan pin SPA-32</v>
      </c>
      <c r="J379" s="32" t="str">
        <f>MID(Tabella1[[#This Row],[COD PRODOTTO]],3,3)</f>
        <v>280</v>
      </c>
      <c r="K379" s="32"/>
      <c r="L379" t="str">
        <f t="shared" si="29"/>
        <v>terminato</v>
      </c>
      <c r="M379" t="str">
        <f t="shared" si="30"/>
        <v>I5280170</v>
      </c>
      <c r="N379" t="str">
        <f>TRIM(C379)</f>
        <v>ITA</v>
      </c>
      <c r="O379" t="str">
        <f>TRIM(D379)</f>
        <v>zan pin SPA</v>
      </c>
      <c r="P379" t="str">
        <f>TRIM(E379)</f>
        <v>terminato</v>
      </c>
      <c r="Q379" t="str">
        <f t="shared" si="31"/>
        <v>0</v>
      </c>
      <c r="R379" t="str">
        <f t="shared" si="31"/>
        <v>32</v>
      </c>
    </row>
    <row r="380" spans="1:18" ht="12.75" customHeight="1" x14ac:dyDescent="0.3">
      <c r="A380" s="16">
        <v>382</v>
      </c>
      <c r="B380" s="14" t="s">
        <v>209</v>
      </c>
      <c r="C380" s="14" t="s">
        <v>8</v>
      </c>
      <c r="D380" s="14" t="s">
        <v>47</v>
      </c>
      <c r="E380" s="15" t="s">
        <v>1391</v>
      </c>
      <c r="F380" s="16">
        <v>20</v>
      </c>
      <c r="G380" s="17">
        <v>11</v>
      </c>
      <c r="H380" s="18">
        <f t="shared" si="27"/>
        <v>220</v>
      </c>
      <c r="I380" s="14" t="str">
        <f t="shared" si="28"/>
        <v>ITA-zan pin SPA-11</v>
      </c>
      <c r="J380" s="32" t="str">
        <f>MID(Tabella1[[#This Row],[COD PRODOTTO]],3,3)</f>
        <v>280</v>
      </c>
      <c r="K380" s="32"/>
      <c r="L380" t="str">
        <f t="shared" si="29"/>
        <v>terminato</v>
      </c>
      <c r="M380" t="str">
        <f t="shared" si="30"/>
        <v>I5280170</v>
      </c>
      <c r="N380" t="str">
        <f>TRIM(C380)</f>
        <v>ITA</v>
      </c>
      <c r="O380" t="str">
        <f>TRIM(D380)</f>
        <v>zan pin SPA</v>
      </c>
      <c r="P380" t="str">
        <f>TRIM(E380)</f>
        <v>non terminato</v>
      </c>
      <c r="Q380" t="str">
        <f t="shared" si="31"/>
        <v>20</v>
      </c>
      <c r="R380" t="str">
        <f t="shared" si="31"/>
        <v>11</v>
      </c>
    </row>
    <row r="381" spans="1:18" ht="12.75" customHeight="1" x14ac:dyDescent="0.3">
      <c r="A381" s="16">
        <v>383</v>
      </c>
      <c r="B381" s="14" t="s">
        <v>210</v>
      </c>
      <c r="C381" s="14" t="s">
        <v>8</v>
      </c>
      <c r="D381" s="14" t="s">
        <v>65</v>
      </c>
      <c r="E381" s="15" t="s">
        <v>1391</v>
      </c>
      <c r="F381" s="16">
        <v>20</v>
      </c>
      <c r="G381" s="17">
        <v>15</v>
      </c>
      <c r="H381" s="18">
        <f t="shared" si="27"/>
        <v>300</v>
      </c>
      <c r="I381" s="14" t="str">
        <f t="shared" si="28"/>
        <v>ITA-zan PAM-15</v>
      </c>
      <c r="J381" s="32" t="str">
        <f>MID(Tabella1[[#This Row],[COD PRODOTTO]],3,3)</f>
        <v>159</v>
      </c>
      <c r="K381" s="32"/>
      <c r="L381" t="str">
        <f t="shared" si="29"/>
        <v>terminato</v>
      </c>
      <c r="M381" t="str">
        <f t="shared" si="30"/>
        <v>S6159676</v>
      </c>
      <c r="N381" t="str">
        <f>TRIM(C381)</f>
        <v>ITA</v>
      </c>
      <c r="O381" t="str">
        <f>TRIM(D381)</f>
        <v>zan PAM</v>
      </c>
      <c r="P381" t="str">
        <f>TRIM(E381)</f>
        <v>non terminato</v>
      </c>
      <c r="Q381" t="str">
        <f t="shared" si="31"/>
        <v>20</v>
      </c>
      <c r="R381" t="str">
        <f t="shared" si="31"/>
        <v>15</v>
      </c>
    </row>
    <row r="382" spans="1:18" ht="12.75" customHeight="1" x14ac:dyDescent="0.3">
      <c r="A382" s="16">
        <v>384</v>
      </c>
      <c r="B382" s="14" t="s">
        <v>210</v>
      </c>
      <c r="C382" s="14" t="s">
        <v>8</v>
      </c>
      <c r="D382" s="14" t="s">
        <v>65</v>
      </c>
      <c r="E382" s="14" t="s">
        <v>10</v>
      </c>
      <c r="F382" s="16">
        <v>0</v>
      </c>
      <c r="G382" s="17">
        <v>30</v>
      </c>
      <c r="H382" s="18" t="str">
        <f t="shared" si="27"/>
        <v/>
      </c>
      <c r="I382" s="14" t="str">
        <f t="shared" si="28"/>
        <v>ITA-zan PAM-30</v>
      </c>
      <c r="J382" s="32" t="str">
        <f>MID(Tabella1[[#This Row],[COD PRODOTTO]],3,3)</f>
        <v>159</v>
      </c>
      <c r="K382" s="32"/>
      <c r="L382" t="str">
        <f t="shared" si="29"/>
        <v>terminato</v>
      </c>
      <c r="M382" t="str">
        <f t="shared" si="30"/>
        <v>S6159676</v>
      </c>
      <c r="N382" t="str">
        <f>TRIM(C382)</f>
        <v>ITA</v>
      </c>
      <c r="O382" t="str">
        <f>TRIM(D382)</f>
        <v>zan PAM</v>
      </c>
      <c r="P382" t="str">
        <f>TRIM(E382)</f>
        <v>terminato</v>
      </c>
      <c r="Q382" t="str">
        <f t="shared" si="31"/>
        <v>0</v>
      </c>
      <c r="R382" t="str">
        <f t="shared" si="31"/>
        <v>30</v>
      </c>
    </row>
    <row r="383" spans="1:18" ht="12.75" customHeight="1" x14ac:dyDescent="0.3">
      <c r="A383" s="16">
        <v>385</v>
      </c>
      <c r="B383" s="14" t="s">
        <v>210</v>
      </c>
      <c r="C383" s="14" t="s">
        <v>8</v>
      </c>
      <c r="D383" s="14" t="s">
        <v>65</v>
      </c>
      <c r="E383" s="15" t="s">
        <v>1391</v>
      </c>
      <c r="F383" s="16">
        <v>10</v>
      </c>
      <c r="G383" s="17">
        <v>37</v>
      </c>
      <c r="H383" s="18">
        <f t="shared" si="27"/>
        <v>370</v>
      </c>
      <c r="I383" s="14" t="str">
        <f t="shared" si="28"/>
        <v>ITA-zan PAM-37</v>
      </c>
      <c r="J383" s="32" t="str">
        <f>MID(Tabella1[[#This Row],[COD PRODOTTO]],3,3)</f>
        <v>159</v>
      </c>
      <c r="K383" s="32"/>
      <c r="L383" t="str">
        <f t="shared" si="29"/>
        <v>terminato</v>
      </c>
      <c r="M383" t="str">
        <f t="shared" si="30"/>
        <v>S6159676</v>
      </c>
      <c r="N383" t="str">
        <f>TRIM(C383)</f>
        <v>ITA</v>
      </c>
      <c r="O383" t="str">
        <f>TRIM(D383)</f>
        <v>zan PAM</v>
      </c>
      <c r="P383" t="str">
        <f>TRIM(E383)</f>
        <v>non terminato</v>
      </c>
      <c r="Q383" t="str">
        <f t="shared" si="31"/>
        <v>10</v>
      </c>
      <c r="R383" t="str">
        <f t="shared" si="31"/>
        <v>37</v>
      </c>
    </row>
    <row r="384" spans="1:18" ht="12.75" customHeight="1" x14ac:dyDescent="0.3">
      <c r="A384" s="16">
        <v>386</v>
      </c>
      <c r="B384" s="14" t="s">
        <v>211</v>
      </c>
      <c r="C384" s="14" t="s">
        <v>8</v>
      </c>
      <c r="D384" s="14" t="s">
        <v>180</v>
      </c>
      <c r="E384" s="15" t="s">
        <v>1391</v>
      </c>
      <c r="F384" s="16">
        <v>20</v>
      </c>
      <c r="G384" s="17">
        <v>33</v>
      </c>
      <c r="H384" s="18">
        <f t="shared" si="27"/>
        <v>660</v>
      </c>
      <c r="I384" s="14" t="str">
        <f t="shared" si="28"/>
        <v>ITA-mull-33</v>
      </c>
      <c r="J384" s="32" t="str">
        <f>MID(Tabella1[[#This Row],[COD PRODOTTO]],3,3)</f>
        <v>796</v>
      </c>
      <c r="K384" s="32"/>
      <c r="L384" t="str">
        <f t="shared" si="29"/>
        <v>terminato</v>
      </c>
      <c r="M384" t="str">
        <f t="shared" si="30"/>
        <v>V8796943</v>
      </c>
      <c r="N384" t="str">
        <f>TRIM(C384)</f>
        <v>ITA</v>
      </c>
      <c r="O384" t="str">
        <f>TRIM(D384)</f>
        <v>mull</v>
      </c>
      <c r="P384" t="str">
        <f>TRIM(E384)</f>
        <v>non terminato</v>
      </c>
      <c r="Q384" t="str">
        <f t="shared" si="31"/>
        <v>20</v>
      </c>
      <c r="R384" t="str">
        <f t="shared" si="31"/>
        <v>33</v>
      </c>
    </row>
    <row r="385" spans="1:18" ht="12.75" customHeight="1" x14ac:dyDescent="0.3">
      <c r="A385" s="16">
        <v>387</v>
      </c>
      <c r="B385" s="14" t="s">
        <v>212</v>
      </c>
      <c r="C385" s="14" t="s">
        <v>8</v>
      </c>
      <c r="D385" s="14" t="s">
        <v>47</v>
      </c>
      <c r="E385" s="14" t="s">
        <v>10</v>
      </c>
      <c r="F385" s="16">
        <v>0</v>
      </c>
      <c r="G385" s="17">
        <v>37</v>
      </c>
      <c r="H385" s="18" t="str">
        <f t="shared" si="27"/>
        <v/>
      </c>
      <c r="I385" s="14" t="str">
        <f t="shared" si="28"/>
        <v>ITA-zan pin SPA-37</v>
      </c>
      <c r="J385" s="32" t="str">
        <f>MID(Tabella1[[#This Row],[COD PRODOTTO]],3,3)</f>
        <v>929</v>
      </c>
      <c r="K385" s="32"/>
      <c r="L385" t="str">
        <f t="shared" si="29"/>
        <v>terminato</v>
      </c>
      <c r="M385" t="str">
        <f t="shared" si="30"/>
        <v>P6929325</v>
      </c>
      <c r="N385" t="str">
        <f>TRIM(C385)</f>
        <v>ITA</v>
      </c>
      <c r="O385" t="str">
        <f>TRIM(D385)</f>
        <v>zan pin SPA</v>
      </c>
      <c r="P385" t="str">
        <f>TRIM(E385)</f>
        <v>terminato</v>
      </c>
      <c r="Q385" t="str">
        <f t="shared" si="31"/>
        <v>0</v>
      </c>
      <c r="R385" t="str">
        <f t="shared" si="31"/>
        <v>37</v>
      </c>
    </row>
    <row r="386" spans="1:18" ht="12.75" customHeight="1" x14ac:dyDescent="0.3">
      <c r="A386" s="16">
        <v>388</v>
      </c>
      <c r="B386" s="14" t="s">
        <v>213</v>
      </c>
      <c r="C386" s="14" t="s">
        <v>8</v>
      </c>
      <c r="D386" s="14" t="s">
        <v>9</v>
      </c>
      <c r="E386" s="15" t="s">
        <v>1391</v>
      </c>
      <c r="F386" s="16">
        <v>20</v>
      </c>
      <c r="G386" s="17">
        <v>30</v>
      </c>
      <c r="H386" s="18">
        <f t="shared" ref="H386:H449" si="32">IF(G386*F386=0,"",G386*F386)</f>
        <v>600</v>
      </c>
      <c r="I386" s="14" t="str">
        <f t="shared" ref="I386:I449" si="33">_xlfn.CONCAT(C386,"-",D386,"-",G386)</f>
        <v>ITA-SG-30</v>
      </c>
      <c r="J386" s="32" t="str">
        <f>MID(Tabella1[[#This Row],[COD PRODOTTO]],3,3)</f>
        <v>224</v>
      </c>
      <c r="K386" s="32"/>
      <c r="L386" t="str">
        <f t="shared" si="29"/>
        <v>terminato</v>
      </c>
      <c r="M386" t="str">
        <f t="shared" si="30"/>
        <v>V4224545</v>
      </c>
      <c r="N386" t="str">
        <f>TRIM(C386)</f>
        <v>ITA</v>
      </c>
      <c r="O386" t="str">
        <f>TRIM(D386)</f>
        <v>SG</v>
      </c>
      <c r="P386" t="str">
        <f t="shared" ref="P386:R449" si="34">TRIM(E386)</f>
        <v>non terminato</v>
      </c>
      <c r="Q386" t="str">
        <f t="shared" si="31"/>
        <v>20</v>
      </c>
      <c r="R386" t="str">
        <f t="shared" si="31"/>
        <v>30</v>
      </c>
    </row>
    <row r="387" spans="1:18" ht="12.75" customHeight="1" x14ac:dyDescent="0.3">
      <c r="A387" s="16">
        <v>389</v>
      </c>
      <c r="B387" s="14" t="s">
        <v>213</v>
      </c>
      <c r="C387" s="14" t="s">
        <v>8</v>
      </c>
      <c r="D387" s="14" t="s">
        <v>9</v>
      </c>
      <c r="E387" s="14" t="s">
        <v>10</v>
      </c>
      <c r="F387" s="16">
        <v>0</v>
      </c>
      <c r="G387" s="17">
        <v>30</v>
      </c>
      <c r="H387" s="18" t="str">
        <f t="shared" si="32"/>
        <v/>
      </c>
      <c r="I387" s="14" t="str">
        <f t="shared" si="33"/>
        <v>ITA-SG-30</v>
      </c>
      <c r="J387" s="32" t="str">
        <f>MID(Tabella1[[#This Row],[COD PRODOTTO]],3,3)</f>
        <v>224</v>
      </c>
      <c r="K387" s="32"/>
      <c r="L387" t="str">
        <f t="shared" ref="L387:L450" si="35">IF($E387="","non terminato","terminato")</f>
        <v>terminato</v>
      </c>
      <c r="M387" t="str">
        <f t="shared" ref="M387:M450" si="36">TRIM(B387)</f>
        <v>V4224545</v>
      </c>
      <c r="N387" t="str">
        <f>TRIM(C387)</f>
        <v>ITA</v>
      </c>
      <c r="O387" t="str">
        <f>TRIM(D387)</f>
        <v>SG</v>
      </c>
      <c r="P387" t="str">
        <f t="shared" si="34"/>
        <v>terminato</v>
      </c>
      <c r="Q387" t="str">
        <f t="shared" si="34"/>
        <v>0</v>
      </c>
      <c r="R387" t="str">
        <f t="shared" si="34"/>
        <v>30</v>
      </c>
    </row>
    <row r="388" spans="1:18" ht="12.75" customHeight="1" x14ac:dyDescent="0.3">
      <c r="A388" s="16">
        <v>390</v>
      </c>
      <c r="B388" s="14" t="s">
        <v>214</v>
      </c>
      <c r="C388" s="14" t="s">
        <v>8</v>
      </c>
      <c r="D388" s="14" t="s">
        <v>36</v>
      </c>
      <c r="E388" s="14" t="s">
        <v>10</v>
      </c>
      <c r="F388" s="16">
        <v>0</v>
      </c>
      <c r="G388" s="17">
        <v>38</v>
      </c>
      <c r="H388" s="18" t="str">
        <f t="shared" si="32"/>
        <v/>
      </c>
      <c r="I388" s="14" t="str">
        <f t="shared" si="33"/>
        <v>ITA-zan VETRI-38</v>
      </c>
      <c r="J388" s="32" t="str">
        <f>MID(Tabella1[[#This Row],[COD PRODOTTO]],3,3)</f>
        <v>130</v>
      </c>
      <c r="K388" s="32"/>
      <c r="L388" t="str">
        <f t="shared" si="35"/>
        <v>terminato</v>
      </c>
      <c r="M388" t="str">
        <f t="shared" si="36"/>
        <v>M9130429</v>
      </c>
      <c r="N388" t="str">
        <f>TRIM(C388)</f>
        <v>ITA</v>
      </c>
      <c r="O388" t="str">
        <f>TRIM(D388)</f>
        <v>zan VETRI</v>
      </c>
      <c r="P388" t="str">
        <f t="shared" si="34"/>
        <v>terminato</v>
      </c>
      <c r="Q388" t="str">
        <f t="shared" si="34"/>
        <v>0</v>
      </c>
      <c r="R388" t="str">
        <f t="shared" si="34"/>
        <v>38</v>
      </c>
    </row>
    <row r="389" spans="1:18" ht="12.75" customHeight="1" x14ac:dyDescent="0.3">
      <c r="A389" s="16">
        <v>391</v>
      </c>
      <c r="B389" s="14" t="s">
        <v>215</v>
      </c>
      <c r="C389" s="14" t="s">
        <v>8</v>
      </c>
      <c r="D389" s="14" t="s">
        <v>47</v>
      </c>
      <c r="E389" s="15" t="s">
        <v>1391</v>
      </c>
      <c r="F389" s="16">
        <v>20</v>
      </c>
      <c r="G389" s="17">
        <v>15</v>
      </c>
      <c r="H389" s="18">
        <f t="shared" si="32"/>
        <v>300</v>
      </c>
      <c r="I389" s="14" t="str">
        <f t="shared" si="33"/>
        <v>ITA-zan pin SPA-15</v>
      </c>
      <c r="J389" s="32" t="str">
        <f>MID(Tabella1[[#This Row],[COD PRODOTTO]],3,3)</f>
        <v>375</v>
      </c>
      <c r="K389" s="32"/>
      <c r="L389" t="str">
        <f t="shared" si="35"/>
        <v>terminato</v>
      </c>
      <c r="M389" t="str">
        <f t="shared" si="36"/>
        <v>T1375029</v>
      </c>
      <c r="N389" t="str">
        <f>TRIM(C389)</f>
        <v>ITA</v>
      </c>
      <c r="O389" t="str">
        <f>TRIM(D389)</f>
        <v>zan pin SPA</v>
      </c>
      <c r="P389" t="str">
        <f t="shared" si="34"/>
        <v>non terminato</v>
      </c>
      <c r="Q389" t="str">
        <f t="shared" si="34"/>
        <v>20</v>
      </c>
      <c r="R389" t="str">
        <f t="shared" si="34"/>
        <v>15</v>
      </c>
    </row>
    <row r="390" spans="1:18" ht="12.75" customHeight="1" x14ac:dyDescent="0.3">
      <c r="A390" s="16">
        <v>392</v>
      </c>
      <c r="B390" s="14" t="s">
        <v>215</v>
      </c>
      <c r="C390" s="14" t="s">
        <v>8</v>
      </c>
      <c r="D390" s="14" t="s">
        <v>47</v>
      </c>
      <c r="E390" s="14" t="s">
        <v>10</v>
      </c>
      <c r="F390" s="16">
        <v>0</v>
      </c>
      <c r="G390" s="17">
        <v>27</v>
      </c>
      <c r="H390" s="18" t="str">
        <f t="shared" si="32"/>
        <v/>
      </c>
      <c r="I390" s="14" t="str">
        <f t="shared" si="33"/>
        <v>ITA-zan pin SPA-27</v>
      </c>
      <c r="J390" s="32" t="str">
        <f>MID(Tabella1[[#This Row],[COD PRODOTTO]],3,3)</f>
        <v>375</v>
      </c>
      <c r="K390" s="32"/>
      <c r="L390" t="str">
        <f t="shared" si="35"/>
        <v>terminato</v>
      </c>
      <c r="M390" t="str">
        <f t="shared" si="36"/>
        <v>T1375029</v>
      </c>
      <c r="N390" t="str">
        <f>TRIM(C390)</f>
        <v>ITA</v>
      </c>
      <c r="O390" t="str">
        <f>TRIM(D390)</f>
        <v>zan pin SPA</v>
      </c>
      <c r="P390" t="str">
        <f t="shared" si="34"/>
        <v>terminato</v>
      </c>
      <c r="Q390" t="str">
        <f t="shared" si="34"/>
        <v>0</v>
      </c>
      <c r="R390" t="str">
        <f t="shared" si="34"/>
        <v>27</v>
      </c>
    </row>
    <row r="391" spans="1:18" ht="12.75" customHeight="1" x14ac:dyDescent="0.3">
      <c r="A391" s="16">
        <v>393</v>
      </c>
      <c r="B391" s="14" t="s">
        <v>215</v>
      </c>
      <c r="C391" s="14" t="s">
        <v>8</v>
      </c>
      <c r="D391" s="14" t="s">
        <v>47</v>
      </c>
      <c r="E391" s="15" t="s">
        <v>1391</v>
      </c>
      <c r="F391" s="16">
        <v>10</v>
      </c>
      <c r="G391" s="17">
        <v>27</v>
      </c>
      <c r="H391" s="18">
        <f t="shared" si="32"/>
        <v>270</v>
      </c>
      <c r="I391" s="14" t="str">
        <f t="shared" si="33"/>
        <v>ITA-zan pin SPA-27</v>
      </c>
      <c r="J391" s="32" t="str">
        <f>MID(Tabella1[[#This Row],[COD PRODOTTO]],3,3)</f>
        <v>375</v>
      </c>
      <c r="K391" s="32"/>
      <c r="L391" t="str">
        <f t="shared" si="35"/>
        <v>terminato</v>
      </c>
      <c r="M391" t="str">
        <f t="shared" si="36"/>
        <v>T1375029</v>
      </c>
      <c r="N391" t="str">
        <f>TRIM(C391)</f>
        <v>ITA</v>
      </c>
      <c r="O391" t="str">
        <f>TRIM(D391)</f>
        <v>zan pin SPA</v>
      </c>
      <c r="P391" t="str">
        <f t="shared" si="34"/>
        <v>non terminato</v>
      </c>
      <c r="Q391" t="str">
        <f t="shared" si="34"/>
        <v>10</v>
      </c>
      <c r="R391" t="str">
        <f t="shared" si="34"/>
        <v>27</v>
      </c>
    </row>
    <row r="392" spans="1:18" ht="12.75" customHeight="1" x14ac:dyDescent="0.3">
      <c r="A392" s="16">
        <v>394</v>
      </c>
      <c r="B392" s="14" t="s">
        <v>216</v>
      </c>
      <c r="C392" s="14" t="s">
        <v>8</v>
      </c>
      <c r="D392" s="14" t="s">
        <v>36</v>
      </c>
      <c r="E392" s="14" t="s">
        <v>10</v>
      </c>
      <c r="F392" s="16">
        <v>0</v>
      </c>
      <c r="G392" s="17">
        <v>14</v>
      </c>
      <c r="H392" s="18" t="str">
        <f t="shared" si="32"/>
        <v/>
      </c>
      <c r="I392" s="14" t="str">
        <f t="shared" si="33"/>
        <v>ITA-zan VETRI-14</v>
      </c>
      <c r="J392" s="32" t="str">
        <f>MID(Tabella1[[#This Row],[COD PRODOTTO]],3,3)</f>
        <v>566</v>
      </c>
      <c r="K392" s="32"/>
      <c r="L392" t="str">
        <f t="shared" si="35"/>
        <v>terminato</v>
      </c>
      <c r="M392" t="str">
        <f t="shared" si="36"/>
        <v>R6566165</v>
      </c>
      <c r="N392" t="str">
        <f>TRIM(C392)</f>
        <v>ITA</v>
      </c>
      <c r="O392" t="str">
        <f>TRIM(D392)</f>
        <v>zan VETRI</v>
      </c>
      <c r="P392" t="str">
        <f t="shared" si="34"/>
        <v>terminato</v>
      </c>
      <c r="Q392" t="str">
        <f t="shared" si="34"/>
        <v>0</v>
      </c>
      <c r="R392" t="str">
        <f t="shared" si="34"/>
        <v>14</v>
      </c>
    </row>
    <row r="393" spans="1:18" ht="12.75" customHeight="1" x14ac:dyDescent="0.3">
      <c r="A393" s="16">
        <v>395</v>
      </c>
      <c r="B393" s="14" t="s">
        <v>216</v>
      </c>
      <c r="C393" s="14" t="s">
        <v>8</v>
      </c>
      <c r="D393" s="14" t="s">
        <v>36</v>
      </c>
      <c r="E393" s="15" t="s">
        <v>1391</v>
      </c>
      <c r="F393" s="16">
        <v>10</v>
      </c>
      <c r="G393" s="17">
        <v>16</v>
      </c>
      <c r="H393" s="18">
        <f t="shared" si="32"/>
        <v>160</v>
      </c>
      <c r="I393" s="14" t="str">
        <f t="shared" si="33"/>
        <v>ITA-zan VETRI-16</v>
      </c>
      <c r="J393" s="32" t="str">
        <f>MID(Tabella1[[#This Row],[COD PRODOTTO]],3,3)</f>
        <v>566</v>
      </c>
      <c r="K393" s="32"/>
      <c r="L393" t="str">
        <f t="shared" si="35"/>
        <v>terminato</v>
      </c>
      <c r="M393" t="str">
        <f t="shared" si="36"/>
        <v>R6566165</v>
      </c>
      <c r="N393" t="str">
        <f>TRIM(C393)</f>
        <v>ITA</v>
      </c>
      <c r="O393" t="str">
        <f>TRIM(D393)</f>
        <v>zan VETRI</v>
      </c>
      <c r="P393" t="str">
        <f t="shared" si="34"/>
        <v>non terminato</v>
      </c>
      <c r="Q393" t="str">
        <f t="shared" si="34"/>
        <v>10</v>
      </c>
      <c r="R393" t="str">
        <f t="shared" si="34"/>
        <v>16</v>
      </c>
    </row>
    <row r="394" spans="1:18" ht="12.75" customHeight="1" x14ac:dyDescent="0.3">
      <c r="A394" s="16">
        <v>396</v>
      </c>
      <c r="B394" s="14" t="s">
        <v>216</v>
      </c>
      <c r="C394" s="14" t="s">
        <v>8</v>
      </c>
      <c r="D394" s="14" t="s">
        <v>36</v>
      </c>
      <c r="E394" s="15" t="s">
        <v>1391</v>
      </c>
      <c r="F394" s="16">
        <v>20</v>
      </c>
      <c r="G394" s="17">
        <v>17</v>
      </c>
      <c r="H394" s="18">
        <f t="shared" si="32"/>
        <v>340</v>
      </c>
      <c r="I394" s="14" t="str">
        <f t="shared" si="33"/>
        <v>ITA-zan VETRI-17</v>
      </c>
      <c r="J394" s="32" t="str">
        <f>MID(Tabella1[[#This Row],[COD PRODOTTO]],3,3)</f>
        <v>566</v>
      </c>
      <c r="K394" s="32"/>
      <c r="L394" t="str">
        <f t="shared" si="35"/>
        <v>terminato</v>
      </c>
      <c r="M394" t="str">
        <f t="shared" si="36"/>
        <v>R6566165</v>
      </c>
      <c r="N394" t="str">
        <f>TRIM(C394)</f>
        <v>ITA</v>
      </c>
      <c r="O394" t="str">
        <f>TRIM(D394)</f>
        <v>zan VETRI</v>
      </c>
      <c r="P394" t="str">
        <f t="shared" si="34"/>
        <v>non terminato</v>
      </c>
      <c r="Q394" t="str">
        <f t="shared" si="34"/>
        <v>20</v>
      </c>
      <c r="R394" t="str">
        <f t="shared" si="34"/>
        <v>17</v>
      </c>
    </row>
    <row r="395" spans="1:18" ht="12.75" customHeight="1" x14ac:dyDescent="0.3">
      <c r="A395" s="16">
        <v>397</v>
      </c>
      <c r="B395" s="14" t="s">
        <v>217</v>
      </c>
      <c r="C395" s="14" t="s">
        <v>8</v>
      </c>
      <c r="D395" s="14" t="s">
        <v>36</v>
      </c>
      <c r="E395" s="15" t="s">
        <v>1391</v>
      </c>
      <c r="F395" s="16">
        <v>10</v>
      </c>
      <c r="G395" s="17">
        <v>15</v>
      </c>
      <c r="H395" s="18">
        <f t="shared" si="32"/>
        <v>150</v>
      </c>
      <c r="I395" s="14" t="str">
        <f t="shared" si="33"/>
        <v>ITA-zan VETRI-15</v>
      </c>
      <c r="J395" s="32" t="str">
        <f>MID(Tabella1[[#This Row],[COD PRODOTTO]],3,3)</f>
        <v>050</v>
      </c>
      <c r="K395" s="32"/>
      <c r="L395" t="str">
        <f t="shared" si="35"/>
        <v>terminato</v>
      </c>
      <c r="M395" t="str">
        <f t="shared" si="36"/>
        <v>P2050728</v>
      </c>
      <c r="N395" t="str">
        <f>TRIM(C395)</f>
        <v>ITA</v>
      </c>
      <c r="O395" t="str">
        <f>TRIM(D395)</f>
        <v>zan VETRI</v>
      </c>
      <c r="P395" t="str">
        <f t="shared" si="34"/>
        <v>non terminato</v>
      </c>
      <c r="Q395" t="str">
        <f t="shared" si="34"/>
        <v>10</v>
      </c>
      <c r="R395" t="str">
        <f t="shared" si="34"/>
        <v>15</v>
      </c>
    </row>
    <row r="396" spans="1:18" ht="12.75" customHeight="1" x14ac:dyDescent="0.3">
      <c r="A396" s="16">
        <v>398</v>
      </c>
      <c r="B396" s="14" t="s">
        <v>217</v>
      </c>
      <c r="C396" s="14" t="s">
        <v>8</v>
      </c>
      <c r="D396" s="14" t="s">
        <v>36</v>
      </c>
      <c r="E396" s="15" t="s">
        <v>1391</v>
      </c>
      <c r="F396" s="16">
        <v>20</v>
      </c>
      <c r="G396" s="17">
        <v>13</v>
      </c>
      <c r="H396" s="18">
        <f t="shared" si="32"/>
        <v>260</v>
      </c>
      <c r="I396" s="14" t="str">
        <f t="shared" si="33"/>
        <v>ITA-zan VETRI-13</v>
      </c>
      <c r="J396" s="32" t="str">
        <f>MID(Tabella1[[#This Row],[COD PRODOTTO]],3,3)</f>
        <v>050</v>
      </c>
      <c r="K396" s="32"/>
      <c r="L396" t="str">
        <f t="shared" si="35"/>
        <v>terminato</v>
      </c>
      <c r="M396" t="str">
        <f t="shared" si="36"/>
        <v>P2050728</v>
      </c>
      <c r="N396" t="str">
        <f>TRIM(C396)</f>
        <v>ITA</v>
      </c>
      <c r="O396" t="str">
        <f>TRIM(D396)</f>
        <v>zan VETRI</v>
      </c>
      <c r="P396" t="str">
        <f t="shared" si="34"/>
        <v>non terminato</v>
      </c>
      <c r="Q396" t="str">
        <f t="shared" si="34"/>
        <v>20</v>
      </c>
      <c r="R396" t="str">
        <f t="shared" si="34"/>
        <v>13</v>
      </c>
    </row>
    <row r="397" spans="1:18" ht="12.75" customHeight="1" x14ac:dyDescent="0.3">
      <c r="A397" s="16">
        <v>399</v>
      </c>
      <c r="B397" s="14" t="s">
        <v>217</v>
      </c>
      <c r="C397" s="14" t="s">
        <v>8</v>
      </c>
      <c r="D397" s="14" t="s">
        <v>36</v>
      </c>
      <c r="E397" s="14" t="s">
        <v>10</v>
      </c>
      <c r="F397" s="16">
        <v>0</v>
      </c>
      <c r="G397" s="17">
        <v>18</v>
      </c>
      <c r="H397" s="18" t="str">
        <f t="shared" si="32"/>
        <v/>
      </c>
      <c r="I397" s="14" t="str">
        <f t="shared" si="33"/>
        <v>ITA-zan VETRI-18</v>
      </c>
      <c r="J397" s="32" t="str">
        <f>MID(Tabella1[[#This Row],[COD PRODOTTO]],3,3)</f>
        <v>050</v>
      </c>
      <c r="K397" s="32"/>
      <c r="L397" t="str">
        <f t="shared" si="35"/>
        <v>terminato</v>
      </c>
      <c r="M397" t="str">
        <f t="shared" si="36"/>
        <v>P2050728</v>
      </c>
      <c r="N397" t="str">
        <f>TRIM(C397)</f>
        <v>ITA</v>
      </c>
      <c r="O397" t="str">
        <f>TRIM(D397)</f>
        <v>zan VETRI</v>
      </c>
      <c r="P397" t="str">
        <f t="shared" si="34"/>
        <v>terminato</v>
      </c>
      <c r="Q397" t="str">
        <f t="shared" si="34"/>
        <v>0</v>
      </c>
      <c r="R397" t="str">
        <f t="shared" si="34"/>
        <v>18</v>
      </c>
    </row>
    <row r="398" spans="1:18" ht="12.75" customHeight="1" x14ac:dyDescent="0.3">
      <c r="A398" s="16">
        <v>400</v>
      </c>
      <c r="B398" s="14" t="s">
        <v>218</v>
      </c>
      <c r="C398" s="14" t="s">
        <v>8</v>
      </c>
      <c r="D398" s="14" t="s">
        <v>36</v>
      </c>
      <c r="E398" s="14" t="s">
        <v>10</v>
      </c>
      <c r="F398" s="16">
        <v>0</v>
      </c>
      <c r="G398" s="17">
        <v>24</v>
      </c>
      <c r="H398" s="18" t="str">
        <f t="shared" si="32"/>
        <v/>
      </c>
      <c r="I398" s="14" t="str">
        <f t="shared" si="33"/>
        <v>ITA-zan VETRI-24</v>
      </c>
      <c r="J398" s="32" t="str">
        <f>MID(Tabella1[[#This Row],[COD PRODOTTO]],3,3)</f>
        <v>805</v>
      </c>
      <c r="K398" s="32"/>
      <c r="L398" t="str">
        <f t="shared" si="35"/>
        <v>terminato</v>
      </c>
      <c r="M398" t="str">
        <f t="shared" si="36"/>
        <v>M3805261</v>
      </c>
      <c r="N398" t="str">
        <f>TRIM(C398)</f>
        <v>ITA</v>
      </c>
      <c r="O398" t="str">
        <f>TRIM(D398)</f>
        <v>zan VETRI</v>
      </c>
      <c r="P398" t="str">
        <f t="shared" si="34"/>
        <v>terminato</v>
      </c>
      <c r="Q398" t="str">
        <f t="shared" si="34"/>
        <v>0</v>
      </c>
      <c r="R398" t="str">
        <f t="shared" si="34"/>
        <v>24</v>
      </c>
    </row>
    <row r="399" spans="1:18" ht="12.75" customHeight="1" x14ac:dyDescent="0.3">
      <c r="A399" s="16">
        <v>401</v>
      </c>
      <c r="B399" s="14" t="s">
        <v>219</v>
      </c>
      <c r="C399" s="14" t="s">
        <v>8</v>
      </c>
      <c r="D399" s="14" t="s">
        <v>97</v>
      </c>
      <c r="E399" s="15" t="s">
        <v>1391</v>
      </c>
      <c r="F399" s="16">
        <v>20</v>
      </c>
      <c r="G399" s="17">
        <v>29</v>
      </c>
      <c r="H399" s="18">
        <f t="shared" si="32"/>
        <v>580</v>
      </c>
      <c r="I399" s="14" t="str">
        <f t="shared" si="33"/>
        <v>ITA-zan SPA-29</v>
      </c>
      <c r="J399" s="32" t="str">
        <f>MID(Tabella1[[#This Row],[COD PRODOTTO]],3,3)</f>
        <v>107</v>
      </c>
      <c r="K399" s="32"/>
      <c r="L399" t="str">
        <f t="shared" si="35"/>
        <v>terminato</v>
      </c>
      <c r="M399" t="str">
        <f t="shared" si="36"/>
        <v>L0107814</v>
      </c>
      <c r="N399" t="str">
        <f>TRIM(C399)</f>
        <v>ITA</v>
      </c>
      <c r="O399" t="str">
        <f>TRIM(D399)</f>
        <v>zan SPA</v>
      </c>
      <c r="P399" t="str">
        <f t="shared" si="34"/>
        <v>non terminato</v>
      </c>
      <c r="Q399" t="str">
        <f t="shared" si="34"/>
        <v>20</v>
      </c>
      <c r="R399" t="str">
        <f t="shared" si="34"/>
        <v>29</v>
      </c>
    </row>
    <row r="400" spans="1:18" ht="12.75" customHeight="1" x14ac:dyDescent="0.3">
      <c r="A400" s="16">
        <v>402</v>
      </c>
      <c r="B400" s="14" t="s">
        <v>219</v>
      </c>
      <c r="C400" s="14" t="s">
        <v>8</v>
      </c>
      <c r="D400" s="14" t="s">
        <v>97</v>
      </c>
      <c r="E400" s="15" t="s">
        <v>1391</v>
      </c>
      <c r="F400" s="16">
        <v>20</v>
      </c>
      <c r="G400" s="17">
        <v>14</v>
      </c>
      <c r="H400" s="18">
        <f t="shared" si="32"/>
        <v>280</v>
      </c>
      <c r="I400" s="14" t="str">
        <f t="shared" si="33"/>
        <v>ITA-zan SPA-14</v>
      </c>
      <c r="J400" s="32" t="str">
        <f>MID(Tabella1[[#This Row],[COD PRODOTTO]],3,3)</f>
        <v>107</v>
      </c>
      <c r="K400" s="32"/>
      <c r="L400" t="str">
        <f t="shared" si="35"/>
        <v>terminato</v>
      </c>
      <c r="M400" t="str">
        <f t="shared" si="36"/>
        <v>L0107814</v>
      </c>
      <c r="N400" t="str">
        <f>TRIM(C400)</f>
        <v>ITA</v>
      </c>
      <c r="O400" t="str">
        <f>TRIM(D400)</f>
        <v>zan SPA</v>
      </c>
      <c r="P400" t="str">
        <f t="shared" si="34"/>
        <v>non terminato</v>
      </c>
      <c r="Q400" t="str">
        <f t="shared" si="34"/>
        <v>20</v>
      </c>
      <c r="R400" t="str">
        <f t="shared" si="34"/>
        <v>14</v>
      </c>
    </row>
    <row r="401" spans="1:18" ht="12.75" customHeight="1" x14ac:dyDescent="0.3">
      <c r="A401" s="16">
        <v>403</v>
      </c>
      <c r="B401" s="14" t="s">
        <v>219</v>
      </c>
      <c r="C401" s="14" t="s">
        <v>8</v>
      </c>
      <c r="D401" s="14" t="s">
        <v>97</v>
      </c>
      <c r="E401" s="14" t="s">
        <v>10</v>
      </c>
      <c r="F401" s="16">
        <v>0</v>
      </c>
      <c r="G401" s="17">
        <v>38</v>
      </c>
      <c r="H401" s="18" t="str">
        <f t="shared" si="32"/>
        <v/>
      </c>
      <c r="I401" s="14" t="str">
        <f t="shared" si="33"/>
        <v>ITA-zan SPA-38</v>
      </c>
      <c r="J401" s="32" t="str">
        <f>MID(Tabella1[[#This Row],[COD PRODOTTO]],3,3)</f>
        <v>107</v>
      </c>
      <c r="K401" s="32"/>
      <c r="L401" t="str">
        <f t="shared" si="35"/>
        <v>terminato</v>
      </c>
      <c r="M401" t="str">
        <f t="shared" si="36"/>
        <v>L0107814</v>
      </c>
      <c r="N401" t="str">
        <f>TRIM(C401)</f>
        <v>ITA</v>
      </c>
      <c r="O401" t="str">
        <f>TRIM(D401)</f>
        <v>zan SPA</v>
      </c>
      <c r="P401" t="str">
        <f t="shared" si="34"/>
        <v>terminato</v>
      </c>
      <c r="Q401" t="str">
        <f t="shared" si="34"/>
        <v>0</v>
      </c>
      <c r="R401" t="str">
        <f t="shared" si="34"/>
        <v>38</v>
      </c>
    </row>
    <row r="402" spans="1:18" ht="12.75" customHeight="1" x14ac:dyDescent="0.3">
      <c r="A402" s="16">
        <v>404</v>
      </c>
      <c r="B402" s="14" t="s">
        <v>219</v>
      </c>
      <c r="C402" s="14" t="s">
        <v>8</v>
      </c>
      <c r="D402" s="14" t="s">
        <v>97</v>
      </c>
      <c r="E402" s="15" t="s">
        <v>1391</v>
      </c>
      <c r="F402" s="16">
        <v>10</v>
      </c>
      <c r="G402" s="17">
        <v>36</v>
      </c>
      <c r="H402" s="18">
        <f t="shared" si="32"/>
        <v>360</v>
      </c>
      <c r="I402" s="14" t="str">
        <f t="shared" si="33"/>
        <v>ITA-zan SPA-36</v>
      </c>
      <c r="J402" s="32" t="str">
        <f>MID(Tabella1[[#This Row],[COD PRODOTTO]],3,3)</f>
        <v>107</v>
      </c>
      <c r="K402" s="32"/>
      <c r="L402" t="str">
        <f t="shared" si="35"/>
        <v>terminato</v>
      </c>
      <c r="M402" t="str">
        <f t="shared" si="36"/>
        <v>L0107814</v>
      </c>
      <c r="N402" t="str">
        <f>TRIM(C402)</f>
        <v>ITA</v>
      </c>
      <c r="O402" t="str">
        <f>TRIM(D402)</f>
        <v>zan SPA</v>
      </c>
      <c r="P402" t="str">
        <f t="shared" si="34"/>
        <v>non terminato</v>
      </c>
      <c r="Q402" t="str">
        <f t="shared" si="34"/>
        <v>10</v>
      </c>
      <c r="R402" t="str">
        <f t="shared" si="34"/>
        <v>36</v>
      </c>
    </row>
    <row r="403" spans="1:18" ht="12.75" customHeight="1" x14ac:dyDescent="0.3">
      <c r="A403" s="16">
        <v>405</v>
      </c>
      <c r="B403" s="14" t="s">
        <v>220</v>
      </c>
      <c r="C403" s="14" t="s">
        <v>8</v>
      </c>
      <c r="D403" s="14" t="s">
        <v>9</v>
      </c>
      <c r="E403" s="15" t="s">
        <v>1391</v>
      </c>
      <c r="F403" s="16">
        <v>20</v>
      </c>
      <c r="G403" s="17">
        <v>21</v>
      </c>
      <c r="H403" s="18">
        <f t="shared" si="32"/>
        <v>420</v>
      </c>
      <c r="I403" s="14" t="str">
        <f t="shared" si="33"/>
        <v>ITA-SG-21</v>
      </c>
      <c r="J403" s="32" t="str">
        <f>MID(Tabella1[[#This Row],[COD PRODOTTO]],3,3)</f>
        <v>505</v>
      </c>
      <c r="K403" s="32"/>
      <c r="L403" t="str">
        <f t="shared" si="35"/>
        <v>terminato</v>
      </c>
      <c r="M403" t="str">
        <f t="shared" si="36"/>
        <v>A1505161</v>
      </c>
      <c r="N403" t="str">
        <f>TRIM(C403)</f>
        <v>ITA</v>
      </c>
      <c r="O403" t="str">
        <f>TRIM(D403)</f>
        <v>SG</v>
      </c>
      <c r="P403" t="str">
        <f t="shared" si="34"/>
        <v>non terminato</v>
      </c>
      <c r="Q403" t="str">
        <f t="shared" si="34"/>
        <v>20</v>
      </c>
      <c r="R403" t="str">
        <f t="shared" si="34"/>
        <v>21</v>
      </c>
    </row>
    <row r="404" spans="1:18" ht="12.75" customHeight="1" x14ac:dyDescent="0.3">
      <c r="A404" s="16">
        <v>406</v>
      </c>
      <c r="B404" s="14" t="s">
        <v>220</v>
      </c>
      <c r="C404" s="14" t="s">
        <v>8</v>
      </c>
      <c r="D404" s="14" t="s">
        <v>9</v>
      </c>
      <c r="E404" s="14" t="s">
        <v>10</v>
      </c>
      <c r="F404" s="16">
        <v>0</v>
      </c>
      <c r="G404" s="17">
        <v>13</v>
      </c>
      <c r="H404" s="18" t="str">
        <f t="shared" si="32"/>
        <v/>
      </c>
      <c r="I404" s="14" t="str">
        <f t="shared" si="33"/>
        <v>ITA-SG-13</v>
      </c>
      <c r="J404" s="32" t="str">
        <f>MID(Tabella1[[#This Row],[COD PRODOTTO]],3,3)</f>
        <v>505</v>
      </c>
      <c r="K404" s="32"/>
      <c r="L404" t="str">
        <f t="shared" si="35"/>
        <v>terminato</v>
      </c>
      <c r="M404" t="str">
        <f t="shared" si="36"/>
        <v>A1505161</v>
      </c>
      <c r="N404" t="str">
        <f>TRIM(C404)</f>
        <v>ITA</v>
      </c>
      <c r="O404" t="str">
        <f>TRIM(D404)</f>
        <v>SG</v>
      </c>
      <c r="P404" t="str">
        <f t="shared" si="34"/>
        <v>terminato</v>
      </c>
      <c r="Q404" t="str">
        <f t="shared" si="34"/>
        <v>0</v>
      </c>
      <c r="R404" t="str">
        <f t="shared" si="34"/>
        <v>13</v>
      </c>
    </row>
    <row r="405" spans="1:18" ht="12.75" customHeight="1" x14ac:dyDescent="0.3">
      <c r="A405" s="16">
        <v>407</v>
      </c>
      <c r="B405" s="14" t="s">
        <v>220</v>
      </c>
      <c r="C405" s="14" t="s">
        <v>8</v>
      </c>
      <c r="D405" s="14" t="s">
        <v>9</v>
      </c>
      <c r="E405" s="15" t="s">
        <v>1391</v>
      </c>
      <c r="F405" s="16">
        <v>10</v>
      </c>
      <c r="G405" s="17">
        <v>33</v>
      </c>
      <c r="H405" s="18">
        <f t="shared" si="32"/>
        <v>330</v>
      </c>
      <c r="I405" s="14" t="str">
        <f t="shared" si="33"/>
        <v>ITA-SG-33</v>
      </c>
      <c r="J405" s="32" t="str">
        <f>MID(Tabella1[[#This Row],[COD PRODOTTO]],3,3)</f>
        <v>505</v>
      </c>
      <c r="K405" s="32"/>
      <c r="L405" t="str">
        <f t="shared" si="35"/>
        <v>terminato</v>
      </c>
      <c r="M405" t="str">
        <f t="shared" si="36"/>
        <v>A1505161</v>
      </c>
      <c r="N405" t="str">
        <f>TRIM(C405)</f>
        <v>ITA</v>
      </c>
      <c r="O405" t="str">
        <f>TRIM(D405)</f>
        <v>SG</v>
      </c>
      <c r="P405" t="str">
        <f t="shared" si="34"/>
        <v>non terminato</v>
      </c>
      <c r="Q405" t="str">
        <f t="shared" si="34"/>
        <v>10</v>
      </c>
      <c r="R405" t="str">
        <f t="shared" si="34"/>
        <v>33</v>
      </c>
    </row>
    <row r="406" spans="1:18" ht="12.75" customHeight="1" x14ac:dyDescent="0.3">
      <c r="A406" s="16">
        <v>408</v>
      </c>
      <c r="B406" s="14" t="s">
        <v>221</v>
      </c>
      <c r="C406" s="14" t="s">
        <v>8</v>
      </c>
      <c r="D406" s="14" t="s">
        <v>9</v>
      </c>
      <c r="E406" s="14" t="s">
        <v>10</v>
      </c>
      <c r="F406" s="16">
        <v>0</v>
      </c>
      <c r="G406" s="17">
        <v>18</v>
      </c>
      <c r="H406" s="18" t="str">
        <f t="shared" si="32"/>
        <v/>
      </c>
      <c r="I406" s="14" t="str">
        <f t="shared" si="33"/>
        <v>ITA-SG-18</v>
      </c>
      <c r="J406" s="32" t="str">
        <f>MID(Tabella1[[#This Row],[COD PRODOTTO]],3,3)</f>
        <v>428</v>
      </c>
      <c r="K406" s="32"/>
      <c r="L406" t="str">
        <f t="shared" si="35"/>
        <v>terminato</v>
      </c>
      <c r="M406" t="str">
        <f t="shared" si="36"/>
        <v>M1428616</v>
      </c>
      <c r="N406" t="str">
        <f>TRIM(C406)</f>
        <v>ITA</v>
      </c>
      <c r="O406" t="str">
        <f>TRIM(D406)</f>
        <v>SG</v>
      </c>
      <c r="P406" t="str">
        <f t="shared" si="34"/>
        <v>terminato</v>
      </c>
      <c r="Q406" t="str">
        <f t="shared" si="34"/>
        <v>0</v>
      </c>
      <c r="R406" t="str">
        <f t="shared" si="34"/>
        <v>18</v>
      </c>
    </row>
    <row r="407" spans="1:18" ht="12.75" customHeight="1" x14ac:dyDescent="0.3">
      <c r="A407" s="16">
        <v>409</v>
      </c>
      <c r="B407" s="14" t="s">
        <v>222</v>
      </c>
      <c r="C407" s="14" t="s">
        <v>8</v>
      </c>
      <c r="D407" s="14" t="s">
        <v>105</v>
      </c>
      <c r="E407" s="15" t="s">
        <v>1391</v>
      </c>
      <c r="F407" s="16">
        <v>20</v>
      </c>
      <c r="G407" s="17">
        <v>14</v>
      </c>
      <c r="H407" s="18">
        <f t="shared" si="32"/>
        <v>280</v>
      </c>
      <c r="I407" s="14" t="str">
        <f t="shared" si="33"/>
        <v>ITA-SG DISTRIBUZIONE SRL-14</v>
      </c>
      <c r="J407" s="32" t="str">
        <f>MID(Tabella1[[#This Row],[COD PRODOTTO]],3,3)</f>
        <v>043</v>
      </c>
      <c r="K407" s="32"/>
      <c r="L407" t="str">
        <f t="shared" si="35"/>
        <v>terminato</v>
      </c>
      <c r="M407" t="str">
        <f t="shared" si="36"/>
        <v>D5043044</v>
      </c>
      <c r="N407" t="str">
        <f>TRIM(C407)</f>
        <v>ITA</v>
      </c>
      <c r="O407" t="str">
        <f>TRIM(D407)</f>
        <v>SG DISTRIBUZIONE SRL</v>
      </c>
      <c r="P407" t="str">
        <f t="shared" si="34"/>
        <v>non terminato</v>
      </c>
      <c r="Q407" t="str">
        <f t="shared" si="34"/>
        <v>20</v>
      </c>
      <c r="R407" t="str">
        <f t="shared" si="34"/>
        <v>14</v>
      </c>
    </row>
    <row r="408" spans="1:18" ht="12.75" customHeight="1" x14ac:dyDescent="0.3">
      <c r="A408" s="16">
        <v>410</v>
      </c>
      <c r="B408" s="14" t="s">
        <v>223</v>
      </c>
      <c r="C408" s="14" t="s">
        <v>8</v>
      </c>
      <c r="D408" s="14" t="s">
        <v>36</v>
      </c>
      <c r="E408" s="15" t="s">
        <v>1391</v>
      </c>
      <c r="F408" s="16">
        <v>10</v>
      </c>
      <c r="G408" s="17">
        <v>14</v>
      </c>
      <c r="H408" s="18">
        <f t="shared" si="32"/>
        <v>140</v>
      </c>
      <c r="I408" s="14" t="str">
        <f t="shared" si="33"/>
        <v>ITA-zan VETRI-14</v>
      </c>
      <c r="J408" s="32" t="str">
        <f>MID(Tabella1[[#This Row],[COD PRODOTTO]],3,3)</f>
        <v>175</v>
      </c>
      <c r="K408" s="32"/>
      <c r="L408" t="str">
        <f t="shared" si="35"/>
        <v>terminato</v>
      </c>
      <c r="M408" t="str">
        <f t="shared" si="36"/>
        <v>O6175766</v>
      </c>
      <c r="N408" t="str">
        <f>TRIM(C408)</f>
        <v>ITA</v>
      </c>
      <c r="O408" t="str">
        <f>TRIM(D408)</f>
        <v>zan VETRI</v>
      </c>
      <c r="P408" t="str">
        <f t="shared" si="34"/>
        <v>non terminato</v>
      </c>
      <c r="Q408" t="str">
        <f t="shared" si="34"/>
        <v>10</v>
      </c>
      <c r="R408" t="str">
        <f t="shared" si="34"/>
        <v>14</v>
      </c>
    </row>
    <row r="409" spans="1:18" ht="12.75" customHeight="1" x14ac:dyDescent="0.3">
      <c r="A409" s="16">
        <v>411</v>
      </c>
      <c r="B409" s="14" t="s">
        <v>223</v>
      </c>
      <c r="C409" s="14" t="s">
        <v>8</v>
      </c>
      <c r="D409" s="14" t="s">
        <v>36</v>
      </c>
      <c r="E409" s="15" t="s">
        <v>1391</v>
      </c>
      <c r="F409" s="16">
        <v>20</v>
      </c>
      <c r="G409" s="17">
        <v>31</v>
      </c>
      <c r="H409" s="18">
        <f t="shared" si="32"/>
        <v>620</v>
      </c>
      <c r="I409" s="14" t="str">
        <f t="shared" si="33"/>
        <v>ITA-zan VETRI-31</v>
      </c>
      <c r="J409" s="32" t="str">
        <f>MID(Tabella1[[#This Row],[COD PRODOTTO]],3,3)</f>
        <v>175</v>
      </c>
      <c r="K409" s="32"/>
      <c r="L409" t="str">
        <f t="shared" si="35"/>
        <v>terminato</v>
      </c>
      <c r="M409" t="str">
        <f t="shared" si="36"/>
        <v>O6175766</v>
      </c>
      <c r="N409" t="str">
        <f>TRIM(C409)</f>
        <v>ITA</v>
      </c>
      <c r="O409" t="str">
        <f>TRIM(D409)</f>
        <v>zan VETRI</v>
      </c>
      <c r="P409" t="str">
        <f t="shared" si="34"/>
        <v>non terminato</v>
      </c>
      <c r="Q409" t="str">
        <f t="shared" si="34"/>
        <v>20</v>
      </c>
      <c r="R409" t="str">
        <f t="shared" si="34"/>
        <v>31</v>
      </c>
    </row>
    <row r="410" spans="1:18" ht="12.75" customHeight="1" x14ac:dyDescent="0.3">
      <c r="A410" s="16">
        <v>412</v>
      </c>
      <c r="B410" s="14" t="s">
        <v>223</v>
      </c>
      <c r="C410" s="14" t="s">
        <v>8</v>
      </c>
      <c r="D410" s="14" t="s">
        <v>36</v>
      </c>
      <c r="E410" s="14" t="s">
        <v>10</v>
      </c>
      <c r="F410" s="16">
        <v>0</v>
      </c>
      <c r="G410" s="17">
        <v>24</v>
      </c>
      <c r="H410" s="18" t="str">
        <f t="shared" si="32"/>
        <v/>
      </c>
      <c r="I410" s="14" t="str">
        <f t="shared" si="33"/>
        <v>ITA-zan VETRI-24</v>
      </c>
      <c r="J410" s="32" t="str">
        <f>MID(Tabella1[[#This Row],[COD PRODOTTO]],3,3)</f>
        <v>175</v>
      </c>
      <c r="K410" s="32"/>
      <c r="L410" t="str">
        <f t="shared" si="35"/>
        <v>terminato</v>
      </c>
      <c r="M410" t="str">
        <f t="shared" si="36"/>
        <v>O6175766</v>
      </c>
      <c r="N410" t="str">
        <f>TRIM(C410)</f>
        <v>ITA</v>
      </c>
      <c r="O410" t="str">
        <f>TRIM(D410)</f>
        <v>zan VETRI</v>
      </c>
      <c r="P410" t="str">
        <f t="shared" si="34"/>
        <v>terminato</v>
      </c>
      <c r="Q410" t="str">
        <f t="shared" si="34"/>
        <v>0</v>
      </c>
      <c r="R410" t="str">
        <f t="shared" si="34"/>
        <v>24</v>
      </c>
    </row>
    <row r="411" spans="1:18" ht="12.75" customHeight="1" x14ac:dyDescent="0.3">
      <c r="A411" s="16">
        <v>413</v>
      </c>
      <c r="B411" s="14" t="s">
        <v>224</v>
      </c>
      <c r="C411" s="14" t="s">
        <v>8</v>
      </c>
      <c r="D411" s="14" t="s">
        <v>9</v>
      </c>
      <c r="E411" s="14" t="s">
        <v>10</v>
      </c>
      <c r="F411" s="16">
        <v>0</v>
      </c>
      <c r="G411" s="17">
        <v>28</v>
      </c>
      <c r="H411" s="18" t="str">
        <f t="shared" si="32"/>
        <v/>
      </c>
      <c r="I411" s="14" t="str">
        <f t="shared" si="33"/>
        <v>ITA-SG-28</v>
      </c>
      <c r="J411" s="32" t="str">
        <f>MID(Tabella1[[#This Row],[COD PRODOTTO]],3,3)</f>
        <v>948</v>
      </c>
      <c r="K411" s="32"/>
      <c r="L411" t="str">
        <f t="shared" si="35"/>
        <v>terminato</v>
      </c>
      <c r="M411" t="str">
        <f t="shared" si="36"/>
        <v>A8948687</v>
      </c>
      <c r="N411" t="str">
        <f>TRIM(C411)</f>
        <v>ITA</v>
      </c>
      <c r="O411" t="str">
        <f>TRIM(D411)</f>
        <v>SG</v>
      </c>
      <c r="P411" t="str">
        <f t="shared" si="34"/>
        <v>terminato</v>
      </c>
      <c r="Q411" t="str">
        <f t="shared" si="34"/>
        <v>0</v>
      </c>
      <c r="R411" t="str">
        <f t="shared" si="34"/>
        <v>28</v>
      </c>
    </row>
    <row r="412" spans="1:18" ht="12.75" customHeight="1" x14ac:dyDescent="0.3">
      <c r="A412" s="16">
        <v>414</v>
      </c>
      <c r="B412" s="14" t="s">
        <v>225</v>
      </c>
      <c r="C412" s="14" t="s">
        <v>8</v>
      </c>
      <c r="D412" s="14" t="s">
        <v>9</v>
      </c>
      <c r="E412" s="15" t="s">
        <v>1391</v>
      </c>
      <c r="F412" s="16">
        <v>20</v>
      </c>
      <c r="G412" s="17">
        <v>37</v>
      </c>
      <c r="H412" s="18">
        <f t="shared" si="32"/>
        <v>740</v>
      </c>
      <c r="I412" s="14" t="str">
        <f t="shared" si="33"/>
        <v>ITA-SG-37</v>
      </c>
      <c r="J412" s="32" t="str">
        <f>MID(Tabella1[[#This Row],[COD PRODOTTO]],3,3)</f>
        <v>890</v>
      </c>
      <c r="K412" s="32"/>
      <c r="L412" t="str">
        <f t="shared" si="35"/>
        <v>terminato</v>
      </c>
      <c r="M412" t="str">
        <f t="shared" si="36"/>
        <v>D1890581</v>
      </c>
      <c r="N412" t="str">
        <f>TRIM(C412)</f>
        <v>ITA</v>
      </c>
      <c r="O412" t="str">
        <f>TRIM(D412)</f>
        <v>SG</v>
      </c>
      <c r="P412" t="str">
        <f t="shared" si="34"/>
        <v>non terminato</v>
      </c>
      <c r="Q412" t="str">
        <f t="shared" si="34"/>
        <v>20</v>
      </c>
      <c r="R412" t="str">
        <f t="shared" si="34"/>
        <v>37</v>
      </c>
    </row>
    <row r="413" spans="1:18" ht="12.75" customHeight="1" x14ac:dyDescent="0.3">
      <c r="A413" s="16">
        <v>415</v>
      </c>
      <c r="B413" s="14" t="s">
        <v>225</v>
      </c>
      <c r="C413" s="14" t="s">
        <v>8</v>
      </c>
      <c r="D413" s="14" t="s">
        <v>9</v>
      </c>
      <c r="E413" s="15" t="s">
        <v>1391</v>
      </c>
      <c r="F413" s="16">
        <v>20</v>
      </c>
      <c r="G413" s="17">
        <v>29</v>
      </c>
      <c r="H413" s="18">
        <f t="shared" si="32"/>
        <v>580</v>
      </c>
      <c r="I413" s="14" t="str">
        <f t="shared" si="33"/>
        <v>ITA-SG-29</v>
      </c>
      <c r="J413" s="32" t="str">
        <f>MID(Tabella1[[#This Row],[COD PRODOTTO]],3,3)</f>
        <v>890</v>
      </c>
      <c r="K413" s="32"/>
      <c r="L413" t="str">
        <f t="shared" si="35"/>
        <v>terminato</v>
      </c>
      <c r="M413" t="str">
        <f t="shared" si="36"/>
        <v>D1890581</v>
      </c>
      <c r="N413" t="str">
        <f>TRIM(C413)</f>
        <v>ITA</v>
      </c>
      <c r="O413" t="str">
        <f>TRIM(D413)</f>
        <v>SG</v>
      </c>
      <c r="P413" t="str">
        <f t="shared" si="34"/>
        <v>non terminato</v>
      </c>
      <c r="Q413" t="str">
        <f t="shared" si="34"/>
        <v>20</v>
      </c>
      <c r="R413" t="str">
        <f t="shared" si="34"/>
        <v>29</v>
      </c>
    </row>
    <row r="414" spans="1:18" ht="12.75" customHeight="1" x14ac:dyDescent="0.3">
      <c r="A414" s="16">
        <v>416</v>
      </c>
      <c r="B414" s="14" t="s">
        <v>225</v>
      </c>
      <c r="C414" s="14" t="s">
        <v>8</v>
      </c>
      <c r="D414" s="14" t="s">
        <v>9</v>
      </c>
      <c r="E414" s="14" t="s">
        <v>10</v>
      </c>
      <c r="F414" s="16">
        <v>0</v>
      </c>
      <c r="G414" s="17">
        <v>11</v>
      </c>
      <c r="H414" s="18" t="str">
        <f t="shared" si="32"/>
        <v/>
      </c>
      <c r="I414" s="14" t="str">
        <f t="shared" si="33"/>
        <v>ITA-SG-11</v>
      </c>
      <c r="J414" s="32" t="str">
        <f>MID(Tabella1[[#This Row],[COD PRODOTTO]],3,3)</f>
        <v>890</v>
      </c>
      <c r="K414" s="32"/>
      <c r="L414" t="str">
        <f t="shared" si="35"/>
        <v>terminato</v>
      </c>
      <c r="M414" t="str">
        <f t="shared" si="36"/>
        <v>D1890581</v>
      </c>
      <c r="N414" t="str">
        <f>TRIM(C414)</f>
        <v>ITA</v>
      </c>
      <c r="O414" t="str">
        <f>TRIM(D414)</f>
        <v>SG</v>
      </c>
      <c r="P414" t="str">
        <f t="shared" si="34"/>
        <v>terminato</v>
      </c>
      <c r="Q414" t="str">
        <f t="shared" si="34"/>
        <v>0</v>
      </c>
      <c r="R414" t="str">
        <f t="shared" si="34"/>
        <v>11</v>
      </c>
    </row>
    <row r="415" spans="1:18" ht="12.75" customHeight="1" x14ac:dyDescent="0.3">
      <c r="A415" s="16">
        <v>417</v>
      </c>
      <c r="B415" s="14" t="s">
        <v>225</v>
      </c>
      <c r="C415" s="14" t="s">
        <v>8</v>
      </c>
      <c r="D415" s="14" t="s">
        <v>9</v>
      </c>
      <c r="E415" s="15" t="s">
        <v>1391</v>
      </c>
      <c r="F415" s="16">
        <v>10</v>
      </c>
      <c r="G415" s="17">
        <v>16</v>
      </c>
      <c r="H415" s="18">
        <f t="shared" si="32"/>
        <v>160</v>
      </c>
      <c r="I415" s="14" t="str">
        <f t="shared" si="33"/>
        <v>ITA-SG-16</v>
      </c>
      <c r="J415" s="32" t="str">
        <f>MID(Tabella1[[#This Row],[COD PRODOTTO]],3,3)</f>
        <v>890</v>
      </c>
      <c r="K415" s="32"/>
      <c r="L415" t="str">
        <f t="shared" si="35"/>
        <v>terminato</v>
      </c>
      <c r="M415" t="str">
        <f t="shared" si="36"/>
        <v>D1890581</v>
      </c>
      <c r="N415" t="str">
        <f>TRIM(C415)</f>
        <v>ITA</v>
      </c>
      <c r="O415" t="str">
        <f>TRIM(D415)</f>
        <v>SG</v>
      </c>
      <c r="P415" t="str">
        <f t="shared" si="34"/>
        <v>non terminato</v>
      </c>
      <c r="Q415" t="str">
        <f t="shared" si="34"/>
        <v>10</v>
      </c>
      <c r="R415" t="str">
        <f t="shared" si="34"/>
        <v>16</v>
      </c>
    </row>
    <row r="416" spans="1:18" ht="12.75" customHeight="1" x14ac:dyDescent="0.3">
      <c r="A416" s="16">
        <v>418</v>
      </c>
      <c r="B416" s="14" t="s">
        <v>226</v>
      </c>
      <c r="C416" s="14" t="s">
        <v>8</v>
      </c>
      <c r="D416" s="14" t="s">
        <v>36</v>
      </c>
      <c r="E416" s="14" t="s">
        <v>10</v>
      </c>
      <c r="F416" s="16">
        <v>0</v>
      </c>
      <c r="G416" s="17">
        <v>21</v>
      </c>
      <c r="H416" s="18" t="str">
        <f t="shared" si="32"/>
        <v/>
      </c>
      <c r="I416" s="14" t="str">
        <f t="shared" si="33"/>
        <v>ITA-zan VETRI-21</v>
      </c>
      <c r="J416" s="32" t="str">
        <f>MID(Tabella1[[#This Row],[COD PRODOTTO]],3,3)</f>
        <v>912</v>
      </c>
      <c r="K416" s="32"/>
      <c r="L416" t="str">
        <f t="shared" si="35"/>
        <v>terminato</v>
      </c>
      <c r="M416" t="str">
        <f t="shared" si="36"/>
        <v>F7912486</v>
      </c>
      <c r="N416" t="str">
        <f>TRIM(C416)</f>
        <v>ITA</v>
      </c>
      <c r="O416" t="str">
        <f>TRIM(D416)</f>
        <v>zan VETRI</v>
      </c>
      <c r="P416" t="str">
        <f t="shared" si="34"/>
        <v>terminato</v>
      </c>
      <c r="Q416" t="str">
        <f t="shared" si="34"/>
        <v>0</v>
      </c>
      <c r="R416" t="str">
        <f t="shared" si="34"/>
        <v>21</v>
      </c>
    </row>
    <row r="417" spans="1:18" ht="12.75" customHeight="1" x14ac:dyDescent="0.3">
      <c r="A417" s="16">
        <v>419</v>
      </c>
      <c r="B417" s="14" t="s">
        <v>227</v>
      </c>
      <c r="C417" s="14" t="s">
        <v>8</v>
      </c>
      <c r="D417" s="14" t="s">
        <v>36</v>
      </c>
      <c r="E417" s="14" t="s">
        <v>10</v>
      </c>
      <c r="F417" s="16">
        <v>0</v>
      </c>
      <c r="G417" s="17">
        <v>28</v>
      </c>
      <c r="H417" s="18" t="str">
        <f t="shared" si="32"/>
        <v/>
      </c>
      <c r="I417" s="14" t="str">
        <f t="shared" si="33"/>
        <v>ITA-zan VETRI-28</v>
      </c>
      <c r="J417" s="32" t="str">
        <f>MID(Tabella1[[#This Row],[COD PRODOTTO]],3,3)</f>
        <v>645</v>
      </c>
      <c r="K417" s="32"/>
      <c r="L417" t="str">
        <f t="shared" si="35"/>
        <v>terminato</v>
      </c>
      <c r="M417" t="str">
        <f t="shared" si="36"/>
        <v>L7645998</v>
      </c>
      <c r="N417" t="str">
        <f>TRIM(C417)</f>
        <v>ITA</v>
      </c>
      <c r="O417" t="str">
        <f>TRIM(D417)</f>
        <v>zan VETRI</v>
      </c>
      <c r="P417" t="str">
        <f t="shared" si="34"/>
        <v>terminato</v>
      </c>
      <c r="Q417" t="str">
        <f t="shared" si="34"/>
        <v>0</v>
      </c>
      <c r="R417" t="str">
        <f t="shared" si="34"/>
        <v>28</v>
      </c>
    </row>
    <row r="418" spans="1:18" ht="12.75" customHeight="1" x14ac:dyDescent="0.3">
      <c r="A418" s="16">
        <v>420</v>
      </c>
      <c r="B418" s="14" t="s">
        <v>228</v>
      </c>
      <c r="C418" s="14" t="s">
        <v>8</v>
      </c>
      <c r="D418" s="14" t="s">
        <v>9</v>
      </c>
      <c r="E418" s="14" t="s">
        <v>10</v>
      </c>
      <c r="F418" s="16">
        <v>0</v>
      </c>
      <c r="G418" s="17">
        <v>21</v>
      </c>
      <c r="H418" s="18" t="str">
        <f t="shared" si="32"/>
        <v/>
      </c>
      <c r="I418" s="14" t="str">
        <f t="shared" si="33"/>
        <v>ITA-SG-21</v>
      </c>
      <c r="J418" s="32" t="str">
        <f>MID(Tabella1[[#This Row],[COD PRODOTTO]],3,3)</f>
        <v>874</v>
      </c>
      <c r="K418" s="32"/>
      <c r="L418" t="str">
        <f t="shared" si="35"/>
        <v>terminato</v>
      </c>
      <c r="M418" t="str">
        <f t="shared" si="36"/>
        <v>E4874607</v>
      </c>
      <c r="N418" t="str">
        <f>TRIM(C418)</f>
        <v>ITA</v>
      </c>
      <c r="O418" t="str">
        <f>TRIM(D418)</f>
        <v>SG</v>
      </c>
      <c r="P418" t="str">
        <f t="shared" si="34"/>
        <v>terminato</v>
      </c>
      <c r="Q418" t="str">
        <f t="shared" si="34"/>
        <v>0</v>
      </c>
      <c r="R418" t="str">
        <f t="shared" si="34"/>
        <v>21</v>
      </c>
    </row>
    <row r="419" spans="1:18" ht="12.75" customHeight="1" x14ac:dyDescent="0.3">
      <c r="A419" s="16">
        <v>421</v>
      </c>
      <c r="B419" s="14" t="s">
        <v>229</v>
      </c>
      <c r="C419" s="14" t="s">
        <v>8</v>
      </c>
      <c r="D419" s="14" t="s">
        <v>9</v>
      </c>
      <c r="E419" s="14" t="s">
        <v>10</v>
      </c>
      <c r="F419" s="16">
        <v>0</v>
      </c>
      <c r="G419" s="17">
        <v>30</v>
      </c>
      <c r="H419" s="18" t="str">
        <f t="shared" si="32"/>
        <v/>
      </c>
      <c r="I419" s="14" t="str">
        <f t="shared" si="33"/>
        <v>ITA-SG-30</v>
      </c>
      <c r="J419" s="32" t="str">
        <f>MID(Tabella1[[#This Row],[COD PRODOTTO]],3,3)</f>
        <v>063</v>
      </c>
      <c r="K419" s="32"/>
      <c r="L419" t="str">
        <f t="shared" si="35"/>
        <v>terminato</v>
      </c>
      <c r="M419" t="str">
        <f t="shared" si="36"/>
        <v>M1063286</v>
      </c>
      <c r="N419" t="str">
        <f>TRIM(C419)</f>
        <v>ITA</v>
      </c>
      <c r="O419" t="str">
        <f>TRIM(D419)</f>
        <v>SG</v>
      </c>
      <c r="P419" t="str">
        <f t="shared" si="34"/>
        <v>terminato</v>
      </c>
      <c r="Q419" t="str">
        <f t="shared" si="34"/>
        <v>0</v>
      </c>
      <c r="R419" t="str">
        <f t="shared" si="34"/>
        <v>30</v>
      </c>
    </row>
    <row r="420" spans="1:18" ht="12.75" customHeight="1" x14ac:dyDescent="0.3">
      <c r="A420" s="16">
        <v>422</v>
      </c>
      <c r="B420" s="14" t="s">
        <v>229</v>
      </c>
      <c r="C420" s="14" t="s">
        <v>8</v>
      </c>
      <c r="D420" s="14" t="s">
        <v>9</v>
      </c>
      <c r="E420" s="15" t="s">
        <v>1391</v>
      </c>
      <c r="F420" s="16">
        <v>20</v>
      </c>
      <c r="G420" s="17">
        <v>38</v>
      </c>
      <c r="H420" s="18">
        <f t="shared" si="32"/>
        <v>760</v>
      </c>
      <c r="I420" s="14" t="str">
        <f t="shared" si="33"/>
        <v>ITA-SG-38</v>
      </c>
      <c r="J420" s="32" t="str">
        <f>MID(Tabella1[[#This Row],[COD PRODOTTO]],3,3)</f>
        <v>063</v>
      </c>
      <c r="K420" s="32"/>
      <c r="L420" t="str">
        <f t="shared" si="35"/>
        <v>terminato</v>
      </c>
      <c r="M420" t="str">
        <f t="shared" si="36"/>
        <v>M1063286</v>
      </c>
      <c r="N420" t="str">
        <f>TRIM(C420)</f>
        <v>ITA</v>
      </c>
      <c r="O420" t="str">
        <f>TRIM(D420)</f>
        <v>SG</v>
      </c>
      <c r="P420" t="str">
        <f t="shared" si="34"/>
        <v>non terminato</v>
      </c>
      <c r="Q420" t="str">
        <f t="shared" si="34"/>
        <v>20</v>
      </c>
      <c r="R420" t="str">
        <f t="shared" si="34"/>
        <v>38</v>
      </c>
    </row>
    <row r="421" spans="1:18" ht="12.75" customHeight="1" x14ac:dyDescent="0.3">
      <c r="A421" s="16">
        <v>423</v>
      </c>
      <c r="B421" s="14" t="s">
        <v>230</v>
      </c>
      <c r="C421" s="14" t="s">
        <v>8</v>
      </c>
      <c r="D421" s="14" t="s">
        <v>36</v>
      </c>
      <c r="E421" s="15" t="s">
        <v>1391</v>
      </c>
      <c r="F421" s="16">
        <v>20</v>
      </c>
      <c r="G421" s="17">
        <v>26</v>
      </c>
      <c r="H421" s="18">
        <f t="shared" si="32"/>
        <v>520</v>
      </c>
      <c r="I421" s="14" t="str">
        <f t="shared" si="33"/>
        <v>ITA-zan VETRI-26</v>
      </c>
      <c r="J421" s="32" t="str">
        <f>MID(Tabella1[[#This Row],[COD PRODOTTO]],3,3)</f>
        <v>861</v>
      </c>
      <c r="K421" s="32"/>
      <c r="L421" t="str">
        <f t="shared" si="35"/>
        <v>terminato</v>
      </c>
      <c r="M421" t="str">
        <f t="shared" si="36"/>
        <v>C4861583</v>
      </c>
      <c r="N421" t="str">
        <f>TRIM(C421)</f>
        <v>ITA</v>
      </c>
      <c r="O421" t="str">
        <f>TRIM(D421)</f>
        <v>zan VETRI</v>
      </c>
      <c r="P421" t="str">
        <f t="shared" si="34"/>
        <v>non terminato</v>
      </c>
      <c r="Q421" t="str">
        <f t="shared" si="34"/>
        <v>20</v>
      </c>
      <c r="R421" t="str">
        <f t="shared" si="34"/>
        <v>26</v>
      </c>
    </row>
    <row r="422" spans="1:18" ht="12.75" customHeight="1" x14ac:dyDescent="0.3">
      <c r="A422" s="16">
        <v>424</v>
      </c>
      <c r="B422" s="14" t="s">
        <v>230</v>
      </c>
      <c r="C422" s="14" t="s">
        <v>8</v>
      </c>
      <c r="D422" s="14" t="s">
        <v>36</v>
      </c>
      <c r="E422" s="14" t="s">
        <v>10</v>
      </c>
      <c r="F422" s="16">
        <v>0</v>
      </c>
      <c r="G422" s="17">
        <v>18</v>
      </c>
      <c r="H422" s="18" t="str">
        <f t="shared" si="32"/>
        <v/>
      </c>
      <c r="I422" s="14" t="str">
        <f t="shared" si="33"/>
        <v>ITA-zan VETRI-18</v>
      </c>
      <c r="J422" s="32" t="str">
        <f>MID(Tabella1[[#This Row],[COD PRODOTTO]],3,3)</f>
        <v>861</v>
      </c>
      <c r="K422" s="32"/>
      <c r="L422" t="str">
        <f t="shared" si="35"/>
        <v>terminato</v>
      </c>
      <c r="M422" t="str">
        <f t="shared" si="36"/>
        <v>C4861583</v>
      </c>
      <c r="N422" t="str">
        <f>TRIM(C422)</f>
        <v>ITA</v>
      </c>
      <c r="O422" t="str">
        <f>TRIM(D422)</f>
        <v>zan VETRI</v>
      </c>
      <c r="P422" t="str">
        <f t="shared" si="34"/>
        <v>terminato</v>
      </c>
      <c r="Q422" t="str">
        <f t="shared" si="34"/>
        <v>0</v>
      </c>
      <c r="R422" t="str">
        <f t="shared" si="34"/>
        <v>18</v>
      </c>
    </row>
    <row r="423" spans="1:18" ht="12.75" customHeight="1" x14ac:dyDescent="0.3">
      <c r="A423" s="16">
        <v>425</v>
      </c>
      <c r="B423" s="14" t="s">
        <v>230</v>
      </c>
      <c r="C423" s="14" t="s">
        <v>8</v>
      </c>
      <c r="D423" s="14" t="s">
        <v>36</v>
      </c>
      <c r="E423" s="15" t="s">
        <v>1391</v>
      </c>
      <c r="F423" s="16">
        <v>10</v>
      </c>
      <c r="G423" s="17">
        <v>10</v>
      </c>
      <c r="H423" s="18">
        <f t="shared" si="32"/>
        <v>100</v>
      </c>
      <c r="I423" s="14" t="str">
        <f t="shared" si="33"/>
        <v>ITA-zan VETRI-10</v>
      </c>
      <c r="J423" s="32" t="str">
        <f>MID(Tabella1[[#This Row],[COD PRODOTTO]],3,3)</f>
        <v>861</v>
      </c>
      <c r="K423" s="32"/>
      <c r="L423" t="str">
        <f t="shared" si="35"/>
        <v>terminato</v>
      </c>
      <c r="M423" t="str">
        <f t="shared" si="36"/>
        <v>C4861583</v>
      </c>
      <c r="N423" t="str">
        <f>TRIM(C423)</f>
        <v>ITA</v>
      </c>
      <c r="O423" t="str">
        <f>TRIM(D423)</f>
        <v>zan VETRI</v>
      </c>
      <c r="P423" t="str">
        <f t="shared" si="34"/>
        <v>non terminato</v>
      </c>
      <c r="Q423" t="str">
        <f t="shared" si="34"/>
        <v>10</v>
      </c>
      <c r="R423" t="str">
        <f t="shared" si="34"/>
        <v>10</v>
      </c>
    </row>
    <row r="424" spans="1:18" ht="12.75" customHeight="1" x14ac:dyDescent="0.3">
      <c r="A424" s="16">
        <v>426</v>
      </c>
      <c r="B424" s="14" t="s">
        <v>230</v>
      </c>
      <c r="C424" s="14" t="s">
        <v>8</v>
      </c>
      <c r="D424" s="14" t="s">
        <v>36</v>
      </c>
      <c r="E424" s="15" t="s">
        <v>1391</v>
      </c>
      <c r="F424" s="16">
        <v>20</v>
      </c>
      <c r="G424" s="17">
        <v>31</v>
      </c>
      <c r="H424" s="18">
        <f t="shared" si="32"/>
        <v>620</v>
      </c>
      <c r="I424" s="14" t="str">
        <f t="shared" si="33"/>
        <v>ITA-zan VETRI-31</v>
      </c>
      <c r="J424" s="32" t="str">
        <f>MID(Tabella1[[#This Row],[COD PRODOTTO]],3,3)</f>
        <v>861</v>
      </c>
      <c r="K424" s="32"/>
      <c r="L424" t="str">
        <f t="shared" si="35"/>
        <v>terminato</v>
      </c>
      <c r="M424" t="str">
        <f t="shared" si="36"/>
        <v>C4861583</v>
      </c>
      <c r="N424" t="str">
        <f>TRIM(C424)</f>
        <v>ITA</v>
      </c>
      <c r="O424" t="str">
        <f>TRIM(D424)</f>
        <v>zan VETRI</v>
      </c>
      <c r="P424" t="str">
        <f t="shared" si="34"/>
        <v>non terminato</v>
      </c>
      <c r="Q424" t="str">
        <f t="shared" si="34"/>
        <v>20</v>
      </c>
      <c r="R424" t="str">
        <f t="shared" si="34"/>
        <v>31</v>
      </c>
    </row>
    <row r="425" spans="1:18" ht="12.75" customHeight="1" x14ac:dyDescent="0.3">
      <c r="A425" s="16">
        <v>427</v>
      </c>
      <c r="B425" s="14" t="s">
        <v>231</v>
      </c>
      <c r="C425" s="14" t="s">
        <v>8</v>
      </c>
      <c r="D425" s="14" t="s">
        <v>9</v>
      </c>
      <c r="E425" s="15" t="s">
        <v>1391</v>
      </c>
      <c r="F425" s="16">
        <v>20</v>
      </c>
      <c r="G425" s="17">
        <v>26</v>
      </c>
      <c r="H425" s="18">
        <f t="shared" si="32"/>
        <v>520</v>
      </c>
      <c r="I425" s="14" t="str">
        <f t="shared" si="33"/>
        <v>ITA-SG-26</v>
      </c>
      <c r="J425" s="32" t="str">
        <f>MID(Tabella1[[#This Row],[COD PRODOTTO]],3,3)</f>
        <v>582</v>
      </c>
      <c r="K425" s="32"/>
      <c r="L425" t="str">
        <f t="shared" si="35"/>
        <v>terminato</v>
      </c>
      <c r="M425" t="str">
        <f t="shared" si="36"/>
        <v>E4582601</v>
      </c>
      <c r="N425" t="str">
        <f>TRIM(C425)</f>
        <v>ITA</v>
      </c>
      <c r="O425" t="str">
        <f>TRIM(D425)</f>
        <v>SG</v>
      </c>
      <c r="P425" t="str">
        <f t="shared" si="34"/>
        <v>non terminato</v>
      </c>
      <c r="Q425" t="str">
        <f t="shared" si="34"/>
        <v>20</v>
      </c>
      <c r="R425" t="str">
        <f t="shared" si="34"/>
        <v>26</v>
      </c>
    </row>
    <row r="426" spans="1:18" ht="12.75" customHeight="1" x14ac:dyDescent="0.3">
      <c r="A426" s="16">
        <v>428</v>
      </c>
      <c r="B426" s="14" t="s">
        <v>231</v>
      </c>
      <c r="C426" s="14" t="s">
        <v>8</v>
      </c>
      <c r="D426" s="14" t="s">
        <v>9</v>
      </c>
      <c r="E426" s="14" t="s">
        <v>10</v>
      </c>
      <c r="F426" s="16">
        <v>0</v>
      </c>
      <c r="G426" s="17">
        <v>23</v>
      </c>
      <c r="H426" s="18" t="str">
        <f t="shared" si="32"/>
        <v/>
      </c>
      <c r="I426" s="14" t="str">
        <f t="shared" si="33"/>
        <v>ITA-SG-23</v>
      </c>
      <c r="J426" s="32" t="str">
        <f>MID(Tabella1[[#This Row],[COD PRODOTTO]],3,3)</f>
        <v>582</v>
      </c>
      <c r="K426" s="32"/>
      <c r="L426" t="str">
        <f t="shared" si="35"/>
        <v>terminato</v>
      </c>
      <c r="M426" t="str">
        <f t="shared" si="36"/>
        <v>E4582601</v>
      </c>
      <c r="N426" t="str">
        <f>TRIM(C426)</f>
        <v>ITA</v>
      </c>
      <c r="O426" t="str">
        <f>TRIM(D426)</f>
        <v>SG</v>
      </c>
      <c r="P426" t="str">
        <f t="shared" si="34"/>
        <v>terminato</v>
      </c>
      <c r="Q426" t="str">
        <f t="shared" si="34"/>
        <v>0</v>
      </c>
      <c r="R426" t="str">
        <f t="shared" si="34"/>
        <v>23</v>
      </c>
    </row>
    <row r="427" spans="1:18" ht="12.75" customHeight="1" x14ac:dyDescent="0.3">
      <c r="A427" s="16">
        <v>429</v>
      </c>
      <c r="B427" s="14" t="s">
        <v>232</v>
      </c>
      <c r="C427" s="14" t="s">
        <v>8</v>
      </c>
      <c r="D427" s="14" t="s">
        <v>9</v>
      </c>
      <c r="E427" s="14" t="s">
        <v>10</v>
      </c>
      <c r="F427" s="16">
        <v>0</v>
      </c>
      <c r="G427" s="17">
        <v>26</v>
      </c>
      <c r="H427" s="18" t="str">
        <f t="shared" si="32"/>
        <v/>
      </c>
      <c r="I427" s="14" t="str">
        <f t="shared" si="33"/>
        <v>ITA-SG-26</v>
      </c>
      <c r="J427" s="32" t="str">
        <f>MID(Tabella1[[#This Row],[COD PRODOTTO]],3,3)</f>
        <v>817</v>
      </c>
      <c r="K427" s="32"/>
      <c r="L427" t="str">
        <f t="shared" si="35"/>
        <v>terminato</v>
      </c>
      <c r="M427" t="str">
        <f t="shared" si="36"/>
        <v>E0817012</v>
      </c>
      <c r="N427" t="str">
        <f>TRIM(C427)</f>
        <v>ITA</v>
      </c>
      <c r="O427" t="str">
        <f>TRIM(D427)</f>
        <v>SG</v>
      </c>
      <c r="P427" t="str">
        <f t="shared" si="34"/>
        <v>terminato</v>
      </c>
      <c r="Q427" t="str">
        <f t="shared" si="34"/>
        <v>0</v>
      </c>
      <c r="R427" t="str">
        <f t="shared" si="34"/>
        <v>26</v>
      </c>
    </row>
    <row r="428" spans="1:18" ht="12.75" customHeight="1" x14ac:dyDescent="0.3">
      <c r="A428" s="16">
        <v>430</v>
      </c>
      <c r="B428" s="14" t="s">
        <v>232</v>
      </c>
      <c r="C428" s="14" t="s">
        <v>8</v>
      </c>
      <c r="D428" s="14" t="s">
        <v>9</v>
      </c>
      <c r="E428" s="15" t="s">
        <v>1391</v>
      </c>
      <c r="F428" s="16">
        <v>20</v>
      </c>
      <c r="G428" s="17">
        <v>31</v>
      </c>
      <c r="H428" s="18">
        <f t="shared" si="32"/>
        <v>620</v>
      </c>
      <c r="I428" s="14" t="str">
        <f t="shared" si="33"/>
        <v>ITA-SG-31</v>
      </c>
      <c r="J428" s="32" t="str">
        <f>MID(Tabella1[[#This Row],[COD PRODOTTO]],3,3)</f>
        <v>817</v>
      </c>
      <c r="K428" s="32"/>
      <c r="L428" t="str">
        <f t="shared" si="35"/>
        <v>terminato</v>
      </c>
      <c r="M428" t="str">
        <f t="shared" si="36"/>
        <v>E0817012</v>
      </c>
      <c r="N428" t="str">
        <f>TRIM(C428)</f>
        <v>ITA</v>
      </c>
      <c r="O428" t="str">
        <f>TRIM(D428)</f>
        <v>SG</v>
      </c>
      <c r="P428" t="str">
        <f t="shared" si="34"/>
        <v>non terminato</v>
      </c>
      <c r="Q428" t="str">
        <f t="shared" si="34"/>
        <v>20</v>
      </c>
      <c r="R428" t="str">
        <f t="shared" si="34"/>
        <v>31</v>
      </c>
    </row>
    <row r="429" spans="1:18" ht="12.75" customHeight="1" x14ac:dyDescent="0.3">
      <c r="A429" s="16">
        <v>431</v>
      </c>
      <c r="B429" s="14" t="s">
        <v>233</v>
      </c>
      <c r="C429" s="14" t="s">
        <v>8</v>
      </c>
      <c r="D429" s="14" t="s">
        <v>47</v>
      </c>
      <c r="E429" s="14" t="s">
        <v>10</v>
      </c>
      <c r="F429" s="16">
        <v>0</v>
      </c>
      <c r="G429" s="17">
        <v>10</v>
      </c>
      <c r="H429" s="18" t="str">
        <f t="shared" si="32"/>
        <v/>
      </c>
      <c r="I429" s="14" t="str">
        <f t="shared" si="33"/>
        <v>ITA-zan pin SPA-10</v>
      </c>
      <c r="J429" s="32" t="str">
        <f>MID(Tabella1[[#This Row],[COD PRODOTTO]],3,3)</f>
        <v>007</v>
      </c>
      <c r="K429" s="32"/>
      <c r="L429" t="str">
        <f t="shared" si="35"/>
        <v>terminato</v>
      </c>
      <c r="M429" t="str">
        <f t="shared" si="36"/>
        <v>G4007983</v>
      </c>
      <c r="N429" t="str">
        <f>TRIM(C429)</f>
        <v>ITA</v>
      </c>
      <c r="O429" t="str">
        <f>TRIM(D429)</f>
        <v>zan pin SPA</v>
      </c>
      <c r="P429" t="str">
        <f t="shared" si="34"/>
        <v>terminato</v>
      </c>
      <c r="Q429" t="str">
        <f t="shared" si="34"/>
        <v>0</v>
      </c>
      <c r="R429" t="str">
        <f t="shared" si="34"/>
        <v>10</v>
      </c>
    </row>
    <row r="430" spans="1:18" ht="12.75" customHeight="1" x14ac:dyDescent="0.3">
      <c r="A430" s="16">
        <v>432</v>
      </c>
      <c r="B430" s="14" t="s">
        <v>233</v>
      </c>
      <c r="C430" s="14" t="s">
        <v>8</v>
      </c>
      <c r="D430" s="14" t="s">
        <v>47</v>
      </c>
      <c r="E430" s="15" t="s">
        <v>1391</v>
      </c>
      <c r="F430" s="16">
        <v>20</v>
      </c>
      <c r="G430" s="17">
        <v>18</v>
      </c>
      <c r="H430" s="18">
        <f t="shared" si="32"/>
        <v>360</v>
      </c>
      <c r="I430" s="14" t="str">
        <f t="shared" si="33"/>
        <v>ITA-zan pin SPA-18</v>
      </c>
      <c r="J430" s="32" t="str">
        <f>MID(Tabella1[[#This Row],[COD PRODOTTO]],3,3)</f>
        <v>007</v>
      </c>
      <c r="K430" s="32"/>
      <c r="L430" t="str">
        <f t="shared" si="35"/>
        <v>terminato</v>
      </c>
      <c r="M430" t="str">
        <f t="shared" si="36"/>
        <v>G4007983</v>
      </c>
      <c r="N430" t="str">
        <f>TRIM(C430)</f>
        <v>ITA</v>
      </c>
      <c r="O430" t="str">
        <f>TRIM(D430)</f>
        <v>zan pin SPA</v>
      </c>
      <c r="P430" t="str">
        <f t="shared" si="34"/>
        <v>non terminato</v>
      </c>
      <c r="Q430" t="str">
        <f t="shared" si="34"/>
        <v>20</v>
      </c>
      <c r="R430" t="str">
        <f t="shared" si="34"/>
        <v>18</v>
      </c>
    </row>
    <row r="431" spans="1:18" ht="12.75" customHeight="1" x14ac:dyDescent="0.3">
      <c r="A431" s="16">
        <v>433</v>
      </c>
      <c r="B431" s="14" t="s">
        <v>233</v>
      </c>
      <c r="C431" s="14" t="s">
        <v>8</v>
      </c>
      <c r="D431" s="14" t="s">
        <v>47</v>
      </c>
      <c r="E431" s="15" t="s">
        <v>1391</v>
      </c>
      <c r="F431" s="16">
        <v>10</v>
      </c>
      <c r="G431" s="17">
        <v>33</v>
      </c>
      <c r="H431" s="18">
        <f t="shared" si="32"/>
        <v>330</v>
      </c>
      <c r="I431" s="14" t="str">
        <f t="shared" si="33"/>
        <v>ITA-zan pin SPA-33</v>
      </c>
      <c r="J431" s="32" t="str">
        <f>MID(Tabella1[[#This Row],[COD PRODOTTO]],3,3)</f>
        <v>007</v>
      </c>
      <c r="K431" s="32"/>
      <c r="L431" t="str">
        <f t="shared" si="35"/>
        <v>terminato</v>
      </c>
      <c r="M431" t="str">
        <f t="shared" si="36"/>
        <v>G4007983</v>
      </c>
      <c r="N431" t="str">
        <f>TRIM(C431)</f>
        <v>ITA</v>
      </c>
      <c r="O431" t="str">
        <f>TRIM(D431)</f>
        <v>zan pin SPA</v>
      </c>
      <c r="P431" t="str">
        <f t="shared" si="34"/>
        <v>non terminato</v>
      </c>
      <c r="Q431" t="str">
        <f t="shared" si="34"/>
        <v>10</v>
      </c>
      <c r="R431" t="str">
        <f t="shared" si="34"/>
        <v>33</v>
      </c>
    </row>
    <row r="432" spans="1:18" ht="12.75" customHeight="1" x14ac:dyDescent="0.3">
      <c r="A432" s="16">
        <v>434</v>
      </c>
      <c r="B432" s="14" t="s">
        <v>234</v>
      </c>
      <c r="C432" s="14" t="s">
        <v>8</v>
      </c>
      <c r="D432" s="14" t="s">
        <v>47</v>
      </c>
      <c r="E432" s="14" t="s">
        <v>10</v>
      </c>
      <c r="F432" s="16">
        <v>0</v>
      </c>
      <c r="G432" s="17">
        <v>16</v>
      </c>
      <c r="H432" s="18" t="str">
        <f t="shared" si="32"/>
        <v/>
      </c>
      <c r="I432" s="14" t="str">
        <f t="shared" si="33"/>
        <v>ITA-zan pin SPA-16</v>
      </c>
      <c r="J432" s="32" t="str">
        <f>MID(Tabella1[[#This Row],[COD PRODOTTO]],3,3)</f>
        <v>478</v>
      </c>
      <c r="K432" s="32"/>
      <c r="L432" t="str">
        <f t="shared" si="35"/>
        <v>terminato</v>
      </c>
      <c r="M432" t="str">
        <f t="shared" si="36"/>
        <v>R6478266</v>
      </c>
      <c r="N432" t="str">
        <f>TRIM(C432)</f>
        <v>ITA</v>
      </c>
      <c r="O432" t="str">
        <f>TRIM(D432)</f>
        <v>zan pin SPA</v>
      </c>
      <c r="P432" t="str">
        <f t="shared" si="34"/>
        <v>terminato</v>
      </c>
      <c r="Q432" t="str">
        <f t="shared" si="34"/>
        <v>0</v>
      </c>
      <c r="R432" t="str">
        <f t="shared" si="34"/>
        <v>16</v>
      </c>
    </row>
    <row r="433" spans="1:18" ht="12.75" customHeight="1" x14ac:dyDescent="0.3">
      <c r="A433" s="16">
        <v>435</v>
      </c>
      <c r="B433" s="14" t="s">
        <v>234</v>
      </c>
      <c r="C433" s="14" t="s">
        <v>8</v>
      </c>
      <c r="D433" s="14" t="s">
        <v>47</v>
      </c>
      <c r="E433" s="15" t="s">
        <v>1391</v>
      </c>
      <c r="F433" s="16">
        <v>20</v>
      </c>
      <c r="G433" s="17">
        <v>21</v>
      </c>
      <c r="H433" s="18">
        <f t="shared" si="32"/>
        <v>420</v>
      </c>
      <c r="I433" s="14" t="str">
        <f t="shared" si="33"/>
        <v>ITA-zan pin SPA-21</v>
      </c>
      <c r="J433" s="32" t="str">
        <f>MID(Tabella1[[#This Row],[COD PRODOTTO]],3,3)</f>
        <v>478</v>
      </c>
      <c r="K433" s="32"/>
      <c r="L433" t="str">
        <f t="shared" si="35"/>
        <v>terminato</v>
      </c>
      <c r="M433" t="str">
        <f t="shared" si="36"/>
        <v>R6478266</v>
      </c>
      <c r="N433" t="str">
        <f>TRIM(C433)</f>
        <v>ITA</v>
      </c>
      <c r="O433" t="str">
        <f>TRIM(D433)</f>
        <v>zan pin SPA</v>
      </c>
      <c r="P433" t="str">
        <f t="shared" si="34"/>
        <v>non terminato</v>
      </c>
      <c r="Q433" t="str">
        <f t="shared" si="34"/>
        <v>20</v>
      </c>
      <c r="R433" t="str">
        <f t="shared" si="34"/>
        <v>21</v>
      </c>
    </row>
    <row r="434" spans="1:18" ht="12.75" customHeight="1" x14ac:dyDescent="0.3">
      <c r="A434" s="16">
        <v>436</v>
      </c>
      <c r="B434" s="14" t="s">
        <v>234</v>
      </c>
      <c r="C434" s="14" t="s">
        <v>8</v>
      </c>
      <c r="D434" s="14" t="s">
        <v>47</v>
      </c>
      <c r="E434" s="15" t="s">
        <v>1391</v>
      </c>
      <c r="F434" s="16">
        <v>10</v>
      </c>
      <c r="G434" s="17">
        <v>23</v>
      </c>
      <c r="H434" s="18">
        <f t="shared" si="32"/>
        <v>230</v>
      </c>
      <c r="I434" s="14" t="str">
        <f t="shared" si="33"/>
        <v>ITA-zan pin SPA-23</v>
      </c>
      <c r="J434" s="32" t="str">
        <f>MID(Tabella1[[#This Row],[COD PRODOTTO]],3,3)</f>
        <v>478</v>
      </c>
      <c r="K434" s="32"/>
      <c r="L434" t="str">
        <f t="shared" si="35"/>
        <v>terminato</v>
      </c>
      <c r="M434" t="str">
        <f t="shared" si="36"/>
        <v>R6478266</v>
      </c>
      <c r="N434" t="str">
        <f>TRIM(C434)</f>
        <v>ITA</v>
      </c>
      <c r="O434" t="str">
        <f>TRIM(D434)</f>
        <v>zan pin SPA</v>
      </c>
      <c r="P434" t="str">
        <f t="shared" si="34"/>
        <v>non terminato</v>
      </c>
      <c r="Q434" t="str">
        <f t="shared" si="34"/>
        <v>10</v>
      </c>
      <c r="R434" t="str">
        <f t="shared" si="34"/>
        <v>23</v>
      </c>
    </row>
    <row r="435" spans="1:18" ht="12.75" customHeight="1" x14ac:dyDescent="0.3">
      <c r="A435" s="16">
        <v>437</v>
      </c>
      <c r="B435" s="14" t="s">
        <v>235</v>
      </c>
      <c r="C435" s="14" t="s">
        <v>8</v>
      </c>
      <c r="D435" s="14" t="s">
        <v>9</v>
      </c>
      <c r="E435" s="15" t="s">
        <v>1391</v>
      </c>
      <c r="F435" s="16">
        <v>20</v>
      </c>
      <c r="G435" s="17">
        <v>18</v>
      </c>
      <c r="H435" s="18">
        <f t="shared" si="32"/>
        <v>360</v>
      </c>
      <c r="I435" s="14" t="str">
        <f t="shared" si="33"/>
        <v>ITA-SG-18</v>
      </c>
      <c r="J435" s="32" t="str">
        <f>MID(Tabella1[[#This Row],[COD PRODOTTO]],3,3)</f>
        <v>986</v>
      </c>
      <c r="K435" s="32"/>
      <c r="L435" t="str">
        <f t="shared" si="35"/>
        <v>terminato</v>
      </c>
      <c r="M435" t="str">
        <f t="shared" si="36"/>
        <v>L2986504</v>
      </c>
      <c r="N435" t="str">
        <f>TRIM(C435)</f>
        <v>ITA</v>
      </c>
      <c r="O435" t="str">
        <f>TRIM(D435)</f>
        <v>SG</v>
      </c>
      <c r="P435" t="str">
        <f t="shared" si="34"/>
        <v>non terminato</v>
      </c>
      <c r="Q435" t="str">
        <f t="shared" si="34"/>
        <v>20</v>
      </c>
      <c r="R435" t="str">
        <f t="shared" si="34"/>
        <v>18</v>
      </c>
    </row>
    <row r="436" spans="1:18" ht="12.75" customHeight="1" x14ac:dyDescent="0.3">
      <c r="A436" s="16">
        <v>438</v>
      </c>
      <c r="B436" s="14" t="s">
        <v>235</v>
      </c>
      <c r="C436" s="14" t="s">
        <v>8</v>
      </c>
      <c r="D436" s="14" t="s">
        <v>9</v>
      </c>
      <c r="E436" s="14" t="s">
        <v>10</v>
      </c>
      <c r="F436" s="16">
        <v>0</v>
      </c>
      <c r="G436" s="17">
        <v>12</v>
      </c>
      <c r="H436" s="18" t="str">
        <f t="shared" si="32"/>
        <v/>
      </c>
      <c r="I436" s="14" t="str">
        <f t="shared" si="33"/>
        <v>ITA-SG-12</v>
      </c>
      <c r="J436" s="32" t="str">
        <f>MID(Tabella1[[#This Row],[COD PRODOTTO]],3,3)</f>
        <v>986</v>
      </c>
      <c r="K436" s="32"/>
      <c r="L436" t="str">
        <f t="shared" si="35"/>
        <v>terminato</v>
      </c>
      <c r="M436" t="str">
        <f t="shared" si="36"/>
        <v>L2986504</v>
      </c>
      <c r="N436" t="str">
        <f>TRIM(C436)</f>
        <v>ITA</v>
      </c>
      <c r="O436" t="str">
        <f>TRIM(D436)</f>
        <v>SG</v>
      </c>
      <c r="P436" t="str">
        <f t="shared" si="34"/>
        <v>terminato</v>
      </c>
      <c r="Q436" t="str">
        <f t="shared" si="34"/>
        <v>0</v>
      </c>
      <c r="R436" t="str">
        <f t="shared" si="34"/>
        <v>12</v>
      </c>
    </row>
    <row r="437" spans="1:18" ht="12.75" customHeight="1" x14ac:dyDescent="0.3">
      <c r="A437" s="16">
        <v>439</v>
      </c>
      <c r="B437" s="14" t="s">
        <v>236</v>
      </c>
      <c r="C437" s="14" t="s">
        <v>8</v>
      </c>
      <c r="D437" s="14" t="s">
        <v>9</v>
      </c>
      <c r="E437" s="14" t="s">
        <v>10</v>
      </c>
      <c r="F437" s="16">
        <v>0</v>
      </c>
      <c r="G437" s="17">
        <v>24</v>
      </c>
      <c r="H437" s="18" t="str">
        <f t="shared" si="32"/>
        <v/>
      </c>
      <c r="I437" s="14" t="str">
        <f t="shared" si="33"/>
        <v>ITA-SG-24</v>
      </c>
      <c r="J437" s="32" t="str">
        <f>MID(Tabella1[[#This Row],[COD PRODOTTO]],3,3)</f>
        <v>517</v>
      </c>
      <c r="K437" s="32"/>
      <c r="L437" t="str">
        <f t="shared" si="35"/>
        <v>terminato</v>
      </c>
      <c r="M437" t="str">
        <f t="shared" si="36"/>
        <v>G6517237</v>
      </c>
      <c r="N437" t="str">
        <f>TRIM(C437)</f>
        <v>ITA</v>
      </c>
      <c r="O437" t="str">
        <f>TRIM(D437)</f>
        <v>SG</v>
      </c>
      <c r="P437" t="str">
        <f t="shared" si="34"/>
        <v>terminato</v>
      </c>
      <c r="Q437" t="str">
        <f t="shared" si="34"/>
        <v>0</v>
      </c>
      <c r="R437" t="str">
        <f t="shared" si="34"/>
        <v>24</v>
      </c>
    </row>
    <row r="438" spans="1:18" ht="12.75" customHeight="1" x14ac:dyDescent="0.3">
      <c r="A438" s="16">
        <v>440</v>
      </c>
      <c r="B438" s="14" t="s">
        <v>237</v>
      </c>
      <c r="C438" s="14" t="s">
        <v>8</v>
      </c>
      <c r="D438" s="14" t="s">
        <v>36</v>
      </c>
      <c r="E438" s="14" t="s">
        <v>10</v>
      </c>
      <c r="F438" s="16">
        <v>0</v>
      </c>
      <c r="G438" s="17">
        <v>32</v>
      </c>
      <c r="H438" s="18" t="str">
        <f t="shared" si="32"/>
        <v/>
      </c>
      <c r="I438" s="14" t="str">
        <f t="shared" si="33"/>
        <v>ITA-zan VETRI-32</v>
      </c>
      <c r="J438" s="32" t="str">
        <f>MID(Tabella1[[#This Row],[COD PRODOTTO]],3,3)</f>
        <v>207</v>
      </c>
      <c r="K438" s="32"/>
      <c r="L438" t="str">
        <f t="shared" si="35"/>
        <v>terminato</v>
      </c>
      <c r="M438" t="str">
        <f t="shared" si="36"/>
        <v>A6207584</v>
      </c>
      <c r="N438" t="str">
        <f>TRIM(C438)</f>
        <v>ITA</v>
      </c>
      <c r="O438" t="str">
        <f>TRIM(D438)</f>
        <v>zan VETRI</v>
      </c>
      <c r="P438" t="str">
        <f t="shared" si="34"/>
        <v>terminato</v>
      </c>
      <c r="Q438" t="str">
        <f t="shared" si="34"/>
        <v>0</v>
      </c>
      <c r="R438" t="str">
        <f t="shared" si="34"/>
        <v>32</v>
      </c>
    </row>
    <row r="439" spans="1:18" ht="12.75" customHeight="1" x14ac:dyDescent="0.3">
      <c r="A439" s="16">
        <v>441</v>
      </c>
      <c r="B439" s="14" t="s">
        <v>238</v>
      </c>
      <c r="C439" s="14" t="s">
        <v>8</v>
      </c>
      <c r="D439" s="14" t="s">
        <v>47</v>
      </c>
      <c r="E439" s="14" t="s">
        <v>10</v>
      </c>
      <c r="F439" s="16">
        <v>0</v>
      </c>
      <c r="G439" s="17">
        <v>24</v>
      </c>
      <c r="H439" s="18" t="str">
        <f t="shared" si="32"/>
        <v/>
      </c>
      <c r="I439" s="14" t="str">
        <f t="shared" si="33"/>
        <v>ITA-zan pin SPA-24</v>
      </c>
      <c r="J439" s="32" t="str">
        <f>MID(Tabella1[[#This Row],[COD PRODOTTO]],3,3)</f>
        <v>940</v>
      </c>
      <c r="K439" s="32"/>
      <c r="L439" t="str">
        <f t="shared" si="35"/>
        <v>terminato</v>
      </c>
      <c r="M439" t="str">
        <f t="shared" si="36"/>
        <v>M6940478</v>
      </c>
      <c r="N439" t="str">
        <f>TRIM(C439)</f>
        <v>ITA</v>
      </c>
      <c r="O439" t="str">
        <f>TRIM(D439)</f>
        <v>zan pin SPA</v>
      </c>
      <c r="P439" t="str">
        <f t="shared" si="34"/>
        <v>terminato</v>
      </c>
      <c r="Q439" t="str">
        <f t="shared" si="34"/>
        <v>0</v>
      </c>
      <c r="R439" t="str">
        <f t="shared" si="34"/>
        <v>24</v>
      </c>
    </row>
    <row r="440" spans="1:18" ht="12.75" customHeight="1" x14ac:dyDescent="0.3">
      <c r="A440" s="16">
        <v>442</v>
      </c>
      <c r="B440" s="14" t="s">
        <v>239</v>
      </c>
      <c r="C440" s="14" t="s">
        <v>8</v>
      </c>
      <c r="D440" s="14" t="s">
        <v>47</v>
      </c>
      <c r="E440" s="14" t="s">
        <v>10</v>
      </c>
      <c r="F440" s="16">
        <v>0</v>
      </c>
      <c r="G440" s="17">
        <v>14</v>
      </c>
      <c r="H440" s="18" t="str">
        <f t="shared" si="32"/>
        <v/>
      </c>
      <c r="I440" s="14" t="str">
        <f t="shared" si="33"/>
        <v>ITA-zan pin SPA-14</v>
      </c>
      <c r="J440" s="32" t="str">
        <f>MID(Tabella1[[#This Row],[COD PRODOTTO]],3,3)</f>
        <v>719</v>
      </c>
      <c r="K440" s="32"/>
      <c r="L440" t="str">
        <f t="shared" si="35"/>
        <v>terminato</v>
      </c>
      <c r="M440" t="str">
        <f t="shared" si="36"/>
        <v>A6719599</v>
      </c>
      <c r="N440" t="str">
        <f>TRIM(C440)</f>
        <v>ITA</v>
      </c>
      <c r="O440" t="str">
        <f>TRIM(D440)</f>
        <v>zan pin SPA</v>
      </c>
      <c r="P440" t="str">
        <f t="shared" si="34"/>
        <v>terminato</v>
      </c>
      <c r="Q440" t="str">
        <f t="shared" si="34"/>
        <v>0</v>
      </c>
      <c r="R440" t="str">
        <f t="shared" si="34"/>
        <v>14</v>
      </c>
    </row>
    <row r="441" spans="1:18" ht="12.75" customHeight="1" x14ac:dyDescent="0.3">
      <c r="A441" s="16">
        <v>443</v>
      </c>
      <c r="B441" s="14" t="s">
        <v>240</v>
      </c>
      <c r="C441" s="14" t="s">
        <v>8</v>
      </c>
      <c r="D441" s="14" t="s">
        <v>9</v>
      </c>
      <c r="E441" s="15" t="s">
        <v>1391</v>
      </c>
      <c r="F441" s="16">
        <v>20</v>
      </c>
      <c r="G441" s="17">
        <v>39</v>
      </c>
      <c r="H441" s="18">
        <f t="shared" si="32"/>
        <v>780</v>
      </c>
      <c r="I441" s="14" t="str">
        <f t="shared" si="33"/>
        <v>ITA-SG-39</v>
      </c>
      <c r="J441" s="32" t="str">
        <f>MID(Tabella1[[#This Row],[COD PRODOTTO]],3,3)</f>
        <v>586</v>
      </c>
      <c r="K441" s="32"/>
      <c r="L441" t="str">
        <f t="shared" si="35"/>
        <v>terminato</v>
      </c>
      <c r="M441" t="str">
        <f t="shared" si="36"/>
        <v>F8586053</v>
      </c>
      <c r="N441" t="str">
        <f>TRIM(C441)</f>
        <v>ITA</v>
      </c>
      <c r="O441" t="str">
        <f>TRIM(D441)</f>
        <v>SG</v>
      </c>
      <c r="P441" t="str">
        <f t="shared" si="34"/>
        <v>non terminato</v>
      </c>
      <c r="Q441" t="str">
        <f t="shared" si="34"/>
        <v>20</v>
      </c>
      <c r="R441" t="str">
        <f t="shared" si="34"/>
        <v>39</v>
      </c>
    </row>
    <row r="442" spans="1:18" ht="12.75" customHeight="1" x14ac:dyDescent="0.3">
      <c r="A442" s="16">
        <v>444</v>
      </c>
      <c r="B442" s="14" t="s">
        <v>240</v>
      </c>
      <c r="C442" s="14" t="s">
        <v>8</v>
      </c>
      <c r="D442" s="14" t="s">
        <v>9</v>
      </c>
      <c r="E442" s="15" t="s">
        <v>1391</v>
      </c>
      <c r="F442" s="16">
        <v>20</v>
      </c>
      <c r="G442" s="17">
        <v>25</v>
      </c>
      <c r="H442" s="18">
        <f t="shared" si="32"/>
        <v>500</v>
      </c>
      <c r="I442" s="14" t="str">
        <f t="shared" si="33"/>
        <v>ITA-SG-25</v>
      </c>
      <c r="J442" s="32" t="str">
        <f>MID(Tabella1[[#This Row],[COD PRODOTTO]],3,3)</f>
        <v>586</v>
      </c>
      <c r="K442" s="32"/>
      <c r="L442" t="str">
        <f t="shared" si="35"/>
        <v>terminato</v>
      </c>
      <c r="M442" t="str">
        <f t="shared" si="36"/>
        <v>F8586053</v>
      </c>
      <c r="N442" t="str">
        <f>TRIM(C442)</f>
        <v>ITA</v>
      </c>
      <c r="O442" t="str">
        <f>TRIM(D442)</f>
        <v>SG</v>
      </c>
      <c r="P442" t="str">
        <f t="shared" si="34"/>
        <v>non terminato</v>
      </c>
      <c r="Q442" t="str">
        <f t="shared" si="34"/>
        <v>20</v>
      </c>
      <c r="R442" t="str">
        <f t="shared" si="34"/>
        <v>25</v>
      </c>
    </row>
    <row r="443" spans="1:18" ht="12.75" customHeight="1" x14ac:dyDescent="0.3">
      <c r="A443" s="16">
        <v>445</v>
      </c>
      <c r="B443" s="14" t="s">
        <v>240</v>
      </c>
      <c r="C443" s="14" t="s">
        <v>8</v>
      </c>
      <c r="D443" s="14" t="s">
        <v>9</v>
      </c>
      <c r="E443" s="14" t="s">
        <v>10</v>
      </c>
      <c r="F443" s="16">
        <v>0</v>
      </c>
      <c r="G443" s="17">
        <v>31</v>
      </c>
      <c r="H443" s="18" t="str">
        <f t="shared" si="32"/>
        <v/>
      </c>
      <c r="I443" s="14" t="str">
        <f t="shared" si="33"/>
        <v>ITA-SG-31</v>
      </c>
      <c r="J443" s="32" t="str">
        <f>MID(Tabella1[[#This Row],[COD PRODOTTO]],3,3)</f>
        <v>586</v>
      </c>
      <c r="K443" s="32"/>
      <c r="L443" t="str">
        <f t="shared" si="35"/>
        <v>terminato</v>
      </c>
      <c r="M443" t="str">
        <f t="shared" si="36"/>
        <v>F8586053</v>
      </c>
      <c r="N443" t="str">
        <f>TRIM(C443)</f>
        <v>ITA</v>
      </c>
      <c r="O443" t="str">
        <f>TRIM(D443)</f>
        <v>SG</v>
      </c>
      <c r="P443" t="str">
        <f t="shared" si="34"/>
        <v>terminato</v>
      </c>
      <c r="Q443" t="str">
        <f t="shared" si="34"/>
        <v>0</v>
      </c>
      <c r="R443" t="str">
        <f t="shared" si="34"/>
        <v>31</v>
      </c>
    </row>
    <row r="444" spans="1:18" ht="12.75" customHeight="1" x14ac:dyDescent="0.3">
      <c r="A444" s="16">
        <v>446</v>
      </c>
      <c r="B444" s="14" t="s">
        <v>240</v>
      </c>
      <c r="C444" s="14" t="s">
        <v>8</v>
      </c>
      <c r="D444" s="14" t="s">
        <v>9</v>
      </c>
      <c r="E444" s="15" t="s">
        <v>1391</v>
      </c>
      <c r="F444" s="16">
        <v>10</v>
      </c>
      <c r="G444" s="17">
        <v>39</v>
      </c>
      <c r="H444" s="18">
        <f t="shared" si="32"/>
        <v>390</v>
      </c>
      <c r="I444" s="14" t="str">
        <f t="shared" si="33"/>
        <v>ITA-SG-39</v>
      </c>
      <c r="J444" s="32" t="str">
        <f>MID(Tabella1[[#This Row],[COD PRODOTTO]],3,3)</f>
        <v>586</v>
      </c>
      <c r="K444" s="32"/>
      <c r="L444" t="str">
        <f t="shared" si="35"/>
        <v>terminato</v>
      </c>
      <c r="M444" t="str">
        <f t="shared" si="36"/>
        <v>F8586053</v>
      </c>
      <c r="N444" t="str">
        <f>TRIM(C444)</f>
        <v>ITA</v>
      </c>
      <c r="O444" t="str">
        <f>TRIM(D444)</f>
        <v>SG</v>
      </c>
      <c r="P444" t="str">
        <f t="shared" si="34"/>
        <v>non terminato</v>
      </c>
      <c r="Q444" t="str">
        <f t="shared" si="34"/>
        <v>10</v>
      </c>
      <c r="R444" t="str">
        <f t="shared" si="34"/>
        <v>39</v>
      </c>
    </row>
    <row r="445" spans="1:18" ht="12.75" customHeight="1" x14ac:dyDescent="0.3">
      <c r="A445" s="16">
        <v>447</v>
      </c>
      <c r="B445" s="14" t="s">
        <v>241</v>
      </c>
      <c r="C445" s="14" t="s">
        <v>8</v>
      </c>
      <c r="D445" s="14" t="s">
        <v>65</v>
      </c>
      <c r="E445" s="15" t="s">
        <v>1391</v>
      </c>
      <c r="F445" s="16">
        <v>20</v>
      </c>
      <c r="G445" s="17">
        <v>28</v>
      </c>
      <c r="H445" s="18">
        <f t="shared" si="32"/>
        <v>560</v>
      </c>
      <c r="I445" s="14" t="str">
        <f t="shared" si="33"/>
        <v>ITA-zan PAM-28</v>
      </c>
      <c r="J445" s="32" t="str">
        <f>MID(Tabella1[[#This Row],[COD PRODOTTO]],3,3)</f>
        <v>253</v>
      </c>
      <c r="K445" s="32"/>
      <c r="L445" t="str">
        <f t="shared" si="35"/>
        <v>terminato</v>
      </c>
      <c r="M445" t="str">
        <f t="shared" si="36"/>
        <v>L4253551</v>
      </c>
      <c r="N445" t="str">
        <f>TRIM(C445)</f>
        <v>ITA</v>
      </c>
      <c r="O445" t="str">
        <f>TRIM(D445)</f>
        <v>zan PAM</v>
      </c>
      <c r="P445" t="str">
        <f t="shared" si="34"/>
        <v>non terminato</v>
      </c>
      <c r="Q445" t="str">
        <f t="shared" si="34"/>
        <v>20</v>
      </c>
      <c r="R445" t="str">
        <f t="shared" si="34"/>
        <v>28</v>
      </c>
    </row>
    <row r="446" spans="1:18" ht="12.75" customHeight="1" x14ac:dyDescent="0.3">
      <c r="A446" s="16">
        <v>448</v>
      </c>
      <c r="B446" s="14" t="s">
        <v>241</v>
      </c>
      <c r="C446" s="14" t="s">
        <v>8</v>
      </c>
      <c r="D446" s="14" t="s">
        <v>65</v>
      </c>
      <c r="E446" s="14" t="s">
        <v>10</v>
      </c>
      <c r="F446" s="16">
        <v>0</v>
      </c>
      <c r="G446" s="17">
        <v>40</v>
      </c>
      <c r="H446" s="18" t="str">
        <f t="shared" si="32"/>
        <v/>
      </c>
      <c r="I446" s="14" t="str">
        <f t="shared" si="33"/>
        <v>ITA-zan PAM-40</v>
      </c>
      <c r="J446" s="32" t="str">
        <f>MID(Tabella1[[#This Row],[COD PRODOTTO]],3,3)</f>
        <v>253</v>
      </c>
      <c r="K446" s="32"/>
      <c r="L446" t="str">
        <f t="shared" si="35"/>
        <v>terminato</v>
      </c>
      <c r="M446" t="str">
        <f t="shared" si="36"/>
        <v>L4253551</v>
      </c>
      <c r="N446" t="str">
        <f>TRIM(C446)</f>
        <v>ITA</v>
      </c>
      <c r="O446" t="str">
        <f>TRIM(D446)</f>
        <v>zan PAM</v>
      </c>
      <c r="P446" t="str">
        <f t="shared" si="34"/>
        <v>terminato</v>
      </c>
      <c r="Q446" t="str">
        <f t="shared" si="34"/>
        <v>0</v>
      </c>
      <c r="R446" t="str">
        <f t="shared" si="34"/>
        <v>40</v>
      </c>
    </row>
    <row r="447" spans="1:18" ht="12.75" customHeight="1" x14ac:dyDescent="0.3">
      <c r="A447" s="16">
        <v>449</v>
      </c>
      <c r="B447" s="14" t="s">
        <v>241</v>
      </c>
      <c r="C447" s="14" t="s">
        <v>8</v>
      </c>
      <c r="D447" s="14" t="s">
        <v>65</v>
      </c>
      <c r="E447" s="15" t="s">
        <v>1391</v>
      </c>
      <c r="F447" s="16">
        <v>10</v>
      </c>
      <c r="G447" s="17">
        <v>31</v>
      </c>
      <c r="H447" s="18">
        <f t="shared" si="32"/>
        <v>310</v>
      </c>
      <c r="I447" s="14" t="str">
        <f t="shared" si="33"/>
        <v>ITA-zan PAM-31</v>
      </c>
      <c r="J447" s="32" t="str">
        <f>MID(Tabella1[[#This Row],[COD PRODOTTO]],3,3)</f>
        <v>253</v>
      </c>
      <c r="K447" s="32"/>
      <c r="L447" t="str">
        <f t="shared" si="35"/>
        <v>terminato</v>
      </c>
      <c r="M447" t="str">
        <f t="shared" si="36"/>
        <v>L4253551</v>
      </c>
      <c r="N447" t="str">
        <f>TRIM(C447)</f>
        <v>ITA</v>
      </c>
      <c r="O447" t="str">
        <f>TRIM(D447)</f>
        <v>zan PAM</v>
      </c>
      <c r="P447" t="str">
        <f t="shared" si="34"/>
        <v>non terminato</v>
      </c>
      <c r="Q447" t="str">
        <f t="shared" si="34"/>
        <v>10</v>
      </c>
      <c r="R447" t="str">
        <f t="shared" si="34"/>
        <v>31</v>
      </c>
    </row>
    <row r="448" spans="1:18" ht="12.75" customHeight="1" x14ac:dyDescent="0.3">
      <c r="A448" s="16">
        <v>450</v>
      </c>
      <c r="B448" s="14" t="s">
        <v>242</v>
      </c>
      <c r="C448" s="14" t="s">
        <v>8</v>
      </c>
      <c r="D448" s="14" t="s">
        <v>75</v>
      </c>
      <c r="E448" s="14" t="s">
        <v>10</v>
      </c>
      <c r="F448" s="16">
        <v>0</v>
      </c>
      <c r="G448" s="17">
        <v>28</v>
      </c>
      <c r="H448" s="18" t="str">
        <f t="shared" si="32"/>
        <v/>
      </c>
      <c r="I448" s="14" t="str">
        <f t="shared" si="33"/>
        <v>ITA-lollo SRL-28</v>
      </c>
      <c r="J448" s="32" t="str">
        <f>MID(Tabella1[[#This Row],[COD PRODOTTO]],3,3)</f>
        <v>074</v>
      </c>
      <c r="K448" s="32"/>
      <c r="L448" t="str">
        <f t="shared" si="35"/>
        <v>terminato</v>
      </c>
      <c r="M448" t="str">
        <f t="shared" si="36"/>
        <v>B5074715</v>
      </c>
      <c r="N448" t="str">
        <f>TRIM(C448)</f>
        <v>ITA</v>
      </c>
      <c r="O448" t="str">
        <f>TRIM(D448)</f>
        <v>lollo SRL</v>
      </c>
      <c r="P448" t="str">
        <f t="shared" si="34"/>
        <v>terminato</v>
      </c>
      <c r="Q448" t="str">
        <f t="shared" si="34"/>
        <v>0</v>
      </c>
      <c r="R448" t="str">
        <f t="shared" si="34"/>
        <v>28</v>
      </c>
    </row>
    <row r="449" spans="1:18" ht="12.75" customHeight="1" x14ac:dyDescent="0.3">
      <c r="A449" s="16">
        <v>451</v>
      </c>
      <c r="B449" s="14" t="s">
        <v>243</v>
      </c>
      <c r="C449" s="14" t="s">
        <v>8</v>
      </c>
      <c r="D449" s="14" t="s">
        <v>75</v>
      </c>
      <c r="E449" s="14" t="s">
        <v>10</v>
      </c>
      <c r="F449" s="16">
        <v>0</v>
      </c>
      <c r="G449" s="17">
        <v>13</v>
      </c>
      <c r="H449" s="18" t="str">
        <f t="shared" si="32"/>
        <v/>
      </c>
      <c r="I449" s="14" t="str">
        <f t="shared" si="33"/>
        <v>ITA-lollo SRL-13</v>
      </c>
      <c r="J449" s="32" t="str">
        <f>MID(Tabella1[[#This Row],[COD PRODOTTO]],3,3)</f>
        <v>088</v>
      </c>
      <c r="K449" s="32"/>
      <c r="L449" t="str">
        <f t="shared" si="35"/>
        <v>terminato</v>
      </c>
      <c r="M449" t="str">
        <f t="shared" si="36"/>
        <v>G8088882</v>
      </c>
      <c r="N449" t="str">
        <f>TRIM(C449)</f>
        <v>ITA</v>
      </c>
      <c r="O449" t="str">
        <f>TRIM(D449)</f>
        <v>lollo SRL</v>
      </c>
      <c r="P449" t="str">
        <f t="shared" si="34"/>
        <v>terminato</v>
      </c>
      <c r="Q449" t="str">
        <f t="shared" si="34"/>
        <v>0</v>
      </c>
      <c r="R449" t="str">
        <f t="shared" si="34"/>
        <v>13</v>
      </c>
    </row>
    <row r="450" spans="1:18" ht="12.75" customHeight="1" x14ac:dyDescent="0.3">
      <c r="A450" s="16">
        <v>452</v>
      </c>
      <c r="B450" s="14" t="s">
        <v>244</v>
      </c>
      <c r="C450" s="14" t="s">
        <v>8</v>
      </c>
      <c r="D450" s="14" t="s">
        <v>36</v>
      </c>
      <c r="E450" s="15" t="s">
        <v>1391</v>
      </c>
      <c r="F450" s="16">
        <v>20</v>
      </c>
      <c r="G450" s="17">
        <v>31</v>
      </c>
      <c r="H450" s="18">
        <f t="shared" ref="H450:H513" si="37">IF(G450*F450=0,"",G450*F450)</f>
        <v>620</v>
      </c>
      <c r="I450" s="14" t="str">
        <f t="shared" ref="I450:I513" si="38">_xlfn.CONCAT(C450,"-",D450,"-",G450)</f>
        <v>ITA-zan VETRI-31</v>
      </c>
      <c r="J450" s="32" t="str">
        <f>MID(Tabella1[[#This Row],[COD PRODOTTO]],3,3)</f>
        <v>981</v>
      </c>
      <c r="K450" s="32"/>
      <c r="L450" t="str">
        <f t="shared" si="35"/>
        <v>terminato</v>
      </c>
      <c r="M450" t="str">
        <f t="shared" si="36"/>
        <v>A4981285</v>
      </c>
      <c r="N450" t="str">
        <f>TRIM(C450)</f>
        <v>ITA</v>
      </c>
      <c r="O450" t="str">
        <f>TRIM(D450)</f>
        <v>zan VETRI</v>
      </c>
      <c r="P450" t="str">
        <f>TRIM(E450)</f>
        <v>non terminato</v>
      </c>
      <c r="Q450" t="str">
        <f>TRIM(F450)</f>
        <v>20</v>
      </c>
      <c r="R450" t="str">
        <f>TRIM(G450)</f>
        <v>31</v>
      </c>
    </row>
    <row r="451" spans="1:18" ht="12.75" customHeight="1" x14ac:dyDescent="0.3">
      <c r="A451" s="16">
        <v>453</v>
      </c>
      <c r="B451" s="14" t="s">
        <v>244</v>
      </c>
      <c r="C451" s="14" t="s">
        <v>8</v>
      </c>
      <c r="D451" s="14" t="s">
        <v>36</v>
      </c>
      <c r="E451" s="14" t="s">
        <v>10</v>
      </c>
      <c r="F451" s="16">
        <v>0</v>
      </c>
      <c r="G451" s="17">
        <v>11</v>
      </c>
      <c r="H451" s="18" t="str">
        <f t="shared" si="37"/>
        <v/>
      </c>
      <c r="I451" s="14" t="str">
        <f t="shared" si="38"/>
        <v>ITA-zan VETRI-11</v>
      </c>
      <c r="J451" s="32" t="str">
        <f>MID(Tabella1[[#This Row],[COD PRODOTTO]],3,3)</f>
        <v>981</v>
      </c>
      <c r="K451" s="32"/>
      <c r="L451" t="str">
        <f t="shared" ref="L451:L514" si="39">IF($E451="","non terminato","terminato")</f>
        <v>terminato</v>
      </c>
      <c r="M451" t="str">
        <f t="shared" ref="M451:M514" si="40">TRIM(B451)</f>
        <v>A4981285</v>
      </c>
      <c r="N451" t="str">
        <f>TRIM(C451)</f>
        <v>ITA</v>
      </c>
      <c r="O451" t="str">
        <f>TRIM(D451)</f>
        <v>zan VETRI</v>
      </c>
      <c r="P451" t="str">
        <f>TRIM(E451)</f>
        <v>terminato</v>
      </c>
      <c r="Q451" t="str">
        <f t="shared" ref="Q451:R514" si="41">TRIM(F451)</f>
        <v>0</v>
      </c>
      <c r="R451" t="str">
        <f t="shared" si="41"/>
        <v>11</v>
      </c>
    </row>
    <row r="452" spans="1:18" ht="12.75" customHeight="1" x14ac:dyDescent="0.3">
      <c r="A452" s="16">
        <v>454</v>
      </c>
      <c r="B452" s="14" t="s">
        <v>244</v>
      </c>
      <c r="C452" s="14" t="s">
        <v>8</v>
      </c>
      <c r="D452" s="14" t="s">
        <v>36</v>
      </c>
      <c r="E452" s="15" t="s">
        <v>1391</v>
      </c>
      <c r="F452" s="16">
        <v>20</v>
      </c>
      <c r="G452" s="17">
        <v>39</v>
      </c>
      <c r="H452" s="18">
        <f t="shared" si="37"/>
        <v>780</v>
      </c>
      <c r="I452" s="14" t="str">
        <f t="shared" si="38"/>
        <v>ITA-zan VETRI-39</v>
      </c>
      <c r="J452" s="32" t="str">
        <f>MID(Tabella1[[#This Row],[COD PRODOTTO]],3,3)</f>
        <v>981</v>
      </c>
      <c r="K452" s="32"/>
      <c r="L452" t="str">
        <f t="shared" si="39"/>
        <v>terminato</v>
      </c>
      <c r="M452" t="str">
        <f t="shared" si="40"/>
        <v>A4981285</v>
      </c>
      <c r="N452" t="str">
        <f>TRIM(C452)</f>
        <v>ITA</v>
      </c>
      <c r="O452" t="str">
        <f>TRIM(D452)</f>
        <v>zan VETRI</v>
      </c>
      <c r="P452" t="str">
        <f>TRIM(E452)</f>
        <v>non terminato</v>
      </c>
      <c r="Q452" t="str">
        <f t="shared" si="41"/>
        <v>20</v>
      </c>
      <c r="R452" t="str">
        <f t="shared" si="41"/>
        <v>39</v>
      </c>
    </row>
    <row r="453" spans="1:18" ht="12.75" customHeight="1" x14ac:dyDescent="0.3">
      <c r="A453" s="16">
        <v>455</v>
      </c>
      <c r="B453" s="14" t="s">
        <v>244</v>
      </c>
      <c r="C453" s="14" t="s">
        <v>8</v>
      </c>
      <c r="D453" s="14" t="s">
        <v>36</v>
      </c>
      <c r="E453" s="15" t="s">
        <v>1391</v>
      </c>
      <c r="F453" s="16">
        <v>10</v>
      </c>
      <c r="G453" s="17">
        <v>10</v>
      </c>
      <c r="H453" s="18">
        <f t="shared" si="37"/>
        <v>100</v>
      </c>
      <c r="I453" s="14" t="str">
        <f t="shared" si="38"/>
        <v>ITA-zan VETRI-10</v>
      </c>
      <c r="J453" s="32" t="str">
        <f>MID(Tabella1[[#This Row],[COD PRODOTTO]],3,3)</f>
        <v>981</v>
      </c>
      <c r="K453" s="32"/>
      <c r="L453" t="str">
        <f t="shared" si="39"/>
        <v>terminato</v>
      </c>
      <c r="M453" t="str">
        <f t="shared" si="40"/>
        <v>A4981285</v>
      </c>
      <c r="N453" t="str">
        <f>TRIM(C453)</f>
        <v>ITA</v>
      </c>
      <c r="O453" t="str">
        <f>TRIM(D453)</f>
        <v>zan VETRI</v>
      </c>
      <c r="P453" t="str">
        <f>TRIM(E453)</f>
        <v>non terminato</v>
      </c>
      <c r="Q453" t="str">
        <f t="shared" si="41"/>
        <v>10</v>
      </c>
      <c r="R453" t="str">
        <f t="shared" si="41"/>
        <v>10</v>
      </c>
    </row>
    <row r="454" spans="1:18" ht="12.75" customHeight="1" x14ac:dyDescent="0.3">
      <c r="A454" s="16">
        <v>456</v>
      </c>
      <c r="B454" s="14" t="s">
        <v>245</v>
      </c>
      <c r="C454" s="14" t="s">
        <v>8</v>
      </c>
      <c r="D454" s="14" t="s">
        <v>9</v>
      </c>
      <c r="E454" s="15" t="s">
        <v>1391</v>
      </c>
      <c r="F454" s="16">
        <v>30</v>
      </c>
      <c r="G454" s="17">
        <v>15</v>
      </c>
      <c r="H454" s="18">
        <f t="shared" si="37"/>
        <v>450</v>
      </c>
      <c r="I454" s="14" t="str">
        <f t="shared" si="38"/>
        <v>ITA-SG-15</v>
      </c>
      <c r="J454" s="32" t="str">
        <f>MID(Tabella1[[#This Row],[COD PRODOTTO]],3,3)</f>
        <v>216</v>
      </c>
      <c r="K454" s="32"/>
      <c r="L454" t="str">
        <f t="shared" si="39"/>
        <v>terminato</v>
      </c>
      <c r="M454" t="str">
        <f t="shared" si="40"/>
        <v>L4216298</v>
      </c>
      <c r="N454" t="str">
        <f>TRIM(C454)</f>
        <v>ITA</v>
      </c>
      <c r="O454" t="str">
        <f>TRIM(D454)</f>
        <v>SG</v>
      </c>
      <c r="P454" t="str">
        <f>TRIM(E454)</f>
        <v>non terminato</v>
      </c>
      <c r="Q454" t="str">
        <f t="shared" si="41"/>
        <v>30</v>
      </c>
      <c r="R454" t="str">
        <f t="shared" si="41"/>
        <v>15</v>
      </c>
    </row>
    <row r="455" spans="1:18" ht="12.75" customHeight="1" x14ac:dyDescent="0.3">
      <c r="A455" s="16">
        <v>457</v>
      </c>
      <c r="B455" s="14" t="s">
        <v>245</v>
      </c>
      <c r="C455" s="14" t="s">
        <v>8</v>
      </c>
      <c r="D455" s="14" t="s">
        <v>9</v>
      </c>
      <c r="E455" s="14" t="s">
        <v>10</v>
      </c>
      <c r="F455" s="16">
        <v>0</v>
      </c>
      <c r="G455" s="17">
        <v>10</v>
      </c>
      <c r="H455" s="18" t="str">
        <f t="shared" si="37"/>
        <v/>
      </c>
      <c r="I455" s="14" t="str">
        <f t="shared" si="38"/>
        <v>ITA-SG-10</v>
      </c>
      <c r="J455" s="32" t="str">
        <f>MID(Tabella1[[#This Row],[COD PRODOTTO]],3,3)</f>
        <v>216</v>
      </c>
      <c r="K455" s="32"/>
      <c r="L455" t="str">
        <f t="shared" si="39"/>
        <v>terminato</v>
      </c>
      <c r="M455" t="str">
        <f t="shared" si="40"/>
        <v>L4216298</v>
      </c>
      <c r="N455" t="str">
        <f>TRIM(C455)</f>
        <v>ITA</v>
      </c>
      <c r="O455" t="str">
        <f>TRIM(D455)</f>
        <v>SG</v>
      </c>
      <c r="P455" t="str">
        <f>TRIM(E455)</f>
        <v>terminato</v>
      </c>
      <c r="Q455" t="str">
        <f t="shared" si="41"/>
        <v>0</v>
      </c>
      <c r="R455" t="str">
        <f t="shared" si="41"/>
        <v>10</v>
      </c>
    </row>
    <row r="456" spans="1:18" ht="12.75" customHeight="1" x14ac:dyDescent="0.3">
      <c r="A456" s="16">
        <v>458</v>
      </c>
      <c r="B456" s="14" t="s">
        <v>246</v>
      </c>
      <c r="C456" s="14" t="s">
        <v>8</v>
      </c>
      <c r="D456" s="14" t="s">
        <v>9</v>
      </c>
      <c r="E456" s="15" t="s">
        <v>1391</v>
      </c>
      <c r="F456" s="16">
        <v>10</v>
      </c>
      <c r="G456" s="17">
        <v>29</v>
      </c>
      <c r="H456" s="18">
        <f t="shared" si="37"/>
        <v>290</v>
      </c>
      <c r="I456" s="14" t="str">
        <f t="shared" si="38"/>
        <v>ITA-SG-29</v>
      </c>
      <c r="J456" s="32" t="str">
        <f>MID(Tabella1[[#This Row],[COD PRODOTTO]],3,3)</f>
        <v>022</v>
      </c>
      <c r="K456" s="32"/>
      <c r="L456" t="str">
        <f t="shared" si="39"/>
        <v>terminato</v>
      </c>
      <c r="M456" t="str">
        <f t="shared" si="40"/>
        <v>M5022198</v>
      </c>
      <c r="N456" t="str">
        <f>TRIM(C456)</f>
        <v>ITA</v>
      </c>
      <c r="O456" t="str">
        <f>TRIM(D456)</f>
        <v>SG</v>
      </c>
      <c r="P456" t="str">
        <f>TRIM(E456)</f>
        <v>non terminato</v>
      </c>
      <c r="Q456" t="str">
        <f t="shared" si="41"/>
        <v>10</v>
      </c>
      <c r="R456" t="str">
        <f t="shared" si="41"/>
        <v>29</v>
      </c>
    </row>
    <row r="457" spans="1:18" ht="12.75" customHeight="1" x14ac:dyDescent="0.3">
      <c r="A457" s="16">
        <v>459</v>
      </c>
      <c r="B457" s="14" t="s">
        <v>246</v>
      </c>
      <c r="C457" s="14" t="s">
        <v>8</v>
      </c>
      <c r="D457" s="14" t="s">
        <v>9</v>
      </c>
      <c r="E457" s="14" t="s">
        <v>10</v>
      </c>
      <c r="F457" s="16">
        <v>0</v>
      </c>
      <c r="G457" s="17">
        <v>16</v>
      </c>
      <c r="H457" s="18" t="str">
        <f t="shared" si="37"/>
        <v/>
      </c>
      <c r="I457" s="14" t="str">
        <f t="shared" si="38"/>
        <v>ITA-SG-16</v>
      </c>
      <c r="J457" s="32" t="str">
        <f>MID(Tabella1[[#This Row],[COD PRODOTTO]],3,3)</f>
        <v>022</v>
      </c>
      <c r="K457" s="32"/>
      <c r="L457" t="str">
        <f t="shared" si="39"/>
        <v>terminato</v>
      </c>
      <c r="M457" t="str">
        <f t="shared" si="40"/>
        <v>M5022198</v>
      </c>
      <c r="N457" t="str">
        <f>TRIM(C457)</f>
        <v>ITA</v>
      </c>
      <c r="O457" t="str">
        <f>TRIM(D457)</f>
        <v>SG</v>
      </c>
      <c r="P457" t="str">
        <f>TRIM(E457)</f>
        <v>terminato</v>
      </c>
      <c r="Q457" t="str">
        <f t="shared" si="41"/>
        <v>0</v>
      </c>
      <c r="R457" t="str">
        <f t="shared" si="41"/>
        <v>16</v>
      </c>
    </row>
    <row r="458" spans="1:18" ht="12.75" customHeight="1" x14ac:dyDescent="0.3">
      <c r="A458" s="16">
        <v>460</v>
      </c>
      <c r="B458" s="14" t="s">
        <v>246</v>
      </c>
      <c r="C458" s="14" t="s">
        <v>8</v>
      </c>
      <c r="D458" s="14" t="s">
        <v>9</v>
      </c>
      <c r="E458" s="15" t="s">
        <v>1391</v>
      </c>
      <c r="F458" s="16">
        <v>30</v>
      </c>
      <c r="G458" s="17">
        <v>39</v>
      </c>
      <c r="H458" s="18">
        <f t="shared" si="37"/>
        <v>1170</v>
      </c>
      <c r="I458" s="14" t="str">
        <f t="shared" si="38"/>
        <v>ITA-SG-39</v>
      </c>
      <c r="J458" s="32" t="str">
        <f>MID(Tabella1[[#This Row],[COD PRODOTTO]],3,3)</f>
        <v>022</v>
      </c>
      <c r="K458" s="32"/>
      <c r="L458" t="str">
        <f t="shared" si="39"/>
        <v>terminato</v>
      </c>
      <c r="M458" t="str">
        <f t="shared" si="40"/>
        <v>M5022198</v>
      </c>
      <c r="N458" t="str">
        <f>TRIM(C458)</f>
        <v>ITA</v>
      </c>
      <c r="O458" t="str">
        <f>TRIM(D458)</f>
        <v>SG</v>
      </c>
      <c r="P458" t="str">
        <f>TRIM(E458)</f>
        <v>non terminato</v>
      </c>
      <c r="Q458" t="str">
        <f t="shared" si="41"/>
        <v>30</v>
      </c>
      <c r="R458" t="str">
        <f t="shared" si="41"/>
        <v>39</v>
      </c>
    </row>
    <row r="459" spans="1:18" ht="12.75" customHeight="1" x14ac:dyDescent="0.3">
      <c r="A459" s="16">
        <v>461</v>
      </c>
      <c r="B459" s="14" t="s">
        <v>247</v>
      </c>
      <c r="C459" s="14" t="s">
        <v>8</v>
      </c>
      <c r="D459" s="14" t="s">
        <v>47</v>
      </c>
      <c r="E459" s="15" t="s">
        <v>1391</v>
      </c>
      <c r="F459" s="16">
        <v>10</v>
      </c>
      <c r="G459" s="17">
        <v>39</v>
      </c>
      <c r="H459" s="18">
        <f t="shared" si="37"/>
        <v>390</v>
      </c>
      <c r="I459" s="14" t="str">
        <f t="shared" si="38"/>
        <v>ITA-zan pin SPA-39</v>
      </c>
      <c r="J459" s="32" t="str">
        <f>MID(Tabella1[[#This Row],[COD PRODOTTO]],3,3)</f>
        <v>907</v>
      </c>
      <c r="K459" s="32"/>
      <c r="L459" t="str">
        <f t="shared" si="39"/>
        <v>terminato</v>
      </c>
      <c r="M459" t="str">
        <f t="shared" si="40"/>
        <v>E0907190</v>
      </c>
      <c r="N459" t="str">
        <f>TRIM(C459)</f>
        <v>ITA</v>
      </c>
      <c r="O459" t="str">
        <f>TRIM(D459)</f>
        <v>zan pin SPA</v>
      </c>
      <c r="P459" t="str">
        <f>TRIM(E459)</f>
        <v>non terminato</v>
      </c>
      <c r="Q459" t="str">
        <f t="shared" si="41"/>
        <v>10</v>
      </c>
      <c r="R459" t="str">
        <f t="shared" si="41"/>
        <v>39</v>
      </c>
    </row>
    <row r="460" spans="1:18" ht="12.75" customHeight="1" x14ac:dyDescent="0.3">
      <c r="A460" s="16">
        <v>462</v>
      </c>
      <c r="B460" s="14" t="s">
        <v>247</v>
      </c>
      <c r="C460" s="14" t="s">
        <v>8</v>
      </c>
      <c r="D460" s="14" t="s">
        <v>47</v>
      </c>
      <c r="E460" s="15" t="s">
        <v>1391</v>
      </c>
      <c r="F460" s="16">
        <v>30</v>
      </c>
      <c r="G460" s="17">
        <v>13</v>
      </c>
      <c r="H460" s="18">
        <f t="shared" si="37"/>
        <v>390</v>
      </c>
      <c r="I460" s="14" t="str">
        <f t="shared" si="38"/>
        <v>ITA-zan pin SPA-13</v>
      </c>
      <c r="J460" s="32" t="str">
        <f>MID(Tabella1[[#This Row],[COD PRODOTTO]],3,3)</f>
        <v>907</v>
      </c>
      <c r="K460" s="32"/>
      <c r="L460" t="str">
        <f t="shared" si="39"/>
        <v>terminato</v>
      </c>
      <c r="M460" t="str">
        <f t="shared" si="40"/>
        <v>E0907190</v>
      </c>
      <c r="N460" t="str">
        <f>TRIM(C460)</f>
        <v>ITA</v>
      </c>
      <c r="O460" t="str">
        <f>TRIM(D460)</f>
        <v>zan pin SPA</v>
      </c>
      <c r="P460" t="str">
        <f>TRIM(E460)</f>
        <v>non terminato</v>
      </c>
      <c r="Q460" t="str">
        <f t="shared" si="41"/>
        <v>30</v>
      </c>
      <c r="R460" t="str">
        <f t="shared" si="41"/>
        <v>13</v>
      </c>
    </row>
    <row r="461" spans="1:18" ht="12.75" customHeight="1" x14ac:dyDescent="0.3">
      <c r="A461" s="16">
        <v>463</v>
      </c>
      <c r="B461" s="14" t="s">
        <v>247</v>
      </c>
      <c r="C461" s="14" t="s">
        <v>8</v>
      </c>
      <c r="D461" s="14" t="s">
        <v>47</v>
      </c>
      <c r="E461" s="14" t="s">
        <v>10</v>
      </c>
      <c r="F461" s="16">
        <v>0</v>
      </c>
      <c r="G461" s="17">
        <v>36</v>
      </c>
      <c r="H461" s="18" t="str">
        <f t="shared" si="37"/>
        <v/>
      </c>
      <c r="I461" s="14" t="str">
        <f t="shared" si="38"/>
        <v>ITA-zan pin SPA-36</v>
      </c>
      <c r="J461" s="32" t="str">
        <f>MID(Tabella1[[#This Row],[COD PRODOTTO]],3,3)</f>
        <v>907</v>
      </c>
      <c r="K461" s="32"/>
      <c r="L461" t="str">
        <f t="shared" si="39"/>
        <v>terminato</v>
      </c>
      <c r="M461" t="str">
        <f t="shared" si="40"/>
        <v>E0907190</v>
      </c>
      <c r="N461" t="str">
        <f>TRIM(C461)</f>
        <v>ITA</v>
      </c>
      <c r="O461" t="str">
        <f>TRIM(D461)</f>
        <v>zan pin SPA</v>
      </c>
      <c r="P461" t="str">
        <f>TRIM(E461)</f>
        <v>terminato</v>
      </c>
      <c r="Q461" t="str">
        <f t="shared" si="41"/>
        <v>0</v>
      </c>
      <c r="R461" t="str">
        <f t="shared" si="41"/>
        <v>36</v>
      </c>
    </row>
    <row r="462" spans="1:18" ht="12.75" customHeight="1" x14ac:dyDescent="0.3">
      <c r="A462" s="16">
        <v>464</v>
      </c>
      <c r="B462" s="14" t="s">
        <v>248</v>
      </c>
      <c r="C462" s="14" t="s">
        <v>8</v>
      </c>
      <c r="D462" s="14" t="s">
        <v>47</v>
      </c>
      <c r="E462" s="14" t="s">
        <v>10</v>
      </c>
      <c r="F462" s="16">
        <v>0</v>
      </c>
      <c r="G462" s="17">
        <v>21</v>
      </c>
      <c r="H462" s="18" t="str">
        <f t="shared" si="37"/>
        <v/>
      </c>
      <c r="I462" s="14" t="str">
        <f t="shared" si="38"/>
        <v>ITA-zan pin SPA-21</v>
      </c>
      <c r="J462" s="32" t="str">
        <f>MID(Tabella1[[#This Row],[COD PRODOTTO]],3,3)</f>
        <v>504</v>
      </c>
      <c r="K462" s="32"/>
      <c r="L462" t="str">
        <f t="shared" si="39"/>
        <v>terminato</v>
      </c>
      <c r="M462" t="str">
        <f t="shared" si="40"/>
        <v>R9504414</v>
      </c>
      <c r="N462" t="str">
        <f>TRIM(C462)</f>
        <v>ITA</v>
      </c>
      <c r="O462" t="str">
        <f>TRIM(D462)</f>
        <v>zan pin SPA</v>
      </c>
      <c r="P462" t="str">
        <f>TRIM(E462)</f>
        <v>terminato</v>
      </c>
      <c r="Q462" t="str">
        <f t="shared" si="41"/>
        <v>0</v>
      </c>
      <c r="R462" t="str">
        <f t="shared" si="41"/>
        <v>21</v>
      </c>
    </row>
    <row r="463" spans="1:18" ht="12.75" customHeight="1" x14ac:dyDescent="0.3">
      <c r="A463" s="16">
        <v>465</v>
      </c>
      <c r="B463" s="14" t="s">
        <v>249</v>
      </c>
      <c r="C463" s="14" t="s">
        <v>8</v>
      </c>
      <c r="D463" s="14" t="s">
        <v>180</v>
      </c>
      <c r="E463" s="15" t="s">
        <v>1391</v>
      </c>
      <c r="F463" s="16">
        <v>30</v>
      </c>
      <c r="G463" s="17">
        <v>17</v>
      </c>
      <c r="H463" s="18">
        <f t="shared" si="37"/>
        <v>510</v>
      </c>
      <c r="I463" s="14" t="str">
        <f t="shared" si="38"/>
        <v>ITA-mull-17</v>
      </c>
      <c r="J463" s="32" t="str">
        <f>MID(Tabella1[[#This Row],[COD PRODOTTO]],3,3)</f>
        <v>638</v>
      </c>
      <c r="K463" s="32"/>
      <c r="L463" t="str">
        <f t="shared" si="39"/>
        <v>terminato</v>
      </c>
      <c r="M463" t="str">
        <f t="shared" si="40"/>
        <v>A9638905</v>
      </c>
      <c r="N463" t="str">
        <f>TRIM(C463)</f>
        <v>ITA</v>
      </c>
      <c r="O463" t="str">
        <f>TRIM(D463)</f>
        <v>mull</v>
      </c>
      <c r="P463" t="str">
        <f>TRIM(E463)</f>
        <v>non terminato</v>
      </c>
      <c r="Q463" t="str">
        <f t="shared" si="41"/>
        <v>30</v>
      </c>
      <c r="R463" t="str">
        <f t="shared" si="41"/>
        <v>17</v>
      </c>
    </row>
    <row r="464" spans="1:18" ht="12.75" customHeight="1" x14ac:dyDescent="0.3">
      <c r="A464" s="16">
        <v>466</v>
      </c>
      <c r="B464" s="14" t="s">
        <v>249</v>
      </c>
      <c r="C464" s="14" t="s">
        <v>8</v>
      </c>
      <c r="D464" s="14" t="s">
        <v>180</v>
      </c>
      <c r="E464" s="14" t="s">
        <v>10</v>
      </c>
      <c r="F464" s="16">
        <v>0</v>
      </c>
      <c r="G464" s="17">
        <v>22</v>
      </c>
      <c r="H464" s="18" t="str">
        <f t="shared" si="37"/>
        <v/>
      </c>
      <c r="I464" s="14" t="str">
        <f t="shared" si="38"/>
        <v>ITA-mull-22</v>
      </c>
      <c r="J464" s="32" t="str">
        <f>MID(Tabella1[[#This Row],[COD PRODOTTO]],3,3)</f>
        <v>638</v>
      </c>
      <c r="K464" s="32"/>
      <c r="L464" t="str">
        <f t="shared" si="39"/>
        <v>terminato</v>
      </c>
      <c r="M464" t="str">
        <f t="shared" si="40"/>
        <v>A9638905</v>
      </c>
      <c r="N464" t="str">
        <f>TRIM(C464)</f>
        <v>ITA</v>
      </c>
      <c r="O464" t="str">
        <f>TRIM(D464)</f>
        <v>mull</v>
      </c>
      <c r="P464" t="str">
        <f>TRIM(E464)</f>
        <v>terminato</v>
      </c>
      <c r="Q464" t="str">
        <f t="shared" si="41"/>
        <v>0</v>
      </c>
      <c r="R464" t="str">
        <f t="shared" si="41"/>
        <v>22</v>
      </c>
    </row>
    <row r="465" spans="1:18" ht="12.75" customHeight="1" x14ac:dyDescent="0.3">
      <c r="A465" s="16">
        <v>467</v>
      </c>
      <c r="B465" s="14" t="s">
        <v>250</v>
      </c>
      <c r="C465" s="14" t="s">
        <v>8</v>
      </c>
      <c r="D465" s="14" t="s">
        <v>54</v>
      </c>
      <c r="E465" s="14" t="s">
        <v>10</v>
      </c>
      <c r="F465" s="16">
        <v>0</v>
      </c>
      <c r="G465" s="17">
        <v>31</v>
      </c>
      <c r="H465" s="18" t="str">
        <f t="shared" si="37"/>
        <v/>
      </c>
      <c r="I465" s="14" t="str">
        <f t="shared" si="38"/>
        <v>ITA-zan S.R.L.-31</v>
      </c>
      <c r="J465" s="32" t="str">
        <f>MID(Tabella1[[#This Row],[COD PRODOTTO]],3,3)</f>
        <v>084</v>
      </c>
      <c r="K465" s="32"/>
      <c r="L465" t="str">
        <f t="shared" si="39"/>
        <v>terminato</v>
      </c>
      <c r="M465" t="str">
        <f t="shared" si="40"/>
        <v>S4084044</v>
      </c>
      <c r="N465" t="str">
        <f>TRIM(C465)</f>
        <v>ITA</v>
      </c>
      <c r="O465" t="str">
        <f>TRIM(D465)</f>
        <v>zan S.R.L.</v>
      </c>
      <c r="P465" t="str">
        <f>TRIM(E465)</f>
        <v>terminato</v>
      </c>
      <c r="Q465" t="str">
        <f t="shared" si="41"/>
        <v>0</v>
      </c>
      <c r="R465" t="str">
        <f t="shared" si="41"/>
        <v>31</v>
      </c>
    </row>
    <row r="466" spans="1:18" ht="12.75" customHeight="1" x14ac:dyDescent="0.3">
      <c r="A466" s="16">
        <v>468</v>
      </c>
      <c r="B466" s="14" t="s">
        <v>250</v>
      </c>
      <c r="C466" s="14" t="s">
        <v>8</v>
      </c>
      <c r="D466" s="14" t="s">
        <v>54</v>
      </c>
      <c r="E466" s="15" t="s">
        <v>1391</v>
      </c>
      <c r="F466" s="16">
        <v>10</v>
      </c>
      <c r="G466" s="17">
        <v>39</v>
      </c>
      <c r="H466" s="18">
        <f t="shared" si="37"/>
        <v>390</v>
      </c>
      <c r="I466" s="14" t="str">
        <f t="shared" si="38"/>
        <v>ITA-zan S.R.L.-39</v>
      </c>
      <c r="J466" s="32" t="str">
        <f>MID(Tabella1[[#This Row],[COD PRODOTTO]],3,3)</f>
        <v>084</v>
      </c>
      <c r="K466" s="32"/>
      <c r="L466" t="str">
        <f t="shared" si="39"/>
        <v>terminato</v>
      </c>
      <c r="M466" t="str">
        <f t="shared" si="40"/>
        <v>S4084044</v>
      </c>
      <c r="N466" t="str">
        <f>TRIM(C466)</f>
        <v>ITA</v>
      </c>
      <c r="O466" t="str">
        <f>TRIM(D466)</f>
        <v>zan S.R.L.</v>
      </c>
      <c r="P466" t="str">
        <f>TRIM(E466)</f>
        <v>non terminato</v>
      </c>
      <c r="Q466" t="str">
        <f t="shared" si="41"/>
        <v>10</v>
      </c>
      <c r="R466" t="str">
        <f t="shared" si="41"/>
        <v>39</v>
      </c>
    </row>
    <row r="467" spans="1:18" ht="12.75" customHeight="1" x14ac:dyDescent="0.3">
      <c r="A467" s="16">
        <v>469</v>
      </c>
      <c r="B467" s="14" t="s">
        <v>250</v>
      </c>
      <c r="C467" s="14" t="s">
        <v>8</v>
      </c>
      <c r="D467" s="14" t="s">
        <v>54</v>
      </c>
      <c r="E467" s="15" t="s">
        <v>1391</v>
      </c>
      <c r="F467" s="16">
        <v>30</v>
      </c>
      <c r="G467" s="17">
        <v>23</v>
      </c>
      <c r="H467" s="18">
        <f t="shared" si="37"/>
        <v>690</v>
      </c>
      <c r="I467" s="14" t="str">
        <f t="shared" si="38"/>
        <v>ITA-zan S.R.L.-23</v>
      </c>
      <c r="J467" s="32" t="str">
        <f>MID(Tabella1[[#This Row],[COD PRODOTTO]],3,3)</f>
        <v>084</v>
      </c>
      <c r="K467" s="32"/>
      <c r="L467" t="str">
        <f t="shared" si="39"/>
        <v>terminato</v>
      </c>
      <c r="M467" t="str">
        <f t="shared" si="40"/>
        <v>S4084044</v>
      </c>
      <c r="N467" t="str">
        <f>TRIM(C467)</f>
        <v>ITA</v>
      </c>
      <c r="O467" t="str">
        <f>TRIM(D467)</f>
        <v>zan S.R.L.</v>
      </c>
      <c r="P467" t="str">
        <f>TRIM(E467)</f>
        <v>non terminato</v>
      </c>
      <c r="Q467" t="str">
        <f t="shared" si="41"/>
        <v>30</v>
      </c>
      <c r="R467" t="str">
        <f t="shared" si="41"/>
        <v>23</v>
      </c>
    </row>
    <row r="468" spans="1:18" ht="12.75" customHeight="1" x14ac:dyDescent="0.3">
      <c r="A468" s="16">
        <v>470</v>
      </c>
      <c r="B468" s="14" t="s">
        <v>251</v>
      </c>
      <c r="C468" s="14" t="s">
        <v>8</v>
      </c>
      <c r="D468" s="14" t="s">
        <v>36</v>
      </c>
      <c r="E468" s="15" t="s">
        <v>1391</v>
      </c>
      <c r="F468" s="16">
        <v>20</v>
      </c>
      <c r="G468" s="17">
        <v>15</v>
      </c>
      <c r="H468" s="18">
        <f t="shared" si="37"/>
        <v>300</v>
      </c>
      <c r="I468" s="14" t="str">
        <f t="shared" si="38"/>
        <v>ITA-zan VETRI-15</v>
      </c>
      <c r="J468" s="32" t="str">
        <f>MID(Tabella1[[#This Row],[COD PRODOTTO]],3,3)</f>
        <v>133</v>
      </c>
      <c r="K468" s="32"/>
      <c r="L468" t="str">
        <f t="shared" si="39"/>
        <v>terminato</v>
      </c>
      <c r="M468" t="str">
        <f t="shared" si="40"/>
        <v>D6133515</v>
      </c>
      <c r="N468" t="str">
        <f>TRIM(C468)</f>
        <v>ITA</v>
      </c>
      <c r="O468" t="str">
        <f>TRIM(D468)</f>
        <v>zan VETRI</v>
      </c>
      <c r="P468" t="str">
        <f>TRIM(E468)</f>
        <v>non terminato</v>
      </c>
      <c r="Q468" t="str">
        <f t="shared" si="41"/>
        <v>20</v>
      </c>
      <c r="R468" t="str">
        <f t="shared" si="41"/>
        <v>15</v>
      </c>
    </row>
    <row r="469" spans="1:18" ht="12.75" customHeight="1" x14ac:dyDescent="0.3">
      <c r="A469" s="16">
        <v>471</v>
      </c>
      <c r="B469" s="14" t="s">
        <v>251</v>
      </c>
      <c r="C469" s="14" t="s">
        <v>8</v>
      </c>
      <c r="D469" s="14" t="s">
        <v>36</v>
      </c>
      <c r="E469" s="14" t="s">
        <v>10</v>
      </c>
      <c r="F469" s="16">
        <v>0</v>
      </c>
      <c r="G469" s="17">
        <v>28</v>
      </c>
      <c r="H469" s="18" t="str">
        <f t="shared" si="37"/>
        <v/>
      </c>
      <c r="I469" s="14" t="str">
        <f t="shared" si="38"/>
        <v>ITA-zan VETRI-28</v>
      </c>
      <c r="J469" s="32" t="str">
        <f>MID(Tabella1[[#This Row],[COD PRODOTTO]],3,3)</f>
        <v>133</v>
      </c>
      <c r="K469" s="32"/>
      <c r="L469" t="str">
        <f t="shared" si="39"/>
        <v>terminato</v>
      </c>
      <c r="M469" t="str">
        <f t="shared" si="40"/>
        <v>D6133515</v>
      </c>
      <c r="N469" t="str">
        <f>TRIM(C469)</f>
        <v>ITA</v>
      </c>
      <c r="O469" t="str">
        <f>TRIM(D469)</f>
        <v>zan VETRI</v>
      </c>
      <c r="P469" t="str">
        <f>TRIM(E469)</f>
        <v>terminato</v>
      </c>
      <c r="Q469" t="str">
        <f t="shared" si="41"/>
        <v>0</v>
      </c>
      <c r="R469" t="str">
        <f t="shared" si="41"/>
        <v>28</v>
      </c>
    </row>
    <row r="470" spans="1:18" ht="12.75" customHeight="1" x14ac:dyDescent="0.3">
      <c r="A470" s="16">
        <v>472</v>
      </c>
      <c r="B470" s="14" t="s">
        <v>251</v>
      </c>
      <c r="C470" s="14" t="s">
        <v>8</v>
      </c>
      <c r="D470" s="14" t="s">
        <v>36</v>
      </c>
      <c r="E470" s="15" t="s">
        <v>1391</v>
      </c>
      <c r="F470" s="16">
        <v>30</v>
      </c>
      <c r="G470" s="17">
        <v>23</v>
      </c>
      <c r="H470" s="18">
        <f t="shared" si="37"/>
        <v>690</v>
      </c>
      <c r="I470" s="14" t="str">
        <f t="shared" si="38"/>
        <v>ITA-zan VETRI-23</v>
      </c>
      <c r="J470" s="32" t="str">
        <f>MID(Tabella1[[#This Row],[COD PRODOTTO]],3,3)</f>
        <v>133</v>
      </c>
      <c r="K470" s="32"/>
      <c r="L470" t="str">
        <f t="shared" si="39"/>
        <v>terminato</v>
      </c>
      <c r="M470" t="str">
        <f t="shared" si="40"/>
        <v>D6133515</v>
      </c>
      <c r="N470" t="str">
        <f>TRIM(C470)</f>
        <v>ITA</v>
      </c>
      <c r="O470" t="str">
        <f>TRIM(D470)</f>
        <v>zan VETRI</v>
      </c>
      <c r="P470" t="str">
        <f>TRIM(E470)</f>
        <v>non terminato</v>
      </c>
      <c r="Q470" t="str">
        <f t="shared" si="41"/>
        <v>30</v>
      </c>
      <c r="R470" t="str">
        <f t="shared" si="41"/>
        <v>23</v>
      </c>
    </row>
    <row r="471" spans="1:18" ht="12.75" customHeight="1" x14ac:dyDescent="0.3">
      <c r="A471" s="16">
        <v>473</v>
      </c>
      <c r="B471" s="14" t="s">
        <v>251</v>
      </c>
      <c r="C471" s="14" t="s">
        <v>8</v>
      </c>
      <c r="D471" s="14" t="s">
        <v>36</v>
      </c>
      <c r="E471" s="15" t="s">
        <v>1391</v>
      </c>
      <c r="F471" s="16">
        <v>10</v>
      </c>
      <c r="G471" s="17">
        <v>32</v>
      </c>
      <c r="H471" s="18">
        <f t="shared" si="37"/>
        <v>320</v>
      </c>
      <c r="I471" s="14" t="str">
        <f t="shared" si="38"/>
        <v>ITA-zan VETRI-32</v>
      </c>
      <c r="J471" s="32" t="str">
        <f>MID(Tabella1[[#This Row],[COD PRODOTTO]],3,3)</f>
        <v>133</v>
      </c>
      <c r="K471" s="32"/>
      <c r="L471" t="str">
        <f t="shared" si="39"/>
        <v>terminato</v>
      </c>
      <c r="M471" t="str">
        <f t="shared" si="40"/>
        <v>D6133515</v>
      </c>
      <c r="N471" t="str">
        <f>TRIM(C471)</f>
        <v>ITA</v>
      </c>
      <c r="O471" t="str">
        <f>TRIM(D471)</f>
        <v>zan VETRI</v>
      </c>
      <c r="P471" t="str">
        <f>TRIM(E471)</f>
        <v>non terminato</v>
      </c>
      <c r="Q471" t="str">
        <f t="shared" si="41"/>
        <v>10</v>
      </c>
      <c r="R471" t="str">
        <f t="shared" si="41"/>
        <v>32</v>
      </c>
    </row>
    <row r="472" spans="1:18" ht="12.75" customHeight="1" x14ac:dyDescent="0.3">
      <c r="A472" s="16">
        <v>474</v>
      </c>
      <c r="B472" s="14" t="s">
        <v>252</v>
      </c>
      <c r="C472" s="14" t="s">
        <v>8</v>
      </c>
      <c r="D472" s="14" t="s">
        <v>47</v>
      </c>
      <c r="E472" s="14" t="s">
        <v>10</v>
      </c>
      <c r="F472" s="16">
        <v>0</v>
      </c>
      <c r="G472" s="17">
        <v>12</v>
      </c>
      <c r="H472" s="18" t="str">
        <f t="shared" si="37"/>
        <v/>
      </c>
      <c r="I472" s="14" t="str">
        <f t="shared" si="38"/>
        <v>ITA-zan pin SPA-12</v>
      </c>
      <c r="J472" s="32" t="str">
        <f>MID(Tabella1[[#This Row],[COD PRODOTTO]],3,3)</f>
        <v>271</v>
      </c>
      <c r="K472" s="32"/>
      <c r="L472" t="str">
        <f t="shared" si="39"/>
        <v>terminato</v>
      </c>
      <c r="M472" t="str">
        <f t="shared" si="40"/>
        <v>F0271865</v>
      </c>
      <c r="N472" t="str">
        <f>TRIM(C472)</f>
        <v>ITA</v>
      </c>
      <c r="O472" t="str">
        <f>TRIM(D472)</f>
        <v>zan pin SPA</v>
      </c>
      <c r="P472" t="str">
        <f>TRIM(E472)</f>
        <v>terminato</v>
      </c>
      <c r="Q472" t="str">
        <f t="shared" si="41"/>
        <v>0</v>
      </c>
      <c r="R472" t="str">
        <f t="shared" si="41"/>
        <v>12</v>
      </c>
    </row>
    <row r="473" spans="1:18" ht="12.75" customHeight="1" x14ac:dyDescent="0.3">
      <c r="A473" s="16">
        <v>475</v>
      </c>
      <c r="B473" s="14" t="s">
        <v>252</v>
      </c>
      <c r="C473" s="14" t="s">
        <v>8</v>
      </c>
      <c r="D473" s="14" t="s">
        <v>47</v>
      </c>
      <c r="E473" s="15" t="s">
        <v>1391</v>
      </c>
      <c r="F473" s="16">
        <v>30</v>
      </c>
      <c r="G473" s="17">
        <v>18</v>
      </c>
      <c r="H473" s="18">
        <f t="shared" si="37"/>
        <v>540</v>
      </c>
      <c r="I473" s="14" t="str">
        <f t="shared" si="38"/>
        <v>ITA-zan pin SPA-18</v>
      </c>
      <c r="J473" s="32" t="str">
        <f>MID(Tabella1[[#This Row],[COD PRODOTTO]],3,3)</f>
        <v>271</v>
      </c>
      <c r="K473" s="32"/>
      <c r="L473" t="str">
        <f t="shared" si="39"/>
        <v>terminato</v>
      </c>
      <c r="M473" t="str">
        <f t="shared" si="40"/>
        <v>F0271865</v>
      </c>
      <c r="N473" t="str">
        <f>TRIM(C473)</f>
        <v>ITA</v>
      </c>
      <c r="O473" t="str">
        <f>TRIM(D473)</f>
        <v>zan pin SPA</v>
      </c>
      <c r="P473" t="str">
        <f>TRIM(E473)</f>
        <v>non terminato</v>
      </c>
      <c r="Q473" t="str">
        <f t="shared" si="41"/>
        <v>30</v>
      </c>
      <c r="R473" t="str">
        <f t="shared" si="41"/>
        <v>18</v>
      </c>
    </row>
    <row r="474" spans="1:18" ht="12.75" customHeight="1" x14ac:dyDescent="0.3">
      <c r="A474" s="16">
        <v>476</v>
      </c>
      <c r="B474" s="14" t="s">
        <v>253</v>
      </c>
      <c r="C474" s="14" t="s">
        <v>8</v>
      </c>
      <c r="D474" s="14" t="s">
        <v>75</v>
      </c>
      <c r="E474" s="14" t="s">
        <v>10</v>
      </c>
      <c r="F474" s="16">
        <v>0</v>
      </c>
      <c r="G474" s="17">
        <v>24</v>
      </c>
      <c r="H474" s="18" t="str">
        <f t="shared" si="37"/>
        <v/>
      </c>
      <c r="I474" s="14" t="str">
        <f t="shared" si="38"/>
        <v>ITA-lollo SRL-24</v>
      </c>
      <c r="J474" s="32" t="str">
        <f>MID(Tabella1[[#This Row],[COD PRODOTTO]],3,3)</f>
        <v>917</v>
      </c>
      <c r="K474" s="32"/>
      <c r="L474" t="str">
        <f t="shared" si="39"/>
        <v>terminato</v>
      </c>
      <c r="M474" t="str">
        <f t="shared" si="40"/>
        <v>E9917874</v>
      </c>
      <c r="N474" t="str">
        <f>TRIM(C474)</f>
        <v>ITA</v>
      </c>
      <c r="O474" t="str">
        <f>TRIM(D474)</f>
        <v>lollo SRL</v>
      </c>
      <c r="P474" t="str">
        <f>TRIM(E474)</f>
        <v>terminato</v>
      </c>
      <c r="Q474" t="str">
        <f t="shared" si="41"/>
        <v>0</v>
      </c>
      <c r="R474" t="str">
        <f t="shared" si="41"/>
        <v>24</v>
      </c>
    </row>
    <row r="475" spans="1:18" ht="12.75" customHeight="1" x14ac:dyDescent="0.3">
      <c r="A475" s="16">
        <v>477</v>
      </c>
      <c r="B475" s="14" t="s">
        <v>254</v>
      </c>
      <c r="C475" s="14" t="s">
        <v>8</v>
      </c>
      <c r="D475" s="14" t="s">
        <v>49</v>
      </c>
      <c r="E475" s="14" t="s">
        <v>10</v>
      </c>
      <c r="F475" s="16">
        <v>0</v>
      </c>
      <c r="G475" s="17">
        <v>19</v>
      </c>
      <c r="H475" s="18" t="str">
        <f t="shared" si="37"/>
        <v/>
      </c>
      <c r="I475" s="14" t="str">
        <f t="shared" si="38"/>
        <v>ITA-SICURpin SUD S.r.l-19</v>
      </c>
      <c r="J475" s="32" t="str">
        <f>MID(Tabella1[[#This Row],[COD PRODOTTO]],3,3)</f>
        <v>061</v>
      </c>
      <c r="K475" s="32"/>
      <c r="L475" t="str">
        <f t="shared" si="39"/>
        <v>terminato</v>
      </c>
      <c r="M475" t="str">
        <f t="shared" si="40"/>
        <v>R2061646</v>
      </c>
      <c r="N475" t="str">
        <f>TRIM(C475)</f>
        <v>ITA</v>
      </c>
      <c r="O475" t="str">
        <f>TRIM(D475)</f>
        <v>SICURpin SUD S.r.l</v>
      </c>
      <c r="P475" t="str">
        <f>TRIM(E475)</f>
        <v>terminato</v>
      </c>
      <c r="Q475" t="str">
        <f t="shared" si="41"/>
        <v>0</v>
      </c>
      <c r="R475" t="str">
        <f t="shared" si="41"/>
        <v>19</v>
      </c>
    </row>
    <row r="476" spans="1:18" ht="12.75" customHeight="1" x14ac:dyDescent="0.3">
      <c r="A476" s="16">
        <v>478</v>
      </c>
      <c r="B476" s="14" t="s">
        <v>254</v>
      </c>
      <c r="C476" s="14" t="s">
        <v>8</v>
      </c>
      <c r="D476" s="14" t="s">
        <v>49</v>
      </c>
      <c r="E476" s="15" t="s">
        <v>1391</v>
      </c>
      <c r="F476" s="16">
        <v>20</v>
      </c>
      <c r="G476" s="17">
        <v>24</v>
      </c>
      <c r="H476" s="18">
        <f t="shared" si="37"/>
        <v>480</v>
      </c>
      <c r="I476" s="14" t="str">
        <f t="shared" si="38"/>
        <v>ITA-SICURpin SUD S.r.l-24</v>
      </c>
      <c r="J476" s="32" t="str">
        <f>MID(Tabella1[[#This Row],[COD PRODOTTO]],3,3)</f>
        <v>061</v>
      </c>
      <c r="K476" s="32"/>
      <c r="L476" t="str">
        <f t="shared" si="39"/>
        <v>terminato</v>
      </c>
      <c r="M476" t="str">
        <f t="shared" si="40"/>
        <v>R2061646</v>
      </c>
      <c r="N476" t="str">
        <f>TRIM(C476)</f>
        <v>ITA</v>
      </c>
      <c r="O476" t="str">
        <f>TRIM(D476)</f>
        <v>SICURpin SUD S.r.l</v>
      </c>
      <c r="P476" t="str">
        <f>TRIM(E476)</f>
        <v>non terminato</v>
      </c>
      <c r="Q476" t="str">
        <f t="shared" si="41"/>
        <v>20</v>
      </c>
      <c r="R476" t="str">
        <f t="shared" si="41"/>
        <v>24</v>
      </c>
    </row>
    <row r="477" spans="1:18" ht="12.75" customHeight="1" x14ac:dyDescent="0.3">
      <c r="A477" s="16">
        <v>479</v>
      </c>
      <c r="B477" s="14" t="s">
        <v>254</v>
      </c>
      <c r="C477" s="14" t="s">
        <v>8</v>
      </c>
      <c r="D477" s="14" t="s">
        <v>49</v>
      </c>
      <c r="E477" s="15" t="s">
        <v>1391</v>
      </c>
      <c r="F477" s="16">
        <v>30</v>
      </c>
      <c r="G477" s="17">
        <v>26</v>
      </c>
      <c r="H477" s="18">
        <f t="shared" si="37"/>
        <v>780</v>
      </c>
      <c r="I477" s="14" t="str">
        <f t="shared" si="38"/>
        <v>ITA-SICURpin SUD S.r.l-26</v>
      </c>
      <c r="J477" s="32" t="str">
        <f>MID(Tabella1[[#This Row],[COD PRODOTTO]],3,3)</f>
        <v>061</v>
      </c>
      <c r="K477" s="32"/>
      <c r="L477" t="str">
        <f t="shared" si="39"/>
        <v>terminato</v>
      </c>
      <c r="M477" t="str">
        <f t="shared" si="40"/>
        <v>R2061646</v>
      </c>
      <c r="N477" t="str">
        <f>TRIM(C477)</f>
        <v>ITA</v>
      </c>
      <c r="O477" t="str">
        <f>TRIM(D477)</f>
        <v>SICURpin SUD S.r.l</v>
      </c>
      <c r="P477" t="str">
        <f>TRIM(E477)</f>
        <v>non terminato</v>
      </c>
      <c r="Q477" t="str">
        <f t="shared" si="41"/>
        <v>30</v>
      </c>
      <c r="R477" t="str">
        <f t="shared" si="41"/>
        <v>26</v>
      </c>
    </row>
    <row r="478" spans="1:18" ht="12.75" customHeight="1" x14ac:dyDescent="0.3">
      <c r="A478" s="16">
        <v>480</v>
      </c>
      <c r="B478" s="14" t="s">
        <v>255</v>
      </c>
      <c r="C478" s="14" t="s">
        <v>8</v>
      </c>
      <c r="D478" s="14" t="s">
        <v>97</v>
      </c>
      <c r="E478" s="15" t="s">
        <v>1391</v>
      </c>
      <c r="F478" s="16">
        <v>30</v>
      </c>
      <c r="G478" s="17">
        <v>40</v>
      </c>
      <c r="H478" s="18">
        <f t="shared" si="37"/>
        <v>1200</v>
      </c>
      <c r="I478" s="14" t="str">
        <f t="shared" si="38"/>
        <v>ITA-zan SPA-40</v>
      </c>
      <c r="J478" s="32" t="str">
        <f>MID(Tabella1[[#This Row],[COD PRODOTTO]],3,3)</f>
        <v>416</v>
      </c>
      <c r="K478" s="32"/>
      <c r="L478" t="str">
        <f t="shared" si="39"/>
        <v>terminato</v>
      </c>
      <c r="M478" t="str">
        <f t="shared" si="40"/>
        <v>A6416788</v>
      </c>
      <c r="N478" t="str">
        <f>TRIM(C478)</f>
        <v>ITA</v>
      </c>
      <c r="O478" t="str">
        <f>TRIM(D478)</f>
        <v>zan SPA</v>
      </c>
      <c r="P478" t="str">
        <f>TRIM(E478)</f>
        <v>non terminato</v>
      </c>
      <c r="Q478" t="str">
        <f t="shared" si="41"/>
        <v>30</v>
      </c>
      <c r="R478" t="str">
        <f t="shared" si="41"/>
        <v>40</v>
      </c>
    </row>
    <row r="479" spans="1:18" ht="12.75" customHeight="1" x14ac:dyDescent="0.3">
      <c r="A479" s="16">
        <v>481</v>
      </c>
      <c r="B479" s="14" t="s">
        <v>256</v>
      </c>
      <c r="C479" s="14" t="s">
        <v>8</v>
      </c>
      <c r="D479" s="14" t="s">
        <v>36</v>
      </c>
      <c r="E479" s="14" t="s">
        <v>10</v>
      </c>
      <c r="F479" s="16">
        <v>0</v>
      </c>
      <c r="G479" s="17">
        <v>13</v>
      </c>
      <c r="H479" s="18" t="str">
        <f t="shared" si="37"/>
        <v/>
      </c>
      <c r="I479" s="14" t="str">
        <f t="shared" si="38"/>
        <v>ITA-zan VETRI-13</v>
      </c>
      <c r="J479" s="32" t="str">
        <f>MID(Tabella1[[#This Row],[COD PRODOTTO]],3,3)</f>
        <v>999</v>
      </c>
      <c r="K479" s="32"/>
      <c r="L479" t="str">
        <f t="shared" si="39"/>
        <v>terminato</v>
      </c>
      <c r="M479" t="str">
        <f t="shared" si="40"/>
        <v>R6999605</v>
      </c>
      <c r="N479" t="str">
        <f>TRIM(C479)</f>
        <v>ITA</v>
      </c>
      <c r="O479" t="str">
        <f>TRIM(D479)</f>
        <v>zan VETRI</v>
      </c>
      <c r="P479" t="str">
        <f>TRIM(E479)</f>
        <v>terminato</v>
      </c>
      <c r="Q479" t="str">
        <f t="shared" si="41"/>
        <v>0</v>
      </c>
      <c r="R479" t="str">
        <f t="shared" si="41"/>
        <v>13</v>
      </c>
    </row>
    <row r="480" spans="1:18" ht="12.75" customHeight="1" x14ac:dyDescent="0.3">
      <c r="A480" s="16">
        <v>482</v>
      </c>
      <c r="B480" s="14" t="s">
        <v>256</v>
      </c>
      <c r="C480" s="14" t="s">
        <v>8</v>
      </c>
      <c r="D480" s="14" t="s">
        <v>36</v>
      </c>
      <c r="E480" s="15" t="s">
        <v>1391</v>
      </c>
      <c r="F480" s="16">
        <v>10</v>
      </c>
      <c r="G480" s="17">
        <v>10</v>
      </c>
      <c r="H480" s="18">
        <f t="shared" si="37"/>
        <v>100</v>
      </c>
      <c r="I480" s="14" t="str">
        <f t="shared" si="38"/>
        <v>ITA-zan VETRI-10</v>
      </c>
      <c r="J480" s="32" t="str">
        <f>MID(Tabella1[[#This Row],[COD PRODOTTO]],3,3)</f>
        <v>999</v>
      </c>
      <c r="K480" s="32"/>
      <c r="L480" t="str">
        <f t="shared" si="39"/>
        <v>terminato</v>
      </c>
      <c r="M480" t="str">
        <f t="shared" si="40"/>
        <v>R6999605</v>
      </c>
      <c r="N480" t="str">
        <f>TRIM(C480)</f>
        <v>ITA</v>
      </c>
      <c r="O480" t="str">
        <f>TRIM(D480)</f>
        <v>zan VETRI</v>
      </c>
      <c r="P480" t="str">
        <f>TRIM(E480)</f>
        <v>non terminato</v>
      </c>
      <c r="Q480" t="str">
        <f t="shared" si="41"/>
        <v>10</v>
      </c>
      <c r="R480" t="str">
        <f t="shared" si="41"/>
        <v>10</v>
      </c>
    </row>
    <row r="481" spans="1:18" ht="12.75" customHeight="1" x14ac:dyDescent="0.3">
      <c r="A481" s="16">
        <v>483</v>
      </c>
      <c r="B481" s="14" t="s">
        <v>256</v>
      </c>
      <c r="C481" s="14" t="s">
        <v>8</v>
      </c>
      <c r="D481" s="14" t="s">
        <v>36</v>
      </c>
      <c r="E481" s="15" t="s">
        <v>1391</v>
      </c>
      <c r="F481" s="16">
        <v>30</v>
      </c>
      <c r="G481" s="17">
        <v>18</v>
      </c>
      <c r="H481" s="18">
        <f t="shared" si="37"/>
        <v>540</v>
      </c>
      <c r="I481" s="14" t="str">
        <f t="shared" si="38"/>
        <v>ITA-zan VETRI-18</v>
      </c>
      <c r="J481" s="32" t="str">
        <f>MID(Tabella1[[#This Row],[COD PRODOTTO]],3,3)</f>
        <v>999</v>
      </c>
      <c r="K481" s="32"/>
      <c r="L481" t="str">
        <f t="shared" si="39"/>
        <v>terminato</v>
      </c>
      <c r="M481" t="str">
        <f t="shared" si="40"/>
        <v>R6999605</v>
      </c>
      <c r="N481" t="str">
        <f>TRIM(C481)</f>
        <v>ITA</v>
      </c>
      <c r="O481" t="str">
        <f>TRIM(D481)</f>
        <v>zan VETRI</v>
      </c>
      <c r="P481" t="str">
        <f>TRIM(E481)</f>
        <v>non terminato</v>
      </c>
      <c r="Q481" t="str">
        <f t="shared" si="41"/>
        <v>30</v>
      </c>
      <c r="R481" t="str">
        <f t="shared" si="41"/>
        <v>18</v>
      </c>
    </row>
    <row r="482" spans="1:18" ht="12.75" customHeight="1" x14ac:dyDescent="0.3">
      <c r="A482" s="16">
        <v>484</v>
      </c>
      <c r="B482" s="14" t="s">
        <v>257</v>
      </c>
      <c r="C482" s="14" t="s">
        <v>8</v>
      </c>
      <c r="D482" s="14" t="s">
        <v>9</v>
      </c>
      <c r="E482" s="14" t="s">
        <v>10</v>
      </c>
      <c r="F482" s="16">
        <v>0</v>
      </c>
      <c r="G482" s="17">
        <v>26</v>
      </c>
      <c r="H482" s="18" t="str">
        <f t="shared" si="37"/>
        <v/>
      </c>
      <c r="I482" s="14" t="str">
        <f t="shared" si="38"/>
        <v>ITA-SG-26</v>
      </c>
      <c r="J482" s="32" t="str">
        <f>MID(Tabella1[[#This Row],[COD PRODOTTO]],3,3)</f>
        <v>192</v>
      </c>
      <c r="K482" s="32"/>
      <c r="L482" t="str">
        <f t="shared" si="39"/>
        <v>terminato</v>
      </c>
      <c r="M482" t="str">
        <f t="shared" si="40"/>
        <v>R2192190</v>
      </c>
      <c r="N482" t="str">
        <f>TRIM(C482)</f>
        <v>ITA</v>
      </c>
      <c r="O482" t="str">
        <f>TRIM(D482)</f>
        <v>SG</v>
      </c>
      <c r="P482" t="str">
        <f>TRIM(E482)</f>
        <v>terminato</v>
      </c>
      <c r="Q482" t="str">
        <f t="shared" si="41"/>
        <v>0</v>
      </c>
      <c r="R482" t="str">
        <f t="shared" si="41"/>
        <v>26</v>
      </c>
    </row>
    <row r="483" spans="1:18" ht="12.75" customHeight="1" x14ac:dyDescent="0.3">
      <c r="A483" s="16">
        <v>485</v>
      </c>
      <c r="B483" s="14" t="s">
        <v>257</v>
      </c>
      <c r="C483" s="14" t="s">
        <v>8</v>
      </c>
      <c r="D483" s="14" t="s">
        <v>9</v>
      </c>
      <c r="E483" s="15" t="s">
        <v>1391</v>
      </c>
      <c r="F483" s="16">
        <v>30</v>
      </c>
      <c r="G483" s="17">
        <v>30</v>
      </c>
      <c r="H483" s="18">
        <f t="shared" si="37"/>
        <v>900</v>
      </c>
      <c r="I483" s="14" t="str">
        <f t="shared" si="38"/>
        <v>ITA-SG-30</v>
      </c>
      <c r="J483" s="32" t="str">
        <f>MID(Tabella1[[#This Row],[COD PRODOTTO]],3,3)</f>
        <v>192</v>
      </c>
      <c r="K483" s="32"/>
      <c r="L483" t="str">
        <f t="shared" si="39"/>
        <v>terminato</v>
      </c>
      <c r="M483" t="str">
        <f t="shared" si="40"/>
        <v>R2192190</v>
      </c>
      <c r="N483" t="str">
        <f>TRIM(C483)</f>
        <v>ITA</v>
      </c>
      <c r="O483" t="str">
        <f>TRIM(D483)</f>
        <v>SG</v>
      </c>
      <c r="P483" t="str">
        <f>TRIM(E483)</f>
        <v>non terminato</v>
      </c>
      <c r="Q483" t="str">
        <f t="shared" si="41"/>
        <v>30</v>
      </c>
      <c r="R483" t="str">
        <f t="shared" si="41"/>
        <v>30</v>
      </c>
    </row>
    <row r="484" spans="1:18" ht="12.75" customHeight="1" x14ac:dyDescent="0.3">
      <c r="A484" s="16">
        <v>486</v>
      </c>
      <c r="B484" s="14" t="s">
        <v>258</v>
      </c>
      <c r="C484" s="14" t="s">
        <v>8</v>
      </c>
      <c r="D484" s="14" t="s">
        <v>9</v>
      </c>
      <c r="E484" s="14" t="s">
        <v>10</v>
      </c>
      <c r="F484" s="16">
        <v>0</v>
      </c>
      <c r="G484" s="17">
        <v>24</v>
      </c>
      <c r="H484" s="18" t="str">
        <f t="shared" si="37"/>
        <v/>
      </c>
      <c r="I484" s="14" t="str">
        <f t="shared" si="38"/>
        <v>ITA-SG-24</v>
      </c>
      <c r="J484" s="32" t="str">
        <f>MID(Tabella1[[#This Row],[COD PRODOTTO]],3,3)</f>
        <v>940</v>
      </c>
      <c r="K484" s="32"/>
      <c r="L484" t="str">
        <f t="shared" si="39"/>
        <v>terminato</v>
      </c>
      <c r="M484" t="str">
        <f t="shared" si="40"/>
        <v>F0940215</v>
      </c>
      <c r="N484" t="str">
        <f>TRIM(C484)</f>
        <v>ITA</v>
      </c>
      <c r="O484" t="str">
        <f>TRIM(D484)</f>
        <v>SG</v>
      </c>
      <c r="P484" t="str">
        <f>TRIM(E484)</f>
        <v>terminato</v>
      </c>
      <c r="Q484" t="str">
        <f t="shared" si="41"/>
        <v>0</v>
      </c>
      <c r="R484" t="str">
        <f t="shared" si="41"/>
        <v>24</v>
      </c>
    </row>
    <row r="485" spans="1:18" ht="12.75" customHeight="1" x14ac:dyDescent="0.3">
      <c r="A485" s="16">
        <v>487</v>
      </c>
      <c r="B485" s="14" t="s">
        <v>258</v>
      </c>
      <c r="C485" s="14" t="s">
        <v>8</v>
      </c>
      <c r="D485" s="14" t="s">
        <v>9</v>
      </c>
      <c r="E485" s="15" t="s">
        <v>1391</v>
      </c>
      <c r="F485" s="16">
        <v>20</v>
      </c>
      <c r="G485" s="17">
        <v>27</v>
      </c>
      <c r="H485" s="18">
        <f t="shared" si="37"/>
        <v>540</v>
      </c>
      <c r="I485" s="14" t="str">
        <f t="shared" si="38"/>
        <v>ITA-SG-27</v>
      </c>
      <c r="J485" s="32" t="str">
        <f>MID(Tabella1[[#This Row],[COD PRODOTTO]],3,3)</f>
        <v>940</v>
      </c>
      <c r="K485" s="32"/>
      <c r="L485" t="str">
        <f t="shared" si="39"/>
        <v>terminato</v>
      </c>
      <c r="M485" t="str">
        <f t="shared" si="40"/>
        <v>F0940215</v>
      </c>
      <c r="N485" t="str">
        <f>TRIM(C485)</f>
        <v>ITA</v>
      </c>
      <c r="O485" t="str">
        <f>TRIM(D485)</f>
        <v>SG</v>
      </c>
      <c r="P485" t="str">
        <f>TRIM(E485)</f>
        <v>non terminato</v>
      </c>
      <c r="Q485" t="str">
        <f t="shared" si="41"/>
        <v>20</v>
      </c>
      <c r="R485" t="str">
        <f t="shared" si="41"/>
        <v>27</v>
      </c>
    </row>
    <row r="486" spans="1:18" ht="12.75" customHeight="1" x14ac:dyDescent="0.3">
      <c r="A486" s="16">
        <v>488</v>
      </c>
      <c r="B486" s="14" t="s">
        <v>258</v>
      </c>
      <c r="C486" s="14" t="s">
        <v>8</v>
      </c>
      <c r="D486" s="14" t="s">
        <v>9</v>
      </c>
      <c r="E486" s="15" t="s">
        <v>1391</v>
      </c>
      <c r="F486" s="16">
        <v>10</v>
      </c>
      <c r="G486" s="17">
        <v>26</v>
      </c>
      <c r="H486" s="18">
        <f t="shared" si="37"/>
        <v>260</v>
      </c>
      <c r="I486" s="14" t="str">
        <f t="shared" si="38"/>
        <v>ITA-SG-26</v>
      </c>
      <c r="J486" s="32" t="str">
        <f>MID(Tabella1[[#This Row],[COD PRODOTTO]],3,3)</f>
        <v>940</v>
      </c>
      <c r="K486" s="32"/>
      <c r="L486" t="str">
        <f t="shared" si="39"/>
        <v>terminato</v>
      </c>
      <c r="M486" t="str">
        <f t="shared" si="40"/>
        <v>F0940215</v>
      </c>
      <c r="N486" t="str">
        <f>TRIM(C486)</f>
        <v>ITA</v>
      </c>
      <c r="O486" t="str">
        <f>TRIM(D486)</f>
        <v>SG</v>
      </c>
      <c r="P486" t="str">
        <f>TRIM(E486)</f>
        <v>non terminato</v>
      </c>
      <c r="Q486" t="str">
        <f t="shared" si="41"/>
        <v>10</v>
      </c>
      <c r="R486" t="str">
        <f t="shared" si="41"/>
        <v>26</v>
      </c>
    </row>
    <row r="487" spans="1:18" ht="12.75" customHeight="1" x14ac:dyDescent="0.3">
      <c r="A487" s="16">
        <v>489</v>
      </c>
      <c r="B487" s="14" t="s">
        <v>258</v>
      </c>
      <c r="C487" s="14" t="s">
        <v>8</v>
      </c>
      <c r="D487" s="14" t="s">
        <v>9</v>
      </c>
      <c r="E487" s="15" t="s">
        <v>1391</v>
      </c>
      <c r="F487" s="16">
        <v>30</v>
      </c>
      <c r="G487" s="17">
        <v>30</v>
      </c>
      <c r="H487" s="18">
        <f t="shared" si="37"/>
        <v>900</v>
      </c>
      <c r="I487" s="14" t="str">
        <f t="shared" si="38"/>
        <v>ITA-SG-30</v>
      </c>
      <c r="J487" s="32" t="str">
        <f>MID(Tabella1[[#This Row],[COD PRODOTTO]],3,3)</f>
        <v>940</v>
      </c>
      <c r="K487" s="32"/>
      <c r="L487" t="str">
        <f t="shared" si="39"/>
        <v>terminato</v>
      </c>
      <c r="M487" t="str">
        <f t="shared" si="40"/>
        <v>F0940215</v>
      </c>
      <c r="N487" t="str">
        <f>TRIM(C487)</f>
        <v>ITA</v>
      </c>
      <c r="O487" t="str">
        <f>TRIM(D487)</f>
        <v>SG</v>
      </c>
      <c r="P487" t="str">
        <f>TRIM(E487)</f>
        <v>non terminato</v>
      </c>
      <c r="Q487" t="str">
        <f t="shared" si="41"/>
        <v>30</v>
      </c>
      <c r="R487" t="str">
        <f t="shared" si="41"/>
        <v>30</v>
      </c>
    </row>
    <row r="488" spans="1:18" ht="12.75" customHeight="1" x14ac:dyDescent="0.3">
      <c r="A488" s="16">
        <v>490</v>
      </c>
      <c r="B488" s="14" t="s">
        <v>259</v>
      </c>
      <c r="C488" s="14" t="s">
        <v>8</v>
      </c>
      <c r="D488" s="14" t="s">
        <v>9</v>
      </c>
      <c r="E488" s="14" t="s">
        <v>10</v>
      </c>
      <c r="F488" s="16">
        <v>0</v>
      </c>
      <c r="G488" s="17">
        <v>33</v>
      </c>
      <c r="H488" s="18" t="str">
        <f t="shared" si="37"/>
        <v/>
      </c>
      <c r="I488" s="14" t="str">
        <f t="shared" si="38"/>
        <v>ITA-SG-33</v>
      </c>
      <c r="J488" s="32" t="str">
        <f>MID(Tabella1[[#This Row],[COD PRODOTTO]],3,3)</f>
        <v>558</v>
      </c>
      <c r="K488" s="32"/>
      <c r="L488" t="str">
        <f t="shared" si="39"/>
        <v>terminato</v>
      </c>
      <c r="M488" t="str">
        <f t="shared" si="40"/>
        <v>C8558676</v>
      </c>
      <c r="N488" t="str">
        <f>TRIM(C488)</f>
        <v>ITA</v>
      </c>
      <c r="O488" t="str">
        <f>TRIM(D488)</f>
        <v>SG</v>
      </c>
      <c r="P488" t="str">
        <f>TRIM(E488)</f>
        <v>terminato</v>
      </c>
      <c r="Q488" t="str">
        <f t="shared" si="41"/>
        <v>0</v>
      </c>
      <c r="R488" t="str">
        <f t="shared" si="41"/>
        <v>33</v>
      </c>
    </row>
    <row r="489" spans="1:18" ht="12.75" customHeight="1" x14ac:dyDescent="0.3">
      <c r="A489" s="16">
        <v>491</v>
      </c>
      <c r="B489" s="14" t="s">
        <v>260</v>
      </c>
      <c r="C489" s="14" t="s">
        <v>8</v>
      </c>
      <c r="D489" s="14" t="s">
        <v>36</v>
      </c>
      <c r="E489" s="14" t="s">
        <v>10</v>
      </c>
      <c r="F489" s="16">
        <v>0</v>
      </c>
      <c r="G489" s="17">
        <v>17</v>
      </c>
      <c r="H489" s="18" t="str">
        <f t="shared" si="37"/>
        <v/>
      </c>
      <c r="I489" s="14" t="str">
        <f t="shared" si="38"/>
        <v>ITA-zan VETRI-17</v>
      </c>
      <c r="J489" s="32" t="str">
        <f>MID(Tabella1[[#This Row],[COD PRODOTTO]],3,3)</f>
        <v>216</v>
      </c>
      <c r="K489" s="32"/>
      <c r="L489" t="str">
        <f t="shared" si="39"/>
        <v>terminato</v>
      </c>
      <c r="M489" t="str">
        <f t="shared" si="40"/>
        <v>S5216406</v>
      </c>
      <c r="N489" t="str">
        <f>TRIM(C489)</f>
        <v>ITA</v>
      </c>
      <c r="O489" t="str">
        <f>TRIM(D489)</f>
        <v>zan VETRI</v>
      </c>
      <c r="P489" t="str">
        <f>TRIM(E489)</f>
        <v>terminato</v>
      </c>
      <c r="Q489" t="str">
        <f t="shared" si="41"/>
        <v>0</v>
      </c>
      <c r="R489" t="str">
        <f t="shared" si="41"/>
        <v>17</v>
      </c>
    </row>
    <row r="490" spans="1:18" ht="12.75" customHeight="1" x14ac:dyDescent="0.3">
      <c r="A490" s="16">
        <v>492</v>
      </c>
      <c r="B490" s="14" t="s">
        <v>261</v>
      </c>
      <c r="C490" s="14" t="s">
        <v>8</v>
      </c>
      <c r="D490" s="14" t="s">
        <v>9</v>
      </c>
      <c r="E490" s="15" t="s">
        <v>1391</v>
      </c>
      <c r="F490" s="16">
        <v>10</v>
      </c>
      <c r="G490" s="17">
        <v>34</v>
      </c>
      <c r="H490" s="18">
        <f t="shared" si="37"/>
        <v>340</v>
      </c>
      <c r="I490" s="14" t="str">
        <f t="shared" si="38"/>
        <v>ITA-SG-34</v>
      </c>
      <c r="J490" s="32" t="str">
        <f>MID(Tabella1[[#This Row],[COD PRODOTTO]],3,3)</f>
        <v>932</v>
      </c>
      <c r="K490" s="32"/>
      <c r="L490" t="str">
        <f t="shared" si="39"/>
        <v>terminato</v>
      </c>
      <c r="M490" t="str">
        <f t="shared" si="40"/>
        <v>A0932335</v>
      </c>
      <c r="N490" t="str">
        <f>TRIM(C490)</f>
        <v>ITA</v>
      </c>
      <c r="O490" t="str">
        <f>TRIM(D490)</f>
        <v>SG</v>
      </c>
      <c r="P490" t="str">
        <f>TRIM(E490)</f>
        <v>non terminato</v>
      </c>
      <c r="Q490" t="str">
        <f t="shared" si="41"/>
        <v>10</v>
      </c>
      <c r="R490" t="str">
        <f t="shared" si="41"/>
        <v>34</v>
      </c>
    </row>
    <row r="491" spans="1:18" ht="12.75" customHeight="1" x14ac:dyDescent="0.3">
      <c r="A491" s="16">
        <v>493</v>
      </c>
      <c r="B491" s="14" t="s">
        <v>261</v>
      </c>
      <c r="C491" s="14" t="s">
        <v>8</v>
      </c>
      <c r="D491" s="14" t="s">
        <v>9</v>
      </c>
      <c r="E491" s="14" t="s">
        <v>10</v>
      </c>
      <c r="F491" s="16">
        <v>0</v>
      </c>
      <c r="G491" s="17">
        <v>40</v>
      </c>
      <c r="H491" s="18" t="str">
        <f t="shared" si="37"/>
        <v/>
      </c>
      <c r="I491" s="14" t="str">
        <f t="shared" si="38"/>
        <v>ITA-SG-40</v>
      </c>
      <c r="J491" s="32" t="str">
        <f>MID(Tabella1[[#This Row],[COD PRODOTTO]],3,3)</f>
        <v>932</v>
      </c>
      <c r="K491" s="32"/>
      <c r="L491" t="str">
        <f t="shared" si="39"/>
        <v>terminato</v>
      </c>
      <c r="M491" t="str">
        <f t="shared" si="40"/>
        <v>A0932335</v>
      </c>
      <c r="N491" t="str">
        <f>TRIM(C491)</f>
        <v>ITA</v>
      </c>
      <c r="O491" t="str">
        <f>TRIM(D491)</f>
        <v>SG</v>
      </c>
      <c r="P491" t="str">
        <f>TRIM(E491)</f>
        <v>terminato</v>
      </c>
      <c r="Q491" t="str">
        <f t="shared" si="41"/>
        <v>0</v>
      </c>
      <c r="R491" t="str">
        <f t="shared" si="41"/>
        <v>40</v>
      </c>
    </row>
    <row r="492" spans="1:18" ht="12.75" customHeight="1" x14ac:dyDescent="0.3">
      <c r="A492" s="16">
        <v>494</v>
      </c>
      <c r="B492" s="14" t="s">
        <v>261</v>
      </c>
      <c r="C492" s="14" t="s">
        <v>8</v>
      </c>
      <c r="D492" s="14" t="s">
        <v>9</v>
      </c>
      <c r="E492" s="15" t="s">
        <v>1391</v>
      </c>
      <c r="F492" s="16">
        <v>30</v>
      </c>
      <c r="G492" s="17">
        <v>39</v>
      </c>
      <c r="H492" s="18">
        <f t="shared" si="37"/>
        <v>1170</v>
      </c>
      <c r="I492" s="14" t="str">
        <f t="shared" si="38"/>
        <v>ITA-SG-39</v>
      </c>
      <c r="J492" s="32" t="str">
        <f>MID(Tabella1[[#This Row],[COD PRODOTTO]],3,3)</f>
        <v>932</v>
      </c>
      <c r="K492" s="32"/>
      <c r="L492" t="str">
        <f t="shared" si="39"/>
        <v>terminato</v>
      </c>
      <c r="M492" t="str">
        <f t="shared" si="40"/>
        <v>A0932335</v>
      </c>
      <c r="N492" t="str">
        <f>TRIM(C492)</f>
        <v>ITA</v>
      </c>
      <c r="O492" t="str">
        <f>TRIM(D492)</f>
        <v>SG</v>
      </c>
      <c r="P492" t="str">
        <f>TRIM(E492)</f>
        <v>non terminato</v>
      </c>
      <c r="Q492" t="str">
        <f t="shared" si="41"/>
        <v>30</v>
      </c>
      <c r="R492" t="str">
        <f t="shared" si="41"/>
        <v>39</v>
      </c>
    </row>
    <row r="493" spans="1:18" ht="12.75" customHeight="1" x14ac:dyDescent="0.3">
      <c r="A493" s="16">
        <v>495</v>
      </c>
      <c r="B493" s="14" t="s">
        <v>261</v>
      </c>
      <c r="C493" s="14" t="s">
        <v>8</v>
      </c>
      <c r="D493" s="14" t="s">
        <v>9</v>
      </c>
      <c r="E493" s="15" t="s">
        <v>1391</v>
      </c>
      <c r="F493" s="16">
        <v>20</v>
      </c>
      <c r="G493" s="17">
        <v>34</v>
      </c>
      <c r="H493" s="18">
        <f t="shared" si="37"/>
        <v>680</v>
      </c>
      <c r="I493" s="14" t="str">
        <f t="shared" si="38"/>
        <v>ITA-SG-34</v>
      </c>
      <c r="J493" s="32" t="str">
        <f>MID(Tabella1[[#This Row],[COD PRODOTTO]],3,3)</f>
        <v>932</v>
      </c>
      <c r="K493" s="32"/>
      <c r="L493" t="str">
        <f t="shared" si="39"/>
        <v>terminato</v>
      </c>
      <c r="M493" t="str">
        <f t="shared" si="40"/>
        <v>A0932335</v>
      </c>
      <c r="N493" t="str">
        <f>TRIM(C493)</f>
        <v>ITA</v>
      </c>
      <c r="O493" t="str">
        <f>TRIM(D493)</f>
        <v>SG</v>
      </c>
      <c r="P493" t="str">
        <f>TRIM(E493)</f>
        <v>non terminato</v>
      </c>
      <c r="Q493" t="str">
        <f t="shared" si="41"/>
        <v>20</v>
      </c>
      <c r="R493" t="str">
        <f t="shared" si="41"/>
        <v>34</v>
      </c>
    </row>
    <row r="494" spans="1:18" ht="12.75" customHeight="1" x14ac:dyDescent="0.3">
      <c r="A494" s="16">
        <v>496</v>
      </c>
      <c r="B494" s="14" t="s">
        <v>262</v>
      </c>
      <c r="C494" s="14" t="s">
        <v>8</v>
      </c>
      <c r="D494" s="14" t="s">
        <v>9</v>
      </c>
      <c r="E494" s="15" t="s">
        <v>1391</v>
      </c>
      <c r="F494" s="16">
        <v>30</v>
      </c>
      <c r="G494" s="17">
        <v>31</v>
      </c>
      <c r="H494" s="18">
        <f t="shared" si="37"/>
        <v>930</v>
      </c>
      <c r="I494" s="14" t="str">
        <f t="shared" si="38"/>
        <v>ITA-SG-31</v>
      </c>
      <c r="J494" s="32" t="str">
        <f>MID(Tabella1[[#This Row],[COD PRODOTTO]],3,3)</f>
        <v>708</v>
      </c>
      <c r="K494" s="32"/>
      <c r="L494" t="str">
        <f t="shared" si="39"/>
        <v>terminato</v>
      </c>
      <c r="M494" t="str">
        <f t="shared" si="40"/>
        <v>C1708476</v>
      </c>
      <c r="N494" t="str">
        <f>TRIM(C494)</f>
        <v>ITA</v>
      </c>
      <c r="O494" t="str">
        <f>TRIM(D494)</f>
        <v>SG</v>
      </c>
      <c r="P494" t="str">
        <f>TRIM(E494)</f>
        <v>non terminato</v>
      </c>
      <c r="Q494" t="str">
        <f t="shared" si="41"/>
        <v>30</v>
      </c>
      <c r="R494" t="str">
        <f t="shared" si="41"/>
        <v>31</v>
      </c>
    </row>
    <row r="495" spans="1:18" ht="12.75" customHeight="1" x14ac:dyDescent="0.3">
      <c r="A495" s="16">
        <v>497</v>
      </c>
      <c r="B495" s="14" t="s">
        <v>262</v>
      </c>
      <c r="C495" s="14" t="s">
        <v>8</v>
      </c>
      <c r="D495" s="14" t="s">
        <v>9</v>
      </c>
      <c r="E495" s="14" t="s">
        <v>10</v>
      </c>
      <c r="F495" s="16">
        <v>0</v>
      </c>
      <c r="G495" s="17">
        <v>26</v>
      </c>
      <c r="H495" s="18" t="str">
        <f t="shared" si="37"/>
        <v/>
      </c>
      <c r="I495" s="14" t="str">
        <f t="shared" si="38"/>
        <v>ITA-SG-26</v>
      </c>
      <c r="J495" s="32" t="str">
        <f>MID(Tabella1[[#This Row],[COD PRODOTTO]],3,3)</f>
        <v>708</v>
      </c>
      <c r="K495" s="32"/>
      <c r="L495" t="str">
        <f t="shared" si="39"/>
        <v>terminato</v>
      </c>
      <c r="M495" t="str">
        <f t="shared" si="40"/>
        <v>C1708476</v>
      </c>
      <c r="N495" t="str">
        <f>TRIM(C495)</f>
        <v>ITA</v>
      </c>
      <c r="O495" t="str">
        <f>TRIM(D495)</f>
        <v>SG</v>
      </c>
      <c r="P495" t="str">
        <f>TRIM(E495)</f>
        <v>terminato</v>
      </c>
      <c r="Q495" t="str">
        <f t="shared" si="41"/>
        <v>0</v>
      </c>
      <c r="R495" t="str">
        <f t="shared" si="41"/>
        <v>26</v>
      </c>
    </row>
    <row r="496" spans="1:18" ht="12.75" customHeight="1" x14ac:dyDescent="0.3">
      <c r="A496" s="16">
        <v>498</v>
      </c>
      <c r="B496" s="14" t="s">
        <v>263</v>
      </c>
      <c r="C496" s="14" t="s">
        <v>8</v>
      </c>
      <c r="D496" s="14" t="s">
        <v>36</v>
      </c>
      <c r="E496" s="14" t="s">
        <v>10</v>
      </c>
      <c r="F496" s="16">
        <v>0</v>
      </c>
      <c r="G496" s="17">
        <v>21</v>
      </c>
      <c r="H496" s="18" t="str">
        <f t="shared" si="37"/>
        <v/>
      </c>
      <c r="I496" s="14" t="str">
        <f t="shared" si="38"/>
        <v>ITA-zan VETRI-21</v>
      </c>
      <c r="J496" s="32" t="str">
        <f>MID(Tabella1[[#This Row],[COD PRODOTTO]],3,3)</f>
        <v>317</v>
      </c>
      <c r="K496" s="32"/>
      <c r="L496" t="str">
        <f t="shared" si="39"/>
        <v>terminato</v>
      </c>
      <c r="M496" t="str">
        <f t="shared" si="40"/>
        <v>P9317424</v>
      </c>
      <c r="N496" t="str">
        <f>TRIM(C496)</f>
        <v>ITA</v>
      </c>
      <c r="O496" t="str">
        <f>TRIM(D496)</f>
        <v>zan VETRI</v>
      </c>
      <c r="P496" t="str">
        <f>TRIM(E496)</f>
        <v>terminato</v>
      </c>
      <c r="Q496" t="str">
        <f t="shared" si="41"/>
        <v>0</v>
      </c>
      <c r="R496" t="str">
        <f t="shared" si="41"/>
        <v>21</v>
      </c>
    </row>
    <row r="497" spans="1:18" ht="12.75" customHeight="1" x14ac:dyDescent="0.3">
      <c r="A497" s="16">
        <v>499</v>
      </c>
      <c r="B497" s="14" t="s">
        <v>263</v>
      </c>
      <c r="C497" s="14" t="s">
        <v>8</v>
      </c>
      <c r="D497" s="14" t="s">
        <v>36</v>
      </c>
      <c r="E497" s="15" t="s">
        <v>1391</v>
      </c>
      <c r="F497" s="16">
        <v>30</v>
      </c>
      <c r="G497" s="17">
        <v>14</v>
      </c>
      <c r="H497" s="18">
        <f t="shared" si="37"/>
        <v>420</v>
      </c>
      <c r="I497" s="14" t="str">
        <f t="shared" si="38"/>
        <v>ITA-zan VETRI-14</v>
      </c>
      <c r="J497" s="32" t="str">
        <f>MID(Tabella1[[#This Row],[COD PRODOTTO]],3,3)</f>
        <v>317</v>
      </c>
      <c r="K497" s="32"/>
      <c r="L497" t="str">
        <f t="shared" si="39"/>
        <v>terminato</v>
      </c>
      <c r="M497" t="str">
        <f t="shared" si="40"/>
        <v>P9317424</v>
      </c>
      <c r="N497" t="str">
        <f>TRIM(C497)</f>
        <v>ITA</v>
      </c>
      <c r="O497" t="str">
        <f>TRIM(D497)</f>
        <v>zan VETRI</v>
      </c>
      <c r="P497" t="str">
        <f>TRIM(E497)</f>
        <v>non terminato</v>
      </c>
      <c r="Q497" t="str">
        <f t="shared" si="41"/>
        <v>30</v>
      </c>
      <c r="R497" t="str">
        <f t="shared" si="41"/>
        <v>14</v>
      </c>
    </row>
    <row r="498" spans="1:18" ht="12.75" customHeight="1" x14ac:dyDescent="0.3">
      <c r="A498" s="16">
        <v>500</v>
      </c>
      <c r="B498" s="14" t="s">
        <v>263</v>
      </c>
      <c r="C498" s="14" t="s">
        <v>8</v>
      </c>
      <c r="D498" s="14" t="s">
        <v>36</v>
      </c>
      <c r="E498" s="15" t="s">
        <v>1391</v>
      </c>
      <c r="F498" s="16">
        <v>10</v>
      </c>
      <c r="G498" s="17">
        <v>11</v>
      </c>
      <c r="H498" s="18">
        <f t="shared" si="37"/>
        <v>110</v>
      </c>
      <c r="I498" s="14" t="str">
        <f t="shared" si="38"/>
        <v>ITA-zan VETRI-11</v>
      </c>
      <c r="J498" s="32" t="str">
        <f>MID(Tabella1[[#This Row],[COD PRODOTTO]],3,3)</f>
        <v>317</v>
      </c>
      <c r="K498" s="32"/>
      <c r="L498" t="str">
        <f t="shared" si="39"/>
        <v>terminato</v>
      </c>
      <c r="M498" t="str">
        <f t="shared" si="40"/>
        <v>P9317424</v>
      </c>
      <c r="N498" t="str">
        <f>TRIM(C498)</f>
        <v>ITA</v>
      </c>
      <c r="O498" t="str">
        <f>TRIM(D498)</f>
        <v>zan VETRI</v>
      </c>
      <c r="P498" t="str">
        <f>TRIM(E498)</f>
        <v>non terminato</v>
      </c>
      <c r="Q498" t="str">
        <f t="shared" si="41"/>
        <v>10</v>
      </c>
      <c r="R498" t="str">
        <f t="shared" si="41"/>
        <v>11</v>
      </c>
    </row>
    <row r="499" spans="1:18" ht="12.75" customHeight="1" x14ac:dyDescent="0.3">
      <c r="A499" s="16">
        <v>501</v>
      </c>
      <c r="B499" s="14" t="s">
        <v>264</v>
      </c>
      <c r="C499" s="14" t="s">
        <v>8</v>
      </c>
      <c r="D499" s="14" t="s">
        <v>97</v>
      </c>
      <c r="E499" s="15" t="s">
        <v>1391</v>
      </c>
      <c r="F499" s="16">
        <v>10</v>
      </c>
      <c r="G499" s="17">
        <v>26</v>
      </c>
      <c r="H499" s="18">
        <f t="shared" si="37"/>
        <v>260</v>
      </c>
      <c r="I499" s="14" t="str">
        <f t="shared" si="38"/>
        <v>ITA-zan SPA-26</v>
      </c>
      <c r="J499" s="32" t="str">
        <f>MID(Tabella1[[#This Row],[COD PRODOTTO]],3,3)</f>
        <v>549</v>
      </c>
      <c r="K499" s="32"/>
      <c r="L499" t="str">
        <f t="shared" si="39"/>
        <v>terminato</v>
      </c>
      <c r="M499" t="str">
        <f t="shared" si="40"/>
        <v>P4549791</v>
      </c>
      <c r="N499" t="str">
        <f>TRIM(C499)</f>
        <v>ITA</v>
      </c>
      <c r="O499" t="str">
        <f>TRIM(D499)</f>
        <v>zan SPA</v>
      </c>
      <c r="P499" t="str">
        <f>TRIM(E499)</f>
        <v>non terminato</v>
      </c>
      <c r="Q499" t="str">
        <f t="shared" si="41"/>
        <v>10</v>
      </c>
      <c r="R499" t="str">
        <f t="shared" si="41"/>
        <v>26</v>
      </c>
    </row>
    <row r="500" spans="1:18" ht="12.75" customHeight="1" x14ac:dyDescent="0.3">
      <c r="A500" s="16">
        <v>502</v>
      </c>
      <c r="B500" s="14" t="s">
        <v>264</v>
      </c>
      <c r="C500" s="14" t="s">
        <v>8</v>
      </c>
      <c r="D500" s="14" t="s">
        <v>97</v>
      </c>
      <c r="E500" s="14" t="s">
        <v>10</v>
      </c>
      <c r="F500" s="16">
        <v>0</v>
      </c>
      <c r="G500" s="17">
        <v>35</v>
      </c>
      <c r="H500" s="18" t="str">
        <f t="shared" si="37"/>
        <v/>
      </c>
      <c r="I500" s="14" t="str">
        <f t="shared" si="38"/>
        <v>ITA-zan SPA-35</v>
      </c>
      <c r="J500" s="32" t="str">
        <f>MID(Tabella1[[#This Row],[COD PRODOTTO]],3,3)</f>
        <v>549</v>
      </c>
      <c r="K500" s="32"/>
      <c r="L500" t="str">
        <f t="shared" si="39"/>
        <v>terminato</v>
      </c>
      <c r="M500" t="str">
        <f t="shared" si="40"/>
        <v>P4549791</v>
      </c>
      <c r="N500" t="str">
        <f>TRIM(C500)</f>
        <v>ITA</v>
      </c>
      <c r="O500" t="str">
        <f>TRIM(D500)</f>
        <v>zan SPA</v>
      </c>
      <c r="P500" t="str">
        <f>TRIM(E500)</f>
        <v>terminato</v>
      </c>
      <c r="Q500" t="str">
        <f t="shared" si="41"/>
        <v>0</v>
      </c>
      <c r="R500" t="str">
        <f t="shared" si="41"/>
        <v>35</v>
      </c>
    </row>
    <row r="501" spans="1:18" ht="12.75" customHeight="1" x14ac:dyDescent="0.3">
      <c r="A501" s="16">
        <v>503</v>
      </c>
      <c r="B501" s="14" t="s">
        <v>264</v>
      </c>
      <c r="C501" s="14" t="s">
        <v>8</v>
      </c>
      <c r="D501" s="14" t="s">
        <v>97</v>
      </c>
      <c r="E501" s="15" t="s">
        <v>1391</v>
      </c>
      <c r="F501" s="16">
        <v>30</v>
      </c>
      <c r="G501" s="17">
        <v>14</v>
      </c>
      <c r="H501" s="18">
        <f t="shared" si="37"/>
        <v>420</v>
      </c>
      <c r="I501" s="14" t="str">
        <f t="shared" si="38"/>
        <v>ITA-zan SPA-14</v>
      </c>
      <c r="J501" s="32" t="str">
        <f>MID(Tabella1[[#This Row],[COD PRODOTTO]],3,3)</f>
        <v>549</v>
      </c>
      <c r="K501" s="32"/>
      <c r="L501" t="str">
        <f t="shared" si="39"/>
        <v>terminato</v>
      </c>
      <c r="M501" t="str">
        <f t="shared" si="40"/>
        <v>P4549791</v>
      </c>
      <c r="N501" t="str">
        <f>TRIM(C501)</f>
        <v>ITA</v>
      </c>
      <c r="O501" t="str">
        <f>TRIM(D501)</f>
        <v>zan SPA</v>
      </c>
      <c r="P501" t="str">
        <f>TRIM(E501)</f>
        <v>non terminato</v>
      </c>
      <c r="Q501" t="str">
        <f t="shared" si="41"/>
        <v>30</v>
      </c>
      <c r="R501" t="str">
        <f t="shared" si="41"/>
        <v>14</v>
      </c>
    </row>
    <row r="502" spans="1:18" ht="12.75" customHeight="1" x14ac:dyDescent="0.3">
      <c r="A502" s="16">
        <v>504</v>
      </c>
      <c r="B502" s="14" t="s">
        <v>265</v>
      </c>
      <c r="C502" s="14" t="s">
        <v>8</v>
      </c>
      <c r="D502" s="14" t="s">
        <v>9</v>
      </c>
      <c r="E502" s="15" t="s">
        <v>1391</v>
      </c>
      <c r="F502" s="16">
        <v>30</v>
      </c>
      <c r="G502" s="17">
        <v>24</v>
      </c>
      <c r="H502" s="18">
        <f t="shared" si="37"/>
        <v>720</v>
      </c>
      <c r="I502" s="14" t="str">
        <f t="shared" si="38"/>
        <v>ITA-SG-24</v>
      </c>
      <c r="J502" s="32" t="str">
        <f>MID(Tabella1[[#This Row],[COD PRODOTTO]],3,3)</f>
        <v>955</v>
      </c>
      <c r="K502" s="32"/>
      <c r="L502" t="str">
        <f t="shared" si="39"/>
        <v>terminato</v>
      </c>
      <c r="M502" t="str">
        <f t="shared" si="40"/>
        <v>P8955671</v>
      </c>
      <c r="N502" t="str">
        <f>TRIM(C502)</f>
        <v>ITA</v>
      </c>
      <c r="O502" t="str">
        <f>TRIM(D502)</f>
        <v>SG</v>
      </c>
      <c r="P502" t="str">
        <f>TRIM(E502)</f>
        <v>non terminato</v>
      </c>
      <c r="Q502" t="str">
        <f t="shared" si="41"/>
        <v>30</v>
      </c>
      <c r="R502" t="str">
        <f t="shared" si="41"/>
        <v>24</v>
      </c>
    </row>
    <row r="503" spans="1:18" ht="12.75" customHeight="1" x14ac:dyDescent="0.3">
      <c r="A503" s="16">
        <v>505</v>
      </c>
      <c r="B503" s="14" t="s">
        <v>265</v>
      </c>
      <c r="C503" s="14" t="s">
        <v>8</v>
      </c>
      <c r="D503" s="14" t="s">
        <v>9</v>
      </c>
      <c r="E503" s="14" t="s">
        <v>10</v>
      </c>
      <c r="F503" s="16">
        <v>0</v>
      </c>
      <c r="G503" s="17">
        <v>29</v>
      </c>
      <c r="H503" s="18" t="str">
        <f t="shared" si="37"/>
        <v/>
      </c>
      <c r="I503" s="14" t="str">
        <f t="shared" si="38"/>
        <v>ITA-SG-29</v>
      </c>
      <c r="J503" s="32" t="str">
        <f>MID(Tabella1[[#This Row],[COD PRODOTTO]],3,3)</f>
        <v>955</v>
      </c>
      <c r="K503" s="32"/>
      <c r="L503" t="str">
        <f t="shared" si="39"/>
        <v>terminato</v>
      </c>
      <c r="M503" t="str">
        <f t="shared" si="40"/>
        <v>P8955671</v>
      </c>
      <c r="N503" t="str">
        <f>TRIM(C503)</f>
        <v>ITA</v>
      </c>
      <c r="O503" t="str">
        <f>TRIM(D503)</f>
        <v>SG</v>
      </c>
      <c r="P503" t="str">
        <f>TRIM(E503)</f>
        <v>terminato</v>
      </c>
      <c r="Q503" t="str">
        <f t="shared" si="41"/>
        <v>0</v>
      </c>
      <c r="R503" t="str">
        <f t="shared" si="41"/>
        <v>29</v>
      </c>
    </row>
    <row r="504" spans="1:18" ht="12.75" customHeight="1" x14ac:dyDescent="0.3">
      <c r="A504" s="16">
        <v>506</v>
      </c>
      <c r="B504" s="14" t="s">
        <v>265</v>
      </c>
      <c r="C504" s="14" t="s">
        <v>8</v>
      </c>
      <c r="D504" s="14" t="s">
        <v>9</v>
      </c>
      <c r="E504" s="15" t="s">
        <v>1391</v>
      </c>
      <c r="F504" s="16">
        <v>10</v>
      </c>
      <c r="G504" s="17">
        <v>17</v>
      </c>
      <c r="H504" s="18">
        <f t="shared" si="37"/>
        <v>170</v>
      </c>
      <c r="I504" s="14" t="str">
        <f t="shared" si="38"/>
        <v>ITA-SG-17</v>
      </c>
      <c r="J504" s="32" t="str">
        <f>MID(Tabella1[[#This Row],[COD PRODOTTO]],3,3)</f>
        <v>955</v>
      </c>
      <c r="K504" s="32"/>
      <c r="L504" t="str">
        <f t="shared" si="39"/>
        <v>terminato</v>
      </c>
      <c r="M504" t="str">
        <f t="shared" si="40"/>
        <v>P8955671</v>
      </c>
      <c r="N504" t="str">
        <f>TRIM(C504)</f>
        <v>ITA</v>
      </c>
      <c r="O504" t="str">
        <f>TRIM(D504)</f>
        <v>SG</v>
      </c>
      <c r="P504" t="str">
        <f>TRIM(E504)</f>
        <v>non terminato</v>
      </c>
      <c r="Q504" t="str">
        <f t="shared" si="41"/>
        <v>10</v>
      </c>
      <c r="R504" t="str">
        <f t="shared" si="41"/>
        <v>17</v>
      </c>
    </row>
    <row r="505" spans="1:18" ht="12.75" customHeight="1" x14ac:dyDescent="0.3">
      <c r="A505" s="16">
        <v>507</v>
      </c>
      <c r="B505" s="14" t="s">
        <v>266</v>
      </c>
      <c r="C505" s="14" t="s">
        <v>8</v>
      </c>
      <c r="D505" s="14" t="s">
        <v>9</v>
      </c>
      <c r="E505" s="15" t="s">
        <v>1391</v>
      </c>
      <c r="F505" s="16">
        <v>10</v>
      </c>
      <c r="G505" s="17">
        <v>20</v>
      </c>
      <c r="H505" s="18">
        <f t="shared" si="37"/>
        <v>200</v>
      </c>
      <c r="I505" s="14" t="str">
        <f t="shared" si="38"/>
        <v>ITA-SG-20</v>
      </c>
      <c r="J505" s="32" t="str">
        <f>MID(Tabella1[[#This Row],[COD PRODOTTO]],3,3)</f>
        <v>409</v>
      </c>
      <c r="K505" s="32"/>
      <c r="L505" t="str">
        <f t="shared" si="39"/>
        <v>terminato</v>
      </c>
      <c r="M505" t="str">
        <f t="shared" si="40"/>
        <v>V4409600</v>
      </c>
      <c r="N505" t="str">
        <f>TRIM(C505)</f>
        <v>ITA</v>
      </c>
      <c r="O505" t="str">
        <f>TRIM(D505)</f>
        <v>SG</v>
      </c>
      <c r="P505" t="str">
        <f>TRIM(E505)</f>
        <v>non terminato</v>
      </c>
      <c r="Q505" t="str">
        <f t="shared" si="41"/>
        <v>10</v>
      </c>
      <c r="R505" t="str">
        <f t="shared" si="41"/>
        <v>20</v>
      </c>
    </row>
    <row r="506" spans="1:18" ht="12.75" customHeight="1" x14ac:dyDescent="0.3">
      <c r="A506" s="16">
        <v>508</v>
      </c>
      <c r="B506" s="14" t="s">
        <v>266</v>
      </c>
      <c r="C506" s="14" t="s">
        <v>8</v>
      </c>
      <c r="D506" s="14" t="s">
        <v>9</v>
      </c>
      <c r="E506" s="14" t="s">
        <v>10</v>
      </c>
      <c r="F506" s="16">
        <v>0</v>
      </c>
      <c r="G506" s="17">
        <v>30</v>
      </c>
      <c r="H506" s="18" t="str">
        <f t="shared" si="37"/>
        <v/>
      </c>
      <c r="I506" s="14" t="str">
        <f t="shared" si="38"/>
        <v>ITA-SG-30</v>
      </c>
      <c r="J506" s="32" t="str">
        <f>MID(Tabella1[[#This Row],[COD PRODOTTO]],3,3)</f>
        <v>409</v>
      </c>
      <c r="K506" s="32"/>
      <c r="L506" t="str">
        <f t="shared" si="39"/>
        <v>terminato</v>
      </c>
      <c r="M506" t="str">
        <f t="shared" si="40"/>
        <v>V4409600</v>
      </c>
      <c r="N506" t="str">
        <f>TRIM(C506)</f>
        <v>ITA</v>
      </c>
      <c r="O506" t="str">
        <f>TRIM(D506)</f>
        <v>SG</v>
      </c>
      <c r="P506" t="str">
        <f>TRIM(E506)</f>
        <v>terminato</v>
      </c>
      <c r="Q506" t="str">
        <f t="shared" si="41"/>
        <v>0</v>
      </c>
      <c r="R506" t="str">
        <f t="shared" si="41"/>
        <v>30</v>
      </c>
    </row>
    <row r="507" spans="1:18" ht="12.75" customHeight="1" x14ac:dyDescent="0.3">
      <c r="A507" s="16">
        <v>509</v>
      </c>
      <c r="B507" s="14" t="s">
        <v>266</v>
      </c>
      <c r="C507" s="14" t="s">
        <v>8</v>
      </c>
      <c r="D507" s="14" t="s">
        <v>9</v>
      </c>
      <c r="E507" s="15" t="s">
        <v>1391</v>
      </c>
      <c r="F507" s="16">
        <v>30</v>
      </c>
      <c r="G507" s="17">
        <v>21</v>
      </c>
      <c r="H507" s="18">
        <f t="shared" si="37"/>
        <v>630</v>
      </c>
      <c r="I507" s="14" t="str">
        <f t="shared" si="38"/>
        <v>ITA-SG-21</v>
      </c>
      <c r="J507" s="32" t="str">
        <f>MID(Tabella1[[#This Row],[COD PRODOTTO]],3,3)</f>
        <v>409</v>
      </c>
      <c r="K507" s="32"/>
      <c r="L507" t="str">
        <f t="shared" si="39"/>
        <v>terminato</v>
      </c>
      <c r="M507" t="str">
        <f t="shared" si="40"/>
        <v>V4409600</v>
      </c>
      <c r="N507" t="str">
        <f>TRIM(C507)</f>
        <v>ITA</v>
      </c>
      <c r="O507" t="str">
        <f>TRIM(D507)</f>
        <v>SG</v>
      </c>
      <c r="P507" t="str">
        <f>TRIM(E507)</f>
        <v>non terminato</v>
      </c>
      <c r="Q507" t="str">
        <f t="shared" si="41"/>
        <v>30</v>
      </c>
      <c r="R507" t="str">
        <f t="shared" si="41"/>
        <v>21</v>
      </c>
    </row>
    <row r="508" spans="1:18" ht="12.75" customHeight="1" x14ac:dyDescent="0.3">
      <c r="A508" s="16">
        <v>510</v>
      </c>
      <c r="B508" s="14" t="s">
        <v>267</v>
      </c>
      <c r="C508" s="14" t="s">
        <v>8</v>
      </c>
      <c r="D508" s="14" t="s">
        <v>47</v>
      </c>
      <c r="E508" s="14" t="s">
        <v>10</v>
      </c>
      <c r="F508" s="16">
        <v>0</v>
      </c>
      <c r="G508" s="17">
        <v>34</v>
      </c>
      <c r="H508" s="18" t="str">
        <f t="shared" si="37"/>
        <v/>
      </c>
      <c r="I508" s="14" t="str">
        <f t="shared" si="38"/>
        <v>ITA-zan pin SPA-34</v>
      </c>
      <c r="J508" s="32" t="str">
        <f>MID(Tabella1[[#This Row],[COD PRODOTTO]],3,3)</f>
        <v>037</v>
      </c>
      <c r="K508" s="32"/>
      <c r="L508" t="str">
        <f t="shared" si="39"/>
        <v>terminato</v>
      </c>
      <c r="M508" t="str">
        <f t="shared" si="40"/>
        <v>A6037733</v>
      </c>
      <c r="N508" t="str">
        <f>TRIM(C508)</f>
        <v>ITA</v>
      </c>
      <c r="O508" t="str">
        <f>TRIM(D508)</f>
        <v>zan pin SPA</v>
      </c>
      <c r="P508" t="str">
        <f>TRIM(E508)</f>
        <v>terminato</v>
      </c>
      <c r="Q508" t="str">
        <f t="shared" si="41"/>
        <v>0</v>
      </c>
      <c r="R508" t="str">
        <f t="shared" si="41"/>
        <v>34</v>
      </c>
    </row>
    <row r="509" spans="1:18" ht="12.75" customHeight="1" x14ac:dyDescent="0.3">
      <c r="A509" s="16">
        <v>511</v>
      </c>
      <c r="B509" s="14" t="s">
        <v>267</v>
      </c>
      <c r="C509" s="14" t="s">
        <v>8</v>
      </c>
      <c r="D509" s="14" t="s">
        <v>47</v>
      </c>
      <c r="E509" s="15" t="s">
        <v>1391</v>
      </c>
      <c r="F509" s="16">
        <v>30</v>
      </c>
      <c r="G509" s="17">
        <v>11</v>
      </c>
      <c r="H509" s="18">
        <f t="shared" si="37"/>
        <v>330</v>
      </c>
      <c r="I509" s="14" t="str">
        <f t="shared" si="38"/>
        <v>ITA-zan pin SPA-11</v>
      </c>
      <c r="J509" s="32" t="str">
        <f>MID(Tabella1[[#This Row],[COD PRODOTTO]],3,3)</f>
        <v>037</v>
      </c>
      <c r="K509" s="32"/>
      <c r="L509" t="str">
        <f t="shared" si="39"/>
        <v>terminato</v>
      </c>
      <c r="M509" t="str">
        <f t="shared" si="40"/>
        <v>A6037733</v>
      </c>
      <c r="N509" t="str">
        <f>TRIM(C509)</f>
        <v>ITA</v>
      </c>
      <c r="O509" t="str">
        <f>TRIM(D509)</f>
        <v>zan pin SPA</v>
      </c>
      <c r="P509" t="str">
        <f>TRIM(E509)</f>
        <v>non terminato</v>
      </c>
      <c r="Q509" t="str">
        <f t="shared" si="41"/>
        <v>30</v>
      </c>
      <c r="R509" t="str">
        <f t="shared" si="41"/>
        <v>11</v>
      </c>
    </row>
    <row r="510" spans="1:18" ht="12.75" customHeight="1" x14ac:dyDescent="0.3">
      <c r="A510" s="16">
        <v>512</v>
      </c>
      <c r="B510" s="14" t="s">
        <v>268</v>
      </c>
      <c r="C510" s="14" t="s">
        <v>8</v>
      </c>
      <c r="D510" s="14" t="s">
        <v>97</v>
      </c>
      <c r="E510" s="15" t="s">
        <v>1391</v>
      </c>
      <c r="F510" s="16">
        <v>10</v>
      </c>
      <c r="G510" s="17">
        <v>14</v>
      </c>
      <c r="H510" s="18">
        <f t="shared" si="37"/>
        <v>140</v>
      </c>
      <c r="I510" s="14" t="str">
        <f t="shared" si="38"/>
        <v>ITA-zan SPA-14</v>
      </c>
      <c r="J510" s="32" t="str">
        <f>MID(Tabella1[[#This Row],[COD PRODOTTO]],3,3)</f>
        <v>402</v>
      </c>
      <c r="K510" s="32"/>
      <c r="L510" t="str">
        <f t="shared" si="39"/>
        <v>terminato</v>
      </c>
      <c r="M510" t="str">
        <f t="shared" si="40"/>
        <v>M7402648</v>
      </c>
      <c r="N510" t="str">
        <f>TRIM(C510)</f>
        <v>ITA</v>
      </c>
      <c r="O510" t="str">
        <f>TRIM(D510)</f>
        <v>zan SPA</v>
      </c>
      <c r="P510" t="str">
        <f>TRIM(E510)</f>
        <v>non terminato</v>
      </c>
      <c r="Q510" t="str">
        <f t="shared" si="41"/>
        <v>10</v>
      </c>
      <c r="R510" t="str">
        <f t="shared" si="41"/>
        <v>14</v>
      </c>
    </row>
    <row r="511" spans="1:18" ht="12.75" customHeight="1" x14ac:dyDescent="0.3">
      <c r="A511" s="16">
        <v>513</v>
      </c>
      <c r="B511" s="14" t="s">
        <v>268</v>
      </c>
      <c r="C511" s="14" t="s">
        <v>8</v>
      </c>
      <c r="D511" s="14" t="s">
        <v>97</v>
      </c>
      <c r="E511" s="14" t="s">
        <v>10</v>
      </c>
      <c r="F511" s="16">
        <v>0</v>
      </c>
      <c r="G511" s="17">
        <v>19</v>
      </c>
      <c r="H511" s="18" t="str">
        <f t="shared" si="37"/>
        <v/>
      </c>
      <c r="I511" s="14" t="str">
        <f t="shared" si="38"/>
        <v>ITA-zan SPA-19</v>
      </c>
      <c r="J511" s="32" t="str">
        <f>MID(Tabella1[[#This Row],[COD PRODOTTO]],3,3)</f>
        <v>402</v>
      </c>
      <c r="K511" s="32"/>
      <c r="L511" t="str">
        <f t="shared" si="39"/>
        <v>terminato</v>
      </c>
      <c r="M511" t="str">
        <f t="shared" si="40"/>
        <v>M7402648</v>
      </c>
      <c r="N511" t="str">
        <f>TRIM(C511)</f>
        <v>ITA</v>
      </c>
      <c r="O511" t="str">
        <f>TRIM(D511)</f>
        <v>zan SPA</v>
      </c>
      <c r="P511" t="str">
        <f>TRIM(E511)</f>
        <v>terminato</v>
      </c>
      <c r="Q511" t="str">
        <f t="shared" si="41"/>
        <v>0</v>
      </c>
      <c r="R511" t="str">
        <f t="shared" si="41"/>
        <v>19</v>
      </c>
    </row>
    <row r="512" spans="1:18" ht="12.75" customHeight="1" x14ac:dyDescent="0.3">
      <c r="A512" s="16">
        <v>514</v>
      </c>
      <c r="B512" s="14" t="s">
        <v>268</v>
      </c>
      <c r="C512" s="14" t="s">
        <v>8</v>
      </c>
      <c r="D512" s="14" t="s">
        <v>97</v>
      </c>
      <c r="E512" s="15" t="s">
        <v>1391</v>
      </c>
      <c r="F512" s="16">
        <v>30</v>
      </c>
      <c r="G512" s="17">
        <v>25</v>
      </c>
      <c r="H512" s="18">
        <f t="shared" si="37"/>
        <v>750</v>
      </c>
      <c r="I512" s="14" t="str">
        <f t="shared" si="38"/>
        <v>ITA-zan SPA-25</v>
      </c>
      <c r="J512" s="32" t="str">
        <f>MID(Tabella1[[#This Row],[COD PRODOTTO]],3,3)</f>
        <v>402</v>
      </c>
      <c r="K512" s="32"/>
      <c r="L512" t="str">
        <f t="shared" si="39"/>
        <v>terminato</v>
      </c>
      <c r="M512" t="str">
        <f t="shared" si="40"/>
        <v>M7402648</v>
      </c>
      <c r="N512" t="str">
        <f>TRIM(C512)</f>
        <v>ITA</v>
      </c>
      <c r="O512" t="str">
        <f>TRIM(D512)</f>
        <v>zan SPA</v>
      </c>
      <c r="P512" t="str">
        <f>TRIM(E512)</f>
        <v>non terminato</v>
      </c>
      <c r="Q512" t="str">
        <f t="shared" si="41"/>
        <v>30</v>
      </c>
      <c r="R512" t="str">
        <f t="shared" si="41"/>
        <v>25</v>
      </c>
    </row>
    <row r="513" spans="1:18" ht="12.75" customHeight="1" x14ac:dyDescent="0.3">
      <c r="A513" s="16">
        <v>515</v>
      </c>
      <c r="B513" s="14" t="s">
        <v>269</v>
      </c>
      <c r="C513" s="14" t="s">
        <v>8</v>
      </c>
      <c r="D513" s="14" t="s">
        <v>9</v>
      </c>
      <c r="E513" s="14" t="s">
        <v>10</v>
      </c>
      <c r="F513" s="16">
        <v>0</v>
      </c>
      <c r="G513" s="17">
        <v>31</v>
      </c>
      <c r="H513" s="18" t="str">
        <f t="shared" si="37"/>
        <v/>
      </c>
      <c r="I513" s="14" t="str">
        <f t="shared" si="38"/>
        <v>ITA-SG-31</v>
      </c>
      <c r="J513" s="32" t="str">
        <f>MID(Tabella1[[#This Row],[COD PRODOTTO]],3,3)</f>
        <v>717</v>
      </c>
      <c r="K513" s="32"/>
      <c r="L513" t="str">
        <f t="shared" si="39"/>
        <v>terminato</v>
      </c>
      <c r="M513" t="str">
        <f t="shared" si="40"/>
        <v>W9717187</v>
      </c>
      <c r="N513" t="str">
        <f>TRIM(C513)</f>
        <v>ITA</v>
      </c>
      <c r="O513" t="str">
        <f>TRIM(D513)</f>
        <v>SG</v>
      </c>
      <c r="P513" t="str">
        <f>TRIM(E513)</f>
        <v>terminato</v>
      </c>
      <c r="Q513" t="str">
        <f t="shared" si="41"/>
        <v>0</v>
      </c>
      <c r="R513" t="str">
        <f t="shared" si="41"/>
        <v>31</v>
      </c>
    </row>
    <row r="514" spans="1:18" ht="12.75" customHeight="1" x14ac:dyDescent="0.3">
      <c r="A514" s="16">
        <v>516</v>
      </c>
      <c r="B514" s="14" t="s">
        <v>269</v>
      </c>
      <c r="C514" s="14" t="s">
        <v>8</v>
      </c>
      <c r="D514" s="14" t="s">
        <v>9</v>
      </c>
      <c r="E514" s="15" t="s">
        <v>1391</v>
      </c>
      <c r="F514" s="16">
        <v>30</v>
      </c>
      <c r="G514" s="17">
        <v>19</v>
      </c>
      <c r="H514" s="18">
        <f t="shared" ref="H514:H577" si="42">IF(G514*F514=0,"",G514*F514)</f>
        <v>570</v>
      </c>
      <c r="I514" s="14" t="str">
        <f t="shared" ref="I514:I577" si="43">_xlfn.CONCAT(C514,"-",D514,"-",G514)</f>
        <v>ITA-SG-19</v>
      </c>
      <c r="J514" s="32" t="str">
        <f>MID(Tabella1[[#This Row],[COD PRODOTTO]],3,3)</f>
        <v>717</v>
      </c>
      <c r="K514" s="32"/>
      <c r="L514" t="str">
        <f t="shared" si="39"/>
        <v>terminato</v>
      </c>
      <c r="M514" t="str">
        <f t="shared" si="40"/>
        <v>W9717187</v>
      </c>
      <c r="N514" t="str">
        <f>TRIM(C514)</f>
        <v>ITA</v>
      </c>
      <c r="O514" t="str">
        <f>TRIM(D514)</f>
        <v>SG</v>
      </c>
      <c r="P514" t="str">
        <f t="shared" ref="P514:R577" si="44">TRIM(E514)</f>
        <v>non terminato</v>
      </c>
      <c r="Q514" t="str">
        <f t="shared" si="41"/>
        <v>30</v>
      </c>
      <c r="R514" t="str">
        <f t="shared" si="41"/>
        <v>19</v>
      </c>
    </row>
    <row r="515" spans="1:18" ht="12.75" customHeight="1" x14ac:dyDescent="0.3">
      <c r="A515" s="16">
        <v>517</v>
      </c>
      <c r="B515" s="14" t="s">
        <v>270</v>
      </c>
      <c r="C515" s="14" t="s">
        <v>8</v>
      </c>
      <c r="D515" s="14" t="s">
        <v>75</v>
      </c>
      <c r="E515" s="14" t="s">
        <v>10</v>
      </c>
      <c r="F515" s="16">
        <v>0</v>
      </c>
      <c r="G515" s="17">
        <v>15</v>
      </c>
      <c r="H515" s="18" t="str">
        <f t="shared" si="42"/>
        <v/>
      </c>
      <c r="I515" s="14" t="str">
        <f t="shared" si="43"/>
        <v>ITA-lollo SRL-15</v>
      </c>
      <c r="J515" s="32" t="str">
        <f>MID(Tabella1[[#This Row],[COD PRODOTTO]],3,3)</f>
        <v>077</v>
      </c>
      <c r="K515" s="32"/>
      <c r="L515" t="str">
        <f t="shared" ref="L515:L578" si="45">IF($E515="","non terminato","terminato")</f>
        <v>terminato</v>
      </c>
      <c r="M515" t="str">
        <f t="shared" ref="M515:M578" si="46">TRIM(B515)</f>
        <v>D6077363</v>
      </c>
      <c r="N515" t="str">
        <f>TRIM(C515)</f>
        <v>ITA</v>
      </c>
      <c r="O515" t="str">
        <f>TRIM(D515)</f>
        <v>lollo SRL</v>
      </c>
      <c r="P515" t="str">
        <f t="shared" si="44"/>
        <v>terminato</v>
      </c>
      <c r="Q515" t="str">
        <f t="shared" si="44"/>
        <v>0</v>
      </c>
      <c r="R515" t="str">
        <f t="shared" si="44"/>
        <v>15</v>
      </c>
    </row>
    <row r="516" spans="1:18" ht="12.75" customHeight="1" x14ac:dyDescent="0.3">
      <c r="A516" s="16">
        <v>518</v>
      </c>
      <c r="B516" s="14" t="s">
        <v>270</v>
      </c>
      <c r="C516" s="14" t="s">
        <v>8</v>
      </c>
      <c r="D516" s="14" t="s">
        <v>75</v>
      </c>
      <c r="E516" s="15" t="s">
        <v>1391</v>
      </c>
      <c r="F516" s="16">
        <v>10</v>
      </c>
      <c r="G516" s="17">
        <v>37</v>
      </c>
      <c r="H516" s="18">
        <f t="shared" si="42"/>
        <v>370</v>
      </c>
      <c r="I516" s="14" t="str">
        <f t="shared" si="43"/>
        <v>ITA-lollo SRL-37</v>
      </c>
      <c r="J516" s="32" t="str">
        <f>MID(Tabella1[[#This Row],[COD PRODOTTO]],3,3)</f>
        <v>077</v>
      </c>
      <c r="K516" s="32"/>
      <c r="L516" t="str">
        <f t="shared" si="45"/>
        <v>terminato</v>
      </c>
      <c r="M516" t="str">
        <f t="shared" si="46"/>
        <v>D6077363</v>
      </c>
      <c r="N516" t="str">
        <f>TRIM(C516)</f>
        <v>ITA</v>
      </c>
      <c r="O516" t="str">
        <f>TRIM(D516)</f>
        <v>lollo SRL</v>
      </c>
      <c r="P516" t="str">
        <f t="shared" si="44"/>
        <v>non terminato</v>
      </c>
      <c r="Q516" t="str">
        <f t="shared" si="44"/>
        <v>10</v>
      </c>
      <c r="R516" t="str">
        <f t="shared" si="44"/>
        <v>37</v>
      </c>
    </row>
    <row r="517" spans="1:18" ht="12.75" customHeight="1" x14ac:dyDescent="0.3">
      <c r="A517" s="16">
        <v>519</v>
      </c>
      <c r="B517" s="14" t="s">
        <v>271</v>
      </c>
      <c r="C517" s="14" t="s">
        <v>8</v>
      </c>
      <c r="D517" s="14" t="s">
        <v>36</v>
      </c>
      <c r="E517" s="14" t="s">
        <v>10</v>
      </c>
      <c r="F517" s="16">
        <v>0</v>
      </c>
      <c r="G517" s="17">
        <v>33</v>
      </c>
      <c r="H517" s="18" t="str">
        <f t="shared" si="42"/>
        <v/>
      </c>
      <c r="I517" s="14" t="str">
        <f t="shared" si="43"/>
        <v>ITA-zan VETRI-33</v>
      </c>
      <c r="J517" s="32" t="str">
        <f>MID(Tabella1[[#This Row],[COD PRODOTTO]],3,3)</f>
        <v>084</v>
      </c>
      <c r="K517" s="32"/>
      <c r="L517" t="str">
        <f t="shared" si="45"/>
        <v>terminato</v>
      </c>
      <c r="M517" t="str">
        <f t="shared" si="46"/>
        <v>P2084411</v>
      </c>
      <c r="N517" t="str">
        <f>TRIM(C517)</f>
        <v>ITA</v>
      </c>
      <c r="O517" t="str">
        <f>TRIM(D517)</f>
        <v>zan VETRI</v>
      </c>
      <c r="P517" t="str">
        <f t="shared" si="44"/>
        <v>terminato</v>
      </c>
      <c r="Q517" t="str">
        <f t="shared" si="44"/>
        <v>0</v>
      </c>
      <c r="R517" t="str">
        <f t="shared" si="44"/>
        <v>33</v>
      </c>
    </row>
    <row r="518" spans="1:18" ht="12.75" customHeight="1" x14ac:dyDescent="0.3">
      <c r="A518" s="16">
        <v>520</v>
      </c>
      <c r="B518" s="14" t="s">
        <v>271</v>
      </c>
      <c r="C518" s="14" t="s">
        <v>8</v>
      </c>
      <c r="D518" s="14" t="s">
        <v>36</v>
      </c>
      <c r="E518" s="15" t="s">
        <v>1391</v>
      </c>
      <c r="F518" s="16">
        <v>30</v>
      </c>
      <c r="G518" s="17">
        <v>14</v>
      </c>
      <c r="H518" s="18">
        <f t="shared" si="42"/>
        <v>420</v>
      </c>
      <c r="I518" s="14" t="str">
        <f t="shared" si="43"/>
        <v>ITA-zan VETRI-14</v>
      </c>
      <c r="J518" s="32" t="str">
        <f>MID(Tabella1[[#This Row],[COD PRODOTTO]],3,3)</f>
        <v>084</v>
      </c>
      <c r="K518" s="32"/>
      <c r="L518" t="str">
        <f t="shared" si="45"/>
        <v>terminato</v>
      </c>
      <c r="M518" t="str">
        <f t="shared" si="46"/>
        <v>P2084411</v>
      </c>
      <c r="N518" t="str">
        <f>TRIM(C518)</f>
        <v>ITA</v>
      </c>
      <c r="O518" t="str">
        <f>TRIM(D518)</f>
        <v>zan VETRI</v>
      </c>
      <c r="P518" t="str">
        <f t="shared" si="44"/>
        <v>non terminato</v>
      </c>
      <c r="Q518" t="str">
        <f t="shared" si="44"/>
        <v>30</v>
      </c>
      <c r="R518" t="str">
        <f t="shared" si="44"/>
        <v>14</v>
      </c>
    </row>
    <row r="519" spans="1:18" ht="12.75" customHeight="1" x14ac:dyDescent="0.3">
      <c r="A519" s="16">
        <v>521</v>
      </c>
      <c r="B519" s="14" t="s">
        <v>271</v>
      </c>
      <c r="C519" s="14" t="s">
        <v>8</v>
      </c>
      <c r="D519" s="14" t="s">
        <v>36</v>
      </c>
      <c r="E519" s="15" t="s">
        <v>1391</v>
      </c>
      <c r="F519" s="16">
        <v>10</v>
      </c>
      <c r="G519" s="17">
        <v>25</v>
      </c>
      <c r="H519" s="18">
        <f t="shared" si="42"/>
        <v>250</v>
      </c>
      <c r="I519" s="14" t="str">
        <f t="shared" si="43"/>
        <v>ITA-zan VETRI-25</v>
      </c>
      <c r="J519" s="32" t="str">
        <f>MID(Tabella1[[#This Row],[COD PRODOTTO]],3,3)</f>
        <v>084</v>
      </c>
      <c r="K519" s="32"/>
      <c r="L519" t="str">
        <f t="shared" si="45"/>
        <v>terminato</v>
      </c>
      <c r="M519" t="str">
        <f t="shared" si="46"/>
        <v>P2084411</v>
      </c>
      <c r="N519" t="str">
        <f>TRIM(C519)</f>
        <v>ITA</v>
      </c>
      <c r="O519" t="str">
        <f>TRIM(D519)</f>
        <v>zan VETRI</v>
      </c>
      <c r="P519" t="str">
        <f t="shared" si="44"/>
        <v>non terminato</v>
      </c>
      <c r="Q519" t="str">
        <f t="shared" si="44"/>
        <v>10</v>
      </c>
      <c r="R519" t="str">
        <f t="shared" si="44"/>
        <v>25</v>
      </c>
    </row>
    <row r="520" spans="1:18" ht="12.75" customHeight="1" x14ac:dyDescent="0.3">
      <c r="A520" s="16">
        <v>522</v>
      </c>
      <c r="B520" s="14" t="s">
        <v>272</v>
      </c>
      <c r="C520" s="14" t="s">
        <v>8</v>
      </c>
      <c r="D520" s="14" t="s">
        <v>36</v>
      </c>
      <c r="E520" s="15" t="s">
        <v>1391</v>
      </c>
      <c r="F520" s="16">
        <v>30</v>
      </c>
      <c r="G520" s="17">
        <v>33</v>
      </c>
      <c r="H520" s="18">
        <f t="shared" si="42"/>
        <v>990</v>
      </c>
      <c r="I520" s="14" t="str">
        <f t="shared" si="43"/>
        <v>ITA-zan VETRI-33</v>
      </c>
      <c r="J520" s="32" t="str">
        <f>MID(Tabella1[[#This Row],[COD PRODOTTO]],3,3)</f>
        <v>013</v>
      </c>
      <c r="K520" s="32"/>
      <c r="L520" t="str">
        <f t="shared" si="45"/>
        <v>terminato</v>
      </c>
      <c r="M520" t="str">
        <f t="shared" si="46"/>
        <v>C8013723</v>
      </c>
      <c r="N520" t="str">
        <f>TRIM(C520)</f>
        <v>ITA</v>
      </c>
      <c r="O520" t="str">
        <f>TRIM(D520)</f>
        <v>zan VETRI</v>
      </c>
      <c r="P520" t="str">
        <f t="shared" si="44"/>
        <v>non terminato</v>
      </c>
      <c r="Q520" t="str">
        <f t="shared" si="44"/>
        <v>30</v>
      </c>
      <c r="R520" t="str">
        <f t="shared" si="44"/>
        <v>33</v>
      </c>
    </row>
    <row r="521" spans="1:18" ht="12.75" customHeight="1" x14ac:dyDescent="0.3">
      <c r="A521" s="16">
        <v>523</v>
      </c>
      <c r="B521" s="14" t="s">
        <v>273</v>
      </c>
      <c r="C521" s="14" t="s">
        <v>8</v>
      </c>
      <c r="D521" s="14" t="s">
        <v>47</v>
      </c>
      <c r="E521" s="14" t="s">
        <v>10</v>
      </c>
      <c r="F521" s="16">
        <v>0</v>
      </c>
      <c r="G521" s="17">
        <v>30</v>
      </c>
      <c r="H521" s="18" t="str">
        <f t="shared" si="42"/>
        <v/>
      </c>
      <c r="I521" s="14" t="str">
        <f t="shared" si="43"/>
        <v>ITA-zan pin SPA-30</v>
      </c>
      <c r="J521" s="32" t="str">
        <f>MID(Tabella1[[#This Row],[COD PRODOTTO]],3,3)</f>
        <v>405</v>
      </c>
      <c r="K521" s="32"/>
      <c r="L521" t="str">
        <f t="shared" si="45"/>
        <v>terminato</v>
      </c>
      <c r="M521" t="str">
        <f t="shared" si="46"/>
        <v>G8405833</v>
      </c>
      <c r="N521" t="str">
        <f>TRIM(C521)</f>
        <v>ITA</v>
      </c>
      <c r="O521" t="str">
        <f>TRIM(D521)</f>
        <v>zan pin SPA</v>
      </c>
      <c r="P521" t="str">
        <f t="shared" si="44"/>
        <v>terminato</v>
      </c>
      <c r="Q521" t="str">
        <f t="shared" si="44"/>
        <v>0</v>
      </c>
      <c r="R521" t="str">
        <f t="shared" si="44"/>
        <v>30</v>
      </c>
    </row>
    <row r="522" spans="1:18" ht="12.75" customHeight="1" x14ac:dyDescent="0.3">
      <c r="A522" s="16">
        <v>524</v>
      </c>
      <c r="B522" s="14" t="s">
        <v>274</v>
      </c>
      <c r="C522" s="14" t="s">
        <v>8</v>
      </c>
      <c r="D522" s="14" t="s">
        <v>9</v>
      </c>
      <c r="E522" s="15" t="s">
        <v>1391</v>
      </c>
      <c r="F522" s="16">
        <v>30</v>
      </c>
      <c r="G522" s="17">
        <v>39</v>
      </c>
      <c r="H522" s="18">
        <f t="shared" si="42"/>
        <v>1170</v>
      </c>
      <c r="I522" s="14" t="str">
        <f t="shared" si="43"/>
        <v>ITA-SG-39</v>
      </c>
      <c r="J522" s="32" t="str">
        <f>MID(Tabella1[[#This Row],[COD PRODOTTO]],3,3)</f>
        <v>780</v>
      </c>
      <c r="K522" s="32"/>
      <c r="L522" t="str">
        <f t="shared" si="45"/>
        <v>terminato</v>
      </c>
      <c r="M522" t="str">
        <f t="shared" si="46"/>
        <v>M8780602</v>
      </c>
      <c r="N522" t="str">
        <f>TRIM(C522)</f>
        <v>ITA</v>
      </c>
      <c r="O522" t="str">
        <f>TRIM(D522)</f>
        <v>SG</v>
      </c>
      <c r="P522" t="str">
        <f t="shared" si="44"/>
        <v>non terminato</v>
      </c>
      <c r="Q522" t="str">
        <f t="shared" si="44"/>
        <v>30</v>
      </c>
      <c r="R522" t="str">
        <f t="shared" si="44"/>
        <v>39</v>
      </c>
    </row>
    <row r="523" spans="1:18" ht="12.75" customHeight="1" x14ac:dyDescent="0.3">
      <c r="A523" s="16">
        <v>525</v>
      </c>
      <c r="B523" s="14" t="s">
        <v>274</v>
      </c>
      <c r="C523" s="14" t="s">
        <v>8</v>
      </c>
      <c r="D523" s="14" t="s">
        <v>9</v>
      </c>
      <c r="E523" s="14" t="s">
        <v>10</v>
      </c>
      <c r="F523" s="16">
        <v>0</v>
      </c>
      <c r="G523" s="17">
        <v>33</v>
      </c>
      <c r="H523" s="18" t="str">
        <f t="shared" si="42"/>
        <v/>
      </c>
      <c r="I523" s="14" t="str">
        <f t="shared" si="43"/>
        <v>ITA-SG-33</v>
      </c>
      <c r="J523" s="32" t="str">
        <f>MID(Tabella1[[#This Row],[COD PRODOTTO]],3,3)</f>
        <v>780</v>
      </c>
      <c r="K523" s="32"/>
      <c r="L523" t="str">
        <f t="shared" si="45"/>
        <v>terminato</v>
      </c>
      <c r="M523" t="str">
        <f t="shared" si="46"/>
        <v>M8780602</v>
      </c>
      <c r="N523" t="str">
        <f>TRIM(C523)</f>
        <v>ITA</v>
      </c>
      <c r="O523" t="str">
        <f>TRIM(D523)</f>
        <v>SG</v>
      </c>
      <c r="P523" t="str">
        <f t="shared" si="44"/>
        <v>terminato</v>
      </c>
      <c r="Q523" t="str">
        <f t="shared" si="44"/>
        <v>0</v>
      </c>
      <c r="R523" t="str">
        <f t="shared" si="44"/>
        <v>33</v>
      </c>
    </row>
    <row r="524" spans="1:18" ht="12.75" customHeight="1" x14ac:dyDescent="0.3">
      <c r="A524" s="16">
        <v>526</v>
      </c>
      <c r="B524" s="14" t="s">
        <v>275</v>
      </c>
      <c r="C524" s="14" t="s">
        <v>8</v>
      </c>
      <c r="D524" s="14" t="s">
        <v>54</v>
      </c>
      <c r="E524" s="14" t="s">
        <v>10</v>
      </c>
      <c r="F524" s="16">
        <v>0</v>
      </c>
      <c r="G524" s="17">
        <v>27</v>
      </c>
      <c r="H524" s="18" t="str">
        <f t="shared" si="42"/>
        <v/>
      </c>
      <c r="I524" s="14" t="str">
        <f t="shared" si="43"/>
        <v>ITA-zan S.R.L.-27</v>
      </c>
      <c r="J524" s="32" t="str">
        <f>MID(Tabella1[[#This Row],[COD PRODOTTO]],3,3)</f>
        <v>622</v>
      </c>
      <c r="K524" s="32"/>
      <c r="L524" t="str">
        <f t="shared" si="45"/>
        <v>terminato</v>
      </c>
      <c r="M524" t="str">
        <f t="shared" si="46"/>
        <v>G0622065</v>
      </c>
      <c r="N524" t="str">
        <f>TRIM(C524)</f>
        <v>ITA</v>
      </c>
      <c r="O524" t="str">
        <f>TRIM(D524)</f>
        <v>zan S.R.L.</v>
      </c>
      <c r="P524" t="str">
        <f t="shared" si="44"/>
        <v>terminato</v>
      </c>
      <c r="Q524" t="str">
        <f t="shared" si="44"/>
        <v>0</v>
      </c>
      <c r="R524" t="str">
        <f t="shared" si="44"/>
        <v>27</v>
      </c>
    </row>
    <row r="525" spans="1:18" ht="12.75" customHeight="1" x14ac:dyDescent="0.3">
      <c r="A525" s="16">
        <v>527</v>
      </c>
      <c r="B525" s="14" t="s">
        <v>275</v>
      </c>
      <c r="C525" s="14" t="s">
        <v>8</v>
      </c>
      <c r="D525" s="14" t="s">
        <v>54</v>
      </c>
      <c r="E525" s="15" t="s">
        <v>1391</v>
      </c>
      <c r="F525" s="16">
        <v>30</v>
      </c>
      <c r="G525" s="17">
        <v>28</v>
      </c>
      <c r="H525" s="18">
        <f t="shared" si="42"/>
        <v>840</v>
      </c>
      <c r="I525" s="14" t="str">
        <f t="shared" si="43"/>
        <v>ITA-zan S.R.L.-28</v>
      </c>
      <c r="J525" s="32" t="str">
        <f>MID(Tabella1[[#This Row],[COD PRODOTTO]],3,3)</f>
        <v>622</v>
      </c>
      <c r="K525" s="32"/>
      <c r="L525" t="str">
        <f t="shared" si="45"/>
        <v>terminato</v>
      </c>
      <c r="M525" t="str">
        <f t="shared" si="46"/>
        <v>G0622065</v>
      </c>
      <c r="N525" t="str">
        <f>TRIM(C525)</f>
        <v>ITA</v>
      </c>
      <c r="O525" t="str">
        <f>TRIM(D525)</f>
        <v>zan S.R.L.</v>
      </c>
      <c r="P525" t="str">
        <f t="shared" si="44"/>
        <v>non terminato</v>
      </c>
      <c r="Q525" t="str">
        <f t="shared" si="44"/>
        <v>30</v>
      </c>
      <c r="R525" t="str">
        <f t="shared" si="44"/>
        <v>28</v>
      </c>
    </row>
    <row r="526" spans="1:18" ht="12.75" customHeight="1" x14ac:dyDescent="0.3">
      <c r="A526" s="16">
        <v>528</v>
      </c>
      <c r="B526" s="14" t="s">
        <v>275</v>
      </c>
      <c r="C526" s="14" t="s">
        <v>8</v>
      </c>
      <c r="D526" s="14" t="s">
        <v>54</v>
      </c>
      <c r="E526" s="15" t="s">
        <v>1391</v>
      </c>
      <c r="F526" s="16">
        <v>10</v>
      </c>
      <c r="G526" s="17">
        <v>31</v>
      </c>
      <c r="H526" s="18">
        <f t="shared" si="42"/>
        <v>310</v>
      </c>
      <c r="I526" s="14" t="str">
        <f t="shared" si="43"/>
        <v>ITA-zan S.R.L.-31</v>
      </c>
      <c r="J526" s="32" t="str">
        <f>MID(Tabella1[[#This Row],[COD PRODOTTO]],3,3)</f>
        <v>622</v>
      </c>
      <c r="K526" s="32"/>
      <c r="L526" t="str">
        <f t="shared" si="45"/>
        <v>terminato</v>
      </c>
      <c r="M526" t="str">
        <f t="shared" si="46"/>
        <v>G0622065</v>
      </c>
      <c r="N526" t="str">
        <f>TRIM(C526)</f>
        <v>ITA</v>
      </c>
      <c r="O526" t="str">
        <f>TRIM(D526)</f>
        <v>zan S.R.L.</v>
      </c>
      <c r="P526" t="str">
        <f t="shared" si="44"/>
        <v>non terminato</v>
      </c>
      <c r="Q526" t="str">
        <f t="shared" si="44"/>
        <v>10</v>
      </c>
      <c r="R526" t="str">
        <f t="shared" si="44"/>
        <v>31</v>
      </c>
    </row>
    <row r="527" spans="1:18" ht="12.75" customHeight="1" x14ac:dyDescent="0.3">
      <c r="A527" s="16">
        <v>529</v>
      </c>
      <c r="B527" s="14" t="s">
        <v>276</v>
      </c>
      <c r="C527" s="14" t="s">
        <v>8</v>
      </c>
      <c r="D527" s="14" t="s">
        <v>9</v>
      </c>
      <c r="E527" s="14" t="s">
        <v>10</v>
      </c>
      <c r="F527" s="16">
        <v>0</v>
      </c>
      <c r="G527" s="17">
        <v>31</v>
      </c>
      <c r="H527" s="18" t="str">
        <f t="shared" si="42"/>
        <v/>
      </c>
      <c r="I527" s="14" t="str">
        <f t="shared" si="43"/>
        <v>ITA-SG-31</v>
      </c>
      <c r="J527" s="32" t="str">
        <f>MID(Tabella1[[#This Row],[COD PRODOTTO]],3,3)</f>
        <v>450</v>
      </c>
      <c r="K527" s="32"/>
      <c r="L527" t="str">
        <f t="shared" si="45"/>
        <v>terminato</v>
      </c>
      <c r="M527" t="str">
        <f t="shared" si="46"/>
        <v>F5450000</v>
      </c>
      <c r="N527" t="str">
        <f>TRIM(C527)</f>
        <v>ITA</v>
      </c>
      <c r="O527" t="str">
        <f>TRIM(D527)</f>
        <v>SG</v>
      </c>
      <c r="P527" t="str">
        <f t="shared" si="44"/>
        <v>terminato</v>
      </c>
      <c r="Q527" t="str">
        <f t="shared" si="44"/>
        <v>0</v>
      </c>
      <c r="R527" t="str">
        <f t="shared" si="44"/>
        <v>31</v>
      </c>
    </row>
    <row r="528" spans="1:18" ht="12.75" customHeight="1" x14ac:dyDescent="0.3">
      <c r="A528" s="16">
        <v>530</v>
      </c>
      <c r="B528" s="14" t="s">
        <v>277</v>
      </c>
      <c r="C528" s="14" t="s">
        <v>8</v>
      </c>
      <c r="D528" s="14" t="s">
        <v>36</v>
      </c>
      <c r="E528" s="14" t="s">
        <v>10</v>
      </c>
      <c r="F528" s="16">
        <v>0</v>
      </c>
      <c r="G528" s="17">
        <v>16</v>
      </c>
      <c r="H528" s="18" t="str">
        <f t="shared" si="42"/>
        <v/>
      </c>
      <c r="I528" s="14" t="str">
        <f t="shared" si="43"/>
        <v>ITA-zan VETRI-16</v>
      </c>
      <c r="J528" s="32" t="str">
        <f>MID(Tabella1[[#This Row],[COD PRODOTTO]],3,3)</f>
        <v>671</v>
      </c>
      <c r="K528" s="32"/>
      <c r="L528" t="str">
        <f t="shared" si="45"/>
        <v>terminato</v>
      </c>
      <c r="M528" t="str">
        <f t="shared" si="46"/>
        <v>F5671304</v>
      </c>
      <c r="N528" t="str">
        <f>TRIM(C528)</f>
        <v>ITA</v>
      </c>
      <c r="O528" t="str">
        <f>TRIM(D528)</f>
        <v>zan VETRI</v>
      </c>
      <c r="P528" t="str">
        <f t="shared" si="44"/>
        <v>terminato</v>
      </c>
      <c r="Q528" t="str">
        <f t="shared" si="44"/>
        <v>0</v>
      </c>
      <c r="R528" t="str">
        <f t="shared" si="44"/>
        <v>16</v>
      </c>
    </row>
    <row r="529" spans="1:18" ht="12.75" customHeight="1" x14ac:dyDescent="0.3">
      <c r="A529" s="16">
        <v>531</v>
      </c>
      <c r="B529" s="14" t="s">
        <v>278</v>
      </c>
      <c r="C529" s="14" t="s">
        <v>8</v>
      </c>
      <c r="D529" s="14" t="s">
        <v>36</v>
      </c>
      <c r="E529" s="14" t="s">
        <v>10</v>
      </c>
      <c r="F529" s="16">
        <v>0</v>
      </c>
      <c r="G529" s="17">
        <v>15</v>
      </c>
      <c r="H529" s="18" t="str">
        <f t="shared" si="42"/>
        <v/>
      </c>
      <c r="I529" s="14" t="str">
        <f t="shared" si="43"/>
        <v>ITA-zan VETRI-15</v>
      </c>
      <c r="J529" s="32" t="str">
        <f>MID(Tabella1[[#This Row],[COD PRODOTTO]],3,3)</f>
        <v>520</v>
      </c>
      <c r="K529" s="32"/>
      <c r="L529" t="str">
        <f t="shared" si="45"/>
        <v>terminato</v>
      </c>
      <c r="M529" t="str">
        <f t="shared" si="46"/>
        <v>C1520328</v>
      </c>
      <c r="N529" t="str">
        <f>TRIM(C529)</f>
        <v>ITA</v>
      </c>
      <c r="O529" t="str">
        <f>TRIM(D529)</f>
        <v>zan VETRI</v>
      </c>
      <c r="P529" t="str">
        <f t="shared" si="44"/>
        <v>terminato</v>
      </c>
      <c r="Q529" t="str">
        <f t="shared" si="44"/>
        <v>0</v>
      </c>
      <c r="R529" t="str">
        <f t="shared" si="44"/>
        <v>15</v>
      </c>
    </row>
    <row r="530" spans="1:18" ht="12.75" customHeight="1" x14ac:dyDescent="0.3">
      <c r="A530" s="16">
        <v>532</v>
      </c>
      <c r="B530" s="14" t="s">
        <v>279</v>
      </c>
      <c r="C530" s="14" t="s">
        <v>8</v>
      </c>
      <c r="D530" s="14" t="s">
        <v>36</v>
      </c>
      <c r="E530" s="15" t="s">
        <v>1391</v>
      </c>
      <c r="F530" s="16">
        <v>20</v>
      </c>
      <c r="G530" s="17">
        <v>13</v>
      </c>
      <c r="H530" s="18">
        <f t="shared" si="42"/>
        <v>260</v>
      </c>
      <c r="I530" s="14" t="str">
        <f t="shared" si="43"/>
        <v>ITA-zan VETRI-13</v>
      </c>
      <c r="J530" s="32" t="str">
        <f>MID(Tabella1[[#This Row],[COD PRODOTTO]],3,3)</f>
        <v>016</v>
      </c>
      <c r="K530" s="32"/>
      <c r="L530" t="str">
        <f t="shared" si="45"/>
        <v>terminato</v>
      </c>
      <c r="M530" t="str">
        <f t="shared" si="46"/>
        <v>M7016231</v>
      </c>
      <c r="N530" t="str">
        <f>TRIM(C530)</f>
        <v>ITA</v>
      </c>
      <c r="O530" t="str">
        <f>TRIM(D530)</f>
        <v>zan VETRI</v>
      </c>
      <c r="P530" t="str">
        <f t="shared" si="44"/>
        <v>non terminato</v>
      </c>
      <c r="Q530" t="str">
        <f t="shared" si="44"/>
        <v>20</v>
      </c>
      <c r="R530" t="str">
        <f t="shared" si="44"/>
        <v>13</v>
      </c>
    </row>
    <row r="531" spans="1:18" ht="12.75" customHeight="1" x14ac:dyDescent="0.3">
      <c r="A531" s="16">
        <v>533</v>
      </c>
      <c r="B531" s="14" t="s">
        <v>279</v>
      </c>
      <c r="C531" s="14" t="s">
        <v>8</v>
      </c>
      <c r="D531" s="14" t="s">
        <v>36</v>
      </c>
      <c r="E531" s="15" t="s">
        <v>1391</v>
      </c>
      <c r="F531" s="16">
        <v>30</v>
      </c>
      <c r="G531" s="17">
        <v>13</v>
      </c>
      <c r="H531" s="18">
        <f t="shared" si="42"/>
        <v>390</v>
      </c>
      <c r="I531" s="14" t="str">
        <f t="shared" si="43"/>
        <v>ITA-zan VETRI-13</v>
      </c>
      <c r="J531" s="32" t="str">
        <f>MID(Tabella1[[#This Row],[COD PRODOTTO]],3,3)</f>
        <v>016</v>
      </c>
      <c r="K531" s="32"/>
      <c r="L531" t="str">
        <f t="shared" si="45"/>
        <v>terminato</v>
      </c>
      <c r="M531" t="str">
        <f t="shared" si="46"/>
        <v>M7016231</v>
      </c>
      <c r="N531" t="str">
        <f>TRIM(C531)</f>
        <v>ITA</v>
      </c>
      <c r="O531" t="str">
        <f>TRIM(D531)</f>
        <v>zan VETRI</v>
      </c>
      <c r="P531" t="str">
        <f t="shared" si="44"/>
        <v>non terminato</v>
      </c>
      <c r="Q531" t="str">
        <f t="shared" si="44"/>
        <v>30</v>
      </c>
      <c r="R531" t="str">
        <f t="shared" si="44"/>
        <v>13</v>
      </c>
    </row>
    <row r="532" spans="1:18" ht="12.75" customHeight="1" x14ac:dyDescent="0.3">
      <c r="A532" s="16">
        <v>534</v>
      </c>
      <c r="B532" s="14" t="s">
        <v>279</v>
      </c>
      <c r="C532" s="14" t="s">
        <v>8</v>
      </c>
      <c r="D532" s="14" t="s">
        <v>36</v>
      </c>
      <c r="E532" s="14" t="s">
        <v>10</v>
      </c>
      <c r="F532" s="16">
        <v>0</v>
      </c>
      <c r="G532" s="17">
        <v>18</v>
      </c>
      <c r="H532" s="18" t="str">
        <f t="shared" si="42"/>
        <v/>
      </c>
      <c r="I532" s="14" t="str">
        <f t="shared" si="43"/>
        <v>ITA-zan VETRI-18</v>
      </c>
      <c r="J532" s="32" t="str">
        <f>MID(Tabella1[[#This Row],[COD PRODOTTO]],3,3)</f>
        <v>016</v>
      </c>
      <c r="K532" s="32"/>
      <c r="L532" t="str">
        <f t="shared" si="45"/>
        <v>terminato</v>
      </c>
      <c r="M532" t="str">
        <f t="shared" si="46"/>
        <v>M7016231</v>
      </c>
      <c r="N532" t="str">
        <f>TRIM(C532)</f>
        <v>ITA</v>
      </c>
      <c r="O532" t="str">
        <f>TRIM(D532)</f>
        <v>zan VETRI</v>
      </c>
      <c r="P532" t="str">
        <f t="shared" si="44"/>
        <v>terminato</v>
      </c>
      <c r="Q532" t="str">
        <f t="shared" si="44"/>
        <v>0</v>
      </c>
      <c r="R532" t="str">
        <f t="shared" si="44"/>
        <v>18</v>
      </c>
    </row>
    <row r="533" spans="1:18" ht="12.75" customHeight="1" x14ac:dyDescent="0.3">
      <c r="A533" s="16">
        <v>535</v>
      </c>
      <c r="B533" s="14" t="s">
        <v>279</v>
      </c>
      <c r="C533" s="14" t="s">
        <v>8</v>
      </c>
      <c r="D533" s="14" t="s">
        <v>36</v>
      </c>
      <c r="E533" s="15" t="s">
        <v>1391</v>
      </c>
      <c r="F533" s="16">
        <v>10</v>
      </c>
      <c r="G533" s="17">
        <v>25</v>
      </c>
      <c r="H533" s="18">
        <f t="shared" si="42"/>
        <v>250</v>
      </c>
      <c r="I533" s="14" t="str">
        <f t="shared" si="43"/>
        <v>ITA-zan VETRI-25</v>
      </c>
      <c r="J533" s="32" t="str">
        <f>MID(Tabella1[[#This Row],[COD PRODOTTO]],3,3)</f>
        <v>016</v>
      </c>
      <c r="K533" s="32"/>
      <c r="L533" t="str">
        <f t="shared" si="45"/>
        <v>terminato</v>
      </c>
      <c r="M533" t="str">
        <f t="shared" si="46"/>
        <v>M7016231</v>
      </c>
      <c r="N533" t="str">
        <f>TRIM(C533)</f>
        <v>ITA</v>
      </c>
      <c r="O533" t="str">
        <f>TRIM(D533)</f>
        <v>zan VETRI</v>
      </c>
      <c r="P533" t="str">
        <f t="shared" si="44"/>
        <v>non terminato</v>
      </c>
      <c r="Q533" t="str">
        <f t="shared" si="44"/>
        <v>10</v>
      </c>
      <c r="R533" t="str">
        <f t="shared" si="44"/>
        <v>25</v>
      </c>
    </row>
    <row r="534" spans="1:18" ht="12.75" customHeight="1" x14ac:dyDescent="0.3">
      <c r="A534" s="16">
        <v>536</v>
      </c>
      <c r="B534" s="14" t="s">
        <v>280</v>
      </c>
      <c r="C534" s="14" t="s">
        <v>8</v>
      </c>
      <c r="D534" s="14" t="s">
        <v>9</v>
      </c>
      <c r="E534" s="15" t="s">
        <v>1391</v>
      </c>
      <c r="F534" s="16">
        <v>10</v>
      </c>
      <c r="G534" s="17">
        <v>17</v>
      </c>
      <c r="H534" s="18">
        <f t="shared" si="42"/>
        <v>170</v>
      </c>
      <c r="I534" s="14" t="str">
        <f t="shared" si="43"/>
        <v>ITA-SG-17</v>
      </c>
      <c r="J534" s="32" t="str">
        <f>MID(Tabella1[[#This Row],[COD PRODOTTO]],3,3)</f>
        <v>486</v>
      </c>
      <c r="K534" s="32"/>
      <c r="L534" t="str">
        <f t="shared" si="45"/>
        <v>terminato</v>
      </c>
      <c r="M534" t="str">
        <f t="shared" si="46"/>
        <v>G6486303</v>
      </c>
      <c r="N534" t="str">
        <f>TRIM(C534)</f>
        <v>ITA</v>
      </c>
      <c r="O534" t="str">
        <f>TRIM(D534)</f>
        <v>SG</v>
      </c>
      <c r="P534" t="str">
        <f t="shared" si="44"/>
        <v>non terminato</v>
      </c>
      <c r="Q534" t="str">
        <f t="shared" si="44"/>
        <v>10</v>
      </c>
      <c r="R534" t="str">
        <f t="shared" si="44"/>
        <v>17</v>
      </c>
    </row>
    <row r="535" spans="1:18" ht="12.75" customHeight="1" x14ac:dyDescent="0.3">
      <c r="A535" s="16">
        <v>537</v>
      </c>
      <c r="B535" s="14" t="s">
        <v>280</v>
      </c>
      <c r="C535" s="14" t="s">
        <v>8</v>
      </c>
      <c r="D535" s="14" t="s">
        <v>9</v>
      </c>
      <c r="E535" s="15" t="s">
        <v>1391</v>
      </c>
      <c r="F535" s="16">
        <v>30</v>
      </c>
      <c r="G535" s="17">
        <v>26</v>
      </c>
      <c r="H535" s="18">
        <f t="shared" si="42"/>
        <v>780</v>
      </c>
      <c r="I535" s="14" t="str">
        <f t="shared" si="43"/>
        <v>ITA-SG-26</v>
      </c>
      <c r="J535" s="32" t="str">
        <f>MID(Tabella1[[#This Row],[COD PRODOTTO]],3,3)</f>
        <v>486</v>
      </c>
      <c r="K535" s="32"/>
      <c r="L535" t="str">
        <f t="shared" si="45"/>
        <v>terminato</v>
      </c>
      <c r="M535" t="str">
        <f t="shared" si="46"/>
        <v>G6486303</v>
      </c>
      <c r="N535" t="str">
        <f>TRIM(C535)</f>
        <v>ITA</v>
      </c>
      <c r="O535" t="str">
        <f>TRIM(D535)</f>
        <v>SG</v>
      </c>
      <c r="P535" t="str">
        <f t="shared" si="44"/>
        <v>non terminato</v>
      </c>
      <c r="Q535" t="str">
        <f t="shared" si="44"/>
        <v>30</v>
      </c>
      <c r="R535" t="str">
        <f t="shared" si="44"/>
        <v>26</v>
      </c>
    </row>
    <row r="536" spans="1:18" ht="12.75" customHeight="1" x14ac:dyDescent="0.3">
      <c r="A536" s="16">
        <v>538</v>
      </c>
      <c r="B536" s="14" t="s">
        <v>280</v>
      </c>
      <c r="C536" s="14" t="s">
        <v>8</v>
      </c>
      <c r="D536" s="14" t="s">
        <v>9</v>
      </c>
      <c r="E536" s="14" t="s">
        <v>10</v>
      </c>
      <c r="F536" s="16">
        <v>0</v>
      </c>
      <c r="G536" s="17">
        <v>33</v>
      </c>
      <c r="H536" s="18" t="str">
        <f t="shared" si="42"/>
        <v/>
      </c>
      <c r="I536" s="14" t="str">
        <f t="shared" si="43"/>
        <v>ITA-SG-33</v>
      </c>
      <c r="J536" s="32" t="str">
        <f>MID(Tabella1[[#This Row],[COD PRODOTTO]],3,3)</f>
        <v>486</v>
      </c>
      <c r="K536" s="32"/>
      <c r="L536" t="str">
        <f t="shared" si="45"/>
        <v>terminato</v>
      </c>
      <c r="M536" t="str">
        <f t="shared" si="46"/>
        <v>G6486303</v>
      </c>
      <c r="N536" t="str">
        <f>TRIM(C536)</f>
        <v>ITA</v>
      </c>
      <c r="O536" t="str">
        <f>TRIM(D536)</f>
        <v>SG</v>
      </c>
      <c r="P536" t="str">
        <f t="shared" si="44"/>
        <v>terminato</v>
      </c>
      <c r="Q536" t="str">
        <f t="shared" si="44"/>
        <v>0</v>
      </c>
      <c r="R536" t="str">
        <f t="shared" si="44"/>
        <v>33</v>
      </c>
    </row>
    <row r="537" spans="1:18" ht="12.75" customHeight="1" x14ac:dyDescent="0.3">
      <c r="A537" s="16">
        <v>539</v>
      </c>
      <c r="B537" s="14" t="s">
        <v>281</v>
      </c>
      <c r="C537" s="14" t="s">
        <v>8</v>
      </c>
      <c r="D537" s="14" t="s">
        <v>36</v>
      </c>
      <c r="E537" s="14" t="s">
        <v>10</v>
      </c>
      <c r="F537" s="16">
        <v>0</v>
      </c>
      <c r="G537" s="17">
        <v>40</v>
      </c>
      <c r="H537" s="18" t="str">
        <f t="shared" si="42"/>
        <v/>
      </c>
      <c r="I537" s="14" t="str">
        <f t="shared" si="43"/>
        <v>ITA-zan VETRI-40</v>
      </c>
      <c r="J537" s="32" t="str">
        <f>MID(Tabella1[[#This Row],[COD PRODOTTO]],3,3)</f>
        <v>719</v>
      </c>
      <c r="K537" s="32"/>
      <c r="L537" t="str">
        <f t="shared" si="45"/>
        <v>terminato</v>
      </c>
      <c r="M537" t="str">
        <f t="shared" si="46"/>
        <v>D9719577</v>
      </c>
      <c r="N537" t="str">
        <f>TRIM(C537)</f>
        <v>ITA</v>
      </c>
      <c r="O537" t="str">
        <f>TRIM(D537)</f>
        <v>zan VETRI</v>
      </c>
      <c r="P537" t="str">
        <f t="shared" si="44"/>
        <v>terminato</v>
      </c>
      <c r="Q537" t="str">
        <f t="shared" si="44"/>
        <v>0</v>
      </c>
      <c r="R537" t="str">
        <f t="shared" si="44"/>
        <v>40</v>
      </c>
    </row>
    <row r="538" spans="1:18" ht="12.75" customHeight="1" x14ac:dyDescent="0.3">
      <c r="A538" s="16">
        <v>540</v>
      </c>
      <c r="B538" s="14" t="s">
        <v>281</v>
      </c>
      <c r="C538" s="14" t="s">
        <v>8</v>
      </c>
      <c r="D538" s="14" t="s">
        <v>36</v>
      </c>
      <c r="E538" s="15" t="s">
        <v>1391</v>
      </c>
      <c r="F538" s="16">
        <v>10</v>
      </c>
      <c r="G538" s="17">
        <v>40</v>
      </c>
      <c r="H538" s="18">
        <f t="shared" si="42"/>
        <v>400</v>
      </c>
      <c r="I538" s="14" t="str">
        <f t="shared" si="43"/>
        <v>ITA-zan VETRI-40</v>
      </c>
      <c r="J538" s="32" t="str">
        <f>MID(Tabella1[[#This Row],[COD PRODOTTO]],3,3)</f>
        <v>719</v>
      </c>
      <c r="K538" s="32"/>
      <c r="L538" t="str">
        <f t="shared" si="45"/>
        <v>terminato</v>
      </c>
      <c r="M538" t="str">
        <f t="shared" si="46"/>
        <v>D9719577</v>
      </c>
      <c r="N538" t="str">
        <f>TRIM(C538)</f>
        <v>ITA</v>
      </c>
      <c r="O538" t="str">
        <f>TRIM(D538)</f>
        <v>zan VETRI</v>
      </c>
      <c r="P538" t="str">
        <f t="shared" si="44"/>
        <v>non terminato</v>
      </c>
      <c r="Q538" t="str">
        <f t="shared" si="44"/>
        <v>10</v>
      </c>
      <c r="R538" t="str">
        <f t="shared" si="44"/>
        <v>40</v>
      </c>
    </row>
    <row r="539" spans="1:18" ht="12.75" customHeight="1" x14ac:dyDescent="0.3">
      <c r="A539" s="16">
        <v>541</v>
      </c>
      <c r="B539" s="14" t="s">
        <v>282</v>
      </c>
      <c r="C539" s="14" t="s">
        <v>8</v>
      </c>
      <c r="D539" s="14" t="s">
        <v>97</v>
      </c>
      <c r="E539" s="15" t="s">
        <v>1391</v>
      </c>
      <c r="F539" s="16">
        <v>10</v>
      </c>
      <c r="G539" s="17">
        <v>27</v>
      </c>
      <c r="H539" s="18">
        <f t="shared" si="42"/>
        <v>270</v>
      </c>
      <c r="I539" s="14" t="str">
        <f t="shared" si="43"/>
        <v>ITA-zan SPA-27</v>
      </c>
      <c r="J539" s="32" t="str">
        <f>MID(Tabella1[[#This Row],[COD PRODOTTO]],3,3)</f>
        <v>655</v>
      </c>
      <c r="K539" s="32"/>
      <c r="L539" t="str">
        <f t="shared" si="45"/>
        <v>terminato</v>
      </c>
      <c r="M539" t="str">
        <f t="shared" si="46"/>
        <v>V9655431</v>
      </c>
      <c r="N539" t="str">
        <f>TRIM(C539)</f>
        <v>ITA</v>
      </c>
      <c r="O539" t="str">
        <f>TRIM(D539)</f>
        <v>zan SPA</v>
      </c>
      <c r="P539" t="str">
        <f t="shared" si="44"/>
        <v>non terminato</v>
      </c>
      <c r="Q539" t="str">
        <f t="shared" si="44"/>
        <v>10</v>
      </c>
      <c r="R539" t="str">
        <f t="shared" si="44"/>
        <v>27</v>
      </c>
    </row>
    <row r="540" spans="1:18" ht="12.75" customHeight="1" x14ac:dyDescent="0.3">
      <c r="A540" s="16">
        <v>542</v>
      </c>
      <c r="B540" s="14" t="s">
        <v>283</v>
      </c>
      <c r="C540" s="14" t="s">
        <v>8</v>
      </c>
      <c r="D540" s="14" t="s">
        <v>9</v>
      </c>
      <c r="E540" s="14" t="s">
        <v>10</v>
      </c>
      <c r="F540" s="16">
        <v>0</v>
      </c>
      <c r="G540" s="17">
        <v>31</v>
      </c>
      <c r="H540" s="18" t="str">
        <f t="shared" si="42"/>
        <v/>
      </c>
      <c r="I540" s="14" t="str">
        <f t="shared" si="43"/>
        <v>ITA-SG-31</v>
      </c>
      <c r="J540" s="32" t="str">
        <f>MID(Tabella1[[#This Row],[COD PRODOTTO]],3,3)</f>
        <v>508</v>
      </c>
      <c r="K540" s="32"/>
      <c r="L540" t="str">
        <f t="shared" si="45"/>
        <v>terminato</v>
      </c>
      <c r="M540" t="str">
        <f t="shared" si="46"/>
        <v>F9508928</v>
      </c>
      <c r="N540" t="str">
        <f>TRIM(C540)</f>
        <v>ITA</v>
      </c>
      <c r="O540" t="str">
        <f>TRIM(D540)</f>
        <v>SG</v>
      </c>
      <c r="P540" t="str">
        <f t="shared" si="44"/>
        <v>terminato</v>
      </c>
      <c r="Q540" t="str">
        <f t="shared" si="44"/>
        <v>0</v>
      </c>
      <c r="R540" t="str">
        <f t="shared" si="44"/>
        <v>31</v>
      </c>
    </row>
    <row r="541" spans="1:18" ht="12.75" customHeight="1" x14ac:dyDescent="0.3">
      <c r="A541" s="16">
        <v>543</v>
      </c>
      <c r="B541" s="14" t="s">
        <v>283</v>
      </c>
      <c r="C541" s="14" t="s">
        <v>8</v>
      </c>
      <c r="D541" s="14" t="s">
        <v>9</v>
      </c>
      <c r="E541" s="15" t="s">
        <v>1391</v>
      </c>
      <c r="F541" s="16">
        <v>30</v>
      </c>
      <c r="G541" s="17">
        <v>32</v>
      </c>
      <c r="H541" s="18">
        <f t="shared" si="42"/>
        <v>960</v>
      </c>
      <c r="I541" s="14" t="str">
        <f t="shared" si="43"/>
        <v>ITA-SG-32</v>
      </c>
      <c r="J541" s="32" t="str">
        <f>MID(Tabella1[[#This Row],[COD PRODOTTO]],3,3)</f>
        <v>508</v>
      </c>
      <c r="K541" s="32"/>
      <c r="L541" t="str">
        <f t="shared" si="45"/>
        <v>terminato</v>
      </c>
      <c r="M541" t="str">
        <f t="shared" si="46"/>
        <v>F9508928</v>
      </c>
      <c r="N541" t="str">
        <f>TRIM(C541)</f>
        <v>ITA</v>
      </c>
      <c r="O541" t="str">
        <f>TRIM(D541)</f>
        <v>SG</v>
      </c>
      <c r="P541" t="str">
        <f t="shared" si="44"/>
        <v>non terminato</v>
      </c>
      <c r="Q541" t="str">
        <f t="shared" si="44"/>
        <v>30</v>
      </c>
      <c r="R541" t="str">
        <f t="shared" si="44"/>
        <v>32</v>
      </c>
    </row>
    <row r="542" spans="1:18" ht="12.75" customHeight="1" x14ac:dyDescent="0.3">
      <c r="A542" s="16">
        <v>544</v>
      </c>
      <c r="B542" s="14" t="s">
        <v>284</v>
      </c>
      <c r="C542" s="14" t="s">
        <v>8</v>
      </c>
      <c r="D542" s="14" t="s">
        <v>97</v>
      </c>
      <c r="E542" s="15" t="s">
        <v>1391</v>
      </c>
      <c r="F542" s="16">
        <v>30</v>
      </c>
      <c r="G542" s="17">
        <v>16</v>
      </c>
      <c r="H542" s="18">
        <f t="shared" si="42"/>
        <v>480</v>
      </c>
      <c r="I542" s="14" t="str">
        <f t="shared" si="43"/>
        <v>ITA-zan SPA-16</v>
      </c>
      <c r="J542" s="32" t="str">
        <f>MID(Tabella1[[#This Row],[COD PRODOTTO]],3,3)</f>
        <v>930</v>
      </c>
      <c r="K542" s="32"/>
      <c r="L542" t="str">
        <f t="shared" si="45"/>
        <v>terminato</v>
      </c>
      <c r="M542" t="str">
        <f t="shared" si="46"/>
        <v>M5930072</v>
      </c>
      <c r="N542" t="str">
        <f>TRIM(C542)</f>
        <v>ITA</v>
      </c>
      <c r="O542" t="str">
        <f>TRIM(D542)</f>
        <v>zan SPA</v>
      </c>
      <c r="P542" t="str">
        <f t="shared" si="44"/>
        <v>non terminato</v>
      </c>
      <c r="Q542" t="str">
        <f t="shared" si="44"/>
        <v>30</v>
      </c>
      <c r="R542" t="str">
        <f t="shared" si="44"/>
        <v>16</v>
      </c>
    </row>
    <row r="543" spans="1:18" ht="12.75" customHeight="1" x14ac:dyDescent="0.3">
      <c r="A543" s="16">
        <v>545</v>
      </c>
      <c r="B543" s="14" t="s">
        <v>284</v>
      </c>
      <c r="C543" s="14" t="s">
        <v>8</v>
      </c>
      <c r="D543" s="14" t="s">
        <v>97</v>
      </c>
      <c r="E543" s="14" t="s">
        <v>10</v>
      </c>
      <c r="F543" s="16">
        <v>0</v>
      </c>
      <c r="G543" s="17">
        <v>15</v>
      </c>
      <c r="H543" s="18" t="str">
        <f t="shared" si="42"/>
        <v/>
      </c>
      <c r="I543" s="14" t="str">
        <f t="shared" si="43"/>
        <v>ITA-zan SPA-15</v>
      </c>
      <c r="J543" s="32" t="str">
        <f>MID(Tabella1[[#This Row],[COD PRODOTTO]],3,3)</f>
        <v>930</v>
      </c>
      <c r="K543" s="32"/>
      <c r="L543" t="str">
        <f t="shared" si="45"/>
        <v>terminato</v>
      </c>
      <c r="M543" t="str">
        <f t="shared" si="46"/>
        <v>M5930072</v>
      </c>
      <c r="N543" t="str">
        <f>TRIM(C543)</f>
        <v>ITA</v>
      </c>
      <c r="O543" t="str">
        <f>TRIM(D543)</f>
        <v>zan SPA</v>
      </c>
      <c r="P543" t="str">
        <f t="shared" si="44"/>
        <v>terminato</v>
      </c>
      <c r="Q543" t="str">
        <f t="shared" si="44"/>
        <v>0</v>
      </c>
      <c r="R543" t="str">
        <f t="shared" si="44"/>
        <v>15</v>
      </c>
    </row>
    <row r="544" spans="1:18" ht="12.75" customHeight="1" x14ac:dyDescent="0.3">
      <c r="A544" s="16">
        <v>546</v>
      </c>
      <c r="B544" s="14" t="s">
        <v>284</v>
      </c>
      <c r="C544" s="14" t="s">
        <v>8</v>
      </c>
      <c r="D544" s="14" t="s">
        <v>97</v>
      </c>
      <c r="E544" s="15" t="s">
        <v>1391</v>
      </c>
      <c r="F544" s="16">
        <v>20</v>
      </c>
      <c r="G544" s="17">
        <v>19</v>
      </c>
      <c r="H544" s="18">
        <f t="shared" si="42"/>
        <v>380</v>
      </c>
      <c r="I544" s="14" t="str">
        <f t="shared" si="43"/>
        <v>ITA-zan SPA-19</v>
      </c>
      <c r="J544" s="32" t="str">
        <f>MID(Tabella1[[#This Row],[COD PRODOTTO]],3,3)</f>
        <v>930</v>
      </c>
      <c r="K544" s="32"/>
      <c r="L544" t="str">
        <f t="shared" si="45"/>
        <v>terminato</v>
      </c>
      <c r="M544" t="str">
        <f t="shared" si="46"/>
        <v>M5930072</v>
      </c>
      <c r="N544" t="str">
        <f>TRIM(C544)</f>
        <v>ITA</v>
      </c>
      <c r="O544" t="str">
        <f>TRIM(D544)</f>
        <v>zan SPA</v>
      </c>
      <c r="P544" t="str">
        <f t="shared" si="44"/>
        <v>non terminato</v>
      </c>
      <c r="Q544" t="str">
        <f t="shared" si="44"/>
        <v>20</v>
      </c>
      <c r="R544" t="str">
        <f t="shared" si="44"/>
        <v>19</v>
      </c>
    </row>
    <row r="545" spans="1:18" ht="12.75" customHeight="1" x14ac:dyDescent="0.3">
      <c r="A545" s="16">
        <v>547</v>
      </c>
      <c r="B545" s="14" t="s">
        <v>284</v>
      </c>
      <c r="C545" s="14" t="s">
        <v>8</v>
      </c>
      <c r="D545" s="14" t="s">
        <v>97</v>
      </c>
      <c r="E545" s="15" t="s">
        <v>1391</v>
      </c>
      <c r="F545" s="16">
        <v>10</v>
      </c>
      <c r="G545" s="17">
        <v>22</v>
      </c>
      <c r="H545" s="18">
        <f t="shared" si="42"/>
        <v>220</v>
      </c>
      <c r="I545" s="14" t="str">
        <f t="shared" si="43"/>
        <v>ITA-zan SPA-22</v>
      </c>
      <c r="J545" s="32" t="str">
        <f>MID(Tabella1[[#This Row],[COD PRODOTTO]],3,3)</f>
        <v>930</v>
      </c>
      <c r="K545" s="32"/>
      <c r="L545" t="str">
        <f t="shared" si="45"/>
        <v>terminato</v>
      </c>
      <c r="M545" t="str">
        <f t="shared" si="46"/>
        <v>M5930072</v>
      </c>
      <c r="N545" t="str">
        <f>TRIM(C545)</f>
        <v>ITA</v>
      </c>
      <c r="O545" t="str">
        <f>TRIM(D545)</f>
        <v>zan SPA</v>
      </c>
      <c r="P545" t="str">
        <f t="shared" si="44"/>
        <v>non terminato</v>
      </c>
      <c r="Q545" t="str">
        <f t="shared" si="44"/>
        <v>10</v>
      </c>
      <c r="R545" t="str">
        <f t="shared" si="44"/>
        <v>22</v>
      </c>
    </row>
    <row r="546" spans="1:18" ht="12.75" customHeight="1" x14ac:dyDescent="0.3">
      <c r="A546" s="16">
        <v>548</v>
      </c>
      <c r="B546" s="14" t="s">
        <v>285</v>
      </c>
      <c r="C546" s="14" t="s">
        <v>8</v>
      </c>
      <c r="D546" s="14" t="s">
        <v>47</v>
      </c>
      <c r="E546" s="14" t="s">
        <v>10</v>
      </c>
      <c r="F546" s="16">
        <v>0</v>
      </c>
      <c r="G546" s="17">
        <v>28</v>
      </c>
      <c r="H546" s="18" t="str">
        <f t="shared" si="42"/>
        <v/>
      </c>
      <c r="I546" s="14" t="str">
        <f t="shared" si="43"/>
        <v>ITA-zan pin SPA-28</v>
      </c>
      <c r="J546" s="32" t="str">
        <f>MID(Tabella1[[#This Row],[COD PRODOTTO]],3,3)</f>
        <v>434</v>
      </c>
      <c r="K546" s="32"/>
      <c r="L546" t="str">
        <f t="shared" si="45"/>
        <v>terminato</v>
      </c>
      <c r="M546" t="str">
        <f t="shared" si="46"/>
        <v>M2434120</v>
      </c>
      <c r="N546" t="str">
        <f>TRIM(C546)</f>
        <v>ITA</v>
      </c>
      <c r="O546" t="str">
        <f>TRIM(D546)</f>
        <v>zan pin SPA</v>
      </c>
      <c r="P546" t="str">
        <f t="shared" si="44"/>
        <v>terminato</v>
      </c>
      <c r="Q546" t="str">
        <f t="shared" si="44"/>
        <v>0</v>
      </c>
      <c r="R546" t="str">
        <f t="shared" si="44"/>
        <v>28</v>
      </c>
    </row>
    <row r="547" spans="1:18" ht="12.75" customHeight="1" x14ac:dyDescent="0.3">
      <c r="A547" s="16">
        <v>549</v>
      </c>
      <c r="B547" s="14" t="s">
        <v>286</v>
      </c>
      <c r="C547" s="14" t="s">
        <v>8</v>
      </c>
      <c r="D547" s="14" t="s">
        <v>47</v>
      </c>
      <c r="E547" s="14" t="s">
        <v>10</v>
      </c>
      <c r="F547" s="16">
        <v>0</v>
      </c>
      <c r="G547" s="17">
        <v>35</v>
      </c>
      <c r="H547" s="18" t="str">
        <f t="shared" si="42"/>
        <v/>
      </c>
      <c r="I547" s="14" t="str">
        <f t="shared" si="43"/>
        <v>ITA-zan pin SPA-35</v>
      </c>
      <c r="J547" s="32" t="str">
        <f>MID(Tabella1[[#This Row],[COD PRODOTTO]],3,3)</f>
        <v>296</v>
      </c>
      <c r="K547" s="32"/>
      <c r="L547" t="str">
        <f t="shared" si="45"/>
        <v>terminato</v>
      </c>
      <c r="M547" t="str">
        <f t="shared" si="46"/>
        <v>S8296273</v>
      </c>
      <c r="N547" t="str">
        <f>TRIM(C547)</f>
        <v>ITA</v>
      </c>
      <c r="O547" t="str">
        <f>TRIM(D547)</f>
        <v>zan pin SPA</v>
      </c>
      <c r="P547" t="str">
        <f t="shared" si="44"/>
        <v>terminato</v>
      </c>
      <c r="Q547" t="str">
        <f t="shared" si="44"/>
        <v>0</v>
      </c>
      <c r="R547" t="str">
        <f t="shared" si="44"/>
        <v>35</v>
      </c>
    </row>
    <row r="548" spans="1:18" ht="12.75" customHeight="1" x14ac:dyDescent="0.3">
      <c r="A548" s="16">
        <v>550</v>
      </c>
      <c r="B548" s="14" t="s">
        <v>287</v>
      </c>
      <c r="C548" s="14" t="s">
        <v>8</v>
      </c>
      <c r="D548" s="14" t="s">
        <v>9</v>
      </c>
      <c r="E548" s="14" t="s">
        <v>10</v>
      </c>
      <c r="F548" s="16">
        <v>0</v>
      </c>
      <c r="G548" s="17">
        <v>29</v>
      </c>
      <c r="H548" s="18" t="str">
        <f t="shared" si="42"/>
        <v/>
      </c>
      <c r="I548" s="14" t="str">
        <f t="shared" si="43"/>
        <v>ITA-SG-29</v>
      </c>
      <c r="J548" s="32" t="str">
        <f>MID(Tabella1[[#This Row],[COD PRODOTTO]],3,3)</f>
        <v>252</v>
      </c>
      <c r="K548" s="32"/>
      <c r="L548" t="str">
        <f t="shared" si="45"/>
        <v>terminato</v>
      </c>
      <c r="M548" t="str">
        <f t="shared" si="46"/>
        <v>C6252140</v>
      </c>
      <c r="N548" t="str">
        <f>TRIM(C548)</f>
        <v>ITA</v>
      </c>
      <c r="O548" t="str">
        <f>TRIM(D548)</f>
        <v>SG</v>
      </c>
      <c r="P548" t="str">
        <f t="shared" si="44"/>
        <v>terminato</v>
      </c>
      <c r="Q548" t="str">
        <f t="shared" si="44"/>
        <v>0</v>
      </c>
      <c r="R548" t="str">
        <f t="shared" si="44"/>
        <v>29</v>
      </c>
    </row>
    <row r="549" spans="1:18" ht="12.75" customHeight="1" x14ac:dyDescent="0.3">
      <c r="A549" s="16">
        <v>551</v>
      </c>
      <c r="B549" s="14" t="s">
        <v>287</v>
      </c>
      <c r="C549" s="14" t="s">
        <v>8</v>
      </c>
      <c r="D549" s="14" t="s">
        <v>9</v>
      </c>
      <c r="E549" s="15" t="s">
        <v>1391</v>
      </c>
      <c r="F549" s="16">
        <v>10</v>
      </c>
      <c r="G549" s="17">
        <v>33</v>
      </c>
      <c r="H549" s="18">
        <f t="shared" si="42"/>
        <v>330</v>
      </c>
      <c r="I549" s="14" t="str">
        <f t="shared" si="43"/>
        <v>ITA-SG-33</v>
      </c>
      <c r="J549" s="32" t="str">
        <f>MID(Tabella1[[#This Row],[COD PRODOTTO]],3,3)</f>
        <v>252</v>
      </c>
      <c r="K549" s="32"/>
      <c r="L549" t="str">
        <f t="shared" si="45"/>
        <v>terminato</v>
      </c>
      <c r="M549" t="str">
        <f t="shared" si="46"/>
        <v>C6252140</v>
      </c>
      <c r="N549" t="str">
        <f>TRIM(C549)</f>
        <v>ITA</v>
      </c>
      <c r="O549" t="str">
        <f>TRIM(D549)</f>
        <v>SG</v>
      </c>
      <c r="P549" t="str">
        <f t="shared" si="44"/>
        <v>non terminato</v>
      </c>
      <c r="Q549" t="str">
        <f t="shared" si="44"/>
        <v>10</v>
      </c>
      <c r="R549" t="str">
        <f t="shared" si="44"/>
        <v>33</v>
      </c>
    </row>
    <row r="550" spans="1:18" ht="12.75" customHeight="1" x14ac:dyDescent="0.3">
      <c r="A550" s="16">
        <v>552</v>
      </c>
      <c r="B550" s="14" t="s">
        <v>287</v>
      </c>
      <c r="C550" s="14" t="s">
        <v>8</v>
      </c>
      <c r="D550" s="14" t="s">
        <v>9</v>
      </c>
      <c r="E550" s="15" t="s">
        <v>1391</v>
      </c>
      <c r="F550" s="16">
        <v>30</v>
      </c>
      <c r="G550" s="17">
        <v>27</v>
      </c>
      <c r="H550" s="18">
        <f t="shared" si="42"/>
        <v>810</v>
      </c>
      <c r="I550" s="14" t="str">
        <f t="shared" si="43"/>
        <v>ITA-SG-27</v>
      </c>
      <c r="J550" s="32" t="str">
        <f>MID(Tabella1[[#This Row],[COD PRODOTTO]],3,3)</f>
        <v>252</v>
      </c>
      <c r="K550" s="32"/>
      <c r="L550" t="str">
        <f t="shared" si="45"/>
        <v>terminato</v>
      </c>
      <c r="M550" t="str">
        <f t="shared" si="46"/>
        <v>C6252140</v>
      </c>
      <c r="N550" t="str">
        <f>TRIM(C550)</f>
        <v>ITA</v>
      </c>
      <c r="O550" t="str">
        <f>TRIM(D550)</f>
        <v>SG</v>
      </c>
      <c r="P550" t="str">
        <f t="shared" si="44"/>
        <v>non terminato</v>
      </c>
      <c r="Q550" t="str">
        <f t="shared" si="44"/>
        <v>30</v>
      </c>
      <c r="R550" t="str">
        <f t="shared" si="44"/>
        <v>27</v>
      </c>
    </row>
    <row r="551" spans="1:18" ht="12.75" customHeight="1" x14ac:dyDescent="0.3">
      <c r="A551" s="16">
        <v>553</v>
      </c>
      <c r="B551" s="14" t="s">
        <v>288</v>
      </c>
      <c r="C551" s="14" t="s">
        <v>8</v>
      </c>
      <c r="D551" s="14" t="s">
        <v>75</v>
      </c>
      <c r="E551" s="15" t="s">
        <v>1391</v>
      </c>
      <c r="F551" s="16">
        <v>10</v>
      </c>
      <c r="G551" s="17">
        <v>27</v>
      </c>
      <c r="H551" s="18">
        <f t="shared" si="42"/>
        <v>270</v>
      </c>
      <c r="I551" s="14" t="str">
        <f t="shared" si="43"/>
        <v>ITA-lollo SRL-27</v>
      </c>
      <c r="J551" s="32" t="str">
        <f>MID(Tabella1[[#This Row],[COD PRODOTTO]],3,3)</f>
        <v>419</v>
      </c>
      <c r="K551" s="32"/>
      <c r="L551" t="str">
        <f t="shared" si="45"/>
        <v>terminato</v>
      </c>
      <c r="M551" t="str">
        <f t="shared" si="46"/>
        <v>C9419881</v>
      </c>
      <c r="N551" t="str">
        <f>TRIM(C551)</f>
        <v>ITA</v>
      </c>
      <c r="O551" t="str">
        <f>TRIM(D551)</f>
        <v>lollo SRL</v>
      </c>
      <c r="P551" t="str">
        <f t="shared" si="44"/>
        <v>non terminato</v>
      </c>
      <c r="Q551" t="str">
        <f t="shared" si="44"/>
        <v>10</v>
      </c>
      <c r="R551" t="str">
        <f t="shared" si="44"/>
        <v>27</v>
      </c>
    </row>
    <row r="552" spans="1:18" ht="12.75" customHeight="1" x14ac:dyDescent="0.3">
      <c r="A552" s="16">
        <v>554</v>
      </c>
      <c r="B552" s="14" t="s">
        <v>288</v>
      </c>
      <c r="C552" s="14" t="s">
        <v>8</v>
      </c>
      <c r="D552" s="14" t="s">
        <v>75</v>
      </c>
      <c r="E552" s="15" t="s">
        <v>1391</v>
      </c>
      <c r="F552" s="16">
        <v>30</v>
      </c>
      <c r="G552" s="17">
        <v>31</v>
      </c>
      <c r="H552" s="18">
        <f t="shared" si="42"/>
        <v>930</v>
      </c>
      <c r="I552" s="14" t="str">
        <f t="shared" si="43"/>
        <v>ITA-lollo SRL-31</v>
      </c>
      <c r="J552" s="32" t="str">
        <f>MID(Tabella1[[#This Row],[COD PRODOTTO]],3,3)</f>
        <v>419</v>
      </c>
      <c r="K552" s="32"/>
      <c r="L552" t="str">
        <f t="shared" si="45"/>
        <v>terminato</v>
      </c>
      <c r="M552" t="str">
        <f t="shared" si="46"/>
        <v>C9419881</v>
      </c>
      <c r="N552" t="str">
        <f>TRIM(C552)</f>
        <v>ITA</v>
      </c>
      <c r="O552" t="str">
        <f>TRIM(D552)</f>
        <v>lollo SRL</v>
      </c>
      <c r="P552" t="str">
        <f t="shared" si="44"/>
        <v>non terminato</v>
      </c>
      <c r="Q552" t="str">
        <f t="shared" si="44"/>
        <v>30</v>
      </c>
      <c r="R552" t="str">
        <f t="shared" si="44"/>
        <v>31</v>
      </c>
    </row>
    <row r="553" spans="1:18" ht="12.75" customHeight="1" x14ac:dyDescent="0.3">
      <c r="A553" s="16">
        <v>555</v>
      </c>
      <c r="B553" s="14" t="s">
        <v>288</v>
      </c>
      <c r="C553" s="14" t="s">
        <v>8</v>
      </c>
      <c r="D553" s="14" t="s">
        <v>75</v>
      </c>
      <c r="E553" s="14" t="s">
        <v>10</v>
      </c>
      <c r="F553" s="16">
        <v>0</v>
      </c>
      <c r="G553" s="17">
        <v>40</v>
      </c>
      <c r="H553" s="18" t="str">
        <f t="shared" si="42"/>
        <v/>
      </c>
      <c r="I553" s="14" t="str">
        <f t="shared" si="43"/>
        <v>ITA-lollo SRL-40</v>
      </c>
      <c r="J553" s="32" t="str">
        <f>MID(Tabella1[[#This Row],[COD PRODOTTO]],3,3)</f>
        <v>419</v>
      </c>
      <c r="K553" s="32"/>
      <c r="L553" t="str">
        <f t="shared" si="45"/>
        <v>terminato</v>
      </c>
      <c r="M553" t="str">
        <f t="shared" si="46"/>
        <v>C9419881</v>
      </c>
      <c r="N553" t="str">
        <f>TRIM(C553)</f>
        <v>ITA</v>
      </c>
      <c r="O553" t="str">
        <f>TRIM(D553)</f>
        <v>lollo SRL</v>
      </c>
      <c r="P553" t="str">
        <f t="shared" si="44"/>
        <v>terminato</v>
      </c>
      <c r="Q553" t="str">
        <f t="shared" si="44"/>
        <v>0</v>
      </c>
      <c r="R553" t="str">
        <f t="shared" si="44"/>
        <v>40</v>
      </c>
    </row>
    <row r="554" spans="1:18" ht="12.75" customHeight="1" x14ac:dyDescent="0.3">
      <c r="A554" s="16">
        <v>556</v>
      </c>
      <c r="B554" s="14" t="s">
        <v>289</v>
      </c>
      <c r="C554" s="14" t="s">
        <v>8</v>
      </c>
      <c r="D554" s="14" t="s">
        <v>75</v>
      </c>
      <c r="E554" s="15" t="s">
        <v>1391</v>
      </c>
      <c r="F554" s="16">
        <v>30</v>
      </c>
      <c r="G554" s="17">
        <v>18</v>
      </c>
      <c r="H554" s="18">
        <f t="shared" si="42"/>
        <v>540</v>
      </c>
      <c r="I554" s="14" t="str">
        <f t="shared" si="43"/>
        <v>ITA-lollo SRL-18</v>
      </c>
      <c r="J554" s="32" t="str">
        <f>MID(Tabella1[[#This Row],[COD PRODOTTO]],3,3)</f>
        <v>256</v>
      </c>
      <c r="K554" s="32"/>
      <c r="L554" t="str">
        <f t="shared" si="45"/>
        <v>terminato</v>
      </c>
      <c r="M554" t="str">
        <f t="shared" si="46"/>
        <v>G5256456</v>
      </c>
      <c r="N554" t="str">
        <f>TRIM(C554)</f>
        <v>ITA</v>
      </c>
      <c r="O554" t="str">
        <f>TRIM(D554)</f>
        <v>lollo SRL</v>
      </c>
      <c r="P554" t="str">
        <f t="shared" si="44"/>
        <v>non terminato</v>
      </c>
      <c r="Q554" t="str">
        <f t="shared" si="44"/>
        <v>30</v>
      </c>
      <c r="R554" t="str">
        <f t="shared" si="44"/>
        <v>18</v>
      </c>
    </row>
    <row r="555" spans="1:18" ht="12.75" customHeight="1" x14ac:dyDescent="0.3">
      <c r="A555" s="16">
        <v>557</v>
      </c>
      <c r="B555" s="14" t="s">
        <v>289</v>
      </c>
      <c r="C555" s="14" t="s">
        <v>8</v>
      </c>
      <c r="D555" s="14" t="s">
        <v>75</v>
      </c>
      <c r="E555" s="14" t="s">
        <v>10</v>
      </c>
      <c r="F555" s="16">
        <v>0</v>
      </c>
      <c r="G555" s="17">
        <v>30</v>
      </c>
      <c r="H555" s="18" t="str">
        <f t="shared" si="42"/>
        <v/>
      </c>
      <c r="I555" s="14" t="str">
        <f t="shared" si="43"/>
        <v>ITA-lollo SRL-30</v>
      </c>
      <c r="J555" s="32" t="str">
        <f>MID(Tabella1[[#This Row],[COD PRODOTTO]],3,3)</f>
        <v>256</v>
      </c>
      <c r="K555" s="32"/>
      <c r="L555" t="str">
        <f t="shared" si="45"/>
        <v>terminato</v>
      </c>
      <c r="M555" t="str">
        <f t="shared" si="46"/>
        <v>G5256456</v>
      </c>
      <c r="N555" t="str">
        <f>TRIM(C555)</f>
        <v>ITA</v>
      </c>
      <c r="O555" t="str">
        <f>TRIM(D555)</f>
        <v>lollo SRL</v>
      </c>
      <c r="P555" t="str">
        <f t="shared" si="44"/>
        <v>terminato</v>
      </c>
      <c r="Q555" t="str">
        <f t="shared" si="44"/>
        <v>0</v>
      </c>
      <c r="R555" t="str">
        <f t="shared" si="44"/>
        <v>30</v>
      </c>
    </row>
    <row r="556" spans="1:18" ht="12.75" customHeight="1" x14ac:dyDescent="0.3">
      <c r="A556" s="16">
        <v>558</v>
      </c>
      <c r="B556" s="14" t="s">
        <v>290</v>
      </c>
      <c r="C556" s="14" t="s">
        <v>8</v>
      </c>
      <c r="D556" s="14" t="s">
        <v>9</v>
      </c>
      <c r="E556" s="14" t="s">
        <v>10</v>
      </c>
      <c r="F556" s="16">
        <v>0</v>
      </c>
      <c r="G556" s="17">
        <v>33</v>
      </c>
      <c r="H556" s="18" t="str">
        <f t="shared" si="42"/>
        <v/>
      </c>
      <c r="I556" s="14" t="str">
        <f t="shared" si="43"/>
        <v>ITA-SG-33</v>
      </c>
      <c r="J556" s="32" t="str">
        <f>MID(Tabella1[[#This Row],[COD PRODOTTO]],3,3)</f>
        <v>004</v>
      </c>
      <c r="K556" s="32"/>
      <c r="L556" t="str">
        <f t="shared" si="45"/>
        <v>terminato</v>
      </c>
      <c r="M556" t="str">
        <f t="shared" si="46"/>
        <v>F7004829</v>
      </c>
      <c r="N556" t="str">
        <f>TRIM(C556)</f>
        <v>ITA</v>
      </c>
      <c r="O556" t="str">
        <f>TRIM(D556)</f>
        <v>SG</v>
      </c>
      <c r="P556" t="str">
        <f t="shared" si="44"/>
        <v>terminato</v>
      </c>
      <c r="Q556" t="str">
        <f t="shared" si="44"/>
        <v>0</v>
      </c>
      <c r="R556" t="str">
        <f t="shared" si="44"/>
        <v>33</v>
      </c>
    </row>
    <row r="557" spans="1:18" ht="12.75" customHeight="1" x14ac:dyDescent="0.3">
      <c r="A557" s="16">
        <v>559</v>
      </c>
      <c r="B557" s="14" t="s">
        <v>291</v>
      </c>
      <c r="C557" s="14" t="s">
        <v>8</v>
      </c>
      <c r="D557" s="14" t="s">
        <v>36</v>
      </c>
      <c r="E557" s="15" t="s">
        <v>1391</v>
      </c>
      <c r="F557" s="16">
        <v>10</v>
      </c>
      <c r="G557" s="17">
        <v>12</v>
      </c>
      <c r="H557" s="18">
        <f t="shared" si="42"/>
        <v>120</v>
      </c>
      <c r="I557" s="14" t="str">
        <f t="shared" si="43"/>
        <v>ITA-zan VETRI-12</v>
      </c>
      <c r="J557" s="32" t="str">
        <f>MID(Tabella1[[#This Row],[COD PRODOTTO]],3,3)</f>
        <v>717</v>
      </c>
      <c r="K557" s="32"/>
      <c r="L557" t="str">
        <f t="shared" si="45"/>
        <v>terminato</v>
      </c>
      <c r="M557" t="str">
        <f t="shared" si="46"/>
        <v>A0717434</v>
      </c>
      <c r="N557" t="str">
        <f>TRIM(C557)</f>
        <v>ITA</v>
      </c>
      <c r="O557" t="str">
        <f>TRIM(D557)</f>
        <v>zan VETRI</v>
      </c>
      <c r="P557" t="str">
        <f t="shared" si="44"/>
        <v>non terminato</v>
      </c>
      <c r="Q557" t="str">
        <f t="shared" si="44"/>
        <v>10</v>
      </c>
      <c r="R557" t="str">
        <f t="shared" si="44"/>
        <v>12</v>
      </c>
    </row>
    <row r="558" spans="1:18" ht="12.75" customHeight="1" x14ac:dyDescent="0.3">
      <c r="A558" s="16">
        <v>560</v>
      </c>
      <c r="B558" s="14" t="s">
        <v>291</v>
      </c>
      <c r="C558" s="14" t="s">
        <v>8</v>
      </c>
      <c r="D558" s="14" t="s">
        <v>36</v>
      </c>
      <c r="E558" s="15" t="s">
        <v>1391</v>
      </c>
      <c r="F558" s="16">
        <v>30</v>
      </c>
      <c r="G558" s="17">
        <v>29</v>
      </c>
      <c r="H558" s="18">
        <f t="shared" si="42"/>
        <v>870</v>
      </c>
      <c r="I558" s="14" t="str">
        <f t="shared" si="43"/>
        <v>ITA-zan VETRI-29</v>
      </c>
      <c r="J558" s="32" t="str">
        <f>MID(Tabella1[[#This Row],[COD PRODOTTO]],3,3)</f>
        <v>717</v>
      </c>
      <c r="K558" s="32"/>
      <c r="L558" t="str">
        <f t="shared" si="45"/>
        <v>terminato</v>
      </c>
      <c r="M558" t="str">
        <f t="shared" si="46"/>
        <v>A0717434</v>
      </c>
      <c r="N558" t="str">
        <f>TRIM(C558)</f>
        <v>ITA</v>
      </c>
      <c r="O558" t="str">
        <f>TRIM(D558)</f>
        <v>zan VETRI</v>
      </c>
      <c r="P558" t="str">
        <f t="shared" si="44"/>
        <v>non terminato</v>
      </c>
      <c r="Q558" t="str">
        <f t="shared" si="44"/>
        <v>30</v>
      </c>
      <c r="R558" t="str">
        <f t="shared" si="44"/>
        <v>29</v>
      </c>
    </row>
    <row r="559" spans="1:18" ht="12.75" customHeight="1" x14ac:dyDescent="0.3">
      <c r="A559" s="16">
        <v>561</v>
      </c>
      <c r="B559" s="14" t="s">
        <v>291</v>
      </c>
      <c r="C559" s="14" t="s">
        <v>8</v>
      </c>
      <c r="D559" s="14" t="s">
        <v>36</v>
      </c>
      <c r="E559" s="14" t="s">
        <v>10</v>
      </c>
      <c r="F559" s="16">
        <v>0</v>
      </c>
      <c r="G559" s="17">
        <v>32</v>
      </c>
      <c r="H559" s="18" t="str">
        <f t="shared" si="42"/>
        <v/>
      </c>
      <c r="I559" s="14" t="str">
        <f t="shared" si="43"/>
        <v>ITA-zan VETRI-32</v>
      </c>
      <c r="J559" s="32" t="str">
        <f>MID(Tabella1[[#This Row],[COD PRODOTTO]],3,3)</f>
        <v>717</v>
      </c>
      <c r="K559" s="32"/>
      <c r="L559" t="str">
        <f t="shared" si="45"/>
        <v>terminato</v>
      </c>
      <c r="M559" t="str">
        <f t="shared" si="46"/>
        <v>A0717434</v>
      </c>
      <c r="N559" t="str">
        <f>TRIM(C559)</f>
        <v>ITA</v>
      </c>
      <c r="O559" t="str">
        <f>TRIM(D559)</f>
        <v>zan VETRI</v>
      </c>
      <c r="P559" t="str">
        <f t="shared" si="44"/>
        <v>terminato</v>
      </c>
      <c r="Q559" t="str">
        <f t="shared" si="44"/>
        <v>0</v>
      </c>
      <c r="R559" t="str">
        <f t="shared" si="44"/>
        <v>32</v>
      </c>
    </row>
    <row r="560" spans="1:18" ht="12.75" customHeight="1" x14ac:dyDescent="0.3">
      <c r="A560" s="16">
        <v>562</v>
      </c>
      <c r="B560" s="14" t="s">
        <v>292</v>
      </c>
      <c r="C560" s="14" t="s">
        <v>8</v>
      </c>
      <c r="D560" s="14" t="s">
        <v>75</v>
      </c>
      <c r="E560" s="14" t="s">
        <v>10</v>
      </c>
      <c r="F560" s="16">
        <v>0</v>
      </c>
      <c r="G560" s="17">
        <v>24</v>
      </c>
      <c r="H560" s="18" t="str">
        <f t="shared" si="42"/>
        <v/>
      </c>
      <c r="I560" s="14" t="str">
        <f t="shared" si="43"/>
        <v>ITA-lollo SRL-24</v>
      </c>
      <c r="J560" s="32" t="str">
        <f>MID(Tabella1[[#This Row],[COD PRODOTTO]],3,3)</f>
        <v>665</v>
      </c>
      <c r="K560" s="32"/>
      <c r="L560" t="str">
        <f t="shared" si="45"/>
        <v>terminato</v>
      </c>
      <c r="M560" t="str">
        <f t="shared" si="46"/>
        <v>V1665855</v>
      </c>
      <c r="N560" t="str">
        <f>TRIM(C560)</f>
        <v>ITA</v>
      </c>
      <c r="O560" t="str">
        <f>TRIM(D560)</f>
        <v>lollo SRL</v>
      </c>
      <c r="P560" t="str">
        <f t="shared" si="44"/>
        <v>terminato</v>
      </c>
      <c r="Q560" t="str">
        <f t="shared" si="44"/>
        <v>0</v>
      </c>
      <c r="R560" t="str">
        <f t="shared" si="44"/>
        <v>24</v>
      </c>
    </row>
    <row r="561" spans="1:18" ht="12.75" customHeight="1" x14ac:dyDescent="0.3">
      <c r="A561" s="16">
        <v>563</v>
      </c>
      <c r="B561" s="14" t="s">
        <v>293</v>
      </c>
      <c r="C561" s="14" t="s">
        <v>8</v>
      </c>
      <c r="D561" s="14" t="s">
        <v>9</v>
      </c>
      <c r="E561" s="14" t="s">
        <v>10</v>
      </c>
      <c r="F561" s="16">
        <v>0</v>
      </c>
      <c r="G561" s="17">
        <v>36</v>
      </c>
      <c r="H561" s="18" t="str">
        <f t="shared" si="42"/>
        <v/>
      </c>
      <c r="I561" s="14" t="str">
        <f t="shared" si="43"/>
        <v>ITA-SG-36</v>
      </c>
      <c r="J561" s="32" t="str">
        <f>MID(Tabella1[[#This Row],[COD PRODOTTO]],3,3)</f>
        <v>986</v>
      </c>
      <c r="K561" s="32"/>
      <c r="L561" t="str">
        <f t="shared" si="45"/>
        <v>terminato</v>
      </c>
      <c r="M561" t="str">
        <f t="shared" si="46"/>
        <v>G7986231</v>
      </c>
      <c r="N561" t="str">
        <f>TRIM(C561)</f>
        <v>ITA</v>
      </c>
      <c r="O561" t="str">
        <f>TRIM(D561)</f>
        <v>SG</v>
      </c>
      <c r="P561" t="str">
        <f t="shared" si="44"/>
        <v>terminato</v>
      </c>
      <c r="Q561" t="str">
        <f t="shared" si="44"/>
        <v>0</v>
      </c>
      <c r="R561" t="str">
        <f t="shared" si="44"/>
        <v>36</v>
      </c>
    </row>
    <row r="562" spans="1:18" ht="12.75" customHeight="1" x14ac:dyDescent="0.3">
      <c r="A562" s="16">
        <v>564</v>
      </c>
      <c r="B562" s="14" t="s">
        <v>294</v>
      </c>
      <c r="C562" s="14" t="s">
        <v>8</v>
      </c>
      <c r="D562" s="14" t="s">
        <v>36</v>
      </c>
      <c r="E562" s="14" t="s">
        <v>10</v>
      </c>
      <c r="F562" s="16">
        <v>0</v>
      </c>
      <c r="G562" s="17">
        <v>29</v>
      </c>
      <c r="H562" s="18" t="str">
        <f t="shared" si="42"/>
        <v/>
      </c>
      <c r="I562" s="14" t="str">
        <f t="shared" si="43"/>
        <v>ITA-zan VETRI-29</v>
      </c>
      <c r="J562" s="32" t="str">
        <f>MID(Tabella1[[#This Row],[COD PRODOTTO]],3,3)</f>
        <v>171</v>
      </c>
      <c r="K562" s="32"/>
      <c r="L562" t="str">
        <f t="shared" si="45"/>
        <v>terminato</v>
      </c>
      <c r="M562" t="str">
        <f t="shared" si="46"/>
        <v>E0171281</v>
      </c>
      <c r="N562" t="str">
        <f>TRIM(C562)</f>
        <v>ITA</v>
      </c>
      <c r="O562" t="str">
        <f>TRIM(D562)</f>
        <v>zan VETRI</v>
      </c>
      <c r="P562" t="str">
        <f t="shared" si="44"/>
        <v>terminato</v>
      </c>
      <c r="Q562" t="str">
        <f t="shared" si="44"/>
        <v>0</v>
      </c>
      <c r="R562" t="str">
        <f t="shared" si="44"/>
        <v>29</v>
      </c>
    </row>
    <row r="563" spans="1:18" ht="12.75" customHeight="1" x14ac:dyDescent="0.3">
      <c r="A563" s="16">
        <v>565</v>
      </c>
      <c r="B563" s="14" t="s">
        <v>295</v>
      </c>
      <c r="C563" s="14" t="s">
        <v>8</v>
      </c>
      <c r="D563" s="14" t="s">
        <v>47</v>
      </c>
      <c r="E563" s="15" t="s">
        <v>1391</v>
      </c>
      <c r="F563" s="16">
        <v>10</v>
      </c>
      <c r="G563" s="17">
        <v>32</v>
      </c>
      <c r="H563" s="18">
        <f t="shared" si="42"/>
        <v>320</v>
      </c>
      <c r="I563" s="14" t="str">
        <f t="shared" si="43"/>
        <v>ITA-zan pin SPA-32</v>
      </c>
      <c r="J563" s="32" t="str">
        <f>MID(Tabella1[[#This Row],[COD PRODOTTO]],3,3)</f>
        <v>475</v>
      </c>
      <c r="K563" s="32"/>
      <c r="L563" t="str">
        <f t="shared" si="45"/>
        <v>terminato</v>
      </c>
      <c r="M563" t="str">
        <f t="shared" si="46"/>
        <v>A0475479</v>
      </c>
      <c r="N563" t="str">
        <f>TRIM(C563)</f>
        <v>ITA</v>
      </c>
      <c r="O563" t="str">
        <f>TRIM(D563)</f>
        <v>zan pin SPA</v>
      </c>
      <c r="P563" t="str">
        <f t="shared" si="44"/>
        <v>non terminato</v>
      </c>
      <c r="Q563" t="str">
        <f t="shared" si="44"/>
        <v>10</v>
      </c>
      <c r="R563" t="str">
        <f t="shared" si="44"/>
        <v>32</v>
      </c>
    </row>
    <row r="564" spans="1:18" ht="12.75" customHeight="1" x14ac:dyDescent="0.3">
      <c r="A564" s="16">
        <v>566</v>
      </c>
      <c r="B564" s="14" t="s">
        <v>296</v>
      </c>
      <c r="C564" s="14" t="s">
        <v>8</v>
      </c>
      <c r="D564" s="14" t="s">
        <v>9</v>
      </c>
      <c r="E564" s="15" t="s">
        <v>1391</v>
      </c>
      <c r="F564" s="16">
        <v>30</v>
      </c>
      <c r="G564" s="17">
        <v>14</v>
      </c>
      <c r="H564" s="18">
        <f t="shared" si="42"/>
        <v>420</v>
      </c>
      <c r="I564" s="14" t="str">
        <f t="shared" si="43"/>
        <v>ITA-SG-14</v>
      </c>
      <c r="J564" s="32" t="str">
        <f>MID(Tabella1[[#This Row],[COD PRODOTTO]],3,3)</f>
        <v>567</v>
      </c>
      <c r="K564" s="32"/>
      <c r="L564" t="str">
        <f t="shared" si="45"/>
        <v>terminato</v>
      </c>
      <c r="M564" t="str">
        <f t="shared" si="46"/>
        <v>M4567476</v>
      </c>
      <c r="N564" t="str">
        <f>TRIM(C564)</f>
        <v>ITA</v>
      </c>
      <c r="O564" t="str">
        <f>TRIM(D564)</f>
        <v>SG</v>
      </c>
      <c r="P564" t="str">
        <f t="shared" si="44"/>
        <v>non terminato</v>
      </c>
      <c r="Q564" t="str">
        <f t="shared" si="44"/>
        <v>30</v>
      </c>
      <c r="R564" t="str">
        <f t="shared" si="44"/>
        <v>14</v>
      </c>
    </row>
    <row r="565" spans="1:18" ht="12.75" customHeight="1" x14ac:dyDescent="0.3">
      <c r="A565" s="16">
        <v>567</v>
      </c>
      <c r="B565" s="14" t="s">
        <v>296</v>
      </c>
      <c r="C565" s="14" t="s">
        <v>8</v>
      </c>
      <c r="D565" s="14" t="s">
        <v>9</v>
      </c>
      <c r="E565" s="14" t="s">
        <v>10</v>
      </c>
      <c r="F565" s="16">
        <v>0</v>
      </c>
      <c r="G565" s="17">
        <v>20</v>
      </c>
      <c r="H565" s="18" t="str">
        <f t="shared" si="42"/>
        <v/>
      </c>
      <c r="I565" s="14" t="str">
        <f t="shared" si="43"/>
        <v>ITA-SG-20</v>
      </c>
      <c r="J565" s="32" t="str">
        <f>MID(Tabella1[[#This Row],[COD PRODOTTO]],3,3)</f>
        <v>567</v>
      </c>
      <c r="K565" s="32"/>
      <c r="L565" t="str">
        <f t="shared" si="45"/>
        <v>terminato</v>
      </c>
      <c r="M565" t="str">
        <f t="shared" si="46"/>
        <v>M4567476</v>
      </c>
      <c r="N565" t="str">
        <f>TRIM(C565)</f>
        <v>ITA</v>
      </c>
      <c r="O565" t="str">
        <f>TRIM(D565)</f>
        <v>SG</v>
      </c>
      <c r="P565" t="str">
        <f t="shared" si="44"/>
        <v>terminato</v>
      </c>
      <c r="Q565" t="str">
        <f t="shared" si="44"/>
        <v>0</v>
      </c>
      <c r="R565" t="str">
        <f t="shared" si="44"/>
        <v>20</v>
      </c>
    </row>
    <row r="566" spans="1:18" ht="12.75" customHeight="1" x14ac:dyDescent="0.3">
      <c r="A566" s="16">
        <v>568</v>
      </c>
      <c r="B566" s="14" t="s">
        <v>296</v>
      </c>
      <c r="C566" s="14" t="s">
        <v>8</v>
      </c>
      <c r="D566" s="14" t="s">
        <v>9</v>
      </c>
      <c r="E566" s="15" t="s">
        <v>1391</v>
      </c>
      <c r="F566" s="16">
        <v>10</v>
      </c>
      <c r="G566" s="17">
        <v>10</v>
      </c>
      <c r="H566" s="18">
        <f t="shared" si="42"/>
        <v>100</v>
      </c>
      <c r="I566" s="14" t="str">
        <f t="shared" si="43"/>
        <v>ITA-SG-10</v>
      </c>
      <c r="J566" s="32" t="str">
        <f>MID(Tabella1[[#This Row],[COD PRODOTTO]],3,3)</f>
        <v>567</v>
      </c>
      <c r="K566" s="32"/>
      <c r="L566" t="str">
        <f t="shared" si="45"/>
        <v>terminato</v>
      </c>
      <c r="M566" t="str">
        <f t="shared" si="46"/>
        <v>M4567476</v>
      </c>
      <c r="N566" t="str">
        <f>TRIM(C566)</f>
        <v>ITA</v>
      </c>
      <c r="O566" t="str">
        <f>TRIM(D566)</f>
        <v>SG</v>
      </c>
      <c r="P566" t="str">
        <f t="shared" si="44"/>
        <v>non terminato</v>
      </c>
      <c r="Q566" t="str">
        <f t="shared" si="44"/>
        <v>10</v>
      </c>
      <c r="R566" t="str">
        <f t="shared" si="44"/>
        <v>10</v>
      </c>
    </row>
    <row r="567" spans="1:18" ht="12.75" customHeight="1" x14ac:dyDescent="0.3">
      <c r="A567" s="16">
        <v>569</v>
      </c>
      <c r="B567" s="14" t="s">
        <v>297</v>
      </c>
      <c r="C567" s="14" t="s">
        <v>8</v>
      </c>
      <c r="D567" s="14" t="s">
        <v>47</v>
      </c>
      <c r="E567" s="14" t="s">
        <v>10</v>
      </c>
      <c r="F567" s="16">
        <v>0</v>
      </c>
      <c r="G567" s="17">
        <v>40</v>
      </c>
      <c r="H567" s="18" t="str">
        <f t="shared" si="42"/>
        <v/>
      </c>
      <c r="I567" s="14" t="str">
        <f t="shared" si="43"/>
        <v>ITA-zan pin SPA-40</v>
      </c>
      <c r="J567" s="32" t="str">
        <f>MID(Tabella1[[#This Row],[COD PRODOTTO]],3,3)</f>
        <v>050</v>
      </c>
      <c r="K567" s="32"/>
      <c r="L567" t="str">
        <f t="shared" si="45"/>
        <v>terminato</v>
      </c>
      <c r="M567" t="str">
        <f t="shared" si="46"/>
        <v>A4050285</v>
      </c>
      <c r="N567" t="str">
        <f>TRIM(C567)</f>
        <v>ITA</v>
      </c>
      <c r="O567" t="str">
        <f>TRIM(D567)</f>
        <v>zan pin SPA</v>
      </c>
      <c r="P567" t="str">
        <f t="shared" si="44"/>
        <v>terminato</v>
      </c>
      <c r="Q567" t="str">
        <f t="shared" si="44"/>
        <v>0</v>
      </c>
      <c r="R567" t="str">
        <f t="shared" si="44"/>
        <v>40</v>
      </c>
    </row>
    <row r="568" spans="1:18" ht="12.75" customHeight="1" x14ac:dyDescent="0.3">
      <c r="A568" s="16">
        <v>570</v>
      </c>
      <c r="B568" s="14" t="s">
        <v>297</v>
      </c>
      <c r="C568" s="14" t="s">
        <v>8</v>
      </c>
      <c r="D568" s="14" t="s">
        <v>47</v>
      </c>
      <c r="E568" s="15" t="s">
        <v>1391</v>
      </c>
      <c r="F568" s="16">
        <v>30</v>
      </c>
      <c r="G568" s="17">
        <v>18</v>
      </c>
      <c r="H568" s="18">
        <f t="shared" si="42"/>
        <v>540</v>
      </c>
      <c r="I568" s="14" t="str">
        <f t="shared" si="43"/>
        <v>ITA-zan pin SPA-18</v>
      </c>
      <c r="J568" s="32" t="str">
        <f>MID(Tabella1[[#This Row],[COD PRODOTTO]],3,3)</f>
        <v>050</v>
      </c>
      <c r="K568" s="32"/>
      <c r="L568" t="str">
        <f t="shared" si="45"/>
        <v>terminato</v>
      </c>
      <c r="M568" t="str">
        <f t="shared" si="46"/>
        <v>A4050285</v>
      </c>
      <c r="N568" t="str">
        <f>TRIM(C568)</f>
        <v>ITA</v>
      </c>
      <c r="O568" t="str">
        <f>TRIM(D568)</f>
        <v>zan pin SPA</v>
      </c>
      <c r="P568" t="str">
        <f t="shared" si="44"/>
        <v>non terminato</v>
      </c>
      <c r="Q568" t="str">
        <f t="shared" si="44"/>
        <v>30</v>
      </c>
      <c r="R568" t="str">
        <f t="shared" si="44"/>
        <v>18</v>
      </c>
    </row>
    <row r="569" spans="1:18" ht="12.75" customHeight="1" x14ac:dyDescent="0.3">
      <c r="A569" s="16">
        <v>571</v>
      </c>
      <c r="B569" s="14" t="s">
        <v>298</v>
      </c>
      <c r="C569" s="14" t="s">
        <v>8</v>
      </c>
      <c r="D569" s="14" t="s">
        <v>36</v>
      </c>
      <c r="E569" s="15" t="s">
        <v>1391</v>
      </c>
      <c r="F569" s="16">
        <v>10</v>
      </c>
      <c r="G569" s="17">
        <v>18</v>
      </c>
      <c r="H569" s="18">
        <f t="shared" si="42"/>
        <v>180</v>
      </c>
      <c r="I569" s="14" t="str">
        <f t="shared" si="43"/>
        <v>ITA-zan VETRI-18</v>
      </c>
      <c r="J569" s="32" t="str">
        <f>MID(Tabella1[[#This Row],[COD PRODOTTO]],3,3)</f>
        <v>102</v>
      </c>
      <c r="K569" s="32"/>
      <c r="L569" t="str">
        <f t="shared" si="45"/>
        <v>terminato</v>
      </c>
      <c r="M569" t="str">
        <f t="shared" si="46"/>
        <v>C7102525</v>
      </c>
      <c r="N569" t="str">
        <f>TRIM(C569)</f>
        <v>ITA</v>
      </c>
      <c r="O569" t="str">
        <f>TRIM(D569)</f>
        <v>zan VETRI</v>
      </c>
      <c r="P569" t="str">
        <f t="shared" si="44"/>
        <v>non terminato</v>
      </c>
      <c r="Q569" t="str">
        <f t="shared" si="44"/>
        <v>10</v>
      </c>
      <c r="R569" t="str">
        <f t="shared" si="44"/>
        <v>18</v>
      </c>
    </row>
    <row r="570" spans="1:18" ht="12.75" customHeight="1" x14ac:dyDescent="0.3">
      <c r="A570" s="16">
        <v>572</v>
      </c>
      <c r="B570" s="14" t="s">
        <v>298</v>
      </c>
      <c r="C570" s="14" t="s">
        <v>8</v>
      </c>
      <c r="D570" s="14" t="s">
        <v>36</v>
      </c>
      <c r="E570" s="14" t="s">
        <v>10</v>
      </c>
      <c r="F570" s="16">
        <v>0</v>
      </c>
      <c r="G570" s="17">
        <v>21</v>
      </c>
      <c r="H570" s="18" t="str">
        <f t="shared" si="42"/>
        <v/>
      </c>
      <c r="I570" s="14" t="str">
        <f t="shared" si="43"/>
        <v>ITA-zan VETRI-21</v>
      </c>
      <c r="J570" s="32" t="str">
        <f>MID(Tabella1[[#This Row],[COD PRODOTTO]],3,3)</f>
        <v>102</v>
      </c>
      <c r="K570" s="32"/>
      <c r="L570" t="str">
        <f t="shared" si="45"/>
        <v>terminato</v>
      </c>
      <c r="M570" t="str">
        <f t="shared" si="46"/>
        <v>C7102525</v>
      </c>
      <c r="N570" t="str">
        <f>TRIM(C570)</f>
        <v>ITA</v>
      </c>
      <c r="O570" t="str">
        <f>TRIM(D570)</f>
        <v>zan VETRI</v>
      </c>
      <c r="P570" t="str">
        <f t="shared" si="44"/>
        <v>terminato</v>
      </c>
      <c r="Q570" t="str">
        <f t="shared" si="44"/>
        <v>0</v>
      </c>
      <c r="R570" t="str">
        <f t="shared" si="44"/>
        <v>21</v>
      </c>
    </row>
    <row r="571" spans="1:18" ht="12.75" customHeight="1" x14ac:dyDescent="0.3">
      <c r="A571" s="16">
        <v>573</v>
      </c>
      <c r="B571" s="14" t="s">
        <v>298</v>
      </c>
      <c r="C571" s="14" t="s">
        <v>8</v>
      </c>
      <c r="D571" s="14" t="s">
        <v>36</v>
      </c>
      <c r="E571" s="15" t="s">
        <v>1391</v>
      </c>
      <c r="F571" s="16">
        <v>30</v>
      </c>
      <c r="G571" s="17">
        <v>39</v>
      </c>
      <c r="H571" s="18">
        <f t="shared" si="42"/>
        <v>1170</v>
      </c>
      <c r="I571" s="14" t="str">
        <f t="shared" si="43"/>
        <v>ITA-zan VETRI-39</v>
      </c>
      <c r="J571" s="32" t="str">
        <f>MID(Tabella1[[#This Row],[COD PRODOTTO]],3,3)</f>
        <v>102</v>
      </c>
      <c r="K571" s="32"/>
      <c r="L571" t="str">
        <f t="shared" si="45"/>
        <v>terminato</v>
      </c>
      <c r="M571" t="str">
        <f t="shared" si="46"/>
        <v>C7102525</v>
      </c>
      <c r="N571" t="str">
        <f>TRIM(C571)</f>
        <v>ITA</v>
      </c>
      <c r="O571" t="str">
        <f>TRIM(D571)</f>
        <v>zan VETRI</v>
      </c>
      <c r="P571" t="str">
        <f t="shared" si="44"/>
        <v>non terminato</v>
      </c>
      <c r="Q571" t="str">
        <f t="shared" si="44"/>
        <v>30</v>
      </c>
      <c r="R571" t="str">
        <f t="shared" si="44"/>
        <v>39</v>
      </c>
    </row>
    <row r="572" spans="1:18" ht="12.75" customHeight="1" x14ac:dyDescent="0.3">
      <c r="A572" s="16">
        <v>574</v>
      </c>
      <c r="B572" s="14" t="s">
        <v>299</v>
      </c>
      <c r="C572" s="14" t="s">
        <v>8</v>
      </c>
      <c r="D572" s="14" t="s">
        <v>54</v>
      </c>
      <c r="E572" s="14" t="s">
        <v>10</v>
      </c>
      <c r="F572" s="16">
        <v>0</v>
      </c>
      <c r="G572" s="17">
        <v>31</v>
      </c>
      <c r="H572" s="18" t="str">
        <f t="shared" si="42"/>
        <v/>
      </c>
      <c r="I572" s="14" t="str">
        <f t="shared" si="43"/>
        <v>ITA-zan S.R.L.-31</v>
      </c>
      <c r="J572" s="32" t="str">
        <f>MID(Tabella1[[#This Row],[COD PRODOTTO]],3,3)</f>
        <v>751</v>
      </c>
      <c r="K572" s="32"/>
      <c r="L572" t="str">
        <f t="shared" si="45"/>
        <v>terminato</v>
      </c>
      <c r="M572" t="str">
        <f t="shared" si="46"/>
        <v>c6751353</v>
      </c>
      <c r="N572" t="str">
        <f>TRIM(C572)</f>
        <v>ITA</v>
      </c>
      <c r="O572" t="str">
        <f>TRIM(D572)</f>
        <v>zan S.R.L.</v>
      </c>
      <c r="P572" t="str">
        <f t="shared" si="44"/>
        <v>terminato</v>
      </c>
      <c r="Q572" t="str">
        <f t="shared" si="44"/>
        <v>0</v>
      </c>
      <c r="R572" t="str">
        <f t="shared" si="44"/>
        <v>31</v>
      </c>
    </row>
    <row r="573" spans="1:18" ht="12.75" customHeight="1" x14ac:dyDescent="0.3">
      <c r="A573" s="16">
        <v>575</v>
      </c>
      <c r="B573" s="14" t="s">
        <v>299</v>
      </c>
      <c r="C573" s="14" t="s">
        <v>8</v>
      </c>
      <c r="D573" s="14" t="s">
        <v>54</v>
      </c>
      <c r="E573" s="15" t="s">
        <v>1391</v>
      </c>
      <c r="F573" s="16">
        <v>30</v>
      </c>
      <c r="G573" s="17">
        <v>26</v>
      </c>
      <c r="H573" s="18">
        <f t="shared" si="42"/>
        <v>780</v>
      </c>
      <c r="I573" s="14" t="str">
        <f t="shared" si="43"/>
        <v>ITA-zan S.R.L.-26</v>
      </c>
      <c r="J573" s="32" t="str">
        <f>MID(Tabella1[[#This Row],[COD PRODOTTO]],3,3)</f>
        <v>751</v>
      </c>
      <c r="K573" s="32"/>
      <c r="L573" t="str">
        <f t="shared" si="45"/>
        <v>terminato</v>
      </c>
      <c r="M573" t="str">
        <f t="shared" si="46"/>
        <v>c6751353</v>
      </c>
      <c r="N573" t="str">
        <f>TRIM(C573)</f>
        <v>ITA</v>
      </c>
      <c r="O573" t="str">
        <f>TRIM(D573)</f>
        <v>zan S.R.L.</v>
      </c>
      <c r="P573" t="str">
        <f t="shared" si="44"/>
        <v>non terminato</v>
      </c>
      <c r="Q573" t="str">
        <f t="shared" si="44"/>
        <v>30</v>
      </c>
      <c r="R573" t="str">
        <f t="shared" si="44"/>
        <v>26</v>
      </c>
    </row>
    <row r="574" spans="1:18" ht="12.75" customHeight="1" x14ac:dyDescent="0.3">
      <c r="A574" s="16">
        <v>576</v>
      </c>
      <c r="B574" s="14" t="s">
        <v>299</v>
      </c>
      <c r="C574" s="14" t="s">
        <v>8</v>
      </c>
      <c r="D574" s="14" t="s">
        <v>54</v>
      </c>
      <c r="E574" s="15" t="s">
        <v>1391</v>
      </c>
      <c r="F574" s="16">
        <v>10</v>
      </c>
      <c r="G574" s="17">
        <v>13</v>
      </c>
      <c r="H574" s="18">
        <f t="shared" si="42"/>
        <v>130</v>
      </c>
      <c r="I574" s="14" t="str">
        <f t="shared" si="43"/>
        <v>ITA-zan S.R.L.-13</v>
      </c>
      <c r="J574" s="32" t="str">
        <f>MID(Tabella1[[#This Row],[COD PRODOTTO]],3,3)</f>
        <v>751</v>
      </c>
      <c r="K574" s="32"/>
      <c r="L574" t="str">
        <f t="shared" si="45"/>
        <v>terminato</v>
      </c>
      <c r="M574" t="str">
        <f t="shared" si="46"/>
        <v>c6751353</v>
      </c>
      <c r="N574" t="str">
        <f>TRIM(C574)</f>
        <v>ITA</v>
      </c>
      <c r="O574" t="str">
        <f>TRIM(D574)</f>
        <v>zan S.R.L.</v>
      </c>
      <c r="P574" t="str">
        <f t="shared" si="44"/>
        <v>non terminato</v>
      </c>
      <c r="Q574" t="str">
        <f t="shared" si="44"/>
        <v>10</v>
      </c>
      <c r="R574" t="str">
        <f t="shared" si="44"/>
        <v>13</v>
      </c>
    </row>
    <row r="575" spans="1:18" ht="12.75" customHeight="1" x14ac:dyDescent="0.3">
      <c r="A575" s="16">
        <v>577</v>
      </c>
      <c r="B575" s="14" t="s">
        <v>300</v>
      </c>
      <c r="C575" s="14" t="s">
        <v>8</v>
      </c>
      <c r="D575" s="14" t="s">
        <v>47</v>
      </c>
      <c r="E575" s="14" t="s">
        <v>10</v>
      </c>
      <c r="F575" s="16">
        <v>0</v>
      </c>
      <c r="G575" s="17">
        <v>26</v>
      </c>
      <c r="H575" s="18" t="str">
        <f t="shared" si="42"/>
        <v/>
      </c>
      <c r="I575" s="14" t="str">
        <f t="shared" si="43"/>
        <v>ITA-zan pin SPA-26</v>
      </c>
      <c r="J575" s="32" t="str">
        <f>MID(Tabella1[[#This Row],[COD PRODOTTO]],3,3)</f>
        <v>540</v>
      </c>
      <c r="K575" s="32"/>
      <c r="L575" t="str">
        <f t="shared" si="45"/>
        <v>terminato</v>
      </c>
      <c r="M575" t="str">
        <f t="shared" si="46"/>
        <v>A7540160</v>
      </c>
      <c r="N575" t="str">
        <f>TRIM(C575)</f>
        <v>ITA</v>
      </c>
      <c r="O575" t="str">
        <f>TRIM(D575)</f>
        <v>zan pin SPA</v>
      </c>
      <c r="P575" t="str">
        <f t="shared" si="44"/>
        <v>terminato</v>
      </c>
      <c r="Q575" t="str">
        <f t="shared" si="44"/>
        <v>0</v>
      </c>
      <c r="R575" t="str">
        <f t="shared" si="44"/>
        <v>26</v>
      </c>
    </row>
    <row r="576" spans="1:18" ht="12.75" customHeight="1" x14ac:dyDescent="0.3">
      <c r="A576" s="16">
        <v>578</v>
      </c>
      <c r="B576" s="14" t="s">
        <v>301</v>
      </c>
      <c r="C576" s="14" t="s">
        <v>8</v>
      </c>
      <c r="D576" s="14" t="s">
        <v>65</v>
      </c>
      <c r="E576" s="14" t="s">
        <v>10</v>
      </c>
      <c r="F576" s="16">
        <v>0</v>
      </c>
      <c r="G576" s="17">
        <v>21</v>
      </c>
      <c r="H576" s="18" t="str">
        <f t="shared" si="42"/>
        <v/>
      </c>
      <c r="I576" s="14" t="str">
        <f t="shared" si="43"/>
        <v>ITA-zan PAM-21</v>
      </c>
      <c r="J576" s="32" t="str">
        <f>MID(Tabella1[[#This Row],[COD PRODOTTO]],3,3)</f>
        <v>194</v>
      </c>
      <c r="K576" s="32"/>
      <c r="L576" t="str">
        <f t="shared" si="45"/>
        <v>terminato</v>
      </c>
      <c r="M576" t="str">
        <f t="shared" si="46"/>
        <v>S1194697</v>
      </c>
      <c r="N576" t="str">
        <f>TRIM(C576)</f>
        <v>ITA</v>
      </c>
      <c r="O576" t="str">
        <f>TRIM(D576)</f>
        <v>zan PAM</v>
      </c>
      <c r="P576" t="str">
        <f t="shared" si="44"/>
        <v>terminato</v>
      </c>
      <c r="Q576" t="str">
        <f t="shared" si="44"/>
        <v>0</v>
      </c>
      <c r="R576" t="str">
        <f t="shared" si="44"/>
        <v>21</v>
      </c>
    </row>
    <row r="577" spans="1:18" ht="12.75" customHeight="1" x14ac:dyDescent="0.3">
      <c r="A577" s="16">
        <v>579</v>
      </c>
      <c r="B577" s="14" t="s">
        <v>301</v>
      </c>
      <c r="C577" s="14" t="s">
        <v>8</v>
      </c>
      <c r="D577" s="14" t="s">
        <v>65</v>
      </c>
      <c r="E577" s="15" t="s">
        <v>1391</v>
      </c>
      <c r="F577" s="16">
        <v>10</v>
      </c>
      <c r="G577" s="17">
        <v>35</v>
      </c>
      <c r="H577" s="18">
        <f t="shared" si="42"/>
        <v>350</v>
      </c>
      <c r="I577" s="14" t="str">
        <f t="shared" si="43"/>
        <v>ITA-zan PAM-35</v>
      </c>
      <c r="J577" s="32" t="str">
        <f>MID(Tabella1[[#This Row],[COD PRODOTTO]],3,3)</f>
        <v>194</v>
      </c>
      <c r="K577" s="32"/>
      <c r="L577" t="str">
        <f t="shared" si="45"/>
        <v>terminato</v>
      </c>
      <c r="M577" t="str">
        <f t="shared" si="46"/>
        <v>S1194697</v>
      </c>
      <c r="N577" t="str">
        <f>TRIM(C577)</f>
        <v>ITA</v>
      </c>
      <c r="O577" t="str">
        <f>TRIM(D577)</f>
        <v>zan PAM</v>
      </c>
      <c r="P577" t="str">
        <f t="shared" si="44"/>
        <v>non terminato</v>
      </c>
      <c r="Q577" t="str">
        <f t="shared" si="44"/>
        <v>10</v>
      </c>
      <c r="R577" t="str">
        <f t="shared" si="44"/>
        <v>35</v>
      </c>
    </row>
    <row r="578" spans="1:18" ht="12.75" customHeight="1" x14ac:dyDescent="0.3">
      <c r="A578" s="16">
        <v>580</v>
      </c>
      <c r="B578" s="14" t="s">
        <v>302</v>
      </c>
      <c r="C578" s="14" t="s">
        <v>8</v>
      </c>
      <c r="D578" s="14" t="s">
        <v>36</v>
      </c>
      <c r="E578" s="15" t="s">
        <v>1391</v>
      </c>
      <c r="F578" s="16">
        <v>30</v>
      </c>
      <c r="G578" s="17">
        <v>29</v>
      </c>
      <c r="H578" s="18">
        <f t="shared" ref="H578:H641" si="47">IF(G578*F578=0,"",G578*F578)</f>
        <v>870</v>
      </c>
      <c r="I578" s="14" t="str">
        <f t="shared" ref="I578:I641" si="48">_xlfn.CONCAT(C578,"-",D578,"-",G578)</f>
        <v>ITA-zan VETRI-29</v>
      </c>
      <c r="J578" s="32" t="str">
        <f>MID(Tabella1[[#This Row],[COD PRODOTTO]],3,3)</f>
        <v>736</v>
      </c>
      <c r="K578" s="32"/>
      <c r="L578" t="str">
        <f t="shared" si="45"/>
        <v>terminato</v>
      </c>
      <c r="M578" t="str">
        <f t="shared" si="46"/>
        <v>V4736467</v>
      </c>
      <c r="N578" t="str">
        <f>TRIM(C578)</f>
        <v>ITA</v>
      </c>
      <c r="O578" t="str">
        <f>TRIM(D578)</f>
        <v>zan VETRI</v>
      </c>
      <c r="P578" t="str">
        <f>TRIM(E578)</f>
        <v>non terminato</v>
      </c>
      <c r="Q578" t="str">
        <f>TRIM(F578)</f>
        <v>30</v>
      </c>
      <c r="R578" t="str">
        <f>TRIM(G578)</f>
        <v>29</v>
      </c>
    </row>
    <row r="579" spans="1:18" ht="12.75" customHeight="1" x14ac:dyDescent="0.3">
      <c r="A579" s="16">
        <v>581</v>
      </c>
      <c r="B579" s="14" t="s">
        <v>302</v>
      </c>
      <c r="C579" s="14" t="s">
        <v>8</v>
      </c>
      <c r="D579" s="14" t="s">
        <v>36</v>
      </c>
      <c r="E579" s="15" t="s">
        <v>1391</v>
      </c>
      <c r="F579" s="16">
        <v>10</v>
      </c>
      <c r="G579" s="17">
        <v>18</v>
      </c>
      <c r="H579" s="18">
        <f t="shared" si="47"/>
        <v>180</v>
      </c>
      <c r="I579" s="14" t="str">
        <f t="shared" si="48"/>
        <v>ITA-zan VETRI-18</v>
      </c>
      <c r="J579" s="32" t="str">
        <f>MID(Tabella1[[#This Row],[COD PRODOTTO]],3,3)</f>
        <v>736</v>
      </c>
      <c r="K579" s="32"/>
      <c r="L579" t="str">
        <f t="shared" ref="L579:L642" si="49">IF($E579="","non terminato","terminato")</f>
        <v>terminato</v>
      </c>
      <c r="M579" t="str">
        <f t="shared" ref="M579:M642" si="50">TRIM(B579)</f>
        <v>V4736467</v>
      </c>
      <c r="N579" t="str">
        <f>TRIM(C579)</f>
        <v>ITA</v>
      </c>
      <c r="O579" t="str">
        <f>TRIM(D579)</f>
        <v>zan VETRI</v>
      </c>
      <c r="P579" t="str">
        <f>TRIM(E579)</f>
        <v>non terminato</v>
      </c>
      <c r="Q579" t="str">
        <f t="shared" ref="Q579:R642" si="51">TRIM(F579)</f>
        <v>10</v>
      </c>
      <c r="R579" t="str">
        <f t="shared" si="51"/>
        <v>18</v>
      </c>
    </row>
    <row r="580" spans="1:18" ht="12.75" customHeight="1" x14ac:dyDescent="0.3">
      <c r="A580" s="16">
        <v>582</v>
      </c>
      <c r="B580" s="14" t="s">
        <v>303</v>
      </c>
      <c r="C580" s="14" t="s">
        <v>8</v>
      </c>
      <c r="D580" s="14" t="s">
        <v>36</v>
      </c>
      <c r="E580" s="14" t="s">
        <v>10</v>
      </c>
      <c r="F580" s="16">
        <v>0</v>
      </c>
      <c r="G580" s="17">
        <v>31</v>
      </c>
      <c r="H580" s="18" t="str">
        <f t="shared" si="47"/>
        <v/>
      </c>
      <c r="I580" s="14" t="str">
        <f t="shared" si="48"/>
        <v>ITA-zan VETRI-31</v>
      </c>
      <c r="J580" s="32" t="str">
        <f>MID(Tabella1[[#This Row],[COD PRODOTTO]],3,3)</f>
        <v>052</v>
      </c>
      <c r="K580" s="32"/>
      <c r="L580" t="str">
        <f t="shared" si="49"/>
        <v>terminato</v>
      </c>
      <c r="M580" t="str">
        <f t="shared" si="50"/>
        <v>R2052551</v>
      </c>
      <c r="N580" t="str">
        <f>TRIM(C580)</f>
        <v>ITA</v>
      </c>
      <c r="O580" t="str">
        <f>TRIM(D580)</f>
        <v>zan VETRI</v>
      </c>
      <c r="P580" t="str">
        <f>TRIM(E580)</f>
        <v>terminato</v>
      </c>
      <c r="Q580" t="str">
        <f t="shared" si="51"/>
        <v>0</v>
      </c>
      <c r="R580" t="str">
        <f t="shared" si="51"/>
        <v>31</v>
      </c>
    </row>
    <row r="581" spans="1:18" ht="12.75" customHeight="1" x14ac:dyDescent="0.3">
      <c r="A581" s="16">
        <v>583</v>
      </c>
      <c r="B581" s="14" t="s">
        <v>304</v>
      </c>
      <c r="C581" s="14" t="s">
        <v>8</v>
      </c>
      <c r="D581" s="14" t="s">
        <v>54</v>
      </c>
      <c r="E581" s="14" t="s">
        <v>10</v>
      </c>
      <c r="F581" s="16">
        <v>0</v>
      </c>
      <c r="G581" s="17">
        <v>39</v>
      </c>
      <c r="H581" s="18" t="str">
        <f t="shared" si="47"/>
        <v/>
      </c>
      <c r="I581" s="14" t="str">
        <f t="shared" si="48"/>
        <v>ITA-zan S.R.L.-39</v>
      </c>
      <c r="J581" s="32" t="str">
        <f>MID(Tabella1[[#This Row],[COD PRODOTTO]],3,3)</f>
        <v>676</v>
      </c>
      <c r="K581" s="32"/>
      <c r="L581" t="str">
        <f t="shared" si="49"/>
        <v>terminato</v>
      </c>
      <c r="M581" t="str">
        <f t="shared" si="50"/>
        <v>M5676312</v>
      </c>
      <c r="N581" t="str">
        <f>TRIM(C581)</f>
        <v>ITA</v>
      </c>
      <c r="O581" t="str">
        <f>TRIM(D581)</f>
        <v>zan S.R.L.</v>
      </c>
      <c r="P581" t="str">
        <f>TRIM(E581)</f>
        <v>terminato</v>
      </c>
      <c r="Q581" t="str">
        <f t="shared" si="51"/>
        <v>0</v>
      </c>
      <c r="R581" t="str">
        <f t="shared" si="51"/>
        <v>39</v>
      </c>
    </row>
    <row r="582" spans="1:18" ht="12.75" customHeight="1" x14ac:dyDescent="0.3">
      <c r="A582" s="16">
        <v>584</v>
      </c>
      <c r="B582" s="14" t="s">
        <v>305</v>
      </c>
      <c r="C582" s="14" t="s">
        <v>8</v>
      </c>
      <c r="D582" s="14" t="s">
        <v>36</v>
      </c>
      <c r="E582" s="14" t="s">
        <v>10</v>
      </c>
      <c r="F582" s="16">
        <v>0</v>
      </c>
      <c r="G582" s="17">
        <v>33</v>
      </c>
      <c r="H582" s="18" t="str">
        <f t="shared" si="47"/>
        <v/>
      </c>
      <c r="I582" s="14" t="str">
        <f t="shared" si="48"/>
        <v>ITA-zan VETRI-33</v>
      </c>
      <c r="J582" s="32" t="str">
        <f>MID(Tabella1[[#This Row],[COD PRODOTTO]],3,3)</f>
        <v>162</v>
      </c>
      <c r="K582" s="32"/>
      <c r="L582" t="str">
        <f t="shared" si="49"/>
        <v>terminato</v>
      </c>
      <c r="M582" t="str">
        <f t="shared" si="50"/>
        <v>S0162078</v>
      </c>
      <c r="N582" t="str">
        <f>TRIM(C582)</f>
        <v>ITA</v>
      </c>
      <c r="O582" t="str">
        <f>TRIM(D582)</f>
        <v>zan VETRI</v>
      </c>
      <c r="P582" t="str">
        <f>TRIM(E582)</f>
        <v>terminato</v>
      </c>
      <c r="Q582" t="str">
        <f t="shared" si="51"/>
        <v>0</v>
      </c>
      <c r="R582" t="str">
        <f t="shared" si="51"/>
        <v>33</v>
      </c>
    </row>
    <row r="583" spans="1:18" ht="12.75" customHeight="1" x14ac:dyDescent="0.3">
      <c r="A583" s="16">
        <v>585</v>
      </c>
      <c r="B583" s="14" t="s">
        <v>306</v>
      </c>
      <c r="C583" s="14" t="s">
        <v>8</v>
      </c>
      <c r="D583" s="14" t="s">
        <v>36</v>
      </c>
      <c r="E583" s="15" t="s">
        <v>1391</v>
      </c>
      <c r="F583" s="16">
        <v>30</v>
      </c>
      <c r="G583" s="17">
        <v>29</v>
      </c>
      <c r="H583" s="18">
        <f t="shared" si="47"/>
        <v>870</v>
      </c>
      <c r="I583" s="14" t="str">
        <f t="shared" si="48"/>
        <v>ITA-zan VETRI-29</v>
      </c>
      <c r="J583" s="32" t="str">
        <f>MID(Tabella1[[#This Row],[COD PRODOTTO]],3,3)</f>
        <v>394</v>
      </c>
      <c r="K583" s="32"/>
      <c r="L583" t="str">
        <f t="shared" si="49"/>
        <v>terminato</v>
      </c>
      <c r="M583" t="str">
        <f t="shared" si="50"/>
        <v>B1394817</v>
      </c>
      <c r="N583" t="str">
        <f>TRIM(C583)</f>
        <v>ITA</v>
      </c>
      <c r="O583" t="str">
        <f>TRIM(D583)</f>
        <v>zan VETRI</v>
      </c>
      <c r="P583" t="str">
        <f>TRIM(E583)</f>
        <v>non terminato</v>
      </c>
      <c r="Q583" t="str">
        <f t="shared" si="51"/>
        <v>30</v>
      </c>
      <c r="R583" t="str">
        <f t="shared" si="51"/>
        <v>29</v>
      </c>
    </row>
    <row r="584" spans="1:18" ht="12.75" customHeight="1" x14ac:dyDescent="0.3">
      <c r="A584" s="16">
        <v>586</v>
      </c>
      <c r="B584" s="14" t="s">
        <v>306</v>
      </c>
      <c r="C584" s="14" t="s">
        <v>8</v>
      </c>
      <c r="D584" s="14" t="s">
        <v>36</v>
      </c>
      <c r="E584" s="14" t="s">
        <v>10</v>
      </c>
      <c r="F584" s="16">
        <v>0</v>
      </c>
      <c r="G584" s="17">
        <v>25</v>
      </c>
      <c r="H584" s="18" t="str">
        <f t="shared" si="47"/>
        <v/>
      </c>
      <c r="I584" s="14" t="str">
        <f t="shared" si="48"/>
        <v>ITA-zan VETRI-25</v>
      </c>
      <c r="J584" s="32" t="str">
        <f>MID(Tabella1[[#This Row],[COD PRODOTTO]],3,3)</f>
        <v>394</v>
      </c>
      <c r="K584" s="32"/>
      <c r="L584" t="str">
        <f t="shared" si="49"/>
        <v>terminato</v>
      </c>
      <c r="M584" t="str">
        <f t="shared" si="50"/>
        <v>B1394817</v>
      </c>
      <c r="N584" t="str">
        <f>TRIM(C584)</f>
        <v>ITA</v>
      </c>
      <c r="O584" t="str">
        <f>TRIM(D584)</f>
        <v>zan VETRI</v>
      </c>
      <c r="P584" t="str">
        <f>TRIM(E584)</f>
        <v>terminato</v>
      </c>
      <c r="Q584" t="str">
        <f t="shared" si="51"/>
        <v>0</v>
      </c>
      <c r="R584" t="str">
        <f t="shared" si="51"/>
        <v>25</v>
      </c>
    </row>
    <row r="585" spans="1:18" ht="12.75" customHeight="1" x14ac:dyDescent="0.3">
      <c r="A585" s="16">
        <v>587</v>
      </c>
      <c r="B585" s="14" t="s">
        <v>307</v>
      </c>
      <c r="C585" s="14" t="s">
        <v>8</v>
      </c>
      <c r="D585" s="14" t="s">
        <v>47</v>
      </c>
      <c r="E585" s="15" t="s">
        <v>1391</v>
      </c>
      <c r="F585" s="16">
        <v>30</v>
      </c>
      <c r="G585" s="17">
        <v>17</v>
      </c>
      <c r="H585" s="18">
        <f t="shared" si="47"/>
        <v>510</v>
      </c>
      <c r="I585" s="14" t="str">
        <f t="shared" si="48"/>
        <v>ITA-zan pin SPA-17</v>
      </c>
      <c r="J585" s="32" t="str">
        <f>MID(Tabella1[[#This Row],[COD PRODOTTO]],3,3)</f>
        <v>661</v>
      </c>
      <c r="K585" s="32"/>
      <c r="L585" t="str">
        <f t="shared" si="49"/>
        <v>terminato</v>
      </c>
      <c r="M585" t="str">
        <f t="shared" si="50"/>
        <v>A3661223</v>
      </c>
      <c r="N585" t="str">
        <f>TRIM(C585)</f>
        <v>ITA</v>
      </c>
      <c r="O585" t="str">
        <f>TRIM(D585)</f>
        <v>zan pin SPA</v>
      </c>
      <c r="P585" t="str">
        <f>TRIM(E585)</f>
        <v>non terminato</v>
      </c>
      <c r="Q585" t="str">
        <f t="shared" si="51"/>
        <v>30</v>
      </c>
      <c r="R585" t="str">
        <f t="shared" si="51"/>
        <v>17</v>
      </c>
    </row>
    <row r="586" spans="1:18" ht="12.75" customHeight="1" x14ac:dyDescent="0.3">
      <c r="A586" s="16">
        <v>588</v>
      </c>
      <c r="B586" s="14" t="s">
        <v>307</v>
      </c>
      <c r="C586" s="14" t="s">
        <v>8</v>
      </c>
      <c r="D586" s="14" t="s">
        <v>47</v>
      </c>
      <c r="E586" s="14" t="s">
        <v>10</v>
      </c>
      <c r="F586" s="16">
        <v>0</v>
      </c>
      <c r="G586" s="17">
        <v>30</v>
      </c>
      <c r="H586" s="18" t="str">
        <f t="shared" si="47"/>
        <v/>
      </c>
      <c r="I586" s="14" t="str">
        <f t="shared" si="48"/>
        <v>ITA-zan pin SPA-30</v>
      </c>
      <c r="J586" s="32" t="str">
        <f>MID(Tabella1[[#This Row],[COD PRODOTTO]],3,3)</f>
        <v>661</v>
      </c>
      <c r="K586" s="32"/>
      <c r="L586" t="str">
        <f t="shared" si="49"/>
        <v>terminato</v>
      </c>
      <c r="M586" t="str">
        <f t="shared" si="50"/>
        <v>A3661223</v>
      </c>
      <c r="N586" t="str">
        <f>TRIM(C586)</f>
        <v>ITA</v>
      </c>
      <c r="O586" t="str">
        <f>TRIM(D586)</f>
        <v>zan pin SPA</v>
      </c>
      <c r="P586" t="str">
        <f>TRIM(E586)</f>
        <v>terminato</v>
      </c>
      <c r="Q586" t="str">
        <f t="shared" si="51"/>
        <v>0</v>
      </c>
      <c r="R586" t="str">
        <f t="shared" si="51"/>
        <v>30</v>
      </c>
    </row>
    <row r="587" spans="1:18" ht="12.75" customHeight="1" x14ac:dyDescent="0.3">
      <c r="A587" s="16">
        <v>589</v>
      </c>
      <c r="B587" s="14" t="s">
        <v>307</v>
      </c>
      <c r="C587" s="14" t="s">
        <v>8</v>
      </c>
      <c r="D587" s="14" t="s">
        <v>47</v>
      </c>
      <c r="E587" s="15" t="s">
        <v>1391</v>
      </c>
      <c r="F587" s="16">
        <v>10</v>
      </c>
      <c r="G587" s="17">
        <v>35</v>
      </c>
      <c r="H587" s="18">
        <f t="shared" si="47"/>
        <v>350</v>
      </c>
      <c r="I587" s="14" t="str">
        <f t="shared" si="48"/>
        <v>ITA-zan pin SPA-35</v>
      </c>
      <c r="J587" s="32" t="str">
        <f>MID(Tabella1[[#This Row],[COD PRODOTTO]],3,3)</f>
        <v>661</v>
      </c>
      <c r="K587" s="32"/>
      <c r="L587" t="str">
        <f t="shared" si="49"/>
        <v>terminato</v>
      </c>
      <c r="M587" t="str">
        <f t="shared" si="50"/>
        <v>A3661223</v>
      </c>
      <c r="N587" t="str">
        <f>TRIM(C587)</f>
        <v>ITA</v>
      </c>
      <c r="O587" t="str">
        <f>TRIM(D587)</f>
        <v>zan pin SPA</v>
      </c>
      <c r="P587" t="str">
        <f>TRIM(E587)</f>
        <v>non terminato</v>
      </c>
      <c r="Q587" t="str">
        <f t="shared" si="51"/>
        <v>10</v>
      </c>
      <c r="R587" t="str">
        <f t="shared" si="51"/>
        <v>35</v>
      </c>
    </row>
    <row r="588" spans="1:18" ht="12.75" customHeight="1" x14ac:dyDescent="0.3">
      <c r="A588" s="16">
        <v>590</v>
      </c>
      <c r="B588" s="14" t="s">
        <v>308</v>
      </c>
      <c r="C588" s="14" t="s">
        <v>8</v>
      </c>
      <c r="D588" s="14" t="s">
        <v>54</v>
      </c>
      <c r="E588" s="14" t="s">
        <v>10</v>
      </c>
      <c r="F588" s="16">
        <v>0</v>
      </c>
      <c r="G588" s="17">
        <v>35</v>
      </c>
      <c r="H588" s="18" t="str">
        <f t="shared" si="47"/>
        <v/>
      </c>
      <c r="I588" s="14" t="str">
        <f t="shared" si="48"/>
        <v>ITA-zan S.R.L.-35</v>
      </c>
      <c r="J588" s="32" t="str">
        <f>MID(Tabella1[[#This Row],[COD PRODOTTO]],3,3)</f>
        <v>062</v>
      </c>
      <c r="K588" s="32"/>
      <c r="L588" t="str">
        <f t="shared" si="49"/>
        <v>terminato</v>
      </c>
      <c r="M588" t="str">
        <f t="shared" si="50"/>
        <v>B0062989</v>
      </c>
      <c r="N588" t="str">
        <f>TRIM(C588)</f>
        <v>ITA</v>
      </c>
      <c r="O588" t="str">
        <f>TRIM(D588)</f>
        <v>zan S.R.L.</v>
      </c>
      <c r="P588" t="str">
        <f>TRIM(E588)</f>
        <v>terminato</v>
      </c>
      <c r="Q588" t="str">
        <f t="shared" si="51"/>
        <v>0</v>
      </c>
      <c r="R588" t="str">
        <f t="shared" si="51"/>
        <v>35</v>
      </c>
    </row>
    <row r="589" spans="1:18" ht="12.75" customHeight="1" x14ac:dyDescent="0.3">
      <c r="A589" s="16">
        <v>591</v>
      </c>
      <c r="B589" s="14" t="s">
        <v>308</v>
      </c>
      <c r="C589" s="14" t="s">
        <v>8</v>
      </c>
      <c r="D589" s="14" t="s">
        <v>54</v>
      </c>
      <c r="E589" s="15" t="s">
        <v>1391</v>
      </c>
      <c r="F589" s="16">
        <v>10</v>
      </c>
      <c r="G589" s="17">
        <v>32</v>
      </c>
      <c r="H589" s="18">
        <f t="shared" si="47"/>
        <v>320</v>
      </c>
      <c r="I589" s="14" t="str">
        <f t="shared" si="48"/>
        <v>ITA-zan S.R.L.-32</v>
      </c>
      <c r="J589" s="32" t="str">
        <f>MID(Tabella1[[#This Row],[COD PRODOTTO]],3,3)</f>
        <v>062</v>
      </c>
      <c r="K589" s="32"/>
      <c r="L589" t="str">
        <f t="shared" si="49"/>
        <v>terminato</v>
      </c>
      <c r="M589" t="str">
        <f t="shared" si="50"/>
        <v>B0062989</v>
      </c>
      <c r="N589" t="str">
        <f>TRIM(C589)</f>
        <v>ITA</v>
      </c>
      <c r="O589" t="str">
        <f>TRIM(D589)</f>
        <v>zan S.R.L.</v>
      </c>
      <c r="P589" t="str">
        <f>TRIM(E589)</f>
        <v>non terminato</v>
      </c>
      <c r="Q589" t="str">
        <f t="shared" si="51"/>
        <v>10</v>
      </c>
      <c r="R589" t="str">
        <f t="shared" si="51"/>
        <v>32</v>
      </c>
    </row>
    <row r="590" spans="1:18" ht="12.75" customHeight="1" x14ac:dyDescent="0.3">
      <c r="A590" s="16">
        <v>592</v>
      </c>
      <c r="B590" s="14" t="s">
        <v>308</v>
      </c>
      <c r="C590" s="14" t="s">
        <v>8</v>
      </c>
      <c r="D590" s="14" t="s">
        <v>54</v>
      </c>
      <c r="E590" s="15" t="s">
        <v>1391</v>
      </c>
      <c r="F590" s="16">
        <v>20</v>
      </c>
      <c r="G590" s="17">
        <v>11</v>
      </c>
      <c r="H590" s="18">
        <f t="shared" si="47"/>
        <v>220</v>
      </c>
      <c r="I590" s="14" t="str">
        <f t="shared" si="48"/>
        <v>ITA-zan S.R.L.-11</v>
      </c>
      <c r="J590" s="32" t="str">
        <f>MID(Tabella1[[#This Row],[COD PRODOTTO]],3,3)</f>
        <v>062</v>
      </c>
      <c r="K590" s="32"/>
      <c r="L590" t="str">
        <f t="shared" si="49"/>
        <v>terminato</v>
      </c>
      <c r="M590" t="str">
        <f t="shared" si="50"/>
        <v>B0062989</v>
      </c>
      <c r="N590" t="str">
        <f>TRIM(C590)</f>
        <v>ITA</v>
      </c>
      <c r="O590" t="str">
        <f>TRIM(D590)</f>
        <v>zan S.R.L.</v>
      </c>
      <c r="P590" t="str">
        <f>TRIM(E590)</f>
        <v>non terminato</v>
      </c>
      <c r="Q590" t="str">
        <f t="shared" si="51"/>
        <v>20</v>
      </c>
      <c r="R590" t="str">
        <f t="shared" si="51"/>
        <v>11</v>
      </c>
    </row>
    <row r="591" spans="1:18" ht="12.75" customHeight="1" x14ac:dyDescent="0.3">
      <c r="A591" s="16">
        <v>593</v>
      </c>
      <c r="B591" s="14" t="s">
        <v>308</v>
      </c>
      <c r="C591" s="14" t="s">
        <v>8</v>
      </c>
      <c r="D591" s="14" t="s">
        <v>54</v>
      </c>
      <c r="E591" s="15" t="s">
        <v>1391</v>
      </c>
      <c r="F591" s="16">
        <v>30</v>
      </c>
      <c r="G591" s="17">
        <v>25</v>
      </c>
      <c r="H591" s="18">
        <f t="shared" si="47"/>
        <v>750</v>
      </c>
      <c r="I591" s="14" t="str">
        <f t="shared" si="48"/>
        <v>ITA-zan S.R.L.-25</v>
      </c>
      <c r="J591" s="32" t="str">
        <f>MID(Tabella1[[#This Row],[COD PRODOTTO]],3,3)</f>
        <v>062</v>
      </c>
      <c r="K591" s="32"/>
      <c r="L591" t="str">
        <f t="shared" si="49"/>
        <v>terminato</v>
      </c>
      <c r="M591" t="str">
        <f t="shared" si="50"/>
        <v>B0062989</v>
      </c>
      <c r="N591" t="str">
        <f>TRIM(C591)</f>
        <v>ITA</v>
      </c>
      <c r="O591" t="str">
        <f>TRIM(D591)</f>
        <v>zan S.R.L.</v>
      </c>
      <c r="P591" t="str">
        <f>TRIM(E591)</f>
        <v>non terminato</v>
      </c>
      <c r="Q591" t="str">
        <f t="shared" si="51"/>
        <v>30</v>
      </c>
      <c r="R591" t="str">
        <f t="shared" si="51"/>
        <v>25</v>
      </c>
    </row>
    <row r="592" spans="1:18" ht="12.75" customHeight="1" x14ac:dyDescent="0.3">
      <c r="A592" s="16">
        <v>594</v>
      </c>
      <c r="B592" s="14" t="s">
        <v>309</v>
      </c>
      <c r="C592" s="14" t="s">
        <v>8</v>
      </c>
      <c r="D592" s="14" t="s">
        <v>9</v>
      </c>
      <c r="E592" s="15" t="s">
        <v>1391</v>
      </c>
      <c r="F592" s="16">
        <v>30</v>
      </c>
      <c r="G592" s="17">
        <v>13</v>
      </c>
      <c r="H592" s="18">
        <f t="shared" si="47"/>
        <v>390</v>
      </c>
      <c r="I592" s="14" t="str">
        <f t="shared" si="48"/>
        <v>ITA-SG-13</v>
      </c>
      <c r="J592" s="32" t="str">
        <f>MID(Tabella1[[#This Row],[COD PRODOTTO]],3,3)</f>
        <v>560</v>
      </c>
      <c r="K592" s="32"/>
      <c r="L592" t="str">
        <f t="shared" si="49"/>
        <v>terminato</v>
      </c>
      <c r="M592" t="str">
        <f t="shared" si="50"/>
        <v>E1560887</v>
      </c>
      <c r="N592" t="str">
        <f>TRIM(C592)</f>
        <v>ITA</v>
      </c>
      <c r="O592" t="str">
        <f>TRIM(D592)</f>
        <v>SG</v>
      </c>
      <c r="P592" t="str">
        <f>TRIM(E592)</f>
        <v>non terminato</v>
      </c>
      <c r="Q592" t="str">
        <f t="shared" si="51"/>
        <v>30</v>
      </c>
      <c r="R592" t="str">
        <f t="shared" si="51"/>
        <v>13</v>
      </c>
    </row>
    <row r="593" spans="1:18" ht="12.75" customHeight="1" x14ac:dyDescent="0.3">
      <c r="A593" s="16">
        <v>595</v>
      </c>
      <c r="B593" s="14" t="s">
        <v>309</v>
      </c>
      <c r="C593" s="14" t="s">
        <v>8</v>
      </c>
      <c r="D593" s="14" t="s">
        <v>9</v>
      </c>
      <c r="E593" s="15" t="s">
        <v>1391</v>
      </c>
      <c r="F593" s="16">
        <v>20</v>
      </c>
      <c r="G593" s="17">
        <v>29</v>
      </c>
      <c r="H593" s="18">
        <f t="shared" si="47"/>
        <v>580</v>
      </c>
      <c r="I593" s="14" t="str">
        <f t="shared" si="48"/>
        <v>ITA-SG-29</v>
      </c>
      <c r="J593" s="32" t="str">
        <f>MID(Tabella1[[#This Row],[COD PRODOTTO]],3,3)</f>
        <v>560</v>
      </c>
      <c r="K593" s="32"/>
      <c r="L593" t="str">
        <f t="shared" si="49"/>
        <v>terminato</v>
      </c>
      <c r="M593" t="str">
        <f t="shared" si="50"/>
        <v>E1560887</v>
      </c>
      <c r="N593" t="str">
        <f>TRIM(C593)</f>
        <v>ITA</v>
      </c>
      <c r="O593" t="str">
        <f>TRIM(D593)</f>
        <v>SG</v>
      </c>
      <c r="P593" t="str">
        <f>TRIM(E593)</f>
        <v>non terminato</v>
      </c>
      <c r="Q593" t="str">
        <f t="shared" si="51"/>
        <v>20</v>
      </c>
      <c r="R593" t="str">
        <f t="shared" si="51"/>
        <v>29</v>
      </c>
    </row>
    <row r="594" spans="1:18" ht="12.75" customHeight="1" x14ac:dyDescent="0.3">
      <c r="A594" s="16">
        <v>596</v>
      </c>
      <c r="B594" s="14" t="s">
        <v>309</v>
      </c>
      <c r="C594" s="14" t="s">
        <v>8</v>
      </c>
      <c r="D594" s="14" t="s">
        <v>9</v>
      </c>
      <c r="E594" s="14" t="s">
        <v>10</v>
      </c>
      <c r="F594" s="16">
        <v>0</v>
      </c>
      <c r="G594" s="17">
        <v>39</v>
      </c>
      <c r="H594" s="18" t="str">
        <f t="shared" si="47"/>
        <v/>
      </c>
      <c r="I594" s="14" t="str">
        <f t="shared" si="48"/>
        <v>ITA-SG-39</v>
      </c>
      <c r="J594" s="32" t="str">
        <f>MID(Tabella1[[#This Row],[COD PRODOTTO]],3,3)</f>
        <v>560</v>
      </c>
      <c r="K594" s="32"/>
      <c r="L594" t="str">
        <f t="shared" si="49"/>
        <v>terminato</v>
      </c>
      <c r="M594" t="str">
        <f t="shared" si="50"/>
        <v>E1560887</v>
      </c>
      <c r="N594" t="str">
        <f>TRIM(C594)</f>
        <v>ITA</v>
      </c>
      <c r="O594" t="str">
        <f>TRIM(D594)</f>
        <v>SG</v>
      </c>
      <c r="P594" t="str">
        <f>TRIM(E594)</f>
        <v>terminato</v>
      </c>
      <c r="Q594" t="str">
        <f t="shared" si="51"/>
        <v>0</v>
      </c>
      <c r="R594" t="str">
        <f t="shared" si="51"/>
        <v>39</v>
      </c>
    </row>
    <row r="595" spans="1:18" ht="12.75" customHeight="1" x14ac:dyDescent="0.3">
      <c r="A595" s="16">
        <v>597</v>
      </c>
      <c r="B595" s="14" t="s">
        <v>310</v>
      </c>
      <c r="C595" s="14" t="s">
        <v>8</v>
      </c>
      <c r="D595" s="14" t="s">
        <v>9</v>
      </c>
      <c r="E595" s="14" t="s">
        <v>10</v>
      </c>
      <c r="F595" s="16">
        <v>0</v>
      </c>
      <c r="G595" s="17">
        <v>29</v>
      </c>
      <c r="H595" s="18" t="str">
        <f t="shared" si="47"/>
        <v/>
      </c>
      <c r="I595" s="14" t="str">
        <f t="shared" si="48"/>
        <v>ITA-SG-29</v>
      </c>
      <c r="J595" s="32" t="str">
        <f>MID(Tabella1[[#This Row],[COD PRODOTTO]],3,3)</f>
        <v>471</v>
      </c>
      <c r="K595" s="32"/>
      <c r="L595" t="str">
        <f t="shared" si="49"/>
        <v>terminato</v>
      </c>
      <c r="M595" t="str">
        <f t="shared" si="50"/>
        <v>A8471951</v>
      </c>
      <c r="N595" t="str">
        <f>TRIM(C595)</f>
        <v>ITA</v>
      </c>
      <c r="O595" t="str">
        <f>TRIM(D595)</f>
        <v>SG</v>
      </c>
      <c r="P595" t="str">
        <f>TRIM(E595)</f>
        <v>terminato</v>
      </c>
      <c r="Q595" t="str">
        <f t="shared" si="51"/>
        <v>0</v>
      </c>
      <c r="R595" t="str">
        <f t="shared" si="51"/>
        <v>29</v>
      </c>
    </row>
    <row r="596" spans="1:18" ht="12.75" customHeight="1" x14ac:dyDescent="0.3">
      <c r="A596" s="16">
        <v>598</v>
      </c>
      <c r="B596" s="14" t="s">
        <v>310</v>
      </c>
      <c r="C596" s="14" t="s">
        <v>8</v>
      </c>
      <c r="D596" s="14" t="s">
        <v>9</v>
      </c>
      <c r="E596" s="15" t="s">
        <v>1391</v>
      </c>
      <c r="F596" s="16">
        <v>30</v>
      </c>
      <c r="G596" s="17">
        <v>34</v>
      </c>
      <c r="H596" s="18">
        <f t="shared" si="47"/>
        <v>1020</v>
      </c>
      <c r="I596" s="14" t="str">
        <f t="shared" si="48"/>
        <v>ITA-SG-34</v>
      </c>
      <c r="J596" s="32" t="str">
        <f>MID(Tabella1[[#This Row],[COD PRODOTTO]],3,3)</f>
        <v>471</v>
      </c>
      <c r="K596" s="32"/>
      <c r="L596" t="str">
        <f t="shared" si="49"/>
        <v>terminato</v>
      </c>
      <c r="M596" t="str">
        <f t="shared" si="50"/>
        <v>A8471951</v>
      </c>
      <c r="N596" t="str">
        <f>TRIM(C596)</f>
        <v>ITA</v>
      </c>
      <c r="O596" t="str">
        <f>TRIM(D596)</f>
        <v>SG</v>
      </c>
      <c r="P596" t="str">
        <f>TRIM(E596)</f>
        <v>non terminato</v>
      </c>
      <c r="Q596" t="str">
        <f t="shared" si="51"/>
        <v>30</v>
      </c>
      <c r="R596" t="str">
        <f t="shared" si="51"/>
        <v>34</v>
      </c>
    </row>
    <row r="597" spans="1:18" ht="12.75" customHeight="1" x14ac:dyDescent="0.3">
      <c r="A597" s="16">
        <v>599</v>
      </c>
      <c r="B597" s="14" t="s">
        <v>311</v>
      </c>
      <c r="C597" s="14" t="s">
        <v>8</v>
      </c>
      <c r="D597" s="14" t="s">
        <v>54</v>
      </c>
      <c r="E597" s="14" t="s">
        <v>10</v>
      </c>
      <c r="F597" s="16">
        <v>0</v>
      </c>
      <c r="G597" s="17">
        <v>34</v>
      </c>
      <c r="H597" s="18" t="str">
        <f t="shared" si="47"/>
        <v/>
      </c>
      <c r="I597" s="14" t="str">
        <f t="shared" si="48"/>
        <v>ITA-zan S.R.L.-34</v>
      </c>
      <c r="J597" s="32" t="str">
        <f>MID(Tabella1[[#This Row],[COD PRODOTTO]],3,3)</f>
        <v>593</v>
      </c>
      <c r="K597" s="32"/>
      <c r="L597" t="str">
        <f t="shared" si="49"/>
        <v>terminato</v>
      </c>
      <c r="M597" t="str">
        <f t="shared" si="50"/>
        <v>C6593852</v>
      </c>
      <c r="N597" t="str">
        <f>TRIM(C597)</f>
        <v>ITA</v>
      </c>
      <c r="O597" t="str">
        <f>TRIM(D597)</f>
        <v>zan S.R.L.</v>
      </c>
      <c r="P597" t="str">
        <f>TRIM(E597)</f>
        <v>terminato</v>
      </c>
      <c r="Q597" t="str">
        <f t="shared" si="51"/>
        <v>0</v>
      </c>
      <c r="R597" t="str">
        <f t="shared" si="51"/>
        <v>34</v>
      </c>
    </row>
    <row r="598" spans="1:18" ht="12.75" customHeight="1" x14ac:dyDescent="0.3">
      <c r="A598" s="16">
        <v>600</v>
      </c>
      <c r="B598" s="14" t="s">
        <v>312</v>
      </c>
      <c r="C598" s="14" t="s">
        <v>8</v>
      </c>
      <c r="D598" s="14" t="s">
        <v>49</v>
      </c>
      <c r="E598" s="14" t="s">
        <v>10</v>
      </c>
      <c r="F598" s="16">
        <v>0</v>
      </c>
      <c r="G598" s="17">
        <v>39</v>
      </c>
      <c r="H598" s="18" t="str">
        <f t="shared" si="47"/>
        <v/>
      </c>
      <c r="I598" s="14" t="str">
        <f t="shared" si="48"/>
        <v>ITA-SICURpin SUD S.r.l-39</v>
      </c>
      <c r="J598" s="32" t="str">
        <f>MID(Tabella1[[#This Row],[COD PRODOTTO]],3,3)</f>
        <v>279</v>
      </c>
      <c r="K598" s="32"/>
      <c r="L598" t="str">
        <f t="shared" si="49"/>
        <v>terminato</v>
      </c>
      <c r="M598" t="str">
        <f t="shared" si="50"/>
        <v>H7279045</v>
      </c>
      <c r="N598" t="str">
        <f>TRIM(C598)</f>
        <v>ITA</v>
      </c>
      <c r="O598" t="str">
        <f>TRIM(D598)</f>
        <v>SICURpin SUD S.r.l</v>
      </c>
      <c r="P598" t="str">
        <f>TRIM(E598)</f>
        <v>terminato</v>
      </c>
      <c r="Q598" t="str">
        <f t="shared" si="51"/>
        <v>0</v>
      </c>
      <c r="R598" t="str">
        <f t="shared" si="51"/>
        <v>39</v>
      </c>
    </row>
    <row r="599" spans="1:18" ht="12.75" customHeight="1" x14ac:dyDescent="0.3">
      <c r="A599" s="16">
        <v>601</v>
      </c>
      <c r="B599" s="14" t="s">
        <v>312</v>
      </c>
      <c r="C599" s="14" t="s">
        <v>8</v>
      </c>
      <c r="D599" s="14" t="s">
        <v>49</v>
      </c>
      <c r="E599" s="15" t="s">
        <v>1391</v>
      </c>
      <c r="F599" s="16">
        <v>30</v>
      </c>
      <c r="G599" s="17">
        <v>28</v>
      </c>
      <c r="H599" s="18">
        <f t="shared" si="47"/>
        <v>840</v>
      </c>
      <c r="I599" s="14" t="str">
        <f t="shared" si="48"/>
        <v>ITA-SICURpin SUD S.r.l-28</v>
      </c>
      <c r="J599" s="32" t="str">
        <f>MID(Tabella1[[#This Row],[COD PRODOTTO]],3,3)</f>
        <v>279</v>
      </c>
      <c r="K599" s="32"/>
      <c r="L599" t="str">
        <f t="shared" si="49"/>
        <v>terminato</v>
      </c>
      <c r="M599" t="str">
        <f t="shared" si="50"/>
        <v>H7279045</v>
      </c>
      <c r="N599" t="str">
        <f>TRIM(C599)</f>
        <v>ITA</v>
      </c>
      <c r="O599" t="str">
        <f>TRIM(D599)</f>
        <v>SICURpin SUD S.r.l</v>
      </c>
      <c r="P599" t="str">
        <f>TRIM(E599)</f>
        <v>non terminato</v>
      </c>
      <c r="Q599" t="str">
        <f t="shared" si="51"/>
        <v>30</v>
      </c>
      <c r="R599" t="str">
        <f t="shared" si="51"/>
        <v>28</v>
      </c>
    </row>
    <row r="600" spans="1:18" ht="12.75" customHeight="1" x14ac:dyDescent="0.3">
      <c r="A600" s="16">
        <v>602</v>
      </c>
      <c r="B600" s="14" t="s">
        <v>312</v>
      </c>
      <c r="C600" s="14" t="s">
        <v>8</v>
      </c>
      <c r="D600" s="14" t="s">
        <v>49</v>
      </c>
      <c r="E600" s="15" t="s">
        <v>1391</v>
      </c>
      <c r="F600" s="16">
        <v>20</v>
      </c>
      <c r="G600" s="17">
        <v>11</v>
      </c>
      <c r="H600" s="18">
        <f t="shared" si="47"/>
        <v>220</v>
      </c>
      <c r="I600" s="14" t="str">
        <f t="shared" si="48"/>
        <v>ITA-SICURpin SUD S.r.l-11</v>
      </c>
      <c r="J600" s="32" t="str">
        <f>MID(Tabella1[[#This Row],[COD PRODOTTO]],3,3)</f>
        <v>279</v>
      </c>
      <c r="K600" s="32"/>
      <c r="L600" t="str">
        <f t="shared" si="49"/>
        <v>terminato</v>
      </c>
      <c r="M600" t="str">
        <f t="shared" si="50"/>
        <v>H7279045</v>
      </c>
      <c r="N600" t="str">
        <f>TRIM(C600)</f>
        <v>ITA</v>
      </c>
      <c r="O600" t="str">
        <f>TRIM(D600)</f>
        <v>SICURpin SUD S.r.l</v>
      </c>
      <c r="P600" t="str">
        <f>TRIM(E600)</f>
        <v>non terminato</v>
      </c>
      <c r="Q600" t="str">
        <f t="shared" si="51"/>
        <v>20</v>
      </c>
      <c r="R600" t="str">
        <f t="shared" si="51"/>
        <v>11</v>
      </c>
    </row>
    <row r="601" spans="1:18" ht="12.75" customHeight="1" x14ac:dyDescent="0.3">
      <c r="A601" s="16">
        <v>603</v>
      </c>
      <c r="B601" s="14" t="s">
        <v>312</v>
      </c>
      <c r="C601" s="14" t="s">
        <v>8</v>
      </c>
      <c r="D601" s="14" t="s">
        <v>49</v>
      </c>
      <c r="E601" s="15" t="s">
        <v>1391</v>
      </c>
      <c r="F601" s="16">
        <v>10</v>
      </c>
      <c r="G601" s="17">
        <v>26</v>
      </c>
      <c r="H601" s="18">
        <f t="shared" si="47"/>
        <v>260</v>
      </c>
      <c r="I601" s="14" t="str">
        <f t="shared" si="48"/>
        <v>ITA-SICURpin SUD S.r.l-26</v>
      </c>
      <c r="J601" s="32" t="str">
        <f>MID(Tabella1[[#This Row],[COD PRODOTTO]],3,3)</f>
        <v>279</v>
      </c>
      <c r="K601" s="32"/>
      <c r="L601" t="str">
        <f t="shared" si="49"/>
        <v>terminato</v>
      </c>
      <c r="M601" t="str">
        <f t="shared" si="50"/>
        <v>H7279045</v>
      </c>
      <c r="N601" t="str">
        <f>TRIM(C601)</f>
        <v>ITA</v>
      </c>
      <c r="O601" t="str">
        <f>TRIM(D601)</f>
        <v>SICURpin SUD S.r.l</v>
      </c>
      <c r="P601" t="str">
        <f>TRIM(E601)</f>
        <v>non terminato</v>
      </c>
      <c r="Q601" t="str">
        <f t="shared" si="51"/>
        <v>10</v>
      </c>
      <c r="R601" t="str">
        <f t="shared" si="51"/>
        <v>26</v>
      </c>
    </row>
    <row r="602" spans="1:18" ht="12.75" customHeight="1" x14ac:dyDescent="0.3">
      <c r="A602" s="16">
        <v>604</v>
      </c>
      <c r="B602" s="14" t="s">
        <v>313</v>
      </c>
      <c r="C602" s="14" t="s">
        <v>8</v>
      </c>
      <c r="D602" s="14" t="s">
        <v>97</v>
      </c>
      <c r="E602" s="15" t="s">
        <v>1391</v>
      </c>
      <c r="F602" s="16">
        <v>30</v>
      </c>
      <c r="G602" s="17">
        <v>38</v>
      </c>
      <c r="H602" s="18">
        <f t="shared" si="47"/>
        <v>1140</v>
      </c>
      <c r="I602" s="14" t="str">
        <f t="shared" si="48"/>
        <v>ITA-zan SPA-38</v>
      </c>
      <c r="J602" s="32" t="str">
        <f>MID(Tabella1[[#This Row],[COD PRODOTTO]],3,3)</f>
        <v>071</v>
      </c>
      <c r="K602" s="32"/>
      <c r="L602" t="str">
        <f t="shared" si="49"/>
        <v>terminato</v>
      </c>
      <c r="M602" t="str">
        <f t="shared" si="50"/>
        <v>m8071092</v>
      </c>
      <c r="N602" t="str">
        <f>TRIM(C602)</f>
        <v>ITA</v>
      </c>
      <c r="O602" t="str">
        <f>TRIM(D602)</f>
        <v>zan SPA</v>
      </c>
      <c r="P602" t="str">
        <f>TRIM(E602)</f>
        <v>non terminato</v>
      </c>
      <c r="Q602" t="str">
        <f t="shared" si="51"/>
        <v>30</v>
      </c>
      <c r="R602" t="str">
        <f t="shared" si="51"/>
        <v>38</v>
      </c>
    </row>
    <row r="603" spans="1:18" ht="12.75" customHeight="1" x14ac:dyDescent="0.3">
      <c r="A603" s="16">
        <v>605</v>
      </c>
      <c r="B603" s="14" t="s">
        <v>314</v>
      </c>
      <c r="C603" s="14" t="s">
        <v>8</v>
      </c>
      <c r="D603" s="14" t="s">
        <v>9</v>
      </c>
      <c r="E603" s="14" t="s">
        <v>10</v>
      </c>
      <c r="F603" s="16">
        <v>0</v>
      </c>
      <c r="G603" s="17">
        <v>39</v>
      </c>
      <c r="H603" s="18" t="str">
        <f t="shared" si="47"/>
        <v/>
      </c>
      <c r="I603" s="14" t="str">
        <f t="shared" si="48"/>
        <v>ITA-SG-39</v>
      </c>
      <c r="J603" s="32" t="str">
        <f>MID(Tabella1[[#This Row],[COD PRODOTTO]],3,3)</f>
        <v>390</v>
      </c>
      <c r="K603" s="32"/>
      <c r="L603" t="str">
        <f t="shared" si="49"/>
        <v>terminato</v>
      </c>
      <c r="M603" t="str">
        <f t="shared" si="50"/>
        <v>S4390754</v>
      </c>
      <c r="N603" t="str">
        <f>TRIM(C603)</f>
        <v>ITA</v>
      </c>
      <c r="O603" t="str">
        <f>TRIM(D603)</f>
        <v>SG</v>
      </c>
      <c r="P603" t="str">
        <f>TRIM(E603)</f>
        <v>terminato</v>
      </c>
      <c r="Q603" t="str">
        <f t="shared" si="51"/>
        <v>0</v>
      </c>
      <c r="R603" t="str">
        <f t="shared" si="51"/>
        <v>39</v>
      </c>
    </row>
    <row r="604" spans="1:18" ht="12.75" customHeight="1" x14ac:dyDescent="0.3">
      <c r="A604" s="16">
        <v>606</v>
      </c>
      <c r="B604" s="14" t="s">
        <v>314</v>
      </c>
      <c r="C604" s="14" t="s">
        <v>8</v>
      </c>
      <c r="D604" s="14" t="s">
        <v>9</v>
      </c>
      <c r="E604" s="15" t="s">
        <v>1391</v>
      </c>
      <c r="F604" s="16">
        <v>10</v>
      </c>
      <c r="G604" s="17">
        <v>30</v>
      </c>
      <c r="H604" s="18">
        <f t="shared" si="47"/>
        <v>300</v>
      </c>
      <c r="I604" s="14" t="str">
        <f t="shared" si="48"/>
        <v>ITA-SG-30</v>
      </c>
      <c r="J604" s="32" t="str">
        <f>MID(Tabella1[[#This Row],[COD PRODOTTO]],3,3)</f>
        <v>390</v>
      </c>
      <c r="K604" s="32"/>
      <c r="L604" t="str">
        <f t="shared" si="49"/>
        <v>terminato</v>
      </c>
      <c r="M604" t="str">
        <f t="shared" si="50"/>
        <v>S4390754</v>
      </c>
      <c r="N604" t="str">
        <f>TRIM(C604)</f>
        <v>ITA</v>
      </c>
      <c r="O604" t="str">
        <f>TRIM(D604)</f>
        <v>SG</v>
      </c>
      <c r="P604" t="str">
        <f>TRIM(E604)</f>
        <v>non terminato</v>
      </c>
      <c r="Q604" t="str">
        <f t="shared" si="51"/>
        <v>10</v>
      </c>
      <c r="R604" t="str">
        <f t="shared" si="51"/>
        <v>30</v>
      </c>
    </row>
    <row r="605" spans="1:18" ht="12.75" customHeight="1" x14ac:dyDescent="0.3">
      <c r="A605" s="16">
        <v>607</v>
      </c>
      <c r="B605" s="14" t="s">
        <v>314</v>
      </c>
      <c r="C605" s="14" t="s">
        <v>8</v>
      </c>
      <c r="D605" s="14" t="s">
        <v>9</v>
      </c>
      <c r="E605" s="15" t="s">
        <v>1391</v>
      </c>
      <c r="F605" s="16">
        <v>30</v>
      </c>
      <c r="G605" s="17">
        <v>31</v>
      </c>
      <c r="H605" s="18">
        <f t="shared" si="47"/>
        <v>930</v>
      </c>
      <c r="I605" s="14" t="str">
        <f t="shared" si="48"/>
        <v>ITA-SG-31</v>
      </c>
      <c r="J605" s="32" t="str">
        <f>MID(Tabella1[[#This Row],[COD PRODOTTO]],3,3)</f>
        <v>390</v>
      </c>
      <c r="K605" s="32"/>
      <c r="L605" t="str">
        <f t="shared" si="49"/>
        <v>terminato</v>
      </c>
      <c r="M605" t="str">
        <f t="shared" si="50"/>
        <v>S4390754</v>
      </c>
      <c r="N605" t="str">
        <f>TRIM(C605)</f>
        <v>ITA</v>
      </c>
      <c r="O605" t="str">
        <f>TRIM(D605)</f>
        <v>SG</v>
      </c>
      <c r="P605" t="str">
        <f>TRIM(E605)</f>
        <v>non terminato</v>
      </c>
      <c r="Q605" t="str">
        <f t="shared" si="51"/>
        <v>30</v>
      </c>
      <c r="R605" t="str">
        <f t="shared" si="51"/>
        <v>31</v>
      </c>
    </row>
    <row r="606" spans="1:18" ht="12.75" customHeight="1" x14ac:dyDescent="0.3">
      <c r="A606" s="16">
        <v>608</v>
      </c>
      <c r="B606" s="14" t="s">
        <v>315</v>
      </c>
      <c r="C606" s="14" t="s">
        <v>8</v>
      </c>
      <c r="D606" s="14" t="s">
        <v>9</v>
      </c>
      <c r="E606" s="15" t="s">
        <v>1391</v>
      </c>
      <c r="F606" s="16">
        <v>30</v>
      </c>
      <c r="G606" s="17">
        <v>36</v>
      </c>
      <c r="H606" s="18">
        <f t="shared" si="47"/>
        <v>1080</v>
      </c>
      <c r="I606" s="14" t="str">
        <f t="shared" si="48"/>
        <v>ITA-SG-36</v>
      </c>
      <c r="J606" s="32" t="str">
        <f>MID(Tabella1[[#This Row],[COD PRODOTTO]],3,3)</f>
        <v>029</v>
      </c>
      <c r="K606" s="32"/>
      <c r="L606" t="str">
        <f t="shared" si="49"/>
        <v>terminato</v>
      </c>
      <c r="M606" t="str">
        <f t="shared" si="50"/>
        <v>S0029121</v>
      </c>
      <c r="N606" t="str">
        <f>TRIM(C606)</f>
        <v>ITA</v>
      </c>
      <c r="O606" t="str">
        <f>TRIM(D606)</f>
        <v>SG</v>
      </c>
      <c r="P606" t="str">
        <f>TRIM(E606)</f>
        <v>non terminato</v>
      </c>
      <c r="Q606" t="str">
        <f t="shared" si="51"/>
        <v>30</v>
      </c>
      <c r="R606" t="str">
        <f t="shared" si="51"/>
        <v>36</v>
      </c>
    </row>
    <row r="607" spans="1:18" ht="12.75" customHeight="1" x14ac:dyDescent="0.3">
      <c r="A607" s="16">
        <v>609</v>
      </c>
      <c r="B607" s="14" t="s">
        <v>315</v>
      </c>
      <c r="C607" s="14" t="s">
        <v>8</v>
      </c>
      <c r="D607" s="14" t="s">
        <v>9</v>
      </c>
      <c r="E607" s="14" t="s">
        <v>10</v>
      </c>
      <c r="F607" s="16">
        <v>0</v>
      </c>
      <c r="G607" s="17">
        <v>35</v>
      </c>
      <c r="H607" s="18" t="str">
        <f t="shared" si="47"/>
        <v/>
      </c>
      <c r="I607" s="14" t="str">
        <f t="shared" si="48"/>
        <v>ITA-SG-35</v>
      </c>
      <c r="J607" s="32" t="str">
        <f>MID(Tabella1[[#This Row],[COD PRODOTTO]],3,3)</f>
        <v>029</v>
      </c>
      <c r="K607" s="32"/>
      <c r="L607" t="str">
        <f t="shared" si="49"/>
        <v>terminato</v>
      </c>
      <c r="M607" t="str">
        <f t="shared" si="50"/>
        <v>S0029121</v>
      </c>
      <c r="N607" t="str">
        <f>TRIM(C607)</f>
        <v>ITA</v>
      </c>
      <c r="O607" t="str">
        <f>TRIM(D607)</f>
        <v>SG</v>
      </c>
      <c r="P607" t="str">
        <f>TRIM(E607)</f>
        <v>terminato</v>
      </c>
      <c r="Q607" t="str">
        <f t="shared" si="51"/>
        <v>0</v>
      </c>
      <c r="R607" t="str">
        <f t="shared" si="51"/>
        <v>35</v>
      </c>
    </row>
    <row r="608" spans="1:18" ht="12.75" customHeight="1" x14ac:dyDescent="0.3">
      <c r="A608" s="16">
        <v>610</v>
      </c>
      <c r="B608" s="14" t="s">
        <v>316</v>
      </c>
      <c r="C608" s="14" t="s">
        <v>8</v>
      </c>
      <c r="D608" s="14" t="s">
        <v>36</v>
      </c>
      <c r="E608" s="15" t="s">
        <v>1391</v>
      </c>
      <c r="F608" s="16">
        <v>10</v>
      </c>
      <c r="G608" s="17">
        <v>19</v>
      </c>
      <c r="H608" s="18">
        <f t="shared" si="47"/>
        <v>190</v>
      </c>
      <c r="I608" s="14" t="str">
        <f t="shared" si="48"/>
        <v>ITA-zan VETRI-19</v>
      </c>
      <c r="J608" s="32" t="str">
        <f>MID(Tabella1[[#This Row],[COD PRODOTTO]],3,3)</f>
        <v>611</v>
      </c>
      <c r="K608" s="32"/>
      <c r="L608" t="str">
        <f t="shared" si="49"/>
        <v>terminato</v>
      </c>
      <c r="M608" t="str">
        <f t="shared" si="50"/>
        <v>G3611792</v>
      </c>
      <c r="N608" t="str">
        <f>TRIM(C608)</f>
        <v>ITA</v>
      </c>
      <c r="O608" t="str">
        <f>TRIM(D608)</f>
        <v>zan VETRI</v>
      </c>
      <c r="P608" t="str">
        <f>TRIM(E608)</f>
        <v>non terminato</v>
      </c>
      <c r="Q608" t="str">
        <f t="shared" si="51"/>
        <v>10</v>
      </c>
      <c r="R608" t="str">
        <f t="shared" si="51"/>
        <v>19</v>
      </c>
    </row>
    <row r="609" spans="1:18" ht="12.75" customHeight="1" x14ac:dyDescent="0.3">
      <c r="A609" s="16">
        <v>611</v>
      </c>
      <c r="B609" s="14" t="s">
        <v>316</v>
      </c>
      <c r="C609" s="14" t="s">
        <v>8</v>
      </c>
      <c r="D609" s="14" t="s">
        <v>36</v>
      </c>
      <c r="E609" s="15" t="s">
        <v>1391</v>
      </c>
      <c r="F609" s="16">
        <v>30</v>
      </c>
      <c r="G609" s="17">
        <v>32</v>
      </c>
      <c r="H609" s="18">
        <f t="shared" si="47"/>
        <v>960</v>
      </c>
      <c r="I609" s="14" t="str">
        <f t="shared" si="48"/>
        <v>ITA-zan VETRI-32</v>
      </c>
      <c r="J609" s="32" t="str">
        <f>MID(Tabella1[[#This Row],[COD PRODOTTO]],3,3)</f>
        <v>611</v>
      </c>
      <c r="K609" s="32"/>
      <c r="L609" t="str">
        <f t="shared" si="49"/>
        <v>terminato</v>
      </c>
      <c r="M609" t="str">
        <f t="shared" si="50"/>
        <v>G3611792</v>
      </c>
      <c r="N609" t="str">
        <f>TRIM(C609)</f>
        <v>ITA</v>
      </c>
      <c r="O609" t="str">
        <f>TRIM(D609)</f>
        <v>zan VETRI</v>
      </c>
      <c r="P609" t="str">
        <f>TRIM(E609)</f>
        <v>non terminato</v>
      </c>
      <c r="Q609" t="str">
        <f t="shared" si="51"/>
        <v>30</v>
      </c>
      <c r="R609" t="str">
        <f t="shared" si="51"/>
        <v>32</v>
      </c>
    </row>
    <row r="610" spans="1:18" ht="12.75" customHeight="1" x14ac:dyDescent="0.3">
      <c r="A610" s="16">
        <v>612</v>
      </c>
      <c r="B610" s="14" t="s">
        <v>316</v>
      </c>
      <c r="C610" s="14" t="s">
        <v>8</v>
      </c>
      <c r="D610" s="14" t="s">
        <v>36</v>
      </c>
      <c r="E610" s="14" t="s">
        <v>10</v>
      </c>
      <c r="F610" s="16">
        <v>0</v>
      </c>
      <c r="G610" s="17">
        <v>18</v>
      </c>
      <c r="H610" s="18" t="str">
        <f t="shared" si="47"/>
        <v/>
      </c>
      <c r="I610" s="14" t="str">
        <f t="shared" si="48"/>
        <v>ITA-zan VETRI-18</v>
      </c>
      <c r="J610" s="32" t="str">
        <f>MID(Tabella1[[#This Row],[COD PRODOTTO]],3,3)</f>
        <v>611</v>
      </c>
      <c r="K610" s="32"/>
      <c r="L610" t="str">
        <f t="shared" si="49"/>
        <v>terminato</v>
      </c>
      <c r="M610" t="str">
        <f t="shared" si="50"/>
        <v>G3611792</v>
      </c>
      <c r="N610" t="str">
        <f>TRIM(C610)</f>
        <v>ITA</v>
      </c>
      <c r="O610" t="str">
        <f>TRIM(D610)</f>
        <v>zan VETRI</v>
      </c>
      <c r="P610" t="str">
        <f>TRIM(E610)</f>
        <v>terminato</v>
      </c>
      <c r="Q610" t="str">
        <f t="shared" si="51"/>
        <v>0</v>
      </c>
      <c r="R610" t="str">
        <f t="shared" si="51"/>
        <v>18</v>
      </c>
    </row>
    <row r="611" spans="1:18" ht="12.75" customHeight="1" x14ac:dyDescent="0.3">
      <c r="A611" s="16">
        <v>613</v>
      </c>
      <c r="B611" s="14" t="s">
        <v>316</v>
      </c>
      <c r="C611" s="14" t="s">
        <v>8</v>
      </c>
      <c r="D611" s="14" t="s">
        <v>36</v>
      </c>
      <c r="E611" s="15" t="s">
        <v>1391</v>
      </c>
      <c r="F611" s="16">
        <v>20</v>
      </c>
      <c r="G611" s="17">
        <v>35</v>
      </c>
      <c r="H611" s="18">
        <f t="shared" si="47"/>
        <v>700</v>
      </c>
      <c r="I611" s="14" t="str">
        <f t="shared" si="48"/>
        <v>ITA-zan VETRI-35</v>
      </c>
      <c r="J611" s="32" t="str">
        <f>MID(Tabella1[[#This Row],[COD PRODOTTO]],3,3)</f>
        <v>611</v>
      </c>
      <c r="K611" s="32"/>
      <c r="L611" t="str">
        <f t="shared" si="49"/>
        <v>terminato</v>
      </c>
      <c r="M611" t="str">
        <f t="shared" si="50"/>
        <v>G3611792</v>
      </c>
      <c r="N611" t="str">
        <f>TRIM(C611)</f>
        <v>ITA</v>
      </c>
      <c r="O611" t="str">
        <f>TRIM(D611)</f>
        <v>zan VETRI</v>
      </c>
      <c r="P611" t="str">
        <f>TRIM(E611)</f>
        <v>non terminato</v>
      </c>
      <c r="Q611" t="str">
        <f t="shared" si="51"/>
        <v>20</v>
      </c>
      <c r="R611" t="str">
        <f t="shared" si="51"/>
        <v>35</v>
      </c>
    </row>
    <row r="612" spans="1:18" ht="12.75" customHeight="1" x14ac:dyDescent="0.3">
      <c r="A612" s="16">
        <v>614</v>
      </c>
      <c r="B612" s="14" t="s">
        <v>317</v>
      </c>
      <c r="C612" s="14" t="s">
        <v>8</v>
      </c>
      <c r="D612" s="14" t="s">
        <v>9</v>
      </c>
      <c r="E612" s="15" t="s">
        <v>1391</v>
      </c>
      <c r="F612" s="16">
        <v>30</v>
      </c>
      <c r="G612" s="17">
        <v>11</v>
      </c>
      <c r="H612" s="18">
        <f t="shared" si="47"/>
        <v>330</v>
      </c>
      <c r="I612" s="14" t="str">
        <f t="shared" si="48"/>
        <v>ITA-SG-11</v>
      </c>
      <c r="J612" s="32" t="str">
        <f>MID(Tabella1[[#This Row],[COD PRODOTTO]],3,3)</f>
        <v>816</v>
      </c>
      <c r="K612" s="32"/>
      <c r="L612" t="str">
        <f t="shared" si="49"/>
        <v>terminato</v>
      </c>
      <c r="M612" t="str">
        <f t="shared" si="50"/>
        <v>G4816417</v>
      </c>
      <c r="N612" t="str">
        <f>TRIM(C612)</f>
        <v>ITA</v>
      </c>
      <c r="O612" t="str">
        <f>TRIM(D612)</f>
        <v>SG</v>
      </c>
      <c r="P612" t="str">
        <f>TRIM(E612)</f>
        <v>non terminato</v>
      </c>
      <c r="Q612" t="str">
        <f t="shared" si="51"/>
        <v>30</v>
      </c>
      <c r="R612" t="str">
        <f t="shared" si="51"/>
        <v>11</v>
      </c>
    </row>
    <row r="613" spans="1:18" ht="12.75" customHeight="1" x14ac:dyDescent="0.3">
      <c r="A613" s="16">
        <v>615</v>
      </c>
      <c r="B613" s="14" t="s">
        <v>317</v>
      </c>
      <c r="C613" s="14" t="s">
        <v>8</v>
      </c>
      <c r="D613" s="14" t="s">
        <v>9</v>
      </c>
      <c r="E613" s="15" t="s">
        <v>1391</v>
      </c>
      <c r="F613" s="16">
        <v>20</v>
      </c>
      <c r="G613" s="17">
        <v>38</v>
      </c>
      <c r="H613" s="18">
        <f t="shared" si="47"/>
        <v>760</v>
      </c>
      <c r="I613" s="14" t="str">
        <f t="shared" si="48"/>
        <v>ITA-SG-38</v>
      </c>
      <c r="J613" s="32" t="str">
        <f>MID(Tabella1[[#This Row],[COD PRODOTTO]],3,3)</f>
        <v>816</v>
      </c>
      <c r="K613" s="32"/>
      <c r="L613" t="str">
        <f t="shared" si="49"/>
        <v>terminato</v>
      </c>
      <c r="M613" t="str">
        <f t="shared" si="50"/>
        <v>G4816417</v>
      </c>
      <c r="N613" t="str">
        <f>TRIM(C613)</f>
        <v>ITA</v>
      </c>
      <c r="O613" t="str">
        <f>TRIM(D613)</f>
        <v>SG</v>
      </c>
      <c r="P613" t="str">
        <f>TRIM(E613)</f>
        <v>non terminato</v>
      </c>
      <c r="Q613" t="str">
        <f t="shared" si="51"/>
        <v>20</v>
      </c>
      <c r="R613" t="str">
        <f t="shared" si="51"/>
        <v>38</v>
      </c>
    </row>
    <row r="614" spans="1:18" ht="12.75" customHeight="1" x14ac:dyDescent="0.3">
      <c r="A614" s="16">
        <v>616</v>
      </c>
      <c r="B614" s="14" t="s">
        <v>317</v>
      </c>
      <c r="C614" s="14" t="s">
        <v>8</v>
      </c>
      <c r="D614" s="14" t="s">
        <v>9</v>
      </c>
      <c r="E614" s="14" t="s">
        <v>10</v>
      </c>
      <c r="F614" s="16">
        <v>0</v>
      </c>
      <c r="G614" s="17">
        <v>31</v>
      </c>
      <c r="H614" s="18" t="str">
        <f t="shared" si="47"/>
        <v/>
      </c>
      <c r="I614" s="14" t="str">
        <f t="shared" si="48"/>
        <v>ITA-SG-31</v>
      </c>
      <c r="J614" s="32" t="str">
        <f>MID(Tabella1[[#This Row],[COD PRODOTTO]],3,3)</f>
        <v>816</v>
      </c>
      <c r="K614" s="32"/>
      <c r="L614" t="str">
        <f t="shared" si="49"/>
        <v>terminato</v>
      </c>
      <c r="M614" t="str">
        <f t="shared" si="50"/>
        <v>G4816417</v>
      </c>
      <c r="N614" t="str">
        <f>TRIM(C614)</f>
        <v>ITA</v>
      </c>
      <c r="O614" t="str">
        <f>TRIM(D614)</f>
        <v>SG</v>
      </c>
      <c r="P614" t="str">
        <f>TRIM(E614)</f>
        <v>terminato</v>
      </c>
      <c r="Q614" t="str">
        <f t="shared" si="51"/>
        <v>0</v>
      </c>
      <c r="R614" t="str">
        <f t="shared" si="51"/>
        <v>31</v>
      </c>
    </row>
    <row r="615" spans="1:18" ht="12.75" customHeight="1" x14ac:dyDescent="0.3">
      <c r="A615" s="16">
        <v>617</v>
      </c>
      <c r="B615" s="14" t="s">
        <v>317</v>
      </c>
      <c r="C615" s="14" t="s">
        <v>8</v>
      </c>
      <c r="D615" s="14" t="s">
        <v>9</v>
      </c>
      <c r="E615" s="15" t="s">
        <v>1391</v>
      </c>
      <c r="F615" s="16">
        <v>10</v>
      </c>
      <c r="G615" s="17">
        <v>31</v>
      </c>
      <c r="H615" s="18">
        <f t="shared" si="47"/>
        <v>310</v>
      </c>
      <c r="I615" s="14" t="str">
        <f t="shared" si="48"/>
        <v>ITA-SG-31</v>
      </c>
      <c r="J615" s="32" t="str">
        <f>MID(Tabella1[[#This Row],[COD PRODOTTO]],3,3)</f>
        <v>816</v>
      </c>
      <c r="K615" s="32"/>
      <c r="L615" t="str">
        <f t="shared" si="49"/>
        <v>terminato</v>
      </c>
      <c r="M615" t="str">
        <f t="shared" si="50"/>
        <v>G4816417</v>
      </c>
      <c r="N615" t="str">
        <f>TRIM(C615)</f>
        <v>ITA</v>
      </c>
      <c r="O615" t="str">
        <f>TRIM(D615)</f>
        <v>SG</v>
      </c>
      <c r="P615" t="str">
        <f>TRIM(E615)</f>
        <v>non terminato</v>
      </c>
      <c r="Q615" t="str">
        <f t="shared" si="51"/>
        <v>10</v>
      </c>
      <c r="R615" t="str">
        <f t="shared" si="51"/>
        <v>31</v>
      </c>
    </row>
    <row r="616" spans="1:18" ht="12.75" customHeight="1" x14ac:dyDescent="0.3">
      <c r="A616" s="16">
        <v>618</v>
      </c>
      <c r="B616" s="14" t="s">
        <v>318</v>
      </c>
      <c r="C616" s="14" t="s">
        <v>8</v>
      </c>
      <c r="D616" s="14" t="s">
        <v>97</v>
      </c>
      <c r="E616" s="15" t="s">
        <v>1391</v>
      </c>
      <c r="F616" s="16">
        <v>10</v>
      </c>
      <c r="G616" s="17">
        <v>14</v>
      </c>
      <c r="H616" s="18">
        <f t="shared" si="47"/>
        <v>140</v>
      </c>
      <c r="I616" s="14" t="str">
        <f t="shared" si="48"/>
        <v>ITA-zan SPA-14</v>
      </c>
      <c r="J616" s="32" t="str">
        <f>MID(Tabella1[[#This Row],[COD PRODOTTO]],3,3)</f>
        <v>475</v>
      </c>
      <c r="K616" s="32"/>
      <c r="L616" t="str">
        <f t="shared" si="49"/>
        <v>terminato</v>
      </c>
      <c r="M616" t="str">
        <f t="shared" si="50"/>
        <v>M5475794</v>
      </c>
      <c r="N616" t="str">
        <f>TRIM(C616)</f>
        <v>ITA</v>
      </c>
      <c r="O616" t="str">
        <f>TRIM(D616)</f>
        <v>zan SPA</v>
      </c>
      <c r="P616" t="str">
        <f>TRIM(E616)</f>
        <v>non terminato</v>
      </c>
      <c r="Q616" t="str">
        <f t="shared" si="51"/>
        <v>10</v>
      </c>
      <c r="R616" t="str">
        <f t="shared" si="51"/>
        <v>14</v>
      </c>
    </row>
    <row r="617" spans="1:18" ht="12.75" customHeight="1" x14ac:dyDescent="0.3">
      <c r="A617" s="16">
        <v>619</v>
      </c>
      <c r="B617" s="14" t="s">
        <v>319</v>
      </c>
      <c r="C617" s="14" t="s">
        <v>8</v>
      </c>
      <c r="D617" s="14" t="s">
        <v>47</v>
      </c>
      <c r="E617" s="14" t="s">
        <v>10</v>
      </c>
      <c r="F617" s="16">
        <v>0</v>
      </c>
      <c r="G617" s="17">
        <v>10</v>
      </c>
      <c r="H617" s="18" t="str">
        <f t="shared" si="47"/>
        <v/>
      </c>
      <c r="I617" s="14" t="str">
        <f t="shared" si="48"/>
        <v>ITA-zan pin SPA-10</v>
      </c>
      <c r="J617" s="32" t="str">
        <f>MID(Tabella1[[#This Row],[COD PRODOTTO]],3,3)</f>
        <v>924</v>
      </c>
      <c r="K617" s="32"/>
      <c r="L617" t="str">
        <f t="shared" si="49"/>
        <v>terminato</v>
      </c>
      <c r="M617" t="str">
        <f t="shared" si="50"/>
        <v>S6924996</v>
      </c>
      <c r="N617" t="str">
        <f>TRIM(C617)</f>
        <v>ITA</v>
      </c>
      <c r="O617" t="str">
        <f>TRIM(D617)</f>
        <v>zan pin SPA</v>
      </c>
      <c r="P617" t="str">
        <f>TRIM(E617)</f>
        <v>terminato</v>
      </c>
      <c r="Q617" t="str">
        <f t="shared" si="51"/>
        <v>0</v>
      </c>
      <c r="R617" t="str">
        <f t="shared" si="51"/>
        <v>10</v>
      </c>
    </row>
    <row r="618" spans="1:18" ht="12.75" customHeight="1" x14ac:dyDescent="0.3">
      <c r="A618" s="16">
        <v>620</v>
      </c>
      <c r="B618" s="14" t="s">
        <v>320</v>
      </c>
      <c r="C618" s="14" t="s">
        <v>8</v>
      </c>
      <c r="D618" s="14" t="s">
        <v>9</v>
      </c>
      <c r="E618" s="15" t="s">
        <v>1391</v>
      </c>
      <c r="F618" s="16">
        <v>30</v>
      </c>
      <c r="G618" s="17">
        <v>27</v>
      </c>
      <c r="H618" s="18">
        <f t="shared" si="47"/>
        <v>810</v>
      </c>
      <c r="I618" s="14" t="str">
        <f t="shared" si="48"/>
        <v>ITA-SG-27</v>
      </c>
      <c r="J618" s="32" t="str">
        <f>MID(Tabella1[[#This Row],[COD PRODOTTO]],3,3)</f>
        <v>980</v>
      </c>
      <c r="K618" s="32"/>
      <c r="L618" t="str">
        <f t="shared" si="49"/>
        <v>terminato</v>
      </c>
      <c r="M618" t="str">
        <f t="shared" si="50"/>
        <v>E1980708</v>
      </c>
      <c r="N618" t="str">
        <f>TRIM(C618)</f>
        <v>ITA</v>
      </c>
      <c r="O618" t="str">
        <f>TRIM(D618)</f>
        <v>SG</v>
      </c>
      <c r="P618" t="str">
        <f>TRIM(E618)</f>
        <v>non terminato</v>
      </c>
      <c r="Q618" t="str">
        <f t="shared" si="51"/>
        <v>30</v>
      </c>
      <c r="R618" t="str">
        <f t="shared" si="51"/>
        <v>27</v>
      </c>
    </row>
    <row r="619" spans="1:18" ht="12.75" customHeight="1" x14ac:dyDescent="0.3">
      <c r="A619" s="16">
        <v>621</v>
      </c>
      <c r="B619" s="14" t="s">
        <v>320</v>
      </c>
      <c r="C619" s="14" t="s">
        <v>8</v>
      </c>
      <c r="D619" s="14" t="s">
        <v>9</v>
      </c>
      <c r="E619" s="14" t="s">
        <v>10</v>
      </c>
      <c r="F619" s="16">
        <v>0</v>
      </c>
      <c r="G619" s="17">
        <v>17</v>
      </c>
      <c r="H619" s="18" t="str">
        <f t="shared" si="47"/>
        <v/>
      </c>
      <c r="I619" s="14" t="str">
        <f t="shared" si="48"/>
        <v>ITA-SG-17</v>
      </c>
      <c r="J619" s="32" t="str">
        <f>MID(Tabella1[[#This Row],[COD PRODOTTO]],3,3)</f>
        <v>980</v>
      </c>
      <c r="K619" s="32"/>
      <c r="L619" t="str">
        <f t="shared" si="49"/>
        <v>terminato</v>
      </c>
      <c r="M619" t="str">
        <f t="shared" si="50"/>
        <v>E1980708</v>
      </c>
      <c r="N619" t="str">
        <f>TRIM(C619)</f>
        <v>ITA</v>
      </c>
      <c r="O619" t="str">
        <f>TRIM(D619)</f>
        <v>SG</v>
      </c>
      <c r="P619" t="str">
        <f>TRIM(E619)</f>
        <v>terminato</v>
      </c>
      <c r="Q619" t="str">
        <f t="shared" si="51"/>
        <v>0</v>
      </c>
      <c r="R619" t="str">
        <f t="shared" si="51"/>
        <v>17</v>
      </c>
    </row>
    <row r="620" spans="1:18" ht="12.75" customHeight="1" x14ac:dyDescent="0.3">
      <c r="A620" s="16">
        <v>622</v>
      </c>
      <c r="B620" s="14" t="s">
        <v>321</v>
      </c>
      <c r="C620" s="14" t="s">
        <v>8</v>
      </c>
      <c r="D620" s="14" t="s">
        <v>9</v>
      </c>
      <c r="E620" s="15" t="s">
        <v>1391</v>
      </c>
      <c r="F620" s="16">
        <v>30</v>
      </c>
      <c r="G620" s="17">
        <v>27</v>
      </c>
      <c r="H620" s="18">
        <f t="shared" si="47"/>
        <v>810</v>
      </c>
      <c r="I620" s="14" t="str">
        <f t="shared" si="48"/>
        <v>ITA-SG-27</v>
      </c>
      <c r="J620" s="32" t="str">
        <f>MID(Tabella1[[#This Row],[COD PRODOTTO]],3,3)</f>
        <v>675</v>
      </c>
      <c r="K620" s="32"/>
      <c r="L620" t="str">
        <f t="shared" si="49"/>
        <v>terminato</v>
      </c>
      <c r="M620" t="str">
        <f t="shared" si="50"/>
        <v>M7675357</v>
      </c>
      <c r="N620" t="str">
        <f>TRIM(C620)</f>
        <v>ITA</v>
      </c>
      <c r="O620" t="str">
        <f>TRIM(D620)</f>
        <v>SG</v>
      </c>
      <c r="P620" t="str">
        <f>TRIM(E620)</f>
        <v>non terminato</v>
      </c>
      <c r="Q620" t="str">
        <f t="shared" si="51"/>
        <v>30</v>
      </c>
      <c r="R620" t="str">
        <f t="shared" si="51"/>
        <v>27</v>
      </c>
    </row>
    <row r="621" spans="1:18" ht="12.75" customHeight="1" x14ac:dyDescent="0.3">
      <c r="A621" s="16">
        <v>623</v>
      </c>
      <c r="B621" s="14" t="s">
        <v>321</v>
      </c>
      <c r="C621" s="14" t="s">
        <v>8</v>
      </c>
      <c r="D621" s="14" t="s">
        <v>9</v>
      </c>
      <c r="E621" s="14" t="s">
        <v>10</v>
      </c>
      <c r="F621" s="16">
        <v>0</v>
      </c>
      <c r="G621" s="17">
        <v>32</v>
      </c>
      <c r="H621" s="18" t="str">
        <f t="shared" si="47"/>
        <v/>
      </c>
      <c r="I621" s="14" t="str">
        <f t="shared" si="48"/>
        <v>ITA-SG-32</v>
      </c>
      <c r="J621" s="32" t="str">
        <f>MID(Tabella1[[#This Row],[COD PRODOTTO]],3,3)</f>
        <v>675</v>
      </c>
      <c r="K621" s="32"/>
      <c r="L621" t="str">
        <f t="shared" si="49"/>
        <v>terminato</v>
      </c>
      <c r="M621" t="str">
        <f t="shared" si="50"/>
        <v>M7675357</v>
      </c>
      <c r="N621" t="str">
        <f>TRIM(C621)</f>
        <v>ITA</v>
      </c>
      <c r="O621" t="str">
        <f>TRIM(D621)</f>
        <v>SG</v>
      </c>
      <c r="P621" t="str">
        <f>TRIM(E621)</f>
        <v>terminato</v>
      </c>
      <c r="Q621" t="str">
        <f t="shared" si="51"/>
        <v>0</v>
      </c>
      <c r="R621" t="str">
        <f t="shared" si="51"/>
        <v>32</v>
      </c>
    </row>
    <row r="622" spans="1:18" ht="12.75" customHeight="1" x14ac:dyDescent="0.3">
      <c r="A622" s="16">
        <v>624</v>
      </c>
      <c r="B622" s="14" t="s">
        <v>322</v>
      </c>
      <c r="C622" s="14" t="s">
        <v>8</v>
      </c>
      <c r="D622" s="14" t="s">
        <v>9</v>
      </c>
      <c r="E622" s="15" t="s">
        <v>1391</v>
      </c>
      <c r="F622" s="16">
        <v>30</v>
      </c>
      <c r="G622" s="17">
        <v>24</v>
      </c>
      <c r="H622" s="18">
        <f t="shared" si="47"/>
        <v>720</v>
      </c>
      <c r="I622" s="14" t="str">
        <f t="shared" si="48"/>
        <v>ITA-SG-24</v>
      </c>
      <c r="J622" s="32" t="str">
        <f>MID(Tabella1[[#This Row],[COD PRODOTTO]],3,3)</f>
        <v>971</v>
      </c>
      <c r="K622" s="32"/>
      <c r="L622" t="str">
        <f t="shared" si="49"/>
        <v>terminato</v>
      </c>
      <c r="M622" t="str">
        <f t="shared" si="50"/>
        <v>A3971603</v>
      </c>
      <c r="N622" t="str">
        <f>TRIM(C622)</f>
        <v>ITA</v>
      </c>
      <c r="O622" t="str">
        <f>TRIM(D622)</f>
        <v>SG</v>
      </c>
      <c r="P622" t="str">
        <f>TRIM(E622)</f>
        <v>non terminato</v>
      </c>
      <c r="Q622" t="str">
        <f t="shared" si="51"/>
        <v>30</v>
      </c>
      <c r="R622" t="str">
        <f t="shared" si="51"/>
        <v>24</v>
      </c>
    </row>
    <row r="623" spans="1:18" ht="12.75" customHeight="1" x14ac:dyDescent="0.3">
      <c r="A623" s="16">
        <v>625</v>
      </c>
      <c r="B623" s="14" t="s">
        <v>322</v>
      </c>
      <c r="C623" s="14" t="s">
        <v>8</v>
      </c>
      <c r="D623" s="14" t="s">
        <v>9</v>
      </c>
      <c r="E623" s="14" t="s">
        <v>10</v>
      </c>
      <c r="F623" s="16">
        <v>0</v>
      </c>
      <c r="G623" s="17">
        <v>29</v>
      </c>
      <c r="H623" s="18" t="str">
        <f t="shared" si="47"/>
        <v/>
      </c>
      <c r="I623" s="14" t="str">
        <f t="shared" si="48"/>
        <v>ITA-SG-29</v>
      </c>
      <c r="J623" s="32" t="str">
        <f>MID(Tabella1[[#This Row],[COD PRODOTTO]],3,3)</f>
        <v>971</v>
      </c>
      <c r="K623" s="32"/>
      <c r="L623" t="str">
        <f t="shared" si="49"/>
        <v>terminato</v>
      </c>
      <c r="M623" t="str">
        <f t="shared" si="50"/>
        <v>A3971603</v>
      </c>
      <c r="N623" t="str">
        <f>TRIM(C623)</f>
        <v>ITA</v>
      </c>
      <c r="O623" t="str">
        <f>TRIM(D623)</f>
        <v>SG</v>
      </c>
      <c r="P623" t="str">
        <f>TRIM(E623)</f>
        <v>terminato</v>
      </c>
      <c r="Q623" t="str">
        <f t="shared" si="51"/>
        <v>0</v>
      </c>
      <c r="R623" t="str">
        <f t="shared" si="51"/>
        <v>29</v>
      </c>
    </row>
    <row r="624" spans="1:18" ht="12.75" customHeight="1" x14ac:dyDescent="0.3">
      <c r="A624" s="16">
        <v>626</v>
      </c>
      <c r="B624" s="14" t="s">
        <v>323</v>
      </c>
      <c r="C624" s="14" t="s">
        <v>8</v>
      </c>
      <c r="D624" s="14" t="s">
        <v>9</v>
      </c>
      <c r="E624" s="14" t="s">
        <v>10</v>
      </c>
      <c r="F624" s="16">
        <v>0</v>
      </c>
      <c r="G624" s="17">
        <v>26</v>
      </c>
      <c r="H624" s="18" t="str">
        <f t="shared" si="47"/>
        <v/>
      </c>
      <c r="I624" s="14" t="str">
        <f t="shared" si="48"/>
        <v>ITA-SG-26</v>
      </c>
      <c r="J624" s="32" t="str">
        <f>MID(Tabella1[[#This Row],[COD PRODOTTO]],3,3)</f>
        <v>915</v>
      </c>
      <c r="K624" s="32"/>
      <c r="L624" t="str">
        <f t="shared" si="49"/>
        <v>terminato</v>
      </c>
      <c r="M624" t="str">
        <f t="shared" si="50"/>
        <v>G6915572</v>
      </c>
      <c r="N624" t="str">
        <f>TRIM(C624)</f>
        <v>ITA</v>
      </c>
      <c r="O624" t="str">
        <f>TRIM(D624)</f>
        <v>SG</v>
      </c>
      <c r="P624" t="str">
        <f>TRIM(E624)</f>
        <v>terminato</v>
      </c>
      <c r="Q624" t="str">
        <f t="shared" si="51"/>
        <v>0</v>
      </c>
      <c r="R624" t="str">
        <f t="shared" si="51"/>
        <v>26</v>
      </c>
    </row>
    <row r="625" spans="1:18" ht="12.75" customHeight="1" x14ac:dyDescent="0.3">
      <c r="A625" s="16">
        <v>627</v>
      </c>
      <c r="B625" s="14" t="s">
        <v>324</v>
      </c>
      <c r="C625" s="14" t="s">
        <v>8</v>
      </c>
      <c r="D625" s="14" t="s">
        <v>97</v>
      </c>
      <c r="E625" s="14" t="s">
        <v>10</v>
      </c>
      <c r="F625" s="16">
        <v>0</v>
      </c>
      <c r="G625" s="17">
        <v>20</v>
      </c>
      <c r="H625" s="18" t="str">
        <f t="shared" si="47"/>
        <v/>
      </c>
      <c r="I625" s="14" t="str">
        <f t="shared" si="48"/>
        <v>ITA-zan SPA-20</v>
      </c>
      <c r="J625" s="32" t="str">
        <f>MID(Tabella1[[#This Row],[COD PRODOTTO]],3,3)</f>
        <v>009</v>
      </c>
      <c r="K625" s="32"/>
      <c r="L625" t="str">
        <f t="shared" si="49"/>
        <v>terminato</v>
      </c>
      <c r="M625" t="str">
        <f t="shared" si="50"/>
        <v>A1009426</v>
      </c>
      <c r="N625" t="str">
        <f>TRIM(C625)</f>
        <v>ITA</v>
      </c>
      <c r="O625" t="str">
        <f>TRIM(D625)</f>
        <v>zan SPA</v>
      </c>
      <c r="P625" t="str">
        <f>TRIM(E625)</f>
        <v>terminato</v>
      </c>
      <c r="Q625" t="str">
        <f t="shared" si="51"/>
        <v>0</v>
      </c>
      <c r="R625" t="str">
        <f t="shared" si="51"/>
        <v>20</v>
      </c>
    </row>
    <row r="626" spans="1:18" ht="12.75" customHeight="1" x14ac:dyDescent="0.3">
      <c r="A626" s="16">
        <v>628</v>
      </c>
      <c r="B626" s="14" t="s">
        <v>324</v>
      </c>
      <c r="C626" s="14" t="s">
        <v>8</v>
      </c>
      <c r="D626" s="14" t="s">
        <v>97</v>
      </c>
      <c r="E626" s="15" t="s">
        <v>1391</v>
      </c>
      <c r="F626" s="16">
        <v>10</v>
      </c>
      <c r="G626" s="17">
        <v>31</v>
      </c>
      <c r="H626" s="18">
        <f t="shared" si="47"/>
        <v>310</v>
      </c>
      <c r="I626" s="14" t="str">
        <f t="shared" si="48"/>
        <v>ITA-zan SPA-31</v>
      </c>
      <c r="J626" s="32" t="str">
        <f>MID(Tabella1[[#This Row],[COD PRODOTTO]],3,3)</f>
        <v>009</v>
      </c>
      <c r="K626" s="32"/>
      <c r="L626" t="str">
        <f t="shared" si="49"/>
        <v>terminato</v>
      </c>
      <c r="M626" t="str">
        <f t="shared" si="50"/>
        <v>A1009426</v>
      </c>
      <c r="N626" t="str">
        <f>TRIM(C626)</f>
        <v>ITA</v>
      </c>
      <c r="O626" t="str">
        <f>TRIM(D626)</f>
        <v>zan SPA</v>
      </c>
      <c r="P626" t="str">
        <f>TRIM(E626)</f>
        <v>non terminato</v>
      </c>
      <c r="Q626" t="str">
        <f t="shared" si="51"/>
        <v>10</v>
      </c>
      <c r="R626" t="str">
        <f t="shared" si="51"/>
        <v>31</v>
      </c>
    </row>
    <row r="627" spans="1:18" ht="12.75" customHeight="1" x14ac:dyDescent="0.3">
      <c r="A627" s="16">
        <v>629</v>
      </c>
      <c r="B627" s="14" t="s">
        <v>324</v>
      </c>
      <c r="C627" s="14" t="s">
        <v>8</v>
      </c>
      <c r="D627" s="14" t="s">
        <v>97</v>
      </c>
      <c r="E627" s="15" t="s">
        <v>1391</v>
      </c>
      <c r="F627" s="16">
        <v>30</v>
      </c>
      <c r="G627" s="17">
        <v>28</v>
      </c>
      <c r="H627" s="18">
        <f t="shared" si="47"/>
        <v>840</v>
      </c>
      <c r="I627" s="14" t="str">
        <f t="shared" si="48"/>
        <v>ITA-zan SPA-28</v>
      </c>
      <c r="J627" s="32" t="str">
        <f>MID(Tabella1[[#This Row],[COD PRODOTTO]],3,3)</f>
        <v>009</v>
      </c>
      <c r="K627" s="32"/>
      <c r="L627" t="str">
        <f t="shared" si="49"/>
        <v>terminato</v>
      </c>
      <c r="M627" t="str">
        <f t="shared" si="50"/>
        <v>A1009426</v>
      </c>
      <c r="N627" t="str">
        <f>TRIM(C627)</f>
        <v>ITA</v>
      </c>
      <c r="O627" t="str">
        <f>TRIM(D627)</f>
        <v>zan SPA</v>
      </c>
      <c r="P627" t="str">
        <f>TRIM(E627)</f>
        <v>non terminato</v>
      </c>
      <c r="Q627" t="str">
        <f t="shared" si="51"/>
        <v>30</v>
      </c>
      <c r="R627" t="str">
        <f t="shared" si="51"/>
        <v>28</v>
      </c>
    </row>
    <row r="628" spans="1:18" ht="12.75" customHeight="1" x14ac:dyDescent="0.3">
      <c r="A628" s="16">
        <v>630</v>
      </c>
      <c r="B628" s="14" t="s">
        <v>325</v>
      </c>
      <c r="C628" s="14" t="s">
        <v>8</v>
      </c>
      <c r="D628" s="14" t="s">
        <v>9</v>
      </c>
      <c r="E628" s="14" t="s">
        <v>10</v>
      </c>
      <c r="F628" s="16">
        <v>0</v>
      </c>
      <c r="G628" s="17">
        <v>33</v>
      </c>
      <c r="H628" s="18" t="str">
        <f t="shared" si="47"/>
        <v/>
      </c>
      <c r="I628" s="14" t="str">
        <f t="shared" si="48"/>
        <v>ITA-SG-33</v>
      </c>
      <c r="J628" s="32" t="str">
        <f>MID(Tabella1[[#This Row],[COD PRODOTTO]],3,3)</f>
        <v>547</v>
      </c>
      <c r="K628" s="32"/>
      <c r="L628" t="str">
        <f t="shared" si="49"/>
        <v>terminato</v>
      </c>
      <c r="M628" t="str">
        <f t="shared" si="50"/>
        <v>T8547660</v>
      </c>
      <c r="N628" t="str">
        <f>TRIM(C628)</f>
        <v>ITA</v>
      </c>
      <c r="O628" t="str">
        <f>TRIM(D628)</f>
        <v>SG</v>
      </c>
      <c r="P628" t="str">
        <f>TRIM(E628)</f>
        <v>terminato</v>
      </c>
      <c r="Q628" t="str">
        <f t="shared" si="51"/>
        <v>0</v>
      </c>
      <c r="R628" t="str">
        <f t="shared" si="51"/>
        <v>33</v>
      </c>
    </row>
    <row r="629" spans="1:18" ht="12.75" customHeight="1" x14ac:dyDescent="0.3">
      <c r="A629" s="16">
        <v>631</v>
      </c>
      <c r="B629" s="14" t="s">
        <v>325</v>
      </c>
      <c r="C629" s="14" t="s">
        <v>8</v>
      </c>
      <c r="D629" s="14" t="s">
        <v>9</v>
      </c>
      <c r="E629" s="15" t="s">
        <v>1391</v>
      </c>
      <c r="F629" s="16">
        <v>30</v>
      </c>
      <c r="G629" s="17">
        <v>33</v>
      </c>
      <c r="H629" s="18">
        <f t="shared" si="47"/>
        <v>990</v>
      </c>
      <c r="I629" s="14" t="str">
        <f t="shared" si="48"/>
        <v>ITA-SG-33</v>
      </c>
      <c r="J629" s="32" t="str">
        <f>MID(Tabella1[[#This Row],[COD PRODOTTO]],3,3)</f>
        <v>547</v>
      </c>
      <c r="K629" s="32"/>
      <c r="L629" t="str">
        <f t="shared" si="49"/>
        <v>terminato</v>
      </c>
      <c r="M629" t="str">
        <f t="shared" si="50"/>
        <v>T8547660</v>
      </c>
      <c r="N629" t="str">
        <f>TRIM(C629)</f>
        <v>ITA</v>
      </c>
      <c r="O629" t="str">
        <f>TRIM(D629)</f>
        <v>SG</v>
      </c>
      <c r="P629" t="str">
        <f>TRIM(E629)</f>
        <v>non terminato</v>
      </c>
      <c r="Q629" t="str">
        <f t="shared" si="51"/>
        <v>30</v>
      </c>
      <c r="R629" t="str">
        <f t="shared" si="51"/>
        <v>33</v>
      </c>
    </row>
    <row r="630" spans="1:18" ht="12.75" customHeight="1" x14ac:dyDescent="0.3">
      <c r="A630" s="16">
        <v>632</v>
      </c>
      <c r="B630" s="14" t="s">
        <v>326</v>
      </c>
      <c r="C630" s="14" t="s">
        <v>8</v>
      </c>
      <c r="D630" s="14" t="s">
        <v>9</v>
      </c>
      <c r="E630" s="14" t="s">
        <v>10</v>
      </c>
      <c r="F630" s="16">
        <v>0</v>
      </c>
      <c r="G630" s="17">
        <v>10</v>
      </c>
      <c r="H630" s="18" t="str">
        <f t="shared" si="47"/>
        <v/>
      </c>
      <c r="I630" s="14" t="str">
        <f t="shared" si="48"/>
        <v>ITA-SG-10</v>
      </c>
      <c r="J630" s="32" t="str">
        <f>MID(Tabella1[[#This Row],[COD PRODOTTO]],3,3)</f>
        <v>529</v>
      </c>
      <c r="K630" s="32"/>
      <c r="L630" t="str">
        <f t="shared" si="49"/>
        <v>terminato</v>
      </c>
      <c r="M630" t="str">
        <f t="shared" si="50"/>
        <v>A4529267</v>
      </c>
      <c r="N630" t="str">
        <f>TRIM(C630)</f>
        <v>ITA</v>
      </c>
      <c r="O630" t="str">
        <f>TRIM(D630)</f>
        <v>SG</v>
      </c>
      <c r="P630" t="str">
        <f>TRIM(E630)</f>
        <v>terminato</v>
      </c>
      <c r="Q630" t="str">
        <f t="shared" si="51"/>
        <v>0</v>
      </c>
      <c r="R630" t="str">
        <f t="shared" si="51"/>
        <v>10</v>
      </c>
    </row>
    <row r="631" spans="1:18" ht="12.75" customHeight="1" x14ac:dyDescent="0.3">
      <c r="A631" s="16">
        <v>633</v>
      </c>
      <c r="B631" s="14" t="s">
        <v>326</v>
      </c>
      <c r="C631" s="14" t="s">
        <v>8</v>
      </c>
      <c r="D631" s="14" t="s">
        <v>9</v>
      </c>
      <c r="E631" s="15" t="s">
        <v>1391</v>
      </c>
      <c r="F631" s="16">
        <v>30</v>
      </c>
      <c r="G631" s="17">
        <v>12</v>
      </c>
      <c r="H631" s="18">
        <f t="shared" si="47"/>
        <v>360</v>
      </c>
      <c r="I631" s="14" t="str">
        <f t="shared" si="48"/>
        <v>ITA-SG-12</v>
      </c>
      <c r="J631" s="32" t="str">
        <f>MID(Tabella1[[#This Row],[COD PRODOTTO]],3,3)</f>
        <v>529</v>
      </c>
      <c r="K631" s="32"/>
      <c r="L631" t="str">
        <f t="shared" si="49"/>
        <v>terminato</v>
      </c>
      <c r="M631" t="str">
        <f t="shared" si="50"/>
        <v>A4529267</v>
      </c>
      <c r="N631" t="str">
        <f>TRIM(C631)</f>
        <v>ITA</v>
      </c>
      <c r="O631" t="str">
        <f>TRIM(D631)</f>
        <v>SG</v>
      </c>
      <c r="P631" t="str">
        <f>TRIM(E631)</f>
        <v>non terminato</v>
      </c>
      <c r="Q631" t="str">
        <f t="shared" si="51"/>
        <v>30</v>
      </c>
      <c r="R631" t="str">
        <f t="shared" si="51"/>
        <v>12</v>
      </c>
    </row>
    <row r="632" spans="1:18" ht="12.75" customHeight="1" x14ac:dyDescent="0.3">
      <c r="A632" s="16">
        <v>634</v>
      </c>
      <c r="B632" s="14" t="s">
        <v>326</v>
      </c>
      <c r="C632" s="14" t="s">
        <v>8</v>
      </c>
      <c r="D632" s="14" t="s">
        <v>9</v>
      </c>
      <c r="E632" s="15" t="s">
        <v>1391</v>
      </c>
      <c r="F632" s="16">
        <v>10</v>
      </c>
      <c r="G632" s="17">
        <v>19</v>
      </c>
      <c r="H632" s="18">
        <f t="shared" si="47"/>
        <v>190</v>
      </c>
      <c r="I632" s="14" t="str">
        <f t="shared" si="48"/>
        <v>ITA-SG-19</v>
      </c>
      <c r="J632" s="32" t="str">
        <f>MID(Tabella1[[#This Row],[COD PRODOTTO]],3,3)</f>
        <v>529</v>
      </c>
      <c r="K632" s="32"/>
      <c r="L632" t="str">
        <f t="shared" si="49"/>
        <v>terminato</v>
      </c>
      <c r="M632" t="str">
        <f t="shared" si="50"/>
        <v>A4529267</v>
      </c>
      <c r="N632" t="str">
        <f>TRIM(C632)</f>
        <v>ITA</v>
      </c>
      <c r="O632" t="str">
        <f>TRIM(D632)</f>
        <v>SG</v>
      </c>
      <c r="P632" t="str">
        <f>TRIM(E632)</f>
        <v>non terminato</v>
      </c>
      <c r="Q632" t="str">
        <f t="shared" si="51"/>
        <v>10</v>
      </c>
      <c r="R632" t="str">
        <f t="shared" si="51"/>
        <v>19</v>
      </c>
    </row>
    <row r="633" spans="1:18" ht="12.75" customHeight="1" x14ac:dyDescent="0.3">
      <c r="A633" s="16">
        <v>635</v>
      </c>
      <c r="B633" s="14" t="s">
        <v>327</v>
      </c>
      <c r="C633" s="14" t="s">
        <v>8</v>
      </c>
      <c r="D633" s="14" t="s">
        <v>36</v>
      </c>
      <c r="E633" s="14" t="s">
        <v>10</v>
      </c>
      <c r="F633" s="16">
        <v>0</v>
      </c>
      <c r="G633" s="17">
        <v>25</v>
      </c>
      <c r="H633" s="18" t="str">
        <f t="shared" si="47"/>
        <v/>
      </c>
      <c r="I633" s="14" t="str">
        <f t="shared" si="48"/>
        <v>ITA-zan VETRI-25</v>
      </c>
      <c r="J633" s="32" t="str">
        <f>MID(Tabella1[[#This Row],[COD PRODOTTO]],3,3)</f>
        <v>816</v>
      </c>
      <c r="K633" s="32"/>
      <c r="L633" t="str">
        <f t="shared" si="49"/>
        <v>terminato</v>
      </c>
      <c r="M633" t="str">
        <f t="shared" si="50"/>
        <v>G4816154</v>
      </c>
      <c r="N633" t="str">
        <f>TRIM(C633)</f>
        <v>ITA</v>
      </c>
      <c r="O633" t="str">
        <f>TRIM(D633)</f>
        <v>zan VETRI</v>
      </c>
      <c r="P633" t="str">
        <f>TRIM(E633)</f>
        <v>terminato</v>
      </c>
      <c r="Q633" t="str">
        <f t="shared" si="51"/>
        <v>0</v>
      </c>
      <c r="R633" t="str">
        <f t="shared" si="51"/>
        <v>25</v>
      </c>
    </row>
    <row r="634" spans="1:18" ht="12.75" customHeight="1" x14ac:dyDescent="0.3">
      <c r="A634" s="16">
        <v>636</v>
      </c>
      <c r="B634" s="14" t="s">
        <v>327</v>
      </c>
      <c r="C634" s="14" t="s">
        <v>8</v>
      </c>
      <c r="D634" s="14" t="s">
        <v>36</v>
      </c>
      <c r="E634" s="15" t="s">
        <v>1391</v>
      </c>
      <c r="F634" s="16">
        <v>30</v>
      </c>
      <c r="G634" s="17">
        <v>29</v>
      </c>
      <c r="H634" s="18">
        <f t="shared" si="47"/>
        <v>870</v>
      </c>
      <c r="I634" s="14" t="str">
        <f t="shared" si="48"/>
        <v>ITA-zan VETRI-29</v>
      </c>
      <c r="J634" s="32" t="str">
        <f>MID(Tabella1[[#This Row],[COD PRODOTTO]],3,3)</f>
        <v>816</v>
      </c>
      <c r="K634" s="32"/>
      <c r="L634" t="str">
        <f t="shared" si="49"/>
        <v>terminato</v>
      </c>
      <c r="M634" t="str">
        <f t="shared" si="50"/>
        <v>G4816154</v>
      </c>
      <c r="N634" t="str">
        <f>TRIM(C634)</f>
        <v>ITA</v>
      </c>
      <c r="O634" t="str">
        <f>TRIM(D634)</f>
        <v>zan VETRI</v>
      </c>
      <c r="P634" t="str">
        <f>TRIM(E634)</f>
        <v>non terminato</v>
      </c>
      <c r="Q634" t="str">
        <f t="shared" si="51"/>
        <v>30</v>
      </c>
      <c r="R634" t="str">
        <f t="shared" si="51"/>
        <v>29</v>
      </c>
    </row>
    <row r="635" spans="1:18" ht="12.75" customHeight="1" x14ac:dyDescent="0.3">
      <c r="A635" s="16">
        <v>637</v>
      </c>
      <c r="B635" s="14" t="s">
        <v>327</v>
      </c>
      <c r="C635" s="14" t="s">
        <v>8</v>
      </c>
      <c r="D635" s="14" t="s">
        <v>36</v>
      </c>
      <c r="E635" s="15" t="s">
        <v>1391</v>
      </c>
      <c r="F635" s="16">
        <v>10</v>
      </c>
      <c r="G635" s="17">
        <v>26</v>
      </c>
      <c r="H635" s="18">
        <f t="shared" si="47"/>
        <v>260</v>
      </c>
      <c r="I635" s="14" t="str">
        <f t="shared" si="48"/>
        <v>ITA-zan VETRI-26</v>
      </c>
      <c r="J635" s="32" t="str">
        <f>MID(Tabella1[[#This Row],[COD PRODOTTO]],3,3)</f>
        <v>816</v>
      </c>
      <c r="K635" s="32"/>
      <c r="L635" t="str">
        <f t="shared" si="49"/>
        <v>terminato</v>
      </c>
      <c r="M635" t="str">
        <f t="shared" si="50"/>
        <v>G4816154</v>
      </c>
      <c r="N635" t="str">
        <f>TRIM(C635)</f>
        <v>ITA</v>
      </c>
      <c r="O635" t="str">
        <f>TRIM(D635)</f>
        <v>zan VETRI</v>
      </c>
      <c r="P635" t="str">
        <f>TRIM(E635)</f>
        <v>non terminato</v>
      </c>
      <c r="Q635" t="str">
        <f t="shared" si="51"/>
        <v>10</v>
      </c>
      <c r="R635" t="str">
        <f t="shared" si="51"/>
        <v>26</v>
      </c>
    </row>
    <row r="636" spans="1:18" ht="12.75" customHeight="1" x14ac:dyDescent="0.3">
      <c r="A636" s="16">
        <v>638</v>
      </c>
      <c r="B636" s="14" t="s">
        <v>328</v>
      </c>
      <c r="C636" s="14" t="s">
        <v>8</v>
      </c>
      <c r="D636" s="14" t="s">
        <v>49</v>
      </c>
      <c r="E636" s="14" t="s">
        <v>10</v>
      </c>
      <c r="F636" s="16">
        <v>0</v>
      </c>
      <c r="G636" s="17">
        <v>16</v>
      </c>
      <c r="H636" s="18" t="str">
        <f t="shared" si="47"/>
        <v/>
      </c>
      <c r="I636" s="14" t="str">
        <f t="shared" si="48"/>
        <v>ITA-SICURpin SUD S.r.l-16</v>
      </c>
      <c r="J636" s="32" t="str">
        <f>MID(Tabella1[[#This Row],[COD PRODOTTO]],3,3)</f>
        <v>478</v>
      </c>
      <c r="K636" s="32"/>
      <c r="L636" t="str">
        <f t="shared" si="49"/>
        <v>terminato</v>
      </c>
      <c r="M636" t="str">
        <f t="shared" si="50"/>
        <v>E1478131</v>
      </c>
      <c r="N636" t="str">
        <f>TRIM(C636)</f>
        <v>ITA</v>
      </c>
      <c r="O636" t="str">
        <f>TRIM(D636)</f>
        <v>SICURpin SUD S.r.l</v>
      </c>
      <c r="P636" t="str">
        <f>TRIM(E636)</f>
        <v>terminato</v>
      </c>
      <c r="Q636" t="str">
        <f t="shared" si="51"/>
        <v>0</v>
      </c>
      <c r="R636" t="str">
        <f t="shared" si="51"/>
        <v>16</v>
      </c>
    </row>
    <row r="637" spans="1:18" ht="12.75" customHeight="1" x14ac:dyDescent="0.3">
      <c r="A637" s="16">
        <v>639</v>
      </c>
      <c r="B637" s="14" t="s">
        <v>328</v>
      </c>
      <c r="C637" s="14" t="s">
        <v>8</v>
      </c>
      <c r="D637" s="14" t="s">
        <v>49</v>
      </c>
      <c r="E637" s="15" t="s">
        <v>1391</v>
      </c>
      <c r="F637" s="16">
        <v>10</v>
      </c>
      <c r="G637" s="17">
        <v>22</v>
      </c>
      <c r="H637" s="18">
        <f t="shared" si="47"/>
        <v>220</v>
      </c>
      <c r="I637" s="14" t="str">
        <f t="shared" si="48"/>
        <v>ITA-SICURpin SUD S.r.l-22</v>
      </c>
      <c r="J637" s="32" t="str">
        <f>MID(Tabella1[[#This Row],[COD PRODOTTO]],3,3)</f>
        <v>478</v>
      </c>
      <c r="K637" s="32"/>
      <c r="L637" t="str">
        <f t="shared" si="49"/>
        <v>terminato</v>
      </c>
      <c r="M637" t="str">
        <f t="shared" si="50"/>
        <v>E1478131</v>
      </c>
      <c r="N637" t="str">
        <f>TRIM(C637)</f>
        <v>ITA</v>
      </c>
      <c r="O637" t="str">
        <f>TRIM(D637)</f>
        <v>SICURpin SUD S.r.l</v>
      </c>
      <c r="P637" t="str">
        <f>TRIM(E637)</f>
        <v>non terminato</v>
      </c>
      <c r="Q637" t="str">
        <f t="shared" si="51"/>
        <v>10</v>
      </c>
      <c r="R637" t="str">
        <f t="shared" si="51"/>
        <v>22</v>
      </c>
    </row>
    <row r="638" spans="1:18" ht="12.75" customHeight="1" x14ac:dyDescent="0.3">
      <c r="A638" s="16">
        <v>640</v>
      </c>
      <c r="B638" s="14" t="s">
        <v>328</v>
      </c>
      <c r="C638" s="14" t="s">
        <v>8</v>
      </c>
      <c r="D638" s="14" t="s">
        <v>49</v>
      </c>
      <c r="E638" s="15" t="s">
        <v>1391</v>
      </c>
      <c r="F638" s="16">
        <v>20</v>
      </c>
      <c r="G638" s="17">
        <v>13</v>
      </c>
      <c r="H638" s="18">
        <f t="shared" si="47"/>
        <v>260</v>
      </c>
      <c r="I638" s="14" t="str">
        <f t="shared" si="48"/>
        <v>ITA-SICURpin SUD S.r.l-13</v>
      </c>
      <c r="J638" s="32" t="str">
        <f>MID(Tabella1[[#This Row],[COD PRODOTTO]],3,3)</f>
        <v>478</v>
      </c>
      <c r="K638" s="32"/>
      <c r="L638" t="str">
        <f t="shared" si="49"/>
        <v>terminato</v>
      </c>
      <c r="M638" t="str">
        <f t="shared" si="50"/>
        <v>E1478131</v>
      </c>
      <c r="N638" t="str">
        <f>TRIM(C638)</f>
        <v>ITA</v>
      </c>
      <c r="O638" t="str">
        <f>TRIM(D638)</f>
        <v>SICURpin SUD S.r.l</v>
      </c>
      <c r="P638" t="str">
        <f>TRIM(E638)</f>
        <v>non terminato</v>
      </c>
      <c r="Q638" t="str">
        <f t="shared" si="51"/>
        <v>20</v>
      </c>
      <c r="R638" t="str">
        <f t="shared" si="51"/>
        <v>13</v>
      </c>
    </row>
    <row r="639" spans="1:18" ht="12.75" customHeight="1" x14ac:dyDescent="0.3">
      <c r="A639" s="16">
        <v>641</v>
      </c>
      <c r="B639" s="14" t="s">
        <v>328</v>
      </c>
      <c r="C639" s="14" t="s">
        <v>8</v>
      </c>
      <c r="D639" s="14" t="s">
        <v>49</v>
      </c>
      <c r="E639" s="15" t="s">
        <v>1391</v>
      </c>
      <c r="F639" s="16">
        <v>30</v>
      </c>
      <c r="G639" s="17">
        <v>28</v>
      </c>
      <c r="H639" s="18">
        <f t="shared" si="47"/>
        <v>840</v>
      </c>
      <c r="I639" s="14" t="str">
        <f t="shared" si="48"/>
        <v>ITA-SICURpin SUD S.r.l-28</v>
      </c>
      <c r="J639" s="32" t="str">
        <f>MID(Tabella1[[#This Row],[COD PRODOTTO]],3,3)</f>
        <v>478</v>
      </c>
      <c r="K639" s="32"/>
      <c r="L639" t="str">
        <f t="shared" si="49"/>
        <v>terminato</v>
      </c>
      <c r="M639" t="str">
        <f t="shared" si="50"/>
        <v>E1478131</v>
      </c>
      <c r="N639" t="str">
        <f>TRIM(C639)</f>
        <v>ITA</v>
      </c>
      <c r="O639" t="str">
        <f>TRIM(D639)</f>
        <v>SICURpin SUD S.r.l</v>
      </c>
      <c r="P639" t="str">
        <f>TRIM(E639)</f>
        <v>non terminato</v>
      </c>
      <c r="Q639" t="str">
        <f t="shared" si="51"/>
        <v>30</v>
      </c>
      <c r="R639" t="str">
        <f t="shared" si="51"/>
        <v>28</v>
      </c>
    </row>
    <row r="640" spans="1:18" ht="12.75" customHeight="1" x14ac:dyDescent="0.3">
      <c r="A640" s="16">
        <v>642</v>
      </c>
      <c r="B640" s="14" t="s">
        <v>329</v>
      </c>
      <c r="C640" s="14" t="s">
        <v>8</v>
      </c>
      <c r="D640" s="14" t="s">
        <v>9</v>
      </c>
      <c r="E640" s="15" t="s">
        <v>1391</v>
      </c>
      <c r="F640" s="16">
        <v>10</v>
      </c>
      <c r="G640" s="17">
        <v>11</v>
      </c>
      <c r="H640" s="18">
        <f t="shared" si="47"/>
        <v>110</v>
      </c>
      <c r="I640" s="14" t="str">
        <f t="shared" si="48"/>
        <v>ITA-SG-11</v>
      </c>
      <c r="J640" s="32" t="str">
        <f>MID(Tabella1[[#This Row],[COD PRODOTTO]],3,3)</f>
        <v>374</v>
      </c>
      <c r="K640" s="32"/>
      <c r="L640" t="str">
        <f t="shared" si="49"/>
        <v>terminato</v>
      </c>
      <c r="M640" t="str">
        <f t="shared" si="50"/>
        <v>G9374835</v>
      </c>
      <c r="N640" t="str">
        <f>TRIM(C640)</f>
        <v>ITA</v>
      </c>
      <c r="O640" t="str">
        <f>TRIM(D640)</f>
        <v>SG</v>
      </c>
      <c r="P640" t="str">
        <f>TRIM(E640)</f>
        <v>non terminato</v>
      </c>
      <c r="Q640" t="str">
        <f t="shared" si="51"/>
        <v>10</v>
      </c>
      <c r="R640" t="str">
        <f t="shared" si="51"/>
        <v>11</v>
      </c>
    </row>
    <row r="641" spans="1:18" ht="12.75" customHeight="1" x14ac:dyDescent="0.3">
      <c r="A641" s="16">
        <v>643</v>
      </c>
      <c r="B641" s="14" t="s">
        <v>329</v>
      </c>
      <c r="C641" s="14" t="s">
        <v>8</v>
      </c>
      <c r="D641" s="14" t="s">
        <v>9</v>
      </c>
      <c r="E641" s="14" t="s">
        <v>10</v>
      </c>
      <c r="F641" s="16">
        <v>0</v>
      </c>
      <c r="G641" s="17">
        <v>14</v>
      </c>
      <c r="H641" s="18" t="str">
        <f t="shared" si="47"/>
        <v/>
      </c>
      <c r="I641" s="14" t="str">
        <f t="shared" si="48"/>
        <v>ITA-SG-14</v>
      </c>
      <c r="J641" s="32" t="str">
        <f>MID(Tabella1[[#This Row],[COD PRODOTTO]],3,3)</f>
        <v>374</v>
      </c>
      <c r="K641" s="32"/>
      <c r="L641" t="str">
        <f t="shared" si="49"/>
        <v>terminato</v>
      </c>
      <c r="M641" t="str">
        <f t="shared" si="50"/>
        <v>G9374835</v>
      </c>
      <c r="N641" t="str">
        <f>TRIM(C641)</f>
        <v>ITA</v>
      </c>
      <c r="O641" t="str">
        <f>TRIM(D641)</f>
        <v>SG</v>
      </c>
      <c r="P641" t="str">
        <f>TRIM(E641)</f>
        <v>terminato</v>
      </c>
      <c r="Q641" t="str">
        <f t="shared" si="51"/>
        <v>0</v>
      </c>
      <c r="R641" t="str">
        <f t="shared" si="51"/>
        <v>14</v>
      </c>
    </row>
    <row r="642" spans="1:18" ht="12.75" customHeight="1" x14ac:dyDescent="0.3">
      <c r="A642" s="16">
        <v>644</v>
      </c>
      <c r="B642" s="14" t="s">
        <v>330</v>
      </c>
      <c r="C642" s="14" t="s">
        <v>8</v>
      </c>
      <c r="D642" s="14" t="s">
        <v>9</v>
      </c>
      <c r="E642" s="14" t="s">
        <v>10</v>
      </c>
      <c r="F642" s="16">
        <v>0</v>
      </c>
      <c r="G642" s="17">
        <v>29</v>
      </c>
      <c r="H642" s="18" t="str">
        <f t="shared" ref="H642:H705" si="52">IF(G642*F642=0,"",G642*F642)</f>
        <v/>
      </c>
      <c r="I642" s="14" t="str">
        <f t="shared" ref="I642:I705" si="53">_xlfn.CONCAT(C642,"-",D642,"-",G642)</f>
        <v>ITA-SG-29</v>
      </c>
      <c r="J642" s="32" t="str">
        <f>MID(Tabella1[[#This Row],[COD PRODOTTO]],3,3)</f>
        <v>638</v>
      </c>
      <c r="K642" s="32"/>
      <c r="L642" t="str">
        <f t="shared" si="49"/>
        <v>terminato</v>
      </c>
      <c r="M642" t="str">
        <f t="shared" si="50"/>
        <v>S9638694</v>
      </c>
      <c r="N642" t="str">
        <f>TRIM(C642)</f>
        <v>ITA</v>
      </c>
      <c r="O642" t="str">
        <f>TRIM(D642)</f>
        <v>SG</v>
      </c>
      <c r="P642" t="str">
        <f t="shared" ref="P642:R705" si="54">TRIM(E642)</f>
        <v>terminato</v>
      </c>
      <c r="Q642" t="str">
        <f t="shared" si="51"/>
        <v>0</v>
      </c>
      <c r="R642" t="str">
        <f t="shared" si="51"/>
        <v>29</v>
      </c>
    </row>
    <row r="643" spans="1:18" ht="12.75" customHeight="1" x14ac:dyDescent="0.3">
      <c r="A643" s="16">
        <v>645</v>
      </c>
      <c r="B643" s="14" t="s">
        <v>330</v>
      </c>
      <c r="C643" s="14" t="s">
        <v>8</v>
      </c>
      <c r="D643" s="14" t="s">
        <v>9</v>
      </c>
      <c r="E643" s="15" t="s">
        <v>1391</v>
      </c>
      <c r="F643" s="16">
        <v>20</v>
      </c>
      <c r="G643" s="17">
        <v>10</v>
      </c>
      <c r="H643" s="18">
        <f t="shared" si="52"/>
        <v>200</v>
      </c>
      <c r="I643" s="14" t="str">
        <f t="shared" si="53"/>
        <v>ITA-SG-10</v>
      </c>
      <c r="J643" s="32" t="str">
        <f>MID(Tabella1[[#This Row],[COD PRODOTTO]],3,3)</f>
        <v>638</v>
      </c>
      <c r="K643" s="32"/>
      <c r="L643" t="str">
        <f t="shared" ref="L643:L706" si="55">IF($E643="","non terminato","terminato")</f>
        <v>terminato</v>
      </c>
      <c r="M643" t="str">
        <f t="shared" ref="M643:M706" si="56">TRIM(B643)</f>
        <v>S9638694</v>
      </c>
      <c r="N643" t="str">
        <f>TRIM(C643)</f>
        <v>ITA</v>
      </c>
      <c r="O643" t="str">
        <f>TRIM(D643)</f>
        <v>SG</v>
      </c>
      <c r="P643" t="str">
        <f t="shared" si="54"/>
        <v>non terminato</v>
      </c>
      <c r="Q643" t="str">
        <f t="shared" si="54"/>
        <v>20</v>
      </c>
      <c r="R643" t="str">
        <f t="shared" si="54"/>
        <v>10</v>
      </c>
    </row>
    <row r="644" spans="1:18" ht="12.75" customHeight="1" x14ac:dyDescent="0.3">
      <c r="A644" s="16">
        <v>646</v>
      </c>
      <c r="B644" s="14" t="s">
        <v>330</v>
      </c>
      <c r="C644" s="14" t="s">
        <v>8</v>
      </c>
      <c r="D644" s="14" t="s">
        <v>9</v>
      </c>
      <c r="E644" s="15" t="s">
        <v>1391</v>
      </c>
      <c r="F644" s="16">
        <v>10</v>
      </c>
      <c r="G644" s="17">
        <v>20</v>
      </c>
      <c r="H644" s="18">
        <f t="shared" si="52"/>
        <v>200</v>
      </c>
      <c r="I644" s="14" t="str">
        <f t="shared" si="53"/>
        <v>ITA-SG-20</v>
      </c>
      <c r="J644" s="32" t="str">
        <f>MID(Tabella1[[#This Row],[COD PRODOTTO]],3,3)</f>
        <v>638</v>
      </c>
      <c r="K644" s="32"/>
      <c r="L644" t="str">
        <f t="shared" si="55"/>
        <v>terminato</v>
      </c>
      <c r="M644" t="str">
        <f t="shared" si="56"/>
        <v>S9638694</v>
      </c>
      <c r="N644" t="str">
        <f>TRIM(C644)</f>
        <v>ITA</v>
      </c>
      <c r="O644" t="str">
        <f>TRIM(D644)</f>
        <v>SG</v>
      </c>
      <c r="P644" t="str">
        <f t="shared" si="54"/>
        <v>non terminato</v>
      </c>
      <c r="Q644" t="str">
        <f t="shared" si="54"/>
        <v>10</v>
      </c>
      <c r="R644" t="str">
        <f t="shared" si="54"/>
        <v>20</v>
      </c>
    </row>
    <row r="645" spans="1:18" ht="12.75" customHeight="1" x14ac:dyDescent="0.3">
      <c r="A645" s="16">
        <v>647</v>
      </c>
      <c r="B645" s="14" t="s">
        <v>330</v>
      </c>
      <c r="C645" s="14" t="s">
        <v>8</v>
      </c>
      <c r="D645" s="14" t="s">
        <v>9</v>
      </c>
      <c r="E645" s="15" t="s">
        <v>1391</v>
      </c>
      <c r="F645" s="16">
        <v>30</v>
      </c>
      <c r="G645" s="17">
        <v>33</v>
      </c>
      <c r="H645" s="18">
        <f t="shared" si="52"/>
        <v>990</v>
      </c>
      <c r="I645" s="14" t="str">
        <f t="shared" si="53"/>
        <v>ITA-SG-33</v>
      </c>
      <c r="J645" s="32" t="str">
        <f>MID(Tabella1[[#This Row],[COD PRODOTTO]],3,3)</f>
        <v>638</v>
      </c>
      <c r="K645" s="32"/>
      <c r="L645" t="str">
        <f t="shared" si="55"/>
        <v>terminato</v>
      </c>
      <c r="M645" t="str">
        <f t="shared" si="56"/>
        <v>S9638694</v>
      </c>
      <c r="N645" t="str">
        <f>TRIM(C645)</f>
        <v>ITA</v>
      </c>
      <c r="O645" t="str">
        <f>TRIM(D645)</f>
        <v>SG</v>
      </c>
      <c r="P645" t="str">
        <f t="shared" si="54"/>
        <v>non terminato</v>
      </c>
      <c r="Q645" t="str">
        <f t="shared" si="54"/>
        <v>30</v>
      </c>
      <c r="R645" t="str">
        <f t="shared" si="54"/>
        <v>33</v>
      </c>
    </row>
    <row r="646" spans="1:18" ht="12.75" customHeight="1" x14ac:dyDescent="0.3">
      <c r="A646" s="16">
        <v>648</v>
      </c>
      <c r="B646" s="14" t="s">
        <v>331</v>
      </c>
      <c r="C646" s="14" t="s">
        <v>8</v>
      </c>
      <c r="D646" s="14" t="s">
        <v>75</v>
      </c>
      <c r="E646" s="14" t="s">
        <v>10</v>
      </c>
      <c r="F646" s="16">
        <v>0</v>
      </c>
      <c r="G646" s="17">
        <v>29</v>
      </c>
      <c r="H646" s="18" t="str">
        <f t="shared" si="52"/>
        <v/>
      </c>
      <c r="I646" s="14" t="str">
        <f t="shared" si="53"/>
        <v>ITA-lollo SRL-29</v>
      </c>
      <c r="J646" s="32" t="str">
        <f>MID(Tabella1[[#This Row],[COD PRODOTTO]],3,3)</f>
        <v>831</v>
      </c>
      <c r="K646" s="32"/>
      <c r="L646" t="str">
        <f t="shared" si="55"/>
        <v>terminato</v>
      </c>
      <c r="M646" t="str">
        <f t="shared" si="56"/>
        <v>M0831470</v>
      </c>
      <c r="N646" t="str">
        <f>TRIM(C646)</f>
        <v>ITA</v>
      </c>
      <c r="O646" t="str">
        <f>TRIM(D646)</f>
        <v>lollo SRL</v>
      </c>
      <c r="P646" t="str">
        <f t="shared" si="54"/>
        <v>terminato</v>
      </c>
      <c r="Q646" t="str">
        <f t="shared" si="54"/>
        <v>0</v>
      </c>
      <c r="R646" t="str">
        <f t="shared" si="54"/>
        <v>29</v>
      </c>
    </row>
    <row r="647" spans="1:18" ht="12.75" customHeight="1" x14ac:dyDescent="0.3">
      <c r="A647" s="16">
        <v>649</v>
      </c>
      <c r="B647" s="14" t="s">
        <v>332</v>
      </c>
      <c r="C647" s="14" t="s">
        <v>8</v>
      </c>
      <c r="D647" s="14" t="s">
        <v>97</v>
      </c>
      <c r="E647" s="15" t="s">
        <v>1391</v>
      </c>
      <c r="F647" s="16">
        <v>30</v>
      </c>
      <c r="G647" s="17">
        <v>18</v>
      </c>
      <c r="H647" s="18">
        <f t="shared" si="52"/>
        <v>540</v>
      </c>
      <c r="I647" s="14" t="str">
        <f t="shared" si="53"/>
        <v>ITA-zan SPA-18</v>
      </c>
      <c r="J647" s="32" t="str">
        <f>MID(Tabella1[[#This Row],[COD PRODOTTO]],3,3)</f>
        <v>360</v>
      </c>
      <c r="K647" s="32"/>
      <c r="L647" t="str">
        <f t="shared" si="55"/>
        <v>terminato</v>
      </c>
      <c r="M647" t="str">
        <f t="shared" si="56"/>
        <v>A5360022</v>
      </c>
      <c r="N647" t="str">
        <f>TRIM(C647)</f>
        <v>ITA</v>
      </c>
      <c r="O647" t="str">
        <f>TRIM(D647)</f>
        <v>zan SPA</v>
      </c>
      <c r="P647" t="str">
        <f t="shared" si="54"/>
        <v>non terminato</v>
      </c>
      <c r="Q647" t="str">
        <f t="shared" si="54"/>
        <v>30</v>
      </c>
      <c r="R647" t="str">
        <f t="shared" si="54"/>
        <v>18</v>
      </c>
    </row>
    <row r="648" spans="1:18" ht="12.75" customHeight="1" x14ac:dyDescent="0.3">
      <c r="A648" s="16">
        <v>650</v>
      </c>
      <c r="B648" s="14" t="s">
        <v>333</v>
      </c>
      <c r="C648" s="14" t="s">
        <v>8</v>
      </c>
      <c r="D648" s="14" t="s">
        <v>47</v>
      </c>
      <c r="E648" s="15" t="s">
        <v>1391</v>
      </c>
      <c r="F648" s="16">
        <v>30</v>
      </c>
      <c r="G648" s="17">
        <v>35</v>
      </c>
      <c r="H648" s="18">
        <f t="shared" si="52"/>
        <v>1050</v>
      </c>
      <c r="I648" s="14" t="str">
        <f t="shared" si="53"/>
        <v>ITA-zan pin SPA-35</v>
      </c>
      <c r="J648" s="32" t="str">
        <f>MID(Tabella1[[#This Row],[COD PRODOTTO]],3,3)</f>
        <v>159</v>
      </c>
      <c r="K648" s="32"/>
      <c r="L648" t="str">
        <f t="shared" si="55"/>
        <v>terminato</v>
      </c>
      <c r="M648" t="str">
        <f t="shared" si="56"/>
        <v>D2159283</v>
      </c>
      <c r="N648" t="str">
        <f>TRIM(C648)</f>
        <v>ITA</v>
      </c>
      <c r="O648" t="str">
        <f>TRIM(D648)</f>
        <v>zan pin SPA</v>
      </c>
      <c r="P648" t="str">
        <f t="shared" si="54"/>
        <v>non terminato</v>
      </c>
      <c r="Q648" t="str">
        <f t="shared" si="54"/>
        <v>30</v>
      </c>
      <c r="R648" t="str">
        <f t="shared" si="54"/>
        <v>35</v>
      </c>
    </row>
    <row r="649" spans="1:18" ht="12.75" customHeight="1" x14ac:dyDescent="0.3">
      <c r="A649" s="16">
        <v>651</v>
      </c>
      <c r="B649" s="14" t="s">
        <v>333</v>
      </c>
      <c r="C649" s="14" t="s">
        <v>8</v>
      </c>
      <c r="D649" s="14" t="s">
        <v>47</v>
      </c>
      <c r="E649" s="14" t="s">
        <v>10</v>
      </c>
      <c r="F649" s="16">
        <v>0</v>
      </c>
      <c r="G649" s="17">
        <v>28</v>
      </c>
      <c r="H649" s="18" t="str">
        <f t="shared" si="52"/>
        <v/>
      </c>
      <c r="I649" s="14" t="str">
        <f t="shared" si="53"/>
        <v>ITA-zan pin SPA-28</v>
      </c>
      <c r="J649" s="32" t="str">
        <f>MID(Tabella1[[#This Row],[COD PRODOTTO]],3,3)</f>
        <v>159</v>
      </c>
      <c r="K649" s="32"/>
      <c r="L649" t="str">
        <f t="shared" si="55"/>
        <v>terminato</v>
      </c>
      <c r="M649" t="str">
        <f t="shared" si="56"/>
        <v>D2159283</v>
      </c>
      <c r="N649" t="str">
        <f>TRIM(C649)</f>
        <v>ITA</v>
      </c>
      <c r="O649" t="str">
        <f>TRIM(D649)</f>
        <v>zan pin SPA</v>
      </c>
      <c r="P649" t="str">
        <f t="shared" si="54"/>
        <v>terminato</v>
      </c>
      <c r="Q649" t="str">
        <f t="shared" si="54"/>
        <v>0</v>
      </c>
      <c r="R649" t="str">
        <f t="shared" si="54"/>
        <v>28</v>
      </c>
    </row>
    <row r="650" spans="1:18" ht="12.75" customHeight="1" x14ac:dyDescent="0.3">
      <c r="A650" s="16">
        <v>652</v>
      </c>
      <c r="B650" s="14" t="s">
        <v>334</v>
      </c>
      <c r="C650" s="14" t="s">
        <v>8</v>
      </c>
      <c r="D650" s="14" t="s">
        <v>36</v>
      </c>
      <c r="E650" s="14" t="s">
        <v>10</v>
      </c>
      <c r="F650" s="16">
        <v>0</v>
      </c>
      <c r="G650" s="17">
        <v>19</v>
      </c>
      <c r="H650" s="18" t="str">
        <f t="shared" si="52"/>
        <v/>
      </c>
      <c r="I650" s="14" t="str">
        <f t="shared" si="53"/>
        <v>ITA-zan VETRI-19</v>
      </c>
      <c r="J650" s="32" t="str">
        <f>MID(Tabella1[[#This Row],[COD PRODOTTO]],3,3)</f>
        <v>320</v>
      </c>
      <c r="K650" s="32"/>
      <c r="L650" t="str">
        <f t="shared" si="55"/>
        <v>terminato</v>
      </c>
      <c r="M650" t="str">
        <f t="shared" si="56"/>
        <v>P2320627</v>
      </c>
      <c r="N650" t="str">
        <f>TRIM(C650)</f>
        <v>ITA</v>
      </c>
      <c r="O650" t="str">
        <f>TRIM(D650)</f>
        <v>zan VETRI</v>
      </c>
      <c r="P650" t="str">
        <f t="shared" si="54"/>
        <v>terminato</v>
      </c>
      <c r="Q650" t="str">
        <f t="shared" si="54"/>
        <v>0</v>
      </c>
      <c r="R650" t="str">
        <f t="shared" si="54"/>
        <v>19</v>
      </c>
    </row>
    <row r="651" spans="1:18" ht="12.75" customHeight="1" x14ac:dyDescent="0.3">
      <c r="A651" s="16">
        <v>653</v>
      </c>
      <c r="B651" s="14" t="s">
        <v>334</v>
      </c>
      <c r="C651" s="14" t="s">
        <v>8</v>
      </c>
      <c r="D651" s="14" t="s">
        <v>36</v>
      </c>
      <c r="E651" s="15" t="s">
        <v>1391</v>
      </c>
      <c r="F651" s="16">
        <v>20</v>
      </c>
      <c r="G651" s="17">
        <v>10</v>
      </c>
      <c r="H651" s="18">
        <f t="shared" si="52"/>
        <v>200</v>
      </c>
      <c r="I651" s="14" t="str">
        <f t="shared" si="53"/>
        <v>ITA-zan VETRI-10</v>
      </c>
      <c r="J651" s="32" t="str">
        <f>MID(Tabella1[[#This Row],[COD PRODOTTO]],3,3)</f>
        <v>320</v>
      </c>
      <c r="K651" s="32"/>
      <c r="L651" t="str">
        <f t="shared" si="55"/>
        <v>terminato</v>
      </c>
      <c r="M651" t="str">
        <f t="shared" si="56"/>
        <v>P2320627</v>
      </c>
      <c r="N651" t="str">
        <f>TRIM(C651)</f>
        <v>ITA</v>
      </c>
      <c r="O651" t="str">
        <f>TRIM(D651)</f>
        <v>zan VETRI</v>
      </c>
      <c r="P651" t="str">
        <f t="shared" si="54"/>
        <v>non terminato</v>
      </c>
      <c r="Q651" t="str">
        <f t="shared" si="54"/>
        <v>20</v>
      </c>
      <c r="R651" t="str">
        <f t="shared" si="54"/>
        <v>10</v>
      </c>
    </row>
    <row r="652" spans="1:18" ht="12.75" customHeight="1" x14ac:dyDescent="0.3">
      <c r="A652" s="16">
        <v>654</v>
      </c>
      <c r="B652" s="14" t="s">
        <v>334</v>
      </c>
      <c r="C652" s="14" t="s">
        <v>8</v>
      </c>
      <c r="D652" s="14" t="s">
        <v>36</v>
      </c>
      <c r="E652" s="15" t="s">
        <v>1391</v>
      </c>
      <c r="F652" s="16">
        <v>30</v>
      </c>
      <c r="G652" s="17">
        <v>11</v>
      </c>
      <c r="H652" s="18">
        <f t="shared" si="52"/>
        <v>330</v>
      </c>
      <c r="I652" s="14" t="str">
        <f t="shared" si="53"/>
        <v>ITA-zan VETRI-11</v>
      </c>
      <c r="J652" s="32" t="str">
        <f>MID(Tabella1[[#This Row],[COD PRODOTTO]],3,3)</f>
        <v>320</v>
      </c>
      <c r="K652" s="32"/>
      <c r="L652" t="str">
        <f t="shared" si="55"/>
        <v>terminato</v>
      </c>
      <c r="M652" t="str">
        <f t="shared" si="56"/>
        <v>P2320627</v>
      </c>
      <c r="N652" t="str">
        <f>TRIM(C652)</f>
        <v>ITA</v>
      </c>
      <c r="O652" t="str">
        <f>TRIM(D652)</f>
        <v>zan VETRI</v>
      </c>
      <c r="P652" t="str">
        <f t="shared" si="54"/>
        <v>non terminato</v>
      </c>
      <c r="Q652" t="str">
        <f t="shared" si="54"/>
        <v>30</v>
      </c>
      <c r="R652" t="str">
        <f t="shared" si="54"/>
        <v>11</v>
      </c>
    </row>
    <row r="653" spans="1:18" ht="12.75" customHeight="1" x14ac:dyDescent="0.3">
      <c r="A653" s="16">
        <v>655</v>
      </c>
      <c r="B653" s="14" t="s">
        <v>335</v>
      </c>
      <c r="C653" s="14" t="s">
        <v>8</v>
      </c>
      <c r="D653" s="14" t="s">
        <v>9</v>
      </c>
      <c r="E653" s="15" t="s">
        <v>1391</v>
      </c>
      <c r="F653" s="16">
        <v>20</v>
      </c>
      <c r="G653" s="17">
        <v>10</v>
      </c>
      <c r="H653" s="18">
        <f t="shared" si="52"/>
        <v>200</v>
      </c>
      <c r="I653" s="14" t="str">
        <f t="shared" si="53"/>
        <v>ITA-SG-10</v>
      </c>
      <c r="J653" s="32" t="str">
        <f>MID(Tabella1[[#This Row],[COD PRODOTTO]],3,3)</f>
        <v>930</v>
      </c>
      <c r="K653" s="32"/>
      <c r="L653" t="str">
        <f t="shared" si="55"/>
        <v>terminato</v>
      </c>
      <c r="M653" t="str">
        <f t="shared" si="56"/>
        <v>S7930662</v>
      </c>
      <c r="N653" t="str">
        <f>TRIM(C653)</f>
        <v>ITA</v>
      </c>
      <c r="O653" t="str">
        <f>TRIM(D653)</f>
        <v>SG</v>
      </c>
      <c r="P653" t="str">
        <f t="shared" si="54"/>
        <v>non terminato</v>
      </c>
      <c r="Q653" t="str">
        <f t="shared" si="54"/>
        <v>20</v>
      </c>
      <c r="R653" t="str">
        <f t="shared" si="54"/>
        <v>10</v>
      </c>
    </row>
    <row r="654" spans="1:18" ht="12.75" customHeight="1" x14ac:dyDescent="0.3">
      <c r="A654" s="16">
        <v>656</v>
      </c>
      <c r="B654" s="14" t="s">
        <v>335</v>
      </c>
      <c r="C654" s="14" t="s">
        <v>8</v>
      </c>
      <c r="D654" s="14" t="s">
        <v>9</v>
      </c>
      <c r="E654" s="14" t="s">
        <v>10</v>
      </c>
      <c r="F654" s="16">
        <v>0</v>
      </c>
      <c r="G654" s="17">
        <v>31</v>
      </c>
      <c r="H654" s="18" t="str">
        <f t="shared" si="52"/>
        <v/>
      </c>
      <c r="I654" s="14" t="str">
        <f t="shared" si="53"/>
        <v>ITA-SG-31</v>
      </c>
      <c r="J654" s="32" t="str">
        <f>MID(Tabella1[[#This Row],[COD PRODOTTO]],3,3)</f>
        <v>930</v>
      </c>
      <c r="K654" s="32"/>
      <c r="L654" t="str">
        <f t="shared" si="55"/>
        <v>terminato</v>
      </c>
      <c r="M654" t="str">
        <f t="shared" si="56"/>
        <v>S7930662</v>
      </c>
      <c r="N654" t="str">
        <f>TRIM(C654)</f>
        <v>ITA</v>
      </c>
      <c r="O654" t="str">
        <f>TRIM(D654)</f>
        <v>SG</v>
      </c>
      <c r="P654" t="str">
        <f t="shared" si="54"/>
        <v>terminato</v>
      </c>
      <c r="Q654" t="str">
        <f t="shared" si="54"/>
        <v>0</v>
      </c>
      <c r="R654" t="str">
        <f t="shared" si="54"/>
        <v>31</v>
      </c>
    </row>
    <row r="655" spans="1:18" ht="12.75" customHeight="1" x14ac:dyDescent="0.3">
      <c r="A655" s="16">
        <v>657</v>
      </c>
      <c r="B655" s="14" t="s">
        <v>336</v>
      </c>
      <c r="C655" s="14" t="s">
        <v>8</v>
      </c>
      <c r="D655" s="14" t="s">
        <v>9</v>
      </c>
      <c r="E655" s="14" t="s">
        <v>10</v>
      </c>
      <c r="F655" s="16">
        <v>0</v>
      </c>
      <c r="G655" s="17">
        <v>23</v>
      </c>
      <c r="H655" s="18" t="str">
        <f t="shared" si="52"/>
        <v/>
      </c>
      <c r="I655" s="14" t="str">
        <f t="shared" si="53"/>
        <v>ITA-SG-23</v>
      </c>
      <c r="J655" s="32" t="str">
        <f>MID(Tabella1[[#This Row],[COD PRODOTTO]],3,3)</f>
        <v>161</v>
      </c>
      <c r="K655" s="32"/>
      <c r="L655" t="str">
        <f t="shared" si="55"/>
        <v>terminato</v>
      </c>
      <c r="M655" t="str">
        <f t="shared" si="56"/>
        <v>I9161435</v>
      </c>
      <c r="N655" t="str">
        <f>TRIM(C655)</f>
        <v>ITA</v>
      </c>
      <c r="O655" t="str">
        <f>TRIM(D655)</f>
        <v>SG</v>
      </c>
      <c r="P655" t="str">
        <f t="shared" si="54"/>
        <v>terminato</v>
      </c>
      <c r="Q655" t="str">
        <f t="shared" si="54"/>
        <v>0</v>
      </c>
      <c r="R655" t="str">
        <f t="shared" si="54"/>
        <v>23</v>
      </c>
    </row>
    <row r="656" spans="1:18" ht="12.75" customHeight="1" x14ac:dyDescent="0.3">
      <c r="A656" s="16">
        <v>658</v>
      </c>
      <c r="B656" s="14" t="s">
        <v>336</v>
      </c>
      <c r="C656" s="14" t="s">
        <v>8</v>
      </c>
      <c r="D656" s="14" t="s">
        <v>9</v>
      </c>
      <c r="E656" s="15" t="s">
        <v>1391</v>
      </c>
      <c r="F656" s="16">
        <v>30</v>
      </c>
      <c r="G656" s="17">
        <v>37</v>
      </c>
      <c r="H656" s="18">
        <f t="shared" si="52"/>
        <v>1110</v>
      </c>
      <c r="I656" s="14" t="str">
        <f t="shared" si="53"/>
        <v>ITA-SG-37</v>
      </c>
      <c r="J656" s="32" t="str">
        <f>MID(Tabella1[[#This Row],[COD PRODOTTO]],3,3)</f>
        <v>161</v>
      </c>
      <c r="K656" s="32"/>
      <c r="L656" t="str">
        <f t="shared" si="55"/>
        <v>terminato</v>
      </c>
      <c r="M656" t="str">
        <f t="shared" si="56"/>
        <v>I9161435</v>
      </c>
      <c r="N656" t="str">
        <f>TRIM(C656)</f>
        <v>ITA</v>
      </c>
      <c r="O656" t="str">
        <f>TRIM(D656)</f>
        <v>SG</v>
      </c>
      <c r="P656" t="str">
        <f t="shared" si="54"/>
        <v>non terminato</v>
      </c>
      <c r="Q656" t="str">
        <f t="shared" si="54"/>
        <v>30</v>
      </c>
      <c r="R656" t="str">
        <f t="shared" si="54"/>
        <v>37</v>
      </c>
    </row>
    <row r="657" spans="1:18" ht="12.75" customHeight="1" x14ac:dyDescent="0.3">
      <c r="A657" s="16">
        <v>659</v>
      </c>
      <c r="B657" s="14" t="s">
        <v>337</v>
      </c>
      <c r="C657" s="14" t="s">
        <v>8</v>
      </c>
      <c r="D657" s="14" t="s">
        <v>97</v>
      </c>
      <c r="E657" s="15" t="s">
        <v>1391</v>
      </c>
      <c r="F657" s="16">
        <v>20</v>
      </c>
      <c r="G657" s="17">
        <v>17</v>
      </c>
      <c r="H657" s="18">
        <f t="shared" si="52"/>
        <v>340</v>
      </c>
      <c r="I657" s="14" t="str">
        <f t="shared" si="53"/>
        <v>ITA-zan SPA-17</v>
      </c>
      <c r="J657" s="32" t="str">
        <f>MID(Tabella1[[#This Row],[COD PRODOTTO]],3,3)</f>
        <v>200</v>
      </c>
      <c r="K657" s="32"/>
      <c r="L657" t="str">
        <f t="shared" si="55"/>
        <v>terminato</v>
      </c>
      <c r="M657" t="str">
        <f t="shared" si="56"/>
        <v>C9200351</v>
      </c>
      <c r="N657" t="str">
        <f>TRIM(C657)</f>
        <v>ITA</v>
      </c>
      <c r="O657" t="str">
        <f>TRIM(D657)</f>
        <v>zan SPA</v>
      </c>
      <c r="P657" t="str">
        <f t="shared" si="54"/>
        <v>non terminato</v>
      </c>
      <c r="Q657" t="str">
        <f t="shared" si="54"/>
        <v>20</v>
      </c>
      <c r="R657" t="str">
        <f t="shared" si="54"/>
        <v>17</v>
      </c>
    </row>
    <row r="658" spans="1:18" ht="12.75" customHeight="1" x14ac:dyDescent="0.3">
      <c r="A658" s="16">
        <v>660</v>
      </c>
      <c r="B658" s="14" t="s">
        <v>337</v>
      </c>
      <c r="C658" s="14" t="s">
        <v>8</v>
      </c>
      <c r="D658" s="14" t="s">
        <v>97</v>
      </c>
      <c r="E658" s="14" t="s">
        <v>10</v>
      </c>
      <c r="F658" s="16">
        <v>0</v>
      </c>
      <c r="G658" s="17">
        <v>35</v>
      </c>
      <c r="H658" s="18" t="str">
        <f t="shared" si="52"/>
        <v/>
      </c>
      <c r="I658" s="14" t="str">
        <f t="shared" si="53"/>
        <v>ITA-zan SPA-35</v>
      </c>
      <c r="J658" s="32" t="str">
        <f>MID(Tabella1[[#This Row],[COD PRODOTTO]],3,3)</f>
        <v>200</v>
      </c>
      <c r="K658" s="32"/>
      <c r="L658" t="str">
        <f t="shared" si="55"/>
        <v>terminato</v>
      </c>
      <c r="M658" t="str">
        <f t="shared" si="56"/>
        <v>C9200351</v>
      </c>
      <c r="N658" t="str">
        <f>TRIM(C658)</f>
        <v>ITA</v>
      </c>
      <c r="O658" t="str">
        <f>TRIM(D658)</f>
        <v>zan SPA</v>
      </c>
      <c r="P658" t="str">
        <f t="shared" si="54"/>
        <v>terminato</v>
      </c>
      <c r="Q658" t="str">
        <f t="shared" si="54"/>
        <v>0</v>
      </c>
      <c r="R658" t="str">
        <f t="shared" si="54"/>
        <v>35</v>
      </c>
    </row>
    <row r="659" spans="1:18" ht="12.75" customHeight="1" x14ac:dyDescent="0.3">
      <c r="A659" s="16">
        <v>661</v>
      </c>
      <c r="B659" s="14" t="s">
        <v>337</v>
      </c>
      <c r="C659" s="14" t="s">
        <v>8</v>
      </c>
      <c r="D659" s="14" t="s">
        <v>97</v>
      </c>
      <c r="E659" s="15" t="s">
        <v>1391</v>
      </c>
      <c r="F659" s="16">
        <v>30</v>
      </c>
      <c r="G659" s="17">
        <v>13</v>
      </c>
      <c r="H659" s="18">
        <f t="shared" si="52"/>
        <v>390</v>
      </c>
      <c r="I659" s="14" t="str">
        <f t="shared" si="53"/>
        <v>ITA-zan SPA-13</v>
      </c>
      <c r="J659" s="32" t="str">
        <f>MID(Tabella1[[#This Row],[COD PRODOTTO]],3,3)</f>
        <v>200</v>
      </c>
      <c r="K659" s="32"/>
      <c r="L659" t="str">
        <f t="shared" si="55"/>
        <v>terminato</v>
      </c>
      <c r="M659" t="str">
        <f t="shared" si="56"/>
        <v>C9200351</v>
      </c>
      <c r="N659" t="str">
        <f>TRIM(C659)</f>
        <v>ITA</v>
      </c>
      <c r="O659" t="str">
        <f>TRIM(D659)</f>
        <v>zan SPA</v>
      </c>
      <c r="P659" t="str">
        <f t="shared" si="54"/>
        <v>non terminato</v>
      </c>
      <c r="Q659" t="str">
        <f t="shared" si="54"/>
        <v>30</v>
      </c>
      <c r="R659" t="str">
        <f t="shared" si="54"/>
        <v>13</v>
      </c>
    </row>
    <row r="660" spans="1:18" ht="12.75" customHeight="1" x14ac:dyDescent="0.3">
      <c r="A660" s="16">
        <v>662</v>
      </c>
      <c r="B660" s="14" t="s">
        <v>338</v>
      </c>
      <c r="C660" s="14" t="s">
        <v>8</v>
      </c>
      <c r="D660" s="14" t="s">
        <v>9</v>
      </c>
      <c r="E660" s="14" t="s">
        <v>10</v>
      </c>
      <c r="F660" s="16">
        <v>0</v>
      </c>
      <c r="G660" s="17">
        <v>18</v>
      </c>
      <c r="H660" s="18" t="str">
        <f t="shared" si="52"/>
        <v/>
      </c>
      <c r="I660" s="14" t="str">
        <f t="shared" si="53"/>
        <v>ITA-SG-18</v>
      </c>
      <c r="J660" s="32" t="str">
        <f>MID(Tabella1[[#This Row],[COD PRODOTTO]],3,3)</f>
        <v>005</v>
      </c>
      <c r="K660" s="32"/>
      <c r="L660" t="str">
        <f t="shared" si="55"/>
        <v>terminato</v>
      </c>
      <c r="M660" t="str">
        <f t="shared" si="56"/>
        <v>A1005146</v>
      </c>
      <c r="N660" t="str">
        <f>TRIM(C660)</f>
        <v>ITA</v>
      </c>
      <c r="O660" t="str">
        <f>TRIM(D660)</f>
        <v>SG</v>
      </c>
      <c r="P660" t="str">
        <f t="shared" si="54"/>
        <v>terminato</v>
      </c>
      <c r="Q660" t="str">
        <f t="shared" si="54"/>
        <v>0</v>
      </c>
      <c r="R660" t="str">
        <f t="shared" si="54"/>
        <v>18</v>
      </c>
    </row>
    <row r="661" spans="1:18" ht="12.75" customHeight="1" x14ac:dyDescent="0.3">
      <c r="A661" s="16">
        <v>663</v>
      </c>
      <c r="B661" s="14" t="s">
        <v>339</v>
      </c>
      <c r="C661" s="14" t="s">
        <v>8</v>
      </c>
      <c r="D661" s="14" t="s">
        <v>9</v>
      </c>
      <c r="E661" s="15" t="s">
        <v>1391</v>
      </c>
      <c r="F661" s="16">
        <v>30</v>
      </c>
      <c r="G661" s="17">
        <v>38</v>
      </c>
      <c r="H661" s="18">
        <f t="shared" si="52"/>
        <v>1140</v>
      </c>
      <c r="I661" s="14" t="str">
        <f t="shared" si="53"/>
        <v>ITA-SG-38</v>
      </c>
      <c r="J661" s="32" t="str">
        <f>MID(Tabella1[[#This Row],[COD PRODOTTO]],3,3)</f>
        <v>730</v>
      </c>
      <c r="K661" s="32"/>
      <c r="L661" t="str">
        <f t="shared" si="55"/>
        <v>terminato</v>
      </c>
      <c r="M661" t="str">
        <f t="shared" si="56"/>
        <v>G6730827</v>
      </c>
      <c r="N661" t="str">
        <f>TRIM(C661)</f>
        <v>ITA</v>
      </c>
      <c r="O661" t="str">
        <f>TRIM(D661)</f>
        <v>SG</v>
      </c>
      <c r="P661" t="str">
        <f t="shared" si="54"/>
        <v>non terminato</v>
      </c>
      <c r="Q661" t="str">
        <f t="shared" si="54"/>
        <v>30</v>
      </c>
      <c r="R661" t="str">
        <f t="shared" si="54"/>
        <v>38</v>
      </c>
    </row>
    <row r="662" spans="1:18" ht="12.75" customHeight="1" x14ac:dyDescent="0.3">
      <c r="A662" s="16">
        <v>664</v>
      </c>
      <c r="B662" s="14" t="s">
        <v>339</v>
      </c>
      <c r="C662" s="14" t="s">
        <v>8</v>
      </c>
      <c r="D662" s="14" t="s">
        <v>9</v>
      </c>
      <c r="E662" s="14" t="s">
        <v>10</v>
      </c>
      <c r="F662" s="16">
        <v>0</v>
      </c>
      <c r="G662" s="17">
        <v>38</v>
      </c>
      <c r="H662" s="18" t="str">
        <f t="shared" si="52"/>
        <v/>
      </c>
      <c r="I662" s="14" t="str">
        <f t="shared" si="53"/>
        <v>ITA-SG-38</v>
      </c>
      <c r="J662" s="32" t="str">
        <f>MID(Tabella1[[#This Row],[COD PRODOTTO]],3,3)</f>
        <v>730</v>
      </c>
      <c r="K662" s="32"/>
      <c r="L662" t="str">
        <f t="shared" si="55"/>
        <v>terminato</v>
      </c>
      <c r="M662" t="str">
        <f t="shared" si="56"/>
        <v>G6730827</v>
      </c>
      <c r="N662" t="str">
        <f>TRIM(C662)</f>
        <v>ITA</v>
      </c>
      <c r="O662" t="str">
        <f>TRIM(D662)</f>
        <v>SG</v>
      </c>
      <c r="P662" t="str">
        <f t="shared" si="54"/>
        <v>terminato</v>
      </c>
      <c r="Q662" t="str">
        <f t="shared" si="54"/>
        <v>0</v>
      </c>
      <c r="R662" t="str">
        <f t="shared" si="54"/>
        <v>38</v>
      </c>
    </row>
    <row r="663" spans="1:18" ht="12.75" customHeight="1" x14ac:dyDescent="0.3">
      <c r="A663" s="16">
        <v>665</v>
      </c>
      <c r="B663" s="14" t="s">
        <v>339</v>
      </c>
      <c r="C663" s="14" t="s">
        <v>8</v>
      </c>
      <c r="D663" s="14" t="s">
        <v>9</v>
      </c>
      <c r="E663" s="15" t="s">
        <v>1391</v>
      </c>
      <c r="F663" s="16">
        <v>20</v>
      </c>
      <c r="G663" s="17">
        <v>30</v>
      </c>
      <c r="H663" s="18">
        <f t="shared" si="52"/>
        <v>600</v>
      </c>
      <c r="I663" s="14" t="str">
        <f t="shared" si="53"/>
        <v>ITA-SG-30</v>
      </c>
      <c r="J663" s="32" t="str">
        <f>MID(Tabella1[[#This Row],[COD PRODOTTO]],3,3)</f>
        <v>730</v>
      </c>
      <c r="K663" s="32"/>
      <c r="L663" t="str">
        <f t="shared" si="55"/>
        <v>terminato</v>
      </c>
      <c r="M663" t="str">
        <f t="shared" si="56"/>
        <v>G6730827</v>
      </c>
      <c r="N663" t="str">
        <f>TRIM(C663)</f>
        <v>ITA</v>
      </c>
      <c r="O663" t="str">
        <f>TRIM(D663)</f>
        <v>SG</v>
      </c>
      <c r="P663" t="str">
        <f t="shared" si="54"/>
        <v>non terminato</v>
      </c>
      <c r="Q663" t="str">
        <f t="shared" si="54"/>
        <v>20</v>
      </c>
      <c r="R663" t="str">
        <f t="shared" si="54"/>
        <v>30</v>
      </c>
    </row>
    <row r="664" spans="1:18" ht="12.75" customHeight="1" x14ac:dyDescent="0.3">
      <c r="A664" s="16">
        <v>666</v>
      </c>
      <c r="B664" s="14" t="s">
        <v>340</v>
      </c>
      <c r="C664" s="14" t="s">
        <v>8</v>
      </c>
      <c r="D664" s="14" t="s">
        <v>54</v>
      </c>
      <c r="E664" s="15" t="s">
        <v>1391</v>
      </c>
      <c r="F664" s="16">
        <v>20</v>
      </c>
      <c r="G664" s="17">
        <v>36</v>
      </c>
      <c r="H664" s="18">
        <f t="shared" si="52"/>
        <v>720</v>
      </c>
      <c r="I664" s="14" t="str">
        <f t="shared" si="53"/>
        <v>ITA-zan S.R.L.-36</v>
      </c>
      <c r="J664" s="32" t="str">
        <f>MID(Tabella1[[#This Row],[COD PRODOTTO]],3,3)</f>
        <v>468</v>
      </c>
      <c r="K664" s="32"/>
      <c r="L664" t="str">
        <f t="shared" si="55"/>
        <v>terminato</v>
      </c>
      <c r="M664" t="str">
        <f t="shared" si="56"/>
        <v>O5468458</v>
      </c>
      <c r="N664" t="str">
        <f>TRIM(C664)</f>
        <v>ITA</v>
      </c>
      <c r="O664" t="str">
        <f>TRIM(D664)</f>
        <v>zan S.R.L.</v>
      </c>
      <c r="P664" t="str">
        <f t="shared" si="54"/>
        <v>non terminato</v>
      </c>
      <c r="Q664" t="str">
        <f t="shared" si="54"/>
        <v>20</v>
      </c>
      <c r="R664" t="str">
        <f t="shared" si="54"/>
        <v>36</v>
      </c>
    </row>
    <row r="665" spans="1:18" ht="12.75" customHeight="1" x14ac:dyDescent="0.3">
      <c r="A665" s="16">
        <v>667</v>
      </c>
      <c r="B665" s="14" t="s">
        <v>340</v>
      </c>
      <c r="C665" s="14" t="s">
        <v>8</v>
      </c>
      <c r="D665" s="14" t="s">
        <v>54</v>
      </c>
      <c r="E665" s="14" t="s">
        <v>10</v>
      </c>
      <c r="F665" s="16">
        <v>0</v>
      </c>
      <c r="G665" s="17">
        <v>22</v>
      </c>
      <c r="H665" s="18" t="str">
        <f t="shared" si="52"/>
        <v/>
      </c>
      <c r="I665" s="14" t="str">
        <f t="shared" si="53"/>
        <v>ITA-zan S.R.L.-22</v>
      </c>
      <c r="J665" s="32" t="str">
        <f>MID(Tabella1[[#This Row],[COD PRODOTTO]],3,3)</f>
        <v>468</v>
      </c>
      <c r="K665" s="32"/>
      <c r="L665" t="str">
        <f t="shared" si="55"/>
        <v>terminato</v>
      </c>
      <c r="M665" t="str">
        <f t="shared" si="56"/>
        <v>O5468458</v>
      </c>
      <c r="N665" t="str">
        <f>TRIM(C665)</f>
        <v>ITA</v>
      </c>
      <c r="O665" t="str">
        <f>TRIM(D665)</f>
        <v>zan S.R.L.</v>
      </c>
      <c r="P665" t="str">
        <f t="shared" si="54"/>
        <v>terminato</v>
      </c>
      <c r="Q665" t="str">
        <f t="shared" si="54"/>
        <v>0</v>
      </c>
      <c r="R665" t="str">
        <f t="shared" si="54"/>
        <v>22</v>
      </c>
    </row>
    <row r="666" spans="1:18" ht="12.75" customHeight="1" x14ac:dyDescent="0.3">
      <c r="A666" s="16">
        <v>668</v>
      </c>
      <c r="B666" s="14" t="s">
        <v>341</v>
      </c>
      <c r="C666" s="14" t="s">
        <v>8</v>
      </c>
      <c r="D666" s="14" t="s">
        <v>54</v>
      </c>
      <c r="E666" s="15" t="s">
        <v>1391</v>
      </c>
      <c r="F666" s="16">
        <v>20</v>
      </c>
      <c r="G666" s="17">
        <v>30</v>
      </c>
      <c r="H666" s="18">
        <f t="shared" si="52"/>
        <v>600</v>
      </c>
      <c r="I666" s="14" t="str">
        <f t="shared" si="53"/>
        <v>ITA-zan S.R.L.-30</v>
      </c>
      <c r="J666" s="32" t="str">
        <f>MID(Tabella1[[#This Row],[COD PRODOTTO]],3,3)</f>
        <v>182</v>
      </c>
      <c r="K666" s="32"/>
      <c r="L666" t="str">
        <f t="shared" si="55"/>
        <v>terminato</v>
      </c>
      <c r="M666" t="str">
        <f t="shared" si="56"/>
        <v>D1182134</v>
      </c>
      <c r="N666" t="str">
        <f>TRIM(C666)</f>
        <v>ITA</v>
      </c>
      <c r="O666" t="str">
        <f>TRIM(D666)</f>
        <v>zan S.R.L.</v>
      </c>
      <c r="P666" t="str">
        <f t="shared" si="54"/>
        <v>non terminato</v>
      </c>
      <c r="Q666" t="str">
        <f t="shared" si="54"/>
        <v>20</v>
      </c>
      <c r="R666" t="str">
        <f t="shared" si="54"/>
        <v>30</v>
      </c>
    </row>
    <row r="667" spans="1:18" ht="12.75" customHeight="1" x14ac:dyDescent="0.3">
      <c r="A667" s="16">
        <v>669</v>
      </c>
      <c r="B667" s="14" t="s">
        <v>342</v>
      </c>
      <c r="C667" s="14" t="s">
        <v>8</v>
      </c>
      <c r="D667" s="14" t="s">
        <v>9</v>
      </c>
      <c r="E667" s="14" t="s">
        <v>10</v>
      </c>
      <c r="F667" s="16">
        <v>0</v>
      </c>
      <c r="G667" s="17">
        <v>20</v>
      </c>
      <c r="H667" s="18" t="str">
        <f t="shared" si="52"/>
        <v/>
      </c>
      <c r="I667" s="14" t="str">
        <f t="shared" si="53"/>
        <v>ITA-SG-20</v>
      </c>
      <c r="J667" s="32" t="str">
        <f>MID(Tabella1[[#This Row],[COD PRODOTTO]],3,3)</f>
        <v>428</v>
      </c>
      <c r="K667" s="32"/>
      <c r="L667" t="str">
        <f t="shared" si="55"/>
        <v>terminato</v>
      </c>
      <c r="M667" t="str">
        <f t="shared" si="56"/>
        <v>E6428642</v>
      </c>
      <c r="N667" t="str">
        <f>TRIM(C667)</f>
        <v>ITA</v>
      </c>
      <c r="O667" t="str">
        <f>TRIM(D667)</f>
        <v>SG</v>
      </c>
      <c r="P667" t="str">
        <f t="shared" si="54"/>
        <v>terminato</v>
      </c>
      <c r="Q667" t="str">
        <f t="shared" si="54"/>
        <v>0</v>
      </c>
      <c r="R667" t="str">
        <f t="shared" si="54"/>
        <v>20</v>
      </c>
    </row>
    <row r="668" spans="1:18" ht="12.75" customHeight="1" x14ac:dyDescent="0.3">
      <c r="A668" s="16">
        <v>670</v>
      </c>
      <c r="B668" s="14" t="s">
        <v>343</v>
      </c>
      <c r="C668" s="14" t="s">
        <v>8</v>
      </c>
      <c r="D668" s="14" t="s">
        <v>9</v>
      </c>
      <c r="E668" s="15" t="s">
        <v>1391</v>
      </c>
      <c r="F668" s="16">
        <v>30</v>
      </c>
      <c r="G668" s="17">
        <v>39</v>
      </c>
      <c r="H668" s="18">
        <f t="shared" si="52"/>
        <v>1170</v>
      </c>
      <c r="I668" s="14" t="str">
        <f t="shared" si="53"/>
        <v>ITA-SG-39</v>
      </c>
      <c r="J668" s="32" t="str">
        <f>MID(Tabella1[[#This Row],[COD PRODOTTO]],3,3)</f>
        <v>876</v>
      </c>
      <c r="K668" s="32"/>
      <c r="L668" t="str">
        <f t="shared" si="55"/>
        <v>terminato</v>
      </c>
      <c r="M668" t="str">
        <f t="shared" si="56"/>
        <v>C7876259</v>
      </c>
      <c r="N668" t="str">
        <f>TRIM(C668)</f>
        <v>ITA</v>
      </c>
      <c r="O668" t="str">
        <f>TRIM(D668)</f>
        <v>SG</v>
      </c>
      <c r="P668" t="str">
        <f t="shared" si="54"/>
        <v>non terminato</v>
      </c>
      <c r="Q668" t="str">
        <f t="shared" si="54"/>
        <v>30</v>
      </c>
      <c r="R668" t="str">
        <f t="shared" si="54"/>
        <v>39</v>
      </c>
    </row>
    <row r="669" spans="1:18" ht="12.75" customHeight="1" x14ac:dyDescent="0.3">
      <c r="A669" s="16">
        <v>671</v>
      </c>
      <c r="B669" s="14" t="s">
        <v>343</v>
      </c>
      <c r="C669" s="14" t="s">
        <v>8</v>
      </c>
      <c r="D669" s="14" t="s">
        <v>9</v>
      </c>
      <c r="E669" s="15" t="s">
        <v>1391</v>
      </c>
      <c r="F669" s="16">
        <v>20</v>
      </c>
      <c r="G669" s="17">
        <v>38</v>
      </c>
      <c r="H669" s="18">
        <f t="shared" si="52"/>
        <v>760</v>
      </c>
      <c r="I669" s="14" t="str">
        <f t="shared" si="53"/>
        <v>ITA-SG-38</v>
      </c>
      <c r="J669" s="32" t="str">
        <f>MID(Tabella1[[#This Row],[COD PRODOTTO]],3,3)</f>
        <v>876</v>
      </c>
      <c r="K669" s="32"/>
      <c r="L669" t="str">
        <f t="shared" si="55"/>
        <v>terminato</v>
      </c>
      <c r="M669" t="str">
        <f t="shared" si="56"/>
        <v>C7876259</v>
      </c>
      <c r="N669" t="str">
        <f>TRIM(C669)</f>
        <v>ITA</v>
      </c>
      <c r="O669" t="str">
        <f>TRIM(D669)</f>
        <v>SG</v>
      </c>
      <c r="P669" t="str">
        <f t="shared" si="54"/>
        <v>non terminato</v>
      </c>
      <c r="Q669" t="str">
        <f t="shared" si="54"/>
        <v>20</v>
      </c>
      <c r="R669" t="str">
        <f t="shared" si="54"/>
        <v>38</v>
      </c>
    </row>
    <row r="670" spans="1:18" ht="12.75" customHeight="1" x14ac:dyDescent="0.3">
      <c r="A670" s="16">
        <v>672</v>
      </c>
      <c r="B670" s="14" t="s">
        <v>343</v>
      </c>
      <c r="C670" s="14" t="s">
        <v>8</v>
      </c>
      <c r="D670" s="14" t="s">
        <v>9</v>
      </c>
      <c r="E670" s="15" t="s">
        <v>1391</v>
      </c>
      <c r="F670" s="16">
        <v>20</v>
      </c>
      <c r="G670" s="17">
        <v>15</v>
      </c>
      <c r="H670" s="18">
        <f t="shared" si="52"/>
        <v>300</v>
      </c>
      <c r="I670" s="14" t="str">
        <f t="shared" si="53"/>
        <v>ITA-SG-15</v>
      </c>
      <c r="J670" s="32" t="str">
        <f>MID(Tabella1[[#This Row],[COD PRODOTTO]],3,3)</f>
        <v>876</v>
      </c>
      <c r="K670" s="32"/>
      <c r="L670" t="str">
        <f t="shared" si="55"/>
        <v>terminato</v>
      </c>
      <c r="M670" t="str">
        <f t="shared" si="56"/>
        <v>C7876259</v>
      </c>
      <c r="N670" t="str">
        <f>TRIM(C670)</f>
        <v>ITA</v>
      </c>
      <c r="O670" t="str">
        <f>TRIM(D670)</f>
        <v>SG</v>
      </c>
      <c r="P670" t="str">
        <f t="shared" si="54"/>
        <v>non terminato</v>
      </c>
      <c r="Q670" t="str">
        <f t="shared" si="54"/>
        <v>20</v>
      </c>
      <c r="R670" t="str">
        <f t="shared" si="54"/>
        <v>15</v>
      </c>
    </row>
    <row r="671" spans="1:18" ht="12.75" customHeight="1" x14ac:dyDescent="0.3">
      <c r="A671" s="16">
        <v>673</v>
      </c>
      <c r="B671" s="14" t="s">
        <v>343</v>
      </c>
      <c r="C671" s="14" t="s">
        <v>8</v>
      </c>
      <c r="D671" s="14" t="s">
        <v>9</v>
      </c>
      <c r="E671" s="14" t="s">
        <v>10</v>
      </c>
      <c r="F671" s="16">
        <v>0</v>
      </c>
      <c r="G671" s="17">
        <v>34</v>
      </c>
      <c r="H671" s="18" t="str">
        <f t="shared" si="52"/>
        <v/>
      </c>
      <c r="I671" s="14" t="str">
        <f t="shared" si="53"/>
        <v>ITA-SG-34</v>
      </c>
      <c r="J671" s="32" t="str">
        <f>MID(Tabella1[[#This Row],[COD PRODOTTO]],3,3)</f>
        <v>876</v>
      </c>
      <c r="K671" s="32"/>
      <c r="L671" t="str">
        <f t="shared" si="55"/>
        <v>terminato</v>
      </c>
      <c r="M671" t="str">
        <f t="shared" si="56"/>
        <v>C7876259</v>
      </c>
      <c r="N671" t="str">
        <f>TRIM(C671)</f>
        <v>ITA</v>
      </c>
      <c r="O671" t="str">
        <f>TRIM(D671)</f>
        <v>SG</v>
      </c>
      <c r="P671" t="str">
        <f t="shared" si="54"/>
        <v>terminato</v>
      </c>
      <c r="Q671" t="str">
        <f t="shared" si="54"/>
        <v>0</v>
      </c>
      <c r="R671" t="str">
        <f t="shared" si="54"/>
        <v>34</v>
      </c>
    </row>
    <row r="672" spans="1:18" ht="12.75" customHeight="1" x14ac:dyDescent="0.3">
      <c r="A672" s="16">
        <v>674</v>
      </c>
      <c r="B672" s="14" t="s">
        <v>344</v>
      </c>
      <c r="C672" s="14" t="s">
        <v>8</v>
      </c>
      <c r="D672" s="14" t="s">
        <v>47</v>
      </c>
      <c r="E672" s="14" t="s">
        <v>10</v>
      </c>
      <c r="F672" s="16">
        <v>0</v>
      </c>
      <c r="G672" s="17">
        <v>13</v>
      </c>
      <c r="H672" s="18" t="str">
        <f t="shared" si="52"/>
        <v/>
      </c>
      <c r="I672" s="14" t="str">
        <f t="shared" si="53"/>
        <v>ITA-zan pin SPA-13</v>
      </c>
      <c r="J672" s="32" t="str">
        <f>MID(Tabella1[[#This Row],[COD PRODOTTO]],3,3)</f>
        <v>690</v>
      </c>
      <c r="K672" s="32"/>
      <c r="L672" t="str">
        <f t="shared" si="55"/>
        <v>terminato</v>
      </c>
      <c r="M672" t="str">
        <f t="shared" si="56"/>
        <v>D1690851</v>
      </c>
      <c r="N672" t="str">
        <f>TRIM(C672)</f>
        <v>ITA</v>
      </c>
      <c r="O672" t="str">
        <f>TRIM(D672)</f>
        <v>zan pin SPA</v>
      </c>
      <c r="P672" t="str">
        <f t="shared" si="54"/>
        <v>terminato</v>
      </c>
      <c r="Q672" t="str">
        <f t="shared" si="54"/>
        <v>0</v>
      </c>
      <c r="R672" t="str">
        <f t="shared" si="54"/>
        <v>13</v>
      </c>
    </row>
    <row r="673" spans="1:18" ht="12.75" customHeight="1" x14ac:dyDescent="0.3">
      <c r="A673" s="16">
        <v>675</v>
      </c>
      <c r="B673" s="14" t="s">
        <v>345</v>
      </c>
      <c r="C673" s="14" t="s">
        <v>8</v>
      </c>
      <c r="D673" s="14" t="s">
        <v>47</v>
      </c>
      <c r="E673" s="14" t="s">
        <v>10</v>
      </c>
      <c r="F673" s="16">
        <v>0</v>
      </c>
      <c r="G673" s="17">
        <v>17</v>
      </c>
      <c r="H673" s="18" t="str">
        <f t="shared" si="52"/>
        <v/>
      </c>
      <c r="I673" s="14" t="str">
        <f t="shared" si="53"/>
        <v>ITA-zan pin SPA-17</v>
      </c>
      <c r="J673" s="32" t="str">
        <f>MID(Tabella1[[#This Row],[COD PRODOTTO]],3,3)</f>
        <v>297</v>
      </c>
      <c r="K673" s="32"/>
      <c r="L673" t="str">
        <f t="shared" si="55"/>
        <v>terminato</v>
      </c>
      <c r="M673" t="str">
        <f t="shared" si="56"/>
        <v>F7297643</v>
      </c>
      <c r="N673" t="str">
        <f>TRIM(C673)</f>
        <v>ITA</v>
      </c>
      <c r="O673" t="str">
        <f>TRIM(D673)</f>
        <v>zan pin SPA</v>
      </c>
      <c r="P673" t="str">
        <f t="shared" si="54"/>
        <v>terminato</v>
      </c>
      <c r="Q673" t="str">
        <f t="shared" si="54"/>
        <v>0</v>
      </c>
      <c r="R673" t="str">
        <f t="shared" si="54"/>
        <v>17</v>
      </c>
    </row>
    <row r="674" spans="1:18" ht="12.75" customHeight="1" x14ac:dyDescent="0.3">
      <c r="A674" s="16">
        <v>676</v>
      </c>
      <c r="B674" s="14" t="s">
        <v>345</v>
      </c>
      <c r="C674" s="14" t="s">
        <v>8</v>
      </c>
      <c r="D674" s="14" t="s">
        <v>47</v>
      </c>
      <c r="E674" s="15" t="s">
        <v>1391</v>
      </c>
      <c r="F674" s="16">
        <v>20</v>
      </c>
      <c r="G674" s="17">
        <v>21</v>
      </c>
      <c r="H674" s="18">
        <f t="shared" si="52"/>
        <v>420</v>
      </c>
      <c r="I674" s="14" t="str">
        <f t="shared" si="53"/>
        <v>ITA-zan pin SPA-21</v>
      </c>
      <c r="J674" s="32" t="str">
        <f>MID(Tabella1[[#This Row],[COD PRODOTTO]],3,3)</f>
        <v>297</v>
      </c>
      <c r="K674" s="32"/>
      <c r="L674" t="str">
        <f t="shared" si="55"/>
        <v>terminato</v>
      </c>
      <c r="M674" t="str">
        <f t="shared" si="56"/>
        <v>F7297643</v>
      </c>
      <c r="N674" t="str">
        <f>TRIM(C674)</f>
        <v>ITA</v>
      </c>
      <c r="O674" t="str">
        <f>TRIM(D674)</f>
        <v>zan pin SPA</v>
      </c>
      <c r="P674" t="str">
        <f t="shared" si="54"/>
        <v>non terminato</v>
      </c>
      <c r="Q674" t="str">
        <f t="shared" si="54"/>
        <v>20</v>
      </c>
      <c r="R674" t="str">
        <f t="shared" si="54"/>
        <v>21</v>
      </c>
    </row>
    <row r="675" spans="1:18" ht="12.75" customHeight="1" x14ac:dyDescent="0.3">
      <c r="A675" s="16">
        <v>677</v>
      </c>
      <c r="B675" s="14" t="s">
        <v>346</v>
      </c>
      <c r="C675" s="14" t="s">
        <v>8</v>
      </c>
      <c r="D675" s="14" t="s">
        <v>97</v>
      </c>
      <c r="E675" s="15" t="s">
        <v>1391</v>
      </c>
      <c r="F675" s="16">
        <v>20</v>
      </c>
      <c r="G675" s="17">
        <v>16</v>
      </c>
      <c r="H675" s="18">
        <f t="shared" si="52"/>
        <v>320</v>
      </c>
      <c r="I675" s="14" t="str">
        <f t="shared" si="53"/>
        <v>ITA-zan SPA-16</v>
      </c>
      <c r="J675" s="32" t="str">
        <f>MID(Tabella1[[#This Row],[COD PRODOTTO]],3,3)</f>
        <v>613</v>
      </c>
      <c r="K675" s="32"/>
      <c r="L675" t="str">
        <f t="shared" si="55"/>
        <v>terminato</v>
      </c>
      <c r="M675" t="str">
        <f t="shared" si="56"/>
        <v>J6613974</v>
      </c>
      <c r="N675" t="str">
        <f>TRIM(C675)</f>
        <v>ITA</v>
      </c>
      <c r="O675" t="str">
        <f>TRIM(D675)</f>
        <v>zan SPA</v>
      </c>
      <c r="P675" t="str">
        <f t="shared" si="54"/>
        <v>non terminato</v>
      </c>
      <c r="Q675" t="str">
        <f t="shared" si="54"/>
        <v>20</v>
      </c>
      <c r="R675" t="str">
        <f t="shared" si="54"/>
        <v>16</v>
      </c>
    </row>
    <row r="676" spans="1:18" ht="12.75" customHeight="1" x14ac:dyDescent="0.3">
      <c r="A676" s="16">
        <v>678</v>
      </c>
      <c r="B676" s="14" t="s">
        <v>346</v>
      </c>
      <c r="C676" s="14" t="s">
        <v>8</v>
      </c>
      <c r="D676" s="14" t="s">
        <v>97</v>
      </c>
      <c r="E676" s="15" t="s">
        <v>1391</v>
      </c>
      <c r="F676" s="16">
        <v>20</v>
      </c>
      <c r="G676" s="17">
        <v>18</v>
      </c>
      <c r="H676" s="18">
        <f t="shared" si="52"/>
        <v>360</v>
      </c>
      <c r="I676" s="14" t="str">
        <f t="shared" si="53"/>
        <v>ITA-zan SPA-18</v>
      </c>
      <c r="J676" s="32" t="str">
        <f>MID(Tabella1[[#This Row],[COD PRODOTTO]],3,3)</f>
        <v>613</v>
      </c>
      <c r="K676" s="32"/>
      <c r="L676" t="str">
        <f t="shared" si="55"/>
        <v>terminato</v>
      </c>
      <c r="M676" t="str">
        <f t="shared" si="56"/>
        <v>J6613974</v>
      </c>
      <c r="N676" t="str">
        <f>TRIM(C676)</f>
        <v>ITA</v>
      </c>
      <c r="O676" t="str">
        <f>TRIM(D676)</f>
        <v>zan SPA</v>
      </c>
      <c r="P676" t="str">
        <f t="shared" si="54"/>
        <v>non terminato</v>
      </c>
      <c r="Q676" t="str">
        <f t="shared" si="54"/>
        <v>20</v>
      </c>
      <c r="R676" t="str">
        <f t="shared" si="54"/>
        <v>18</v>
      </c>
    </row>
    <row r="677" spans="1:18" ht="12.75" customHeight="1" x14ac:dyDescent="0.3">
      <c r="A677" s="16">
        <v>679</v>
      </c>
      <c r="B677" s="14" t="s">
        <v>346</v>
      </c>
      <c r="C677" s="14" t="s">
        <v>8</v>
      </c>
      <c r="D677" s="14" t="s">
        <v>97</v>
      </c>
      <c r="E677" s="14" t="s">
        <v>10</v>
      </c>
      <c r="F677" s="16">
        <v>0</v>
      </c>
      <c r="G677" s="17">
        <v>31</v>
      </c>
      <c r="H677" s="18" t="str">
        <f t="shared" si="52"/>
        <v/>
      </c>
      <c r="I677" s="14" t="str">
        <f t="shared" si="53"/>
        <v>ITA-zan SPA-31</v>
      </c>
      <c r="J677" s="32" t="str">
        <f>MID(Tabella1[[#This Row],[COD PRODOTTO]],3,3)</f>
        <v>613</v>
      </c>
      <c r="K677" s="32"/>
      <c r="L677" t="str">
        <f t="shared" si="55"/>
        <v>terminato</v>
      </c>
      <c r="M677" t="str">
        <f t="shared" si="56"/>
        <v>J6613974</v>
      </c>
      <c r="N677" t="str">
        <f>TRIM(C677)</f>
        <v>ITA</v>
      </c>
      <c r="O677" t="str">
        <f>TRIM(D677)</f>
        <v>zan SPA</v>
      </c>
      <c r="P677" t="str">
        <f t="shared" si="54"/>
        <v>terminato</v>
      </c>
      <c r="Q677" t="str">
        <f t="shared" si="54"/>
        <v>0</v>
      </c>
      <c r="R677" t="str">
        <f t="shared" si="54"/>
        <v>31</v>
      </c>
    </row>
    <row r="678" spans="1:18" ht="12.75" customHeight="1" x14ac:dyDescent="0.3">
      <c r="A678" s="16">
        <v>680</v>
      </c>
      <c r="B678" s="14" t="s">
        <v>346</v>
      </c>
      <c r="C678" s="14" t="s">
        <v>8</v>
      </c>
      <c r="D678" s="14" t="s">
        <v>97</v>
      </c>
      <c r="E678" s="15" t="s">
        <v>1391</v>
      </c>
      <c r="F678" s="16">
        <v>30</v>
      </c>
      <c r="G678" s="17">
        <v>33</v>
      </c>
      <c r="H678" s="18">
        <f t="shared" si="52"/>
        <v>990</v>
      </c>
      <c r="I678" s="14" t="str">
        <f t="shared" si="53"/>
        <v>ITA-zan SPA-33</v>
      </c>
      <c r="J678" s="32" t="str">
        <f>MID(Tabella1[[#This Row],[COD PRODOTTO]],3,3)</f>
        <v>613</v>
      </c>
      <c r="K678" s="32"/>
      <c r="L678" t="str">
        <f t="shared" si="55"/>
        <v>terminato</v>
      </c>
      <c r="M678" t="str">
        <f t="shared" si="56"/>
        <v>J6613974</v>
      </c>
      <c r="N678" t="str">
        <f>TRIM(C678)</f>
        <v>ITA</v>
      </c>
      <c r="O678" t="str">
        <f>TRIM(D678)</f>
        <v>zan SPA</v>
      </c>
      <c r="P678" t="str">
        <f t="shared" si="54"/>
        <v>non terminato</v>
      </c>
      <c r="Q678" t="str">
        <f t="shared" si="54"/>
        <v>30</v>
      </c>
      <c r="R678" t="str">
        <f t="shared" si="54"/>
        <v>33</v>
      </c>
    </row>
    <row r="679" spans="1:18" ht="12.75" customHeight="1" x14ac:dyDescent="0.3">
      <c r="A679" s="16">
        <v>681</v>
      </c>
      <c r="B679" s="14" t="s">
        <v>347</v>
      </c>
      <c r="C679" s="14" t="s">
        <v>8</v>
      </c>
      <c r="D679" s="14" t="s">
        <v>9</v>
      </c>
      <c r="E679" s="14" t="s">
        <v>10</v>
      </c>
      <c r="F679" s="16">
        <v>0</v>
      </c>
      <c r="G679" s="17">
        <v>29</v>
      </c>
      <c r="H679" s="18" t="str">
        <f t="shared" si="52"/>
        <v/>
      </c>
      <c r="I679" s="14" t="str">
        <f t="shared" si="53"/>
        <v>ITA-SG-29</v>
      </c>
      <c r="J679" s="32" t="str">
        <f>MID(Tabella1[[#This Row],[COD PRODOTTO]],3,3)</f>
        <v>016</v>
      </c>
      <c r="K679" s="32"/>
      <c r="L679" t="str">
        <f t="shared" si="55"/>
        <v>terminato</v>
      </c>
      <c r="M679" t="str">
        <f t="shared" si="56"/>
        <v>E1016885</v>
      </c>
      <c r="N679" t="str">
        <f>TRIM(C679)</f>
        <v>ITA</v>
      </c>
      <c r="O679" t="str">
        <f>TRIM(D679)</f>
        <v>SG</v>
      </c>
      <c r="P679" t="str">
        <f t="shared" si="54"/>
        <v>terminato</v>
      </c>
      <c r="Q679" t="str">
        <f t="shared" si="54"/>
        <v>0</v>
      </c>
      <c r="R679" t="str">
        <f t="shared" si="54"/>
        <v>29</v>
      </c>
    </row>
    <row r="680" spans="1:18" ht="12.75" customHeight="1" x14ac:dyDescent="0.3">
      <c r="A680" s="16">
        <v>682</v>
      </c>
      <c r="B680" s="14" t="s">
        <v>348</v>
      </c>
      <c r="C680" s="14" t="s">
        <v>8</v>
      </c>
      <c r="D680" s="14" t="s">
        <v>9</v>
      </c>
      <c r="E680" s="14" t="s">
        <v>10</v>
      </c>
      <c r="F680" s="16">
        <v>0</v>
      </c>
      <c r="G680" s="17">
        <v>33</v>
      </c>
      <c r="H680" s="18" t="str">
        <f t="shared" si="52"/>
        <v/>
      </c>
      <c r="I680" s="14" t="str">
        <f t="shared" si="53"/>
        <v>ITA-SG-33</v>
      </c>
      <c r="J680" s="32" t="str">
        <f>MID(Tabella1[[#This Row],[COD PRODOTTO]],3,3)</f>
        <v>009</v>
      </c>
      <c r="K680" s="32"/>
      <c r="L680" t="str">
        <f t="shared" si="55"/>
        <v>terminato</v>
      </c>
      <c r="M680" t="str">
        <f t="shared" si="56"/>
        <v>R3009341</v>
      </c>
      <c r="N680" t="str">
        <f>TRIM(C680)</f>
        <v>ITA</v>
      </c>
      <c r="O680" t="str">
        <f>TRIM(D680)</f>
        <v>SG</v>
      </c>
      <c r="P680" t="str">
        <f t="shared" si="54"/>
        <v>terminato</v>
      </c>
      <c r="Q680" t="str">
        <f t="shared" si="54"/>
        <v>0</v>
      </c>
      <c r="R680" t="str">
        <f t="shared" si="54"/>
        <v>33</v>
      </c>
    </row>
    <row r="681" spans="1:18" ht="12.75" customHeight="1" x14ac:dyDescent="0.3">
      <c r="A681" s="16">
        <v>683</v>
      </c>
      <c r="B681" s="14" t="s">
        <v>349</v>
      </c>
      <c r="C681" s="14" t="s">
        <v>8</v>
      </c>
      <c r="D681" s="14" t="s">
        <v>75</v>
      </c>
      <c r="E681" s="14" t="s">
        <v>10</v>
      </c>
      <c r="F681" s="16">
        <v>0</v>
      </c>
      <c r="G681" s="17">
        <v>38</v>
      </c>
      <c r="H681" s="18" t="str">
        <f t="shared" si="52"/>
        <v/>
      </c>
      <c r="I681" s="14" t="str">
        <f t="shared" si="53"/>
        <v>ITA-lollo SRL-38</v>
      </c>
      <c r="J681" s="32" t="str">
        <f>MID(Tabella1[[#This Row],[COD PRODOTTO]],3,3)</f>
        <v>424</v>
      </c>
      <c r="K681" s="32"/>
      <c r="L681" t="str">
        <f t="shared" si="55"/>
        <v>terminato</v>
      </c>
      <c r="M681" t="str">
        <f t="shared" si="56"/>
        <v>D6424014</v>
      </c>
      <c r="N681" t="str">
        <f>TRIM(C681)</f>
        <v>ITA</v>
      </c>
      <c r="O681" t="str">
        <f>TRIM(D681)</f>
        <v>lollo SRL</v>
      </c>
      <c r="P681" t="str">
        <f t="shared" si="54"/>
        <v>terminato</v>
      </c>
      <c r="Q681" t="str">
        <f t="shared" si="54"/>
        <v>0</v>
      </c>
      <c r="R681" t="str">
        <f t="shared" si="54"/>
        <v>38</v>
      </c>
    </row>
    <row r="682" spans="1:18" ht="12.75" customHeight="1" x14ac:dyDescent="0.3">
      <c r="A682" s="16">
        <v>684</v>
      </c>
      <c r="B682" s="14" t="s">
        <v>350</v>
      </c>
      <c r="C682" s="14" t="s">
        <v>8</v>
      </c>
      <c r="D682" s="14" t="s">
        <v>36</v>
      </c>
      <c r="E682" s="14" t="s">
        <v>10</v>
      </c>
      <c r="F682" s="16">
        <v>0</v>
      </c>
      <c r="G682" s="17">
        <v>26</v>
      </c>
      <c r="H682" s="18" t="str">
        <f t="shared" si="52"/>
        <v/>
      </c>
      <c r="I682" s="14" t="str">
        <f t="shared" si="53"/>
        <v>ITA-zan VETRI-26</v>
      </c>
      <c r="J682" s="32" t="str">
        <f>MID(Tabella1[[#This Row],[COD PRODOTTO]],3,3)</f>
        <v>511</v>
      </c>
      <c r="K682" s="32"/>
      <c r="L682" t="str">
        <f t="shared" si="55"/>
        <v>terminato</v>
      </c>
      <c r="M682" t="str">
        <f t="shared" si="56"/>
        <v>L5511776</v>
      </c>
      <c r="N682" t="str">
        <f>TRIM(C682)</f>
        <v>ITA</v>
      </c>
      <c r="O682" t="str">
        <f>TRIM(D682)</f>
        <v>zan VETRI</v>
      </c>
      <c r="P682" t="str">
        <f t="shared" si="54"/>
        <v>terminato</v>
      </c>
      <c r="Q682" t="str">
        <f t="shared" si="54"/>
        <v>0</v>
      </c>
      <c r="R682" t="str">
        <f t="shared" si="54"/>
        <v>26</v>
      </c>
    </row>
    <row r="683" spans="1:18" ht="12.75" customHeight="1" x14ac:dyDescent="0.3">
      <c r="A683" s="16">
        <v>685</v>
      </c>
      <c r="B683" s="14" t="s">
        <v>351</v>
      </c>
      <c r="C683" s="14" t="s">
        <v>8</v>
      </c>
      <c r="D683" s="14" t="s">
        <v>9</v>
      </c>
      <c r="E683" s="15" t="s">
        <v>1391</v>
      </c>
      <c r="F683" s="16">
        <v>20</v>
      </c>
      <c r="G683" s="17">
        <v>15</v>
      </c>
      <c r="H683" s="18">
        <f t="shared" si="52"/>
        <v>300</v>
      </c>
      <c r="I683" s="14" t="str">
        <f t="shared" si="53"/>
        <v>ITA-SG-15</v>
      </c>
      <c r="J683" s="32" t="str">
        <f>MID(Tabella1[[#This Row],[COD PRODOTTO]],3,3)</f>
        <v>576</v>
      </c>
      <c r="K683" s="32"/>
      <c r="L683" t="str">
        <f t="shared" si="55"/>
        <v>terminato</v>
      </c>
      <c r="M683" t="str">
        <f t="shared" si="56"/>
        <v>C1576348</v>
      </c>
      <c r="N683" t="str">
        <f>TRIM(C683)</f>
        <v>ITA</v>
      </c>
      <c r="O683" t="str">
        <f>TRIM(D683)</f>
        <v>SG</v>
      </c>
      <c r="P683" t="str">
        <f t="shared" si="54"/>
        <v>non terminato</v>
      </c>
      <c r="Q683" t="str">
        <f t="shared" si="54"/>
        <v>20</v>
      </c>
      <c r="R683" t="str">
        <f t="shared" si="54"/>
        <v>15</v>
      </c>
    </row>
    <row r="684" spans="1:18" ht="12.75" customHeight="1" x14ac:dyDescent="0.3">
      <c r="A684" s="16">
        <v>686</v>
      </c>
      <c r="B684" s="14" t="s">
        <v>351</v>
      </c>
      <c r="C684" s="14" t="s">
        <v>8</v>
      </c>
      <c r="D684" s="14" t="s">
        <v>9</v>
      </c>
      <c r="E684" s="15" t="s">
        <v>1391</v>
      </c>
      <c r="F684" s="16">
        <v>20</v>
      </c>
      <c r="G684" s="17">
        <v>33</v>
      </c>
      <c r="H684" s="18">
        <f t="shared" si="52"/>
        <v>660</v>
      </c>
      <c r="I684" s="14" t="str">
        <f t="shared" si="53"/>
        <v>ITA-SG-33</v>
      </c>
      <c r="J684" s="32" t="str">
        <f>MID(Tabella1[[#This Row],[COD PRODOTTO]],3,3)</f>
        <v>576</v>
      </c>
      <c r="K684" s="32"/>
      <c r="L684" t="str">
        <f t="shared" si="55"/>
        <v>terminato</v>
      </c>
      <c r="M684" t="str">
        <f t="shared" si="56"/>
        <v>C1576348</v>
      </c>
      <c r="N684" t="str">
        <f>TRIM(C684)</f>
        <v>ITA</v>
      </c>
      <c r="O684" t="str">
        <f>TRIM(D684)</f>
        <v>SG</v>
      </c>
      <c r="P684" t="str">
        <f t="shared" si="54"/>
        <v>non terminato</v>
      </c>
      <c r="Q684" t="str">
        <f t="shared" si="54"/>
        <v>20</v>
      </c>
      <c r="R684" t="str">
        <f t="shared" si="54"/>
        <v>33</v>
      </c>
    </row>
    <row r="685" spans="1:18" ht="12.75" customHeight="1" x14ac:dyDescent="0.3">
      <c r="A685" s="16">
        <v>687</v>
      </c>
      <c r="B685" s="14" t="s">
        <v>351</v>
      </c>
      <c r="C685" s="14" t="s">
        <v>8</v>
      </c>
      <c r="D685" s="14" t="s">
        <v>9</v>
      </c>
      <c r="E685" s="14" t="s">
        <v>10</v>
      </c>
      <c r="F685" s="16">
        <v>0</v>
      </c>
      <c r="G685" s="17">
        <v>11</v>
      </c>
      <c r="H685" s="18" t="str">
        <f t="shared" si="52"/>
        <v/>
      </c>
      <c r="I685" s="14" t="str">
        <f t="shared" si="53"/>
        <v>ITA-SG-11</v>
      </c>
      <c r="J685" s="32" t="str">
        <f>MID(Tabella1[[#This Row],[COD PRODOTTO]],3,3)</f>
        <v>576</v>
      </c>
      <c r="K685" s="32"/>
      <c r="L685" t="str">
        <f t="shared" si="55"/>
        <v>terminato</v>
      </c>
      <c r="M685" t="str">
        <f t="shared" si="56"/>
        <v>C1576348</v>
      </c>
      <c r="N685" t="str">
        <f>TRIM(C685)</f>
        <v>ITA</v>
      </c>
      <c r="O685" t="str">
        <f>TRIM(D685)</f>
        <v>SG</v>
      </c>
      <c r="P685" t="str">
        <f t="shared" si="54"/>
        <v>terminato</v>
      </c>
      <c r="Q685" t="str">
        <f t="shared" si="54"/>
        <v>0</v>
      </c>
      <c r="R685" t="str">
        <f t="shared" si="54"/>
        <v>11</v>
      </c>
    </row>
    <row r="686" spans="1:18" ht="12.75" customHeight="1" x14ac:dyDescent="0.3">
      <c r="A686" s="16">
        <v>688</v>
      </c>
      <c r="B686" s="14" t="s">
        <v>351</v>
      </c>
      <c r="C686" s="14" t="s">
        <v>8</v>
      </c>
      <c r="D686" s="14" t="s">
        <v>9</v>
      </c>
      <c r="E686" s="15" t="s">
        <v>1391</v>
      </c>
      <c r="F686" s="16">
        <v>30</v>
      </c>
      <c r="G686" s="17">
        <v>23</v>
      </c>
      <c r="H686" s="18">
        <f t="shared" si="52"/>
        <v>690</v>
      </c>
      <c r="I686" s="14" t="str">
        <f t="shared" si="53"/>
        <v>ITA-SG-23</v>
      </c>
      <c r="J686" s="32" t="str">
        <f>MID(Tabella1[[#This Row],[COD PRODOTTO]],3,3)</f>
        <v>576</v>
      </c>
      <c r="K686" s="32"/>
      <c r="L686" t="str">
        <f t="shared" si="55"/>
        <v>terminato</v>
      </c>
      <c r="M686" t="str">
        <f t="shared" si="56"/>
        <v>C1576348</v>
      </c>
      <c r="N686" t="str">
        <f>TRIM(C686)</f>
        <v>ITA</v>
      </c>
      <c r="O686" t="str">
        <f>TRIM(D686)</f>
        <v>SG</v>
      </c>
      <c r="P686" t="str">
        <f t="shared" si="54"/>
        <v>non terminato</v>
      </c>
      <c r="Q686" t="str">
        <f t="shared" si="54"/>
        <v>30</v>
      </c>
      <c r="R686" t="str">
        <f t="shared" si="54"/>
        <v>23</v>
      </c>
    </row>
    <row r="687" spans="1:18" ht="12.75" customHeight="1" x14ac:dyDescent="0.3">
      <c r="A687" s="16">
        <v>689</v>
      </c>
      <c r="B687" s="14" t="s">
        <v>352</v>
      </c>
      <c r="C687" s="14" t="s">
        <v>8</v>
      </c>
      <c r="D687" s="14" t="s">
        <v>54</v>
      </c>
      <c r="E687" s="15" t="s">
        <v>1391</v>
      </c>
      <c r="F687" s="16">
        <v>30</v>
      </c>
      <c r="G687" s="17">
        <v>39</v>
      </c>
      <c r="H687" s="18">
        <f t="shared" si="52"/>
        <v>1170</v>
      </c>
      <c r="I687" s="14" t="str">
        <f t="shared" si="53"/>
        <v>ITA-zan S.R.L.-39</v>
      </c>
      <c r="J687" s="32" t="str">
        <f>MID(Tabella1[[#This Row],[COD PRODOTTO]],3,3)</f>
        <v>523</v>
      </c>
      <c r="K687" s="32"/>
      <c r="L687" t="str">
        <f t="shared" si="55"/>
        <v>terminato</v>
      </c>
      <c r="M687" t="str">
        <f t="shared" si="56"/>
        <v>P1523748</v>
      </c>
      <c r="N687" t="str">
        <f>TRIM(C687)</f>
        <v>ITA</v>
      </c>
      <c r="O687" t="str">
        <f>TRIM(D687)</f>
        <v>zan S.R.L.</v>
      </c>
      <c r="P687" t="str">
        <f t="shared" si="54"/>
        <v>non terminato</v>
      </c>
      <c r="Q687" t="str">
        <f t="shared" si="54"/>
        <v>30</v>
      </c>
      <c r="R687" t="str">
        <f t="shared" si="54"/>
        <v>39</v>
      </c>
    </row>
    <row r="688" spans="1:18" ht="12.75" customHeight="1" x14ac:dyDescent="0.3">
      <c r="A688" s="16">
        <v>690</v>
      </c>
      <c r="B688" s="14" t="s">
        <v>353</v>
      </c>
      <c r="C688" s="14" t="s">
        <v>8</v>
      </c>
      <c r="D688" s="14" t="s">
        <v>47</v>
      </c>
      <c r="E688" s="14" t="s">
        <v>10</v>
      </c>
      <c r="F688" s="16">
        <v>0</v>
      </c>
      <c r="G688" s="17">
        <v>19</v>
      </c>
      <c r="H688" s="18" t="str">
        <f t="shared" si="52"/>
        <v/>
      </c>
      <c r="I688" s="14" t="str">
        <f t="shared" si="53"/>
        <v>ITA-zan pin SPA-19</v>
      </c>
      <c r="J688" s="32" t="str">
        <f>MID(Tabella1[[#This Row],[COD PRODOTTO]],3,3)</f>
        <v>810</v>
      </c>
      <c r="K688" s="32"/>
      <c r="L688" t="str">
        <f t="shared" si="55"/>
        <v>terminato</v>
      </c>
      <c r="M688" t="str">
        <f t="shared" si="56"/>
        <v>F9810131</v>
      </c>
      <c r="N688" t="str">
        <f>TRIM(C688)</f>
        <v>ITA</v>
      </c>
      <c r="O688" t="str">
        <f>TRIM(D688)</f>
        <v>zan pin SPA</v>
      </c>
      <c r="P688" t="str">
        <f t="shared" si="54"/>
        <v>terminato</v>
      </c>
      <c r="Q688" t="str">
        <f t="shared" si="54"/>
        <v>0</v>
      </c>
      <c r="R688" t="str">
        <f t="shared" si="54"/>
        <v>19</v>
      </c>
    </row>
    <row r="689" spans="1:18" ht="12.75" customHeight="1" x14ac:dyDescent="0.3">
      <c r="A689" s="16">
        <v>691</v>
      </c>
      <c r="B689" s="14" t="s">
        <v>354</v>
      </c>
      <c r="C689" s="14" t="s">
        <v>8</v>
      </c>
      <c r="D689" s="14" t="s">
        <v>75</v>
      </c>
      <c r="E689" s="14" t="s">
        <v>10</v>
      </c>
      <c r="F689" s="16">
        <v>0</v>
      </c>
      <c r="G689" s="17">
        <v>38</v>
      </c>
      <c r="H689" s="18" t="str">
        <f t="shared" si="52"/>
        <v/>
      </c>
      <c r="I689" s="14" t="str">
        <f t="shared" si="53"/>
        <v>ITA-lollo SRL-38</v>
      </c>
      <c r="J689" s="32" t="str">
        <f>MID(Tabella1[[#This Row],[COD PRODOTTO]],3,3)</f>
        <v>111</v>
      </c>
      <c r="K689" s="32"/>
      <c r="L689" t="str">
        <f t="shared" si="55"/>
        <v>terminato</v>
      </c>
      <c r="M689" t="str">
        <f t="shared" si="56"/>
        <v>M3111559</v>
      </c>
      <c r="N689" t="str">
        <f>TRIM(C689)</f>
        <v>ITA</v>
      </c>
      <c r="O689" t="str">
        <f>TRIM(D689)</f>
        <v>lollo SRL</v>
      </c>
      <c r="P689" t="str">
        <f t="shared" si="54"/>
        <v>terminato</v>
      </c>
      <c r="Q689" t="str">
        <f t="shared" si="54"/>
        <v>0</v>
      </c>
      <c r="R689" t="str">
        <f t="shared" si="54"/>
        <v>38</v>
      </c>
    </row>
    <row r="690" spans="1:18" ht="12.75" customHeight="1" x14ac:dyDescent="0.3">
      <c r="A690" s="16">
        <v>692</v>
      </c>
      <c r="B690" s="14" t="s">
        <v>355</v>
      </c>
      <c r="C690" s="14" t="s">
        <v>8</v>
      </c>
      <c r="D690" s="14" t="s">
        <v>47</v>
      </c>
      <c r="E690" s="14" t="s">
        <v>10</v>
      </c>
      <c r="F690" s="16">
        <v>0</v>
      </c>
      <c r="G690" s="17">
        <v>31</v>
      </c>
      <c r="H690" s="18" t="str">
        <f t="shared" si="52"/>
        <v/>
      </c>
      <c r="I690" s="14" t="str">
        <f t="shared" si="53"/>
        <v>ITA-zan pin SPA-31</v>
      </c>
      <c r="J690" s="32" t="str">
        <f>MID(Tabella1[[#This Row],[COD PRODOTTO]],3,3)</f>
        <v>511</v>
      </c>
      <c r="K690" s="32"/>
      <c r="L690" t="str">
        <f t="shared" si="55"/>
        <v>terminato</v>
      </c>
      <c r="M690" t="str">
        <f t="shared" si="56"/>
        <v>W2511236</v>
      </c>
      <c r="N690" t="str">
        <f>TRIM(C690)</f>
        <v>ITA</v>
      </c>
      <c r="O690" t="str">
        <f>TRIM(D690)</f>
        <v>zan pin SPA</v>
      </c>
      <c r="P690" t="str">
        <f t="shared" si="54"/>
        <v>terminato</v>
      </c>
      <c r="Q690" t="str">
        <f t="shared" si="54"/>
        <v>0</v>
      </c>
      <c r="R690" t="str">
        <f t="shared" si="54"/>
        <v>31</v>
      </c>
    </row>
    <row r="691" spans="1:18" ht="12.75" customHeight="1" x14ac:dyDescent="0.3">
      <c r="A691" s="16">
        <v>693</v>
      </c>
      <c r="B691" s="14" t="s">
        <v>356</v>
      </c>
      <c r="C691" s="14" t="s">
        <v>8</v>
      </c>
      <c r="D691" s="14" t="s">
        <v>9</v>
      </c>
      <c r="E691" s="14" t="s">
        <v>10</v>
      </c>
      <c r="F691" s="16">
        <v>0</v>
      </c>
      <c r="G691" s="17">
        <v>16</v>
      </c>
      <c r="H691" s="18" t="str">
        <f t="shared" si="52"/>
        <v/>
      </c>
      <c r="I691" s="14" t="str">
        <f t="shared" si="53"/>
        <v>ITA-SG-16</v>
      </c>
      <c r="J691" s="32" t="str">
        <f>MID(Tabella1[[#This Row],[COD PRODOTTO]],3,3)</f>
        <v>565</v>
      </c>
      <c r="K691" s="32"/>
      <c r="L691" t="str">
        <f t="shared" si="55"/>
        <v>terminato</v>
      </c>
      <c r="M691" t="str">
        <f t="shared" si="56"/>
        <v>A4565338</v>
      </c>
      <c r="N691" t="str">
        <f>TRIM(C691)</f>
        <v>ITA</v>
      </c>
      <c r="O691" t="str">
        <f>TRIM(D691)</f>
        <v>SG</v>
      </c>
      <c r="P691" t="str">
        <f t="shared" si="54"/>
        <v>terminato</v>
      </c>
      <c r="Q691" t="str">
        <f t="shared" si="54"/>
        <v>0</v>
      </c>
      <c r="R691" t="str">
        <f t="shared" si="54"/>
        <v>16</v>
      </c>
    </row>
    <row r="692" spans="1:18" ht="12.75" customHeight="1" x14ac:dyDescent="0.3">
      <c r="A692" s="16">
        <v>694</v>
      </c>
      <c r="B692" s="14" t="s">
        <v>356</v>
      </c>
      <c r="C692" s="14" t="s">
        <v>8</v>
      </c>
      <c r="D692" s="14" t="s">
        <v>9</v>
      </c>
      <c r="E692" s="15" t="s">
        <v>1391</v>
      </c>
      <c r="F692" s="16">
        <v>30</v>
      </c>
      <c r="G692" s="17">
        <v>21</v>
      </c>
      <c r="H692" s="18">
        <f t="shared" si="52"/>
        <v>630</v>
      </c>
      <c r="I692" s="14" t="str">
        <f t="shared" si="53"/>
        <v>ITA-SG-21</v>
      </c>
      <c r="J692" s="32" t="str">
        <f>MID(Tabella1[[#This Row],[COD PRODOTTO]],3,3)</f>
        <v>565</v>
      </c>
      <c r="K692" s="32"/>
      <c r="L692" t="str">
        <f t="shared" si="55"/>
        <v>terminato</v>
      </c>
      <c r="M692" t="str">
        <f t="shared" si="56"/>
        <v>A4565338</v>
      </c>
      <c r="N692" t="str">
        <f>TRIM(C692)</f>
        <v>ITA</v>
      </c>
      <c r="O692" t="str">
        <f>TRIM(D692)</f>
        <v>SG</v>
      </c>
      <c r="P692" t="str">
        <f t="shared" si="54"/>
        <v>non terminato</v>
      </c>
      <c r="Q692" t="str">
        <f t="shared" si="54"/>
        <v>30</v>
      </c>
      <c r="R692" t="str">
        <f t="shared" si="54"/>
        <v>21</v>
      </c>
    </row>
    <row r="693" spans="1:18" ht="12.75" customHeight="1" x14ac:dyDescent="0.3">
      <c r="A693" s="16">
        <v>695</v>
      </c>
      <c r="B693" s="14" t="s">
        <v>356</v>
      </c>
      <c r="C693" s="14" t="s">
        <v>8</v>
      </c>
      <c r="D693" s="14" t="s">
        <v>9</v>
      </c>
      <c r="E693" s="15" t="s">
        <v>1391</v>
      </c>
      <c r="F693" s="16">
        <v>20</v>
      </c>
      <c r="G693" s="17">
        <v>14</v>
      </c>
      <c r="H693" s="18">
        <f t="shared" si="52"/>
        <v>280</v>
      </c>
      <c r="I693" s="14" t="str">
        <f t="shared" si="53"/>
        <v>ITA-SG-14</v>
      </c>
      <c r="J693" s="32" t="str">
        <f>MID(Tabella1[[#This Row],[COD PRODOTTO]],3,3)</f>
        <v>565</v>
      </c>
      <c r="K693" s="32"/>
      <c r="L693" t="str">
        <f t="shared" si="55"/>
        <v>terminato</v>
      </c>
      <c r="M693" t="str">
        <f t="shared" si="56"/>
        <v>A4565338</v>
      </c>
      <c r="N693" t="str">
        <f>TRIM(C693)</f>
        <v>ITA</v>
      </c>
      <c r="O693" t="str">
        <f>TRIM(D693)</f>
        <v>SG</v>
      </c>
      <c r="P693" t="str">
        <f t="shared" si="54"/>
        <v>non terminato</v>
      </c>
      <c r="Q693" t="str">
        <f t="shared" si="54"/>
        <v>20</v>
      </c>
      <c r="R693" t="str">
        <f t="shared" si="54"/>
        <v>14</v>
      </c>
    </row>
    <row r="694" spans="1:18" ht="12.75" customHeight="1" x14ac:dyDescent="0.3">
      <c r="A694" s="16">
        <v>696</v>
      </c>
      <c r="B694" s="14" t="s">
        <v>357</v>
      </c>
      <c r="C694" s="14" t="s">
        <v>8</v>
      </c>
      <c r="D694" s="14" t="s">
        <v>9</v>
      </c>
      <c r="E694" s="14" t="s">
        <v>10</v>
      </c>
      <c r="F694" s="16">
        <v>0</v>
      </c>
      <c r="G694" s="17">
        <v>23</v>
      </c>
      <c r="H694" s="18" t="str">
        <f t="shared" si="52"/>
        <v/>
      </c>
      <c r="I694" s="14" t="str">
        <f t="shared" si="53"/>
        <v>ITA-SG-23</v>
      </c>
      <c r="J694" s="32" t="str">
        <f>MID(Tabella1[[#This Row],[COD PRODOTTO]],3,3)</f>
        <v>666</v>
      </c>
      <c r="K694" s="32"/>
      <c r="L694" t="str">
        <f t="shared" si="55"/>
        <v>terminato</v>
      </c>
      <c r="M694" t="str">
        <f t="shared" si="56"/>
        <v>F1666607</v>
      </c>
      <c r="N694" t="str">
        <f>TRIM(C694)</f>
        <v>ITA</v>
      </c>
      <c r="O694" t="str">
        <f>TRIM(D694)</f>
        <v>SG</v>
      </c>
      <c r="P694" t="str">
        <f t="shared" si="54"/>
        <v>terminato</v>
      </c>
      <c r="Q694" t="str">
        <f t="shared" si="54"/>
        <v>0</v>
      </c>
      <c r="R694" t="str">
        <f t="shared" si="54"/>
        <v>23</v>
      </c>
    </row>
    <row r="695" spans="1:18" ht="12.75" customHeight="1" x14ac:dyDescent="0.3">
      <c r="A695" s="16">
        <v>697</v>
      </c>
      <c r="B695" s="14" t="s">
        <v>358</v>
      </c>
      <c r="C695" s="14" t="s">
        <v>8</v>
      </c>
      <c r="D695" s="14" t="s">
        <v>97</v>
      </c>
      <c r="E695" s="15" t="s">
        <v>1391</v>
      </c>
      <c r="F695" s="16">
        <v>30</v>
      </c>
      <c r="G695" s="17">
        <v>28</v>
      </c>
      <c r="H695" s="18">
        <f t="shared" si="52"/>
        <v>840</v>
      </c>
      <c r="I695" s="14" t="str">
        <f t="shared" si="53"/>
        <v>ITA-zan SPA-28</v>
      </c>
      <c r="J695" s="32" t="str">
        <f>MID(Tabella1[[#This Row],[COD PRODOTTO]],3,3)</f>
        <v>664</v>
      </c>
      <c r="K695" s="32"/>
      <c r="L695" t="str">
        <f t="shared" si="55"/>
        <v>terminato</v>
      </c>
      <c r="M695" t="str">
        <f t="shared" si="56"/>
        <v>R5664479</v>
      </c>
      <c r="N695" t="str">
        <f>TRIM(C695)</f>
        <v>ITA</v>
      </c>
      <c r="O695" t="str">
        <f>TRIM(D695)</f>
        <v>zan SPA</v>
      </c>
      <c r="P695" t="str">
        <f t="shared" si="54"/>
        <v>non terminato</v>
      </c>
      <c r="Q695" t="str">
        <f t="shared" si="54"/>
        <v>30</v>
      </c>
      <c r="R695" t="str">
        <f t="shared" si="54"/>
        <v>28</v>
      </c>
    </row>
    <row r="696" spans="1:18" ht="12.75" customHeight="1" x14ac:dyDescent="0.3">
      <c r="A696" s="16">
        <v>698</v>
      </c>
      <c r="B696" s="14" t="s">
        <v>358</v>
      </c>
      <c r="C696" s="14" t="s">
        <v>8</v>
      </c>
      <c r="D696" s="14" t="s">
        <v>97</v>
      </c>
      <c r="E696" s="15" t="s">
        <v>1391</v>
      </c>
      <c r="F696" s="16">
        <v>20</v>
      </c>
      <c r="G696" s="17">
        <v>32</v>
      </c>
      <c r="H696" s="18">
        <f t="shared" si="52"/>
        <v>640</v>
      </c>
      <c r="I696" s="14" t="str">
        <f t="shared" si="53"/>
        <v>ITA-zan SPA-32</v>
      </c>
      <c r="J696" s="32" t="str">
        <f>MID(Tabella1[[#This Row],[COD PRODOTTO]],3,3)</f>
        <v>664</v>
      </c>
      <c r="K696" s="32"/>
      <c r="L696" t="str">
        <f t="shared" si="55"/>
        <v>terminato</v>
      </c>
      <c r="M696" t="str">
        <f t="shared" si="56"/>
        <v>R5664479</v>
      </c>
      <c r="N696" t="str">
        <f>TRIM(C696)</f>
        <v>ITA</v>
      </c>
      <c r="O696" t="str">
        <f>TRIM(D696)</f>
        <v>zan SPA</v>
      </c>
      <c r="P696" t="str">
        <f t="shared" si="54"/>
        <v>non terminato</v>
      </c>
      <c r="Q696" t="str">
        <f t="shared" si="54"/>
        <v>20</v>
      </c>
      <c r="R696" t="str">
        <f t="shared" si="54"/>
        <v>32</v>
      </c>
    </row>
    <row r="697" spans="1:18" ht="12.75" customHeight="1" x14ac:dyDescent="0.3">
      <c r="A697" s="16">
        <v>699</v>
      </c>
      <c r="B697" s="14" t="s">
        <v>358</v>
      </c>
      <c r="C697" s="14" t="s">
        <v>8</v>
      </c>
      <c r="D697" s="14" t="s">
        <v>97</v>
      </c>
      <c r="E697" s="14" t="s">
        <v>10</v>
      </c>
      <c r="F697" s="16">
        <v>0</v>
      </c>
      <c r="G697" s="17">
        <v>30</v>
      </c>
      <c r="H697" s="18" t="str">
        <f t="shared" si="52"/>
        <v/>
      </c>
      <c r="I697" s="14" t="str">
        <f t="shared" si="53"/>
        <v>ITA-zan SPA-30</v>
      </c>
      <c r="J697" s="32" t="str">
        <f>MID(Tabella1[[#This Row],[COD PRODOTTO]],3,3)</f>
        <v>664</v>
      </c>
      <c r="K697" s="32"/>
      <c r="L697" t="str">
        <f t="shared" si="55"/>
        <v>terminato</v>
      </c>
      <c r="M697" t="str">
        <f t="shared" si="56"/>
        <v>R5664479</v>
      </c>
      <c r="N697" t="str">
        <f>TRIM(C697)</f>
        <v>ITA</v>
      </c>
      <c r="O697" t="str">
        <f>TRIM(D697)</f>
        <v>zan SPA</v>
      </c>
      <c r="P697" t="str">
        <f t="shared" si="54"/>
        <v>terminato</v>
      </c>
      <c r="Q697" t="str">
        <f t="shared" si="54"/>
        <v>0</v>
      </c>
      <c r="R697" t="str">
        <f t="shared" si="54"/>
        <v>30</v>
      </c>
    </row>
    <row r="698" spans="1:18" ht="12.75" customHeight="1" x14ac:dyDescent="0.3">
      <c r="A698" s="16">
        <v>700</v>
      </c>
      <c r="B698" s="14" t="s">
        <v>359</v>
      </c>
      <c r="C698" s="14" t="s">
        <v>8</v>
      </c>
      <c r="D698" s="14" t="s">
        <v>9</v>
      </c>
      <c r="E698" s="15" t="s">
        <v>1391</v>
      </c>
      <c r="F698" s="16">
        <v>30</v>
      </c>
      <c r="G698" s="17">
        <v>28</v>
      </c>
      <c r="H698" s="18">
        <f t="shared" si="52"/>
        <v>840</v>
      </c>
      <c r="I698" s="14" t="str">
        <f t="shared" si="53"/>
        <v>ITA-SG-28</v>
      </c>
      <c r="J698" s="32" t="str">
        <f>MID(Tabella1[[#This Row],[COD PRODOTTO]],3,3)</f>
        <v>262</v>
      </c>
      <c r="K698" s="32"/>
      <c r="L698" t="str">
        <f t="shared" si="55"/>
        <v>terminato</v>
      </c>
      <c r="M698" t="str">
        <f t="shared" si="56"/>
        <v>E4262559</v>
      </c>
      <c r="N698" t="str">
        <f>TRIM(C698)</f>
        <v>ITA</v>
      </c>
      <c r="O698" t="str">
        <f>TRIM(D698)</f>
        <v>SG</v>
      </c>
      <c r="P698" t="str">
        <f t="shared" si="54"/>
        <v>non terminato</v>
      </c>
      <c r="Q698" t="str">
        <f t="shared" si="54"/>
        <v>30</v>
      </c>
      <c r="R698" t="str">
        <f t="shared" si="54"/>
        <v>28</v>
      </c>
    </row>
    <row r="699" spans="1:18" ht="12.75" customHeight="1" x14ac:dyDescent="0.3">
      <c r="A699" s="16">
        <v>701</v>
      </c>
      <c r="B699" s="14" t="s">
        <v>359</v>
      </c>
      <c r="C699" s="14" t="s">
        <v>8</v>
      </c>
      <c r="D699" s="14" t="s">
        <v>9</v>
      </c>
      <c r="E699" s="14" t="s">
        <v>10</v>
      </c>
      <c r="F699" s="16">
        <v>0</v>
      </c>
      <c r="G699" s="17">
        <v>36</v>
      </c>
      <c r="H699" s="18" t="str">
        <f t="shared" si="52"/>
        <v/>
      </c>
      <c r="I699" s="14" t="str">
        <f t="shared" si="53"/>
        <v>ITA-SG-36</v>
      </c>
      <c r="J699" s="32" t="str">
        <f>MID(Tabella1[[#This Row],[COD PRODOTTO]],3,3)</f>
        <v>262</v>
      </c>
      <c r="K699" s="32"/>
      <c r="L699" t="str">
        <f t="shared" si="55"/>
        <v>terminato</v>
      </c>
      <c r="M699" t="str">
        <f t="shared" si="56"/>
        <v>E4262559</v>
      </c>
      <c r="N699" t="str">
        <f>TRIM(C699)</f>
        <v>ITA</v>
      </c>
      <c r="O699" t="str">
        <f>TRIM(D699)</f>
        <v>SG</v>
      </c>
      <c r="P699" t="str">
        <f t="shared" si="54"/>
        <v>terminato</v>
      </c>
      <c r="Q699" t="str">
        <f t="shared" si="54"/>
        <v>0</v>
      </c>
      <c r="R699" t="str">
        <f t="shared" si="54"/>
        <v>36</v>
      </c>
    </row>
    <row r="700" spans="1:18" ht="12.75" customHeight="1" x14ac:dyDescent="0.3">
      <c r="A700" s="16">
        <v>702</v>
      </c>
      <c r="B700" s="14" t="s">
        <v>359</v>
      </c>
      <c r="C700" s="14" t="s">
        <v>8</v>
      </c>
      <c r="D700" s="14" t="s">
        <v>9</v>
      </c>
      <c r="E700" s="15" t="s">
        <v>1391</v>
      </c>
      <c r="F700" s="16">
        <v>20</v>
      </c>
      <c r="G700" s="17">
        <v>15</v>
      </c>
      <c r="H700" s="18">
        <f t="shared" si="52"/>
        <v>300</v>
      </c>
      <c r="I700" s="14" t="str">
        <f t="shared" si="53"/>
        <v>ITA-SG-15</v>
      </c>
      <c r="J700" s="32" t="str">
        <f>MID(Tabella1[[#This Row],[COD PRODOTTO]],3,3)</f>
        <v>262</v>
      </c>
      <c r="K700" s="32"/>
      <c r="L700" t="str">
        <f t="shared" si="55"/>
        <v>terminato</v>
      </c>
      <c r="M700" t="str">
        <f t="shared" si="56"/>
        <v>E4262559</v>
      </c>
      <c r="N700" t="str">
        <f>TRIM(C700)</f>
        <v>ITA</v>
      </c>
      <c r="O700" t="str">
        <f>TRIM(D700)</f>
        <v>SG</v>
      </c>
      <c r="P700" t="str">
        <f t="shared" si="54"/>
        <v>non terminato</v>
      </c>
      <c r="Q700" t="str">
        <f t="shared" si="54"/>
        <v>20</v>
      </c>
      <c r="R700" t="str">
        <f t="shared" si="54"/>
        <v>15</v>
      </c>
    </row>
    <row r="701" spans="1:18" ht="12.75" customHeight="1" x14ac:dyDescent="0.3">
      <c r="A701" s="16">
        <v>703</v>
      </c>
      <c r="B701" s="14" t="s">
        <v>360</v>
      </c>
      <c r="C701" s="14" t="s">
        <v>8</v>
      </c>
      <c r="D701" s="14" t="s">
        <v>9</v>
      </c>
      <c r="E701" s="14" t="s">
        <v>10</v>
      </c>
      <c r="F701" s="16">
        <v>0</v>
      </c>
      <c r="G701" s="17">
        <v>11</v>
      </c>
      <c r="H701" s="18" t="str">
        <f t="shared" si="52"/>
        <v/>
      </c>
      <c r="I701" s="14" t="str">
        <f t="shared" si="53"/>
        <v>ITA-SG-11</v>
      </c>
      <c r="J701" s="32" t="str">
        <f>MID(Tabella1[[#This Row],[COD PRODOTTO]],3,3)</f>
        <v>128</v>
      </c>
      <c r="K701" s="32"/>
      <c r="L701" t="str">
        <f t="shared" si="55"/>
        <v>terminato</v>
      </c>
      <c r="M701" t="str">
        <f t="shared" si="56"/>
        <v>U1128525</v>
      </c>
      <c r="N701" t="str">
        <f>TRIM(C701)</f>
        <v>ITA</v>
      </c>
      <c r="O701" t="str">
        <f>TRIM(D701)</f>
        <v>SG</v>
      </c>
      <c r="P701" t="str">
        <f t="shared" si="54"/>
        <v>terminato</v>
      </c>
      <c r="Q701" t="str">
        <f t="shared" si="54"/>
        <v>0</v>
      </c>
      <c r="R701" t="str">
        <f t="shared" si="54"/>
        <v>11</v>
      </c>
    </row>
    <row r="702" spans="1:18" ht="12.75" customHeight="1" x14ac:dyDescent="0.3">
      <c r="A702" s="16">
        <v>704</v>
      </c>
      <c r="B702" s="14" t="s">
        <v>360</v>
      </c>
      <c r="C702" s="14" t="s">
        <v>8</v>
      </c>
      <c r="D702" s="14" t="s">
        <v>9</v>
      </c>
      <c r="E702" s="15" t="s">
        <v>1391</v>
      </c>
      <c r="F702" s="16">
        <v>30</v>
      </c>
      <c r="G702" s="17">
        <v>29</v>
      </c>
      <c r="H702" s="18">
        <f t="shared" si="52"/>
        <v>870</v>
      </c>
      <c r="I702" s="14" t="str">
        <f t="shared" si="53"/>
        <v>ITA-SG-29</v>
      </c>
      <c r="J702" s="32" t="str">
        <f>MID(Tabella1[[#This Row],[COD PRODOTTO]],3,3)</f>
        <v>128</v>
      </c>
      <c r="K702" s="32"/>
      <c r="L702" t="str">
        <f t="shared" si="55"/>
        <v>terminato</v>
      </c>
      <c r="M702" t="str">
        <f t="shared" si="56"/>
        <v>U1128525</v>
      </c>
      <c r="N702" t="str">
        <f>TRIM(C702)</f>
        <v>ITA</v>
      </c>
      <c r="O702" t="str">
        <f>TRIM(D702)</f>
        <v>SG</v>
      </c>
      <c r="P702" t="str">
        <f t="shared" si="54"/>
        <v>non terminato</v>
      </c>
      <c r="Q702" t="str">
        <f t="shared" si="54"/>
        <v>30</v>
      </c>
      <c r="R702" t="str">
        <f t="shared" si="54"/>
        <v>29</v>
      </c>
    </row>
    <row r="703" spans="1:18" ht="12.75" customHeight="1" x14ac:dyDescent="0.3">
      <c r="A703" s="16">
        <v>705</v>
      </c>
      <c r="B703" s="14" t="s">
        <v>361</v>
      </c>
      <c r="C703" s="14" t="s">
        <v>8</v>
      </c>
      <c r="D703" s="14" t="s">
        <v>97</v>
      </c>
      <c r="E703" s="14" t="s">
        <v>10</v>
      </c>
      <c r="F703" s="16">
        <v>0</v>
      </c>
      <c r="G703" s="17">
        <v>19</v>
      </c>
      <c r="H703" s="18" t="str">
        <f t="shared" si="52"/>
        <v/>
      </c>
      <c r="I703" s="14" t="str">
        <f t="shared" si="53"/>
        <v>ITA-zan SPA-19</v>
      </c>
      <c r="J703" s="32" t="str">
        <f>MID(Tabella1[[#This Row],[COD PRODOTTO]],3,3)</f>
        <v>477</v>
      </c>
      <c r="K703" s="32"/>
      <c r="L703" t="str">
        <f t="shared" si="55"/>
        <v>terminato</v>
      </c>
      <c r="M703" t="str">
        <f t="shared" si="56"/>
        <v>C6477235</v>
      </c>
      <c r="N703" t="str">
        <f>TRIM(C703)</f>
        <v>ITA</v>
      </c>
      <c r="O703" t="str">
        <f>TRIM(D703)</f>
        <v>zan SPA</v>
      </c>
      <c r="P703" t="str">
        <f t="shared" si="54"/>
        <v>terminato</v>
      </c>
      <c r="Q703" t="str">
        <f t="shared" si="54"/>
        <v>0</v>
      </c>
      <c r="R703" t="str">
        <f t="shared" si="54"/>
        <v>19</v>
      </c>
    </row>
    <row r="704" spans="1:18" ht="12.75" customHeight="1" x14ac:dyDescent="0.3">
      <c r="A704" s="16">
        <v>706</v>
      </c>
      <c r="B704" s="14" t="s">
        <v>361</v>
      </c>
      <c r="C704" s="14" t="s">
        <v>8</v>
      </c>
      <c r="D704" s="14" t="s">
        <v>97</v>
      </c>
      <c r="E704" s="15" t="s">
        <v>1391</v>
      </c>
      <c r="F704" s="16">
        <v>20</v>
      </c>
      <c r="G704" s="17">
        <v>32</v>
      </c>
      <c r="H704" s="18">
        <f t="shared" si="52"/>
        <v>640</v>
      </c>
      <c r="I704" s="14" t="str">
        <f t="shared" si="53"/>
        <v>ITA-zan SPA-32</v>
      </c>
      <c r="J704" s="32" t="str">
        <f>MID(Tabella1[[#This Row],[COD PRODOTTO]],3,3)</f>
        <v>477</v>
      </c>
      <c r="K704" s="32"/>
      <c r="L704" t="str">
        <f t="shared" si="55"/>
        <v>terminato</v>
      </c>
      <c r="M704" t="str">
        <f t="shared" si="56"/>
        <v>C6477235</v>
      </c>
      <c r="N704" t="str">
        <f>TRIM(C704)</f>
        <v>ITA</v>
      </c>
      <c r="O704" t="str">
        <f>TRIM(D704)</f>
        <v>zan SPA</v>
      </c>
      <c r="P704" t="str">
        <f t="shared" si="54"/>
        <v>non terminato</v>
      </c>
      <c r="Q704" t="str">
        <f t="shared" si="54"/>
        <v>20</v>
      </c>
      <c r="R704" t="str">
        <f t="shared" si="54"/>
        <v>32</v>
      </c>
    </row>
    <row r="705" spans="1:18" ht="12.75" customHeight="1" x14ac:dyDescent="0.3">
      <c r="A705" s="16">
        <v>707</v>
      </c>
      <c r="B705" s="14" t="s">
        <v>361</v>
      </c>
      <c r="C705" s="14" t="s">
        <v>8</v>
      </c>
      <c r="D705" s="14" t="s">
        <v>97</v>
      </c>
      <c r="E705" s="15" t="s">
        <v>1391</v>
      </c>
      <c r="F705" s="16">
        <v>30</v>
      </c>
      <c r="G705" s="17">
        <v>32</v>
      </c>
      <c r="H705" s="18">
        <f t="shared" si="52"/>
        <v>960</v>
      </c>
      <c r="I705" s="14" t="str">
        <f t="shared" si="53"/>
        <v>ITA-zan SPA-32</v>
      </c>
      <c r="J705" s="32" t="str">
        <f>MID(Tabella1[[#This Row],[COD PRODOTTO]],3,3)</f>
        <v>477</v>
      </c>
      <c r="K705" s="32"/>
      <c r="L705" t="str">
        <f t="shared" si="55"/>
        <v>terminato</v>
      </c>
      <c r="M705" t="str">
        <f t="shared" si="56"/>
        <v>C6477235</v>
      </c>
      <c r="N705" t="str">
        <f>TRIM(C705)</f>
        <v>ITA</v>
      </c>
      <c r="O705" t="str">
        <f>TRIM(D705)</f>
        <v>zan SPA</v>
      </c>
      <c r="P705" t="str">
        <f t="shared" si="54"/>
        <v>non terminato</v>
      </c>
      <c r="Q705" t="str">
        <f t="shared" si="54"/>
        <v>30</v>
      </c>
      <c r="R705" t="str">
        <f t="shared" si="54"/>
        <v>32</v>
      </c>
    </row>
    <row r="706" spans="1:18" ht="12.75" customHeight="1" x14ac:dyDescent="0.3">
      <c r="A706" s="16">
        <v>708</v>
      </c>
      <c r="B706" s="14" t="s">
        <v>362</v>
      </c>
      <c r="C706" s="14" t="s">
        <v>8</v>
      </c>
      <c r="D706" s="14" t="s">
        <v>36</v>
      </c>
      <c r="E706" s="15" t="s">
        <v>1391</v>
      </c>
      <c r="F706" s="16">
        <v>20</v>
      </c>
      <c r="G706" s="17">
        <v>26</v>
      </c>
      <c r="H706" s="18">
        <f t="shared" ref="H706:H769" si="57">IF(G706*F706=0,"",G706*F706)</f>
        <v>520</v>
      </c>
      <c r="I706" s="14" t="str">
        <f t="shared" ref="I706:I769" si="58">_xlfn.CONCAT(C706,"-",D706,"-",G706)</f>
        <v>ITA-zan VETRI-26</v>
      </c>
      <c r="J706" s="32" t="str">
        <f>MID(Tabella1[[#This Row],[COD PRODOTTO]],3,3)</f>
        <v>597</v>
      </c>
      <c r="K706" s="32"/>
      <c r="L706" t="str">
        <f t="shared" si="55"/>
        <v>terminato</v>
      </c>
      <c r="M706" t="str">
        <f t="shared" si="56"/>
        <v>D0597509</v>
      </c>
      <c r="N706" t="str">
        <f>TRIM(C706)</f>
        <v>ITA</v>
      </c>
      <c r="O706" t="str">
        <f>TRIM(D706)</f>
        <v>zan VETRI</v>
      </c>
      <c r="P706" t="str">
        <f>TRIM(E706)</f>
        <v>non terminato</v>
      </c>
      <c r="Q706" t="str">
        <f>TRIM(F706)</f>
        <v>20</v>
      </c>
      <c r="R706" t="str">
        <f>TRIM(G706)</f>
        <v>26</v>
      </c>
    </row>
    <row r="707" spans="1:18" ht="12.75" customHeight="1" x14ac:dyDescent="0.3">
      <c r="A707" s="16">
        <v>709</v>
      </c>
      <c r="B707" s="14" t="s">
        <v>362</v>
      </c>
      <c r="C707" s="14" t="s">
        <v>8</v>
      </c>
      <c r="D707" s="14" t="s">
        <v>36</v>
      </c>
      <c r="E707" s="15" t="s">
        <v>1391</v>
      </c>
      <c r="F707" s="16">
        <v>30</v>
      </c>
      <c r="G707" s="17">
        <v>28</v>
      </c>
      <c r="H707" s="18">
        <f t="shared" si="57"/>
        <v>840</v>
      </c>
      <c r="I707" s="14" t="str">
        <f t="shared" si="58"/>
        <v>ITA-zan VETRI-28</v>
      </c>
      <c r="J707" s="32" t="str">
        <f>MID(Tabella1[[#This Row],[COD PRODOTTO]],3,3)</f>
        <v>597</v>
      </c>
      <c r="K707" s="32"/>
      <c r="L707" t="str">
        <f t="shared" ref="L707:L770" si="59">IF($E707="","non terminato","terminato")</f>
        <v>terminato</v>
      </c>
      <c r="M707" t="str">
        <f t="shared" ref="M707:M770" si="60">TRIM(B707)</f>
        <v>D0597509</v>
      </c>
      <c r="N707" t="str">
        <f>TRIM(C707)</f>
        <v>ITA</v>
      </c>
      <c r="O707" t="str">
        <f>TRIM(D707)</f>
        <v>zan VETRI</v>
      </c>
      <c r="P707" t="str">
        <f>TRIM(E707)</f>
        <v>non terminato</v>
      </c>
      <c r="Q707" t="str">
        <f t="shared" ref="Q707:R770" si="61">TRIM(F707)</f>
        <v>30</v>
      </c>
      <c r="R707" t="str">
        <f t="shared" si="61"/>
        <v>28</v>
      </c>
    </row>
    <row r="708" spans="1:18" ht="12.75" customHeight="1" x14ac:dyDescent="0.3">
      <c r="A708" s="16">
        <v>710</v>
      </c>
      <c r="B708" s="14" t="s">
        <v>362</v>
      </c>
      <c r="C708" s="14" t="s">
        <v>8</v>
      </c>
      <c r="D708" s="14" t="s">
        <v>36</v>
      </c>
      <c r="E708" s="14" t="s">
        <v>10</v>
      </c>
      <c r="F708" s="16">
        <v>0</v>
      </c>
      <c r="G708" s="17">
        <v>39</v>
      </c>
      <c r="H708" s="18" t="str">
        <f t="shared" si="57"/>
        <v/>
      </c>
      <c r="I708" s="14" t="str">
        <f t="shared" si="58"/>
        <v>ITA-zan VETRI-39</v>
      </c>
      <c r="J708" s="32" t="str">
        <f>MID(Tabella1[[#This Row],[COD PRODOTTO]],3,3)</f>
        <v>597</v>
      </c>
      <c r="K708" s="32"/>
      <c r="L708" t="str">
        <f t="shared" si="59"/>
        <v>terminato</v>
      </c>
      <c r="M708" t="str">
        <f t="shared" si="60"/>
        <v>D0597509</v>
      </c>
      <c r="N708" t="str">
        <f>TRIM(C708)</f>
        <v>ITA</v>
      </c>
      <c r="O708" t="str">
        <f>TRIM(D708)</f>
        <v>zan VETRI</v>
      </c>
      <c r="P708" t="str">
        <f>TRIM(E708)</f>
        <v>terminato</v>
      </c>
      <c r="Q708" t="str">
        <f t="shared" si="61"/>
        <v>0</v>
      </c>
      <c r="R708" t="str">
        <f t="shared" si="61"/>
        <v>39</v>
      </c>
    </row>
    <row r="709" spans="1:18" ht="12.75" customHeight="1" x14ac:dyDescent="0.3">
      <c r="A709" s="16">
        <v>711</v>
      </c>
      <c r="B709" s="14" t="s">
        <v>363</v>
      </c>
      <c r="C709" s="14" t="s">
        <v>8</v>
      </c>
      <c r="D709" s="14" t="s">
        <v>9</v>
      </c>
      <c r="E709" s="14" t="s">
        <v>10</v>
      </c>
      <c r="F709" s="16">
        <v>0</v>
      </c>
      <c r="G709" s="17">
        <v>15</v>
      </c>
      <c r="H709" s="18" t="str">
        <f t="shared" si="57"/>
        <v/>
      </c>
      <c r="I709" s="14" t="str">
        <f t="shared" si="58"/>
        <v>ITA-SG-15</v>
      </c>
      <c r="J709" s="32" t="str">
        <f>MID(Tabella1[[#This Row],[COD PRODOTTO]],3,3)</f>
        <v>935</v>
      </c>
      <c r="K709" s="32"/>
      <c r="L709" t="str">
        <f t="shared" si="59"/>
        <v>terminato</v>
      </c>
      <c r="M709" t="str">
        <f t="shared" si="60"/>
        <v>T2935035</v>
      </c>
      <c r="N709" t="str">
        <f>TRIM(C709)</f>
        <v>ITA</v>
      </c>
      <c r="O709" t="str">
        <f>TRIM(D709)</f>
        <v>SG</v>
      </c>
      <c r="P709" t="str">
        <f>TRIM(E709)</f>
        <v>terminato</v>
      </c>
      <c r="Q709" t="str">
        <f t="shared" si="61"/>
        <v>0</v>
      </c>
      <c r="R709" t="str">
        <f t="shared" si="61"/>
        <v>15</v>
      </c>
    </row>
    <row r="710" spans="1:18" ht="12.75" customHeight="1" x14ac:dyDescent="0.3">
      <c r="A710" s="16">
        <v>712</v>
      </c>
      <c r="B710" s="14" t="s">
        <v>363</v>
      </c>
      <c r="C710" s="14" t="s">
        <v>8</v>
      </c>
      <c r="D710" s="14" t="s">
        <v>9</v>
      </c>
      <c r="E710" s="15" t="s">
        <v>1391</v>
      </c>
      <c r="F710" s="16">
        <v>30</v>
      </c>
      <c r="G710" s="17">
        <v>27</v>
      </c>
      <c r="H710" s="18">
        <f t="shared" si="57"/>
        <v>810</v>
      </c>
      <c r="I710" s="14" t="str">
        <f t="shared" si="58"/>
        <v>ITA-SG-27</v>
      </c>
      <c r="J710" s="32" t="str">
        <f>MID(Tabella1[[#This Row],[COD PRODOTTO]],3,3)</f>
        <v>935</v>
      </c>
      <c r="K710" s="32"/>
      <c r="L710" t="str">
        <f t="shared" si="59"/>
        <v>terminato</v>
      </c>
      <c r="M710" t="str">
        <f t="shared" si="60"/>
        <v>T2935035</v>
      </c>
      <c r="N710" t="str">
        <f>TRIM(C710)</f>
        <v>ITA</v>
      </c>
      <c r="O710" t="str">
        <f>TRIM(D710)</f>
        <v>SG</v>
      </c>
      <c r="P710" t="str">
        <f>TRIM(E710)</f>
        <v>non terminato</v>
      </c>
      <c r="Q710" t="str">
        <f t="shared" si="61"/>
        <v>30</v>
      </c>
      <c r="R710" t="str">
        <f t="shared" si="61"/>
        <v>27</v>
      </c>
    </row>
    <row r="711" spans="1:18" ht="12.75" customHeight="1" x14ac:dyDescent="0.3">
      <c r="A711" s="16">
        <v>713</v>
      </c>
      <c r="B711" s="14" t="s">
        <v>364</v>
      </c>
      <c r="C711" s="14" t="s">
        <v>8</v>
      </c>
      <c r="D711" s="14" t="s">
        <v>47</v>
      </c>
      <c r="E711" s="15" t="s">
        <v>1391</v>
      </c>
      <c r="F711" s="16">
        <v>20</v>
      </c>
      <c r="G711" s="17">
        <v>20</v>
      </c>
      <c r="H711" s="18">
        <f t="shared" si="57"/>
        <v>400</v>
      </c>
      <c r="I711" s="14" t="str">
        <f t="shared" si="58"/>
        <v>ITA-zan pin SPA-20</v>
      </c>
      <c r="J711" s="32" t="str">
        <f>MID(Tabella1[[#This Row],[COD PRODOTTO]],3,3)</f>
        <v>083</v>
      </c>
      <c r="K711" s="32"/>
      <c r="L711" t="str">
        <f t="shared" si="59"/>
        <v>terminato</v>
      </c>
      <c r="M711" t="str">
        <f t="shared" si="60"/>
        <v>M3083638</v>
      </c>
      <c r="N711" t="str">
        <f>TRIM(C711)</f>
        <v>ITA</v>
      </c>
      <c r="O711" t="str">
        <f>TRIM(D711)</f>
        <v>zan pin SPA</v>
      </c>
      <c r="P711" t="str">
        <f>TRIM(E711)</f>
        <v>non terminato</v>
      </c>
      <c r="Q711" t="str">
        <f t="shared" si="61"/>
        <v>20</v>
      </c>
      <c r="R711" t="str">
        <f t="shared" si="61"/>
        <v>20</v>
      </c>
    </row>
    <row r="712" spans="1:18" ht="12.75" customHeight="1" x14ac:dyDescent="0.3">
      <c r="A712" s="16">
        <v>714</v>
      </c>
      <c r="B712" s="14" t="s">
        <v>364</v>
      </c>
      <c r="C712" s="14" t="s">
        <v>8</v>
      </c>
      <c r="D712" s="14" t="s">
        <v>47</v>
      </c>
      <c r="E712" s="15" t="s">
        <v>1391</v>
      </c>
      <c r="F712" s="16">
        <v>30</v>
      </c>
      <c r="G712" s="17">
        <v>31</v>
      </c>
      <c r="H712" s="18">
        <f t="shared" si="57"/>
        <v>930</v>
      </c>
      <c r="I712" s="14" t="str">
        <f t="shared" si="58"/>
        <v>ITA-zan pin SPA-31</v>
      </c>
      <c r="J712" s="32" t="str">
        <f>MID(Tabella1[[#This Row],[COD PRODOTTO]],3,3)</f>
        <v>083</v>
      </c>
      <c r="K712" s="32"/>
      <c r="L712" t="str">
        <f t="shared" si="59"/>
        <v>terminato</v>
      </c>
      <c r="M712" t="str">
        <f t="shared" si="60"/>
        <v>M3083638</v>
      </c>
      <c r="N712" t="str">
        <f>TRIM(C712)</f>
        <v>ITA</v>
      </c>
      <c r="O712" t="str">
        <f>TRIM(D712)</f>
        <v>zan pin SPA</v>
      </c>
      <c r="P712" t="str">
        <f>TRIM(E712)</f>
        <v>non terminato</v>
      </c>
      <c r="Q712" t="str">
        <f t="shared" si="61"/>
        <v>30</v>
      </c>
      <c r="R712" t="str">
        <f t="shared" si="61"/>
        <v>31</v>
      </c>
    </row>
    <row r="713" spans="1:18" ht="12.75" customHeight="1" x14ac:dyDescent="0.3">
      <c r="A713" s="16">
        <v>715</v>
      </c>
      <c r="B713" s="14" t="s">
        <v>364</v>
      </c>
      <c r="C713" s="14" t="s">
        <v>8</v>
      </c>
      <c r="D713" s="14" t="s">
        <v>47</v>
      </c>
      <c r="E713" s="14" t="s">
        <v>10</v>
      </c>
      <c r="F713" s="16">
        <v>0</v>
      </c>
      <c r="G713" s="17">
        <v>31</v>
      </c>
      <c r="H713" s="18" t="str">
        <f t="shared" si="57"/>
        <v/>
      </c>
      <c r="I713" s="14" t="str">
        <f t="shared" si="58"/>
        <v>ITA-zan pin SPA-31</v>
      </c>
      <c r="J713" s="32" t="str">
        <f>MID(Tabella1[[#This Row],[COD PRODOTTO]],3,3)</f>
        <v>083</v>
      </c>
      <c r="K713" s="32"/>
      <c r="L713" t="str">
        <f t="shared" si="59"/>
        <v>terminato</v>
      </c>
      <c r="M713" t="str">
        <f t="shared" si="60"/>
        <v>M3083638</v>
      </c>
      <c r="N713" t="str">
        <f>TRIM(C713)</f>
        <v>ITA</v>
      </c>
      <c r="O713" t="str">
        <f>TRIM(D713)</f>
        <v>zan pin SPA</v>
      </c>
      <c r="P713" t="str">
        <f>TRIM(E713)</f>
        <v>terminato</v>
      </c>
      <c r="Q713" t="str">
        <f t="shared" si="61"/>
        <v>0</v>
      </c>
      <c r="R713" t="str">
        <f t="shared" si="61"/>
        <v>31</v>
      </c>
    </row>
    <row r="714" spans="1:18" ht="12.75" customHeight="1" x14ac:dyDescent="0.3">
      <c r="A714" s="16">
        <v>716</v>
      </c>
      <c r="B714" s="14" t="s">
        <v>365</v>
      </c>
      <c r="C714" s="14" t="s">
        <v>8</v>
      </c>
      <c r="D714" s="14" t="s">
        <v>9</v>
      </c>
      <c r="E714" s="15" t="s">
        <v>1391</v>
      </c>
      <c r="F714" s="16">
        <v>20</v>
      </c>
      <c r="G714" s="17">
        <v>16</v>
      </c>
      <c r="H714" s="18">
        <f t="shared" si="57"/>
        <v>320</v>
      </c>
      <c r="I714" s="14" t="str">
        <f t="shared" si="58"/>
        <v>ITA-SG-16</v>
      </c>
      <c r="J714" s="32" t="str">
        <f>MID(Tabella1[[#This Row],[COD PRODOTTO]],3,3)</f>
        <v>917</v>
      </c>
      <c r="K714" s="32"/>
      <c r="L714" t="str">
        <f t="shared" si="59"/>
        <v>terminato</v>
      </c>
      <c r="M714" t="str">
        <f t="shared" si="60"/>
        <v>A9917660</v>
      </c>
      <c r="N714" t="str">
        <f>TRIM(C714)</f>
        <v>ITA</v>
      </c>
      <c r="O714" t="str">
        <f>TRIM(D714)</f>
        <v>SG</v>
      </c>
      <c r="P714" t="str">
        <f>TRIM(E714)</f>
        <v>non terminato</v>
      </c>
      <c r="Q714" t="str">
        <f t="shared" si="61"/>
        <v>20</v>
      </c>
      <c r="R714" t="str">
        <f t="shared" si="61"/>
        <v>16</v>
      </c>
    </row>
    <row r="715" spans="1:18" ht="12.75" customHeight="1" x14ac:dyDescent="0.3">
      <c r="A715" s="16">
        <v>717</v>
      </c>
      <c r="B715" s="14" t="s">
        <v>365</v>
      </c>
      <c r="C715" s="14" t="s">
        <v>8</v>
      </c>
      <c r="D715" s="14" t="s">
        <v>9</v>
      </c>
      <c r="E715" s="14" t="s">
        <v>10</v>
      </c>
      <c r="F715" s="16">
        <v>0</v>
      </c>
      <c r="G715" s="17">
        <v>40</v>
      </c>
      <c r="H715" s="18" t="str">
        <f t="shared" si="57"/>
        <v/>
      </c>
      <c r="I715" s="14" t="str">
        <f t="shared" si="58"/>
        <v>ITA-SG-40</v>
      </c>
      <c r="J715" s="32" t="str">
        <f>MID(Tabella1[[#This Row],[COD PRODOTTO]],3,3)</f>
        <v>917</v>
      </c>
      <c r="K715" s="32"/>
      <c r="L715" t="str">
        <f t="shared" si="59"/>
        <v>terminato</v>
      </c>
      <c r="M715" t="str">
        <f t="shared" si="60"/>
        <v>A9917660</v>
      </c>
      <c r="N715" t="str">
        <f>TRIM(C715)</f>
        <v>ITA</v>
      </c>
      <c r="O715" t="str">
        <f>TRIM(D715)</f>
        <v>SG</v>
      </c>
      <c r="P715" t="str">
        <f>TRIM(E715)</f>
        <v>terminato</v>
      </c>
      <c r="Q715" t="str">
        <f t="shared" si="61"/>
        <v>0</v>
      </c>
      <c r="R715" t="str">
        <f t="shared" si="61"/>
        <v>40</v>
      </c>
    </row>
    <row r="716" spans="1:18" ht="12.75" customHeight="1" x14ac:dyDescent="0.3">
      <c r="A716" s="16">
        <v>718</v>
      </c>
      <c r="B716" s="14" t="s">
        <v>365</v>
      </c>
      <c r="C716" s="14" t="s">
        <v>8</v>
      </c>
      <c r="D716" s="14" t="s">
        <v>9</v>
      </c>
      <c r="E716" s="15" t="s">
        <v>1391</v>
      </c>
      <c r="F716" s="16">
        <v>30</v>
      </c>
      <c r="G716" s="17">
        <v>21</v>
      </c>
      <c r="H716" s="18">
        <f t="shared" si="57"/>
        <v>630</v>
      </c>
      <c r="I716" s="14" t="str">
        <f t="shared" si="58"/>
        <v>ITA-SG-21</v>
      </c>
      <c r="J716" s="32" t="str">
        <f>MID(Tabella1[[#This Row],[COD PRODOTTO]],3,3)</f>
        <v>917</v>
      </c>
      <c r="K716" s="32"/>
      <c r="L716" t="str">
        <f t="shared" si="59"/>
        <v>terminato</v>
      </c>
      <c r="M716" t="str">
        <f t="shared" si="60"/>
        <v>A9917660</v>
      </c>
      <c r="N716" t="str">
        <f>TRIM(C716)</f>
        <v>ITA</v>
      </c>
      <c r="O716" t="str">
        <f>TRIM(D716)</f>
        <v>SG</v>
      </c>
      <c r="P716" t="str">
        <f>TRIM(E716)</f>
        <v>non terminato</v>
      </c>
      <c r="Q716" t="str">
        <f t="shared" si="61"/>
        <v>30</v>
      </c>
      <c r="R716" t="str">
        <f t="shared" si="61"/>
        <v>21</v>
      </c>
    </row>
    <row r="717" spans="1:18" ht="12.75" customHeight="1" x14ac:dyDescent="0.3">
      <c r="A717" s="16">
        <v>719</v>
      </c>
      <c r="B717" s="14" t="s">
        <v>366</v>
      </c>
      <c r="C717" s="14" t="s">
        <v>8</v>
      </c>
      <c r="D717" s="14" t="s">
        <v>47</v>
      </c>
      <c r="E717" s="15" t="s">
        <v>1391</v>
      </c>
      <c r="F717" s="16">
        <v>20</v>
      </c>
      <c r="G717" s="17">
        <v>30</v>
      </c>
      <c r="H717" s="18">
        <f t="shared" si="57"/>
        <v>600</v>
      </c>
      <c r="I717" s="14" t="str">
        <f t="shared" si="58"/>
        <v>ITA-zan pin SPA-30</v>
      </c>
      <c r="J717" s="32" t="str">
        <f>MID(Tabella1[[#This Row],[COD PRODOTTO]],3,3)</f>
        <v>161</v>
      </c>
      <c r="K717" s="32"/>
      <c r="L717" t="str">
        <f t="shared" si="59"/>
        <v>terminato</v>
      </c>
      <c r="M717" t="str">
        <f t="shared" si="60"/>
        <v>R1161372</v>
      </c>
      <c r="N717" t="str">
        <f>TRIM(C717)</f>
        <v>ITA</v>
      </c>
      <c r="O717" t="str">
        <f>TRIM(D717)</f>
        <v>zan pin SPA</v>
      </c>
      <c r="P717" t="str">
        <f>TRIM(E717)</f>
        <v>non terminato</v>
      </c>
      <c r="Q717" t="str">
        <f t="shared" si="61"/>
        <v>20</v>
      </c>
      <c r="R717" t="str">
        <f t="shared" si="61"/>
        <v>30</v>
      </c>
    </row>
    <row r="718" spans="1:18" ht="12.75" customHeight="1" x14ac:dyDescent="0.3">
      <c r="A718" s="16">
        <v>720</v>
      </c>
      <c r="B718" s="14" t="s">
        <v>366</v>
      </c>
      <c r="C718" s="14" t="s">
        <v>8</v>
      </c>
      <c r="D718" s="14" t="s">
        <v>47</v>
      </c>
      <c r="E718" s="15" t="s">
        <v>1391</v>
      </c>
      <c r="F718" s="16">
        <v>30</v>
      </c>
      <c r="G718" s="17">
        <v>39</v>
      </c>
      <c r="H718" s="18">
        <f t="shared" si="57"/>
        <v>1170</v>
      </c>
      <c r="I718" s="14" t="str">
        <f t="shared" si="58"/>
        <v>ITA-zan pin SPA-39</v>
      </c>
      <c r="J718" s="32" t="str">
        <f>MID(Tabella1[[#This Row],[COD PRODOTTO]],3,3)</f>
        <v>161</v>
      </c>
      <c r="K718" s="32"/>
      <c r="L718" t="str">
        <f t="shared" si="59"/>
        <v>terminato</v>
      </c>
      <c r="M718" t="str">
        <f t="shared" si="60"/>
        <v>R1161372</v>
      </c>
      <c r="N718" t="str">
        <f>TRIM(C718)</f>
        <v>ITA</v>
      </c>
      <c r="O718" t="str">
        <f>TRIM(D718)</f>
        <v>zan pin SPA</v>
      </c>
      <c r="P718" t="str">
        <f>TRIM(E718)</f>
        <v>non terminato</v>
      </c>
      <c r="Q718" t="str">
        <f t="shared" si="61"/>
        <v>30</v>
      </c>
      <c r="R718" t="str">
        <f t="shared" si="61"/>
        <v>39</v>
      </c>
    </row>
    <row r="719" spans="1:18" ht="12.75" customHeight="1" x14ac:dyDescent="0.3">
      <c r="A719" s="16">
        <v>721</v>
      </c>
      <c r="B719" s="14" t="s">
        <v>366</v>
      </c>
      <c r="C719" s="14" t="s">
        <v>8</v>
      </c>
      <c r="D719" s="14" t="s">
        <v>47</v>
      </c>
      <c r="E719" s="14" t="s">
        <v>10</v>
      </c>
      <c r="F719" s="16">
        <v>0</v>
      </c>
      <c r="G719" s="17">
        <v>20</v>
      </c>
      <c r="H719" s="18" t="str">
        <f t="shared" si="57"/>
        <v/>
      </c>
      <c r="I719" s="14" t="str">
        <f t="shared" si="58"/>
        <v>ITA-zan pin SPA-20</v>
      </c>
      <c r="J719" s="32" t="str">
        <f>MID(Tabella1[[#This Row],[COD PRODOTTO]],3,3)</f>
        <v>161</v>
      </c>
      <c r="K719" s="32"/>
      <c r="L719" t="str">
        <f t="shared" si="59"/>
        <v>terminato</v>
      </c>
      <c r="M719" t="str">
        <f t="shared" si="60"/>
        <v>R1161372</v>
      </c>
      <c r="N719" t="str">
        <f>TRIM(C719)</f>
        <v>ITA</v>
      </c>
      <c r="O719" t="str">
        <f>TRIM(D719)</f>
        <v>zan pin SPA</v>
      </c>
      <c r="P719" t="str">
        <f>TRIM(E719)</f>
        <v>terminato</v>
      </c>
      <c r="Q719" t="str">
        <f t="shared" si="61"/>
        <v>0</v>
      </c>
      <c r="R719" t="str">
        <f t="shared" si="61"/>
        <v>20</v>
      </c>
    </row>
    <row r="720" spans="1:18" ht="12.75" customHeight="1" x14ac:dyDescent="0.3">
      <c r="A720" s="16">
        <v>722</v>
      </c>
      <c r="B720" s="14" t="s">
        <v>367</v>
      </c>
      <c r="C720" s="14" t="s">
        <v>8</v>
      </c>
      <c r="D720" s="14" t="s">
        <v>9</v>
      </c>
      <c r="E720" s="15" t="s">
        <v>1391</v>
      </c>
      <c r="F720" s="16">
        <v>30</v>
      </c>
      <c r="G720" s="17">
        <v>36</v>
      </c>
      <c r="H720" s="18">
        <f t="shared" si="57"/>
        <v>1080</v>
      </c>
      <c r="I720" s="14" t="str">
        <f t="shared" si="58"/>
        <v>ITA-SG-36</v>
      </c>
      <c r="J720" s="32" t="str">
        <f>MID(Tabella1[[#This Row],[COD PRODOTTO]],3,3)</f>
        <v>307</v>
      </c>
      <c r="K720" s="32"/>
      <c r="L720" t="str">
        <f t="shared" si="59"/>
        <v>terminato</v>
      </c>
      <c r="M720" t="str">
        <f t="shared" si="60"/>
        <v>G8307420</v>
      </c>
      <c r="N720" t="str">
        <f>TRIM(C720)</f>
        <v>ITA</v>
      </c>
      <c r="O720" t="str">
        <f>TRIM(D720)</f>
        <v>SG</v>
      </c>
      <c r="P720" t="str">
        <f>TRIM(E720)</f>
        <v>non terminato</v>
      </c>
      <c r="Q720" t="str">
        <f t="shared" si="61"/>
        <v>30</v>
      </c>
      <c r="R720" t="str">
        <f t="shared" si="61"/>
        <v>36</v>
      </c>
    </row>
    <row r="721" spans="1:18" ht="12.75" customHeight="1" x14ac:dyDescent="0.3">
      <c r="A721" s="16">
        <v>723</v>
      </c>
      <c r="B721" s="14" t="s">
        <v>367</v>
      </c>
      <c r="C721" s="14" t="s">
        <v>8</v>
      </c>
      <c r="D721" s="14" t="s">
        <v>9</v>
      </c>
      <c r="E721" s="14" t="s">
        <v>10</v>
      </c>
      <c r="F721" s="16">
        <v>0</v>
      </c>
      <c r="G721" s="17">
        <v>38</v>
      </c>
      <c r="H721" s="18" t="str">
        <f t="shared" si="57"/>
        <v/>
      </c>
      <c r="I721" s="14" t="str">
        <f t="shared" si="58"/>
        <v>ITA-SG-38</v>
      </c>
      <c r="J721" s="32" t="str">
        <f>MID(Tabella1[[#This Row],[COD PRODOTTO]],3,3)</f>
        <v>307</v>
      </c>
      <c r="K721" s="32"/>
      <c r="L721" t="str">
        <f t="shared" si="59"/>
        <v>terminato</v>
      </c>
      <c r="M721" t="str">
        <f t="shared" si="60"/>
        <v>G8307420</v>
      </c>
      <c r="N721" t="str">
        <f>TRIM(C721)</f>
        <v>ITA</v>
      </c>
      <c r="O721" t="str">
        <f>TRIM(D721)</f>
        <v>SG</v>
      </c>
      <c r="P721" t="str">
        <f>TRIM(E721)</f>
        <v>terminato</v>
      </c>
      <c r="Q721" t="str">
        <f t="shared" si="61"/>
        <v>0</v>
      </c>
      <c r="R721" t="str">
        <f t="shared" si="61"/>
        <v>38</v>
      </c>
    </row>
    <row r="722" spans="1:18" ht="12.75" customHeight="1" x14ac:dyDescent="0.3">
      <c r="A722" s="16">
        <v>724</v>
      </c>
      <c r="B722" s="14" t="s">
        <v>367</v>
      </c>
      <c r="C722" s="14" t="s">
        <v>8</v>
      </c>
      <c r="D722" s="14" t="s">
        <v>9</v>
      </c>
      <c r="E722" s="15" t="s">
        <v>1391</v>
      </c>
      <c r="F722" s="16">
        <v>20</v>
      </c>
      <c r="G722" s="17">
        <v>18</v>
      </c>
      <c r="H722" s="18">
        <f t="shared" si="57"/>
        <v>360</v>
      </c>
      <c r="I722" s="14" t="str">
        <f t="shared" si="58"/>
        <v>ITA-SG-18</v>
      </c>
      <c r="J722" s="32" t="str">
        <f>MID(Tabella1[[#This Row],[COD PRODOTTO]],3,3)</f>
        <v>307</v>
      </c>
      <c r="K722" s="32"/>
      <c r="L722" t="str">
        <f t="shared" si="59"/>
        <v>terminato</v>
      </c>
      <c r="M722" t="str">
        <f t="shared" si="60"/>
        <v>G8307420</v>
      </c>
      <c r="N722" t="str">
        <f>TRIM(C722)</f>
        <v>ITA</v>
      </c>
      <c r="O722" t="str">
        <f>TRIM(D722)</f>
        <v>SG</v>
      </c>
      <c r="P722" t="str">
        <f>TRIM(E722)</f>
        <v>non terminato</v>
      </c>
      <c r="Q722" t="str">
        <f t="shared" si="61"/>
        <v>20</v>
      </c>
      <c r="R722" t="str">
        <f t="shared" si="61"/>
        <v>18</v>
      </c>
    </row>
    <row r="723" spans="1:18" ht="12.75" customHeight="1" x14ac:dyDescent="0.3">
      <c r="A723" s="16">
        <v>725</v>
      </c>
      <c r="B723" s="14" t="s">
        <v>368</v>
      </c>
      <c r="C723" s="14" t="s">
        <v>8</v>
      </c>
      <c r="D723" s="14" t="s">
        <v>54</v>
      </c>
      <c r="E723" s="15" t="s">
        <v>1391</v>
      </c>
      <c r="F723" s="16">
        <v>20</v>
      </c>
      <c r="G723" s="17">
        <v>26</v>
      </c>
      <c r="H723" s="18">
        <f t="shared" si="57"/>
        <v>520</v>
      </c>
      <c r="I723" s="14" t="str">
        <f t="shared" si="58"/>
        <v>ITA-zan S.R.L.-26</v>
      </c>
      <c r="J723" s="32" t="str">
        <f>MID(Tabella1[[#This Row],[COD PRODOTTO]],3,3)</f>
        <v>788</v>
      </c>
      <c r="K723" s="32"/>
      <c r="L723" t="str">
        <f t="shared" si="59"/>
        <v>terminato</v>
      </c>
      <c r="M723" t="str">
        <f t="shared" si="60"/>
        <v>T4788596</v>
      </c>
      <c r="N723" t="str">
        <f>TRIM(C723)</f>
        <v>ITA</v>
      </c>
      <c r="O723" t="str">
        <f>TRIM(D723)</f>
        <v>zan S.R.L.</v>
      </c>
      <c r="P723" t="str">
        <f>TRIM(E723)</f>
        <v>non terminato</v>
      </c>
      <c r="Q723" t="str">
        <f t="shared" si="61"/>
        <v>20</v>
      </c>
      <c r="R723" t="str">
        <f t="shared" si="61"/>
        <v>26</v>
      </c>
    </row>
    <row r="724" spans="1:18" ht="12.75" customHeight="1" x14ac:dyDescent="0.3">
      <c r="A724" s="16">
        <v>726</v>
      </c>
      <c r="B724" s="14" t="s">
        <v>368</v>
      </c>
      <c r="C724" s="14" t="s">
        <v>8</v>
      </c>
      <c r="D724" s="14" t="s">
        <v>54</v>
      </c>
      <c r="E724" s="15" t="s">
        <v>1391</v>
      </c>
      <c r="F724" s="16">
        <v>30</v>
      </c>
      <c r="G724" s="17">
        <v>27</v>
      </c>
      <c r="H724" s="18">
        <f t="shared" si="57"/>
        <v>810</v>
      </c>
      <c r="I724" s="14" t="str">
        <f t="shared" si="58"/>
        <v>ITA-zan S.R.L.-27</v>
      </c>
      <c r="J724" s="32" t="str">
        <f>MID(Tabella1[[#This Row],[COD PRODOTTO]],3,3)</f>
        <v>788</v>
      </c>
      <c r="K724" s="32"/>
      <c r="L724" t="str">
        <f t="shared" si="59"/>
        <v>terminato</v>
      </c>
      <c r="M724" t="str">
        <f t="shared" si="60"/>
        <v>T4788596</v>
      </c>
      <c r="N724" t="str">
        <f>TRIM(C724)</f>
        <v>ITA</v>
      </c>
      <c r="O724" t="str">
        <f>TRIM(D724)</f>
        <v>zan S.R.L.</v>
      </c>
      <c r="P724" t="str">
        <f>TRIM(E724)</f>
        <v>non terminato</v>
      </c>
      <c r="Q724" t="str">
        <f t="shared" si="61"/>
        <v>30</v>
      </c>
      <c r="R724" t="str">
        <f t="shared" si="61"/>
        <v>27</v>
      </c>
    </row>
    <row r="725" spans="1:18" ht="12.75" customHeight="1" x14ac:dyDescent="0.3">
      <c r="A725" s="16">
        <v>727</v>
      </c>
      <c r="B725" s="14" t="s">
        <v>369</v>
      </c>
      <c r="C725" s="14" t="s">
        <v>8</v>
      </c>
      <c r="D725" s="14" t="s">
        <v>9</v>
      </c>
      <c r="E725" s="15" t="s">
        <v>1391</v>
      </c>
      <c r="F725" s="16">
        <v>30</v>
      </c>
      <c r="G725" s="17">
        <v>15</v>
      </c>
      <c r="H725" s="18">
        <f t="shared" si="57"/>
        <v>450</v>
      </c>
      <c r="I725" s="14" t="str">
        <f t="shared" si="58"/>
        <v>ITA-SG-15</v>
      </c>
      <c r="J725" s="32" t="str">
        <f>MID(Tabella1[[#This Row],[COD PRODOTTO]],3,3)</f>
        <v>343</v>
      </c>
      <c r="K725" s="32"/>
      <c r="L725" t="str">
        <f t="shared" si="59"/>
        <v>terminato</v>
      </c>
      <c r="M725" t="str">
        <f t="shared" si="60"/>
        <v>F4343484</v>
      </c>
      <c r="N725" t="str">
        <f>TRIM(C725)</f>
        <v>ITA</v>
      </c>
      <c r="O725" t="str">
        <f>TRIM(D725)</f>
        <v>SG</v>
      </c>
      <c r="P725" t="str">
        <f>TRIM(E725)</f>
        <v>non terminato</v>
      </c>
      <c r="Q725" t="str">
        <f t="shared" si="61"/>
        <v>30</v>
      </c>
      <c r="R725" t="str">
        <f t="shared" si="61"/>
        <v>15</v>
      </c>
    </row>
    <row r="726" spans="1:18" ht="12.75" customHeight="1" x14ac:dyDescent="0.3">
      <c r="A726" s="16">
        <v>728</v>
      </c>
      <c r="B726" s="14" t="s">
        <v>369</v>
      </c>
      <c r="C726" s="14" t="s">
        <v>8</v>
      </c>
      <c r="D726" s="14" t="s">
        <v>9</v>
      </c>
      <c r="E726" s="14" t="s">
        <v>10</v>
      </c>
      <c r="F726" s="16">
        <v>0</v>
      </c>
      <c r="G726" s="17">
        <v>22</v>
      </c>
      <c r="H726" s="18" t="str">
        <f t="shared" si="57"/>
        <v/>
      </c>
      <c r="I726" s="14" t="str">
        <f t="shared" si="58"/>
        <v>ITA-SG-22</v>
      </c>
      <c r="J726" s="32" t="str">
        <f>MID(Tabella1[[#This Row],[COD PRODOTTO]],3,3)</f>
        <v>343</v>
      </c>
      <c r="K726" s="32"/>
      <c r="L726" t="str">
        <f t="shared" si="59"/>
        <v>terminato</v>
      </c>
      <c r="M726" t="str">
        <f t="shared" si="60"/>
        <v>F4343484</v>
      </c>
      <c r="N726" t="str">
        <f>TRIM(C726)</f>
        <v>ITA</v>
      </c>
      <c r="O726" t="str">
        <f>TRIM(D726)</f>
        <v>SG</v>
      </c>
      <c r="P726" t="str">
        <f>TRIM(E726)</f>
        <v>terminato</v>
      </c>
      <c r="Q726" t="str">
        <f t="shared" si="61"/>
        <v>0</v>
      </c>
      <c r="R726" t="str">
        <f t="shared" si="61"/>
        <v>22</v>
      </c>
    </row>
    <row r="727" spans="1:18" ht="12.75" customHeight="1" x14ac:dyDescent="0.3">
      <c r="A727" s="16">
        <v>729</v>
      </c>
      <c r="B727" s="14" t="s">
        <v>370</v>
      </c>
      <c r="C727" s="14" t="s">
        <v>8</v>
      </c>
      <c r="D727" s="14" t="s">
        <v>9</v>
      </c>
      <c r="E727" s="14" t="s">
        <v>10</v>
      </c>
      <c r="F727" s="16">
        <v>0</v>
      </c>
      <c r="G727" s="17">
        <v>22</v>
      </c>
      <c r="H727" s="18" t="str">
        <f t="shared" si="57"/>
        <v/>
      </c>
      <c r="I727" s="14" t="str">
        <f t="shared" si="58"/>
        <v>ITA-SG-22</v>
      </c>
      <c r="J727" s="32" t="str">
        <f>MID(Tabella1[[#This Row],[COD PRODOTTO]],3,3)</f>
        <v>919</v>
      </c>
      <c r="K727" s="32"/>
      <c r="L727" t="str">
        <f t="shared" si="59"/>
        <v>terminato</v>
      </c>
      <c r="M727" t="str">
        <f t="shared" si="60"/>
        <v>G6919352</v>
      </c>
      <c r="N727" t="str">
        <f>TRIM(C727)</f>
        <v>ITA</v>
      </c>
      <c r="O727" t="str">
        <f>TRIM(D727)</f>
        <v>SG</v>
      </c>
      <c r="P727" t="str">
        <f>TRIM(E727)</f>
        <v>terminato</v>
      </c>
      <c r="Q727" t="str">
        <f t="shared" si="61"/>
        <v>0</v>
      </c>
      <c r="R727" t="str">
        <f t="shared" si="61"/>
        <v>22</v>
      </c>
    </row>
    <row r="728" spans="1:18" ht="12.75" customHeight="1" x14ac:dyDescent="0.3">
      <c r="A728" s="16">
        <v>730</v>
      </c>
      <c r="B728" s="14" t="s">
        <v>370</v>
      </c>
      <c r="C728" s="14" t="s">
        <v>8</v>
      </c>
      <c r="D728" s="14" t="s">
        <v>9</v>
      </c>
      <c r="E728" s="15" t="s">
        <v>1391</v>
      </c>
      <c r="F728" s="16">
        <v>30</v>
      </c>
      <c r="G728" s="17">
        <v>17</v>
      </c>
      <c r="H728" s="18">
        <f t="shared" si="57"/>
        <v>510</v>
      </c>
      <c r="I728" s="14" t="str">
        <f t="shared" si="58"/>
        <v>ITA-SG-17</v>
      </c>
      <c r="J728" s="32" t="str">
        <f>MID(Tabella1[[#This Row],[COD PRODOTTO]],3,3)</f>
        <v>919</v>
      </c>
      <c r="K728" s="32"/>
      <c r="L728" t="str">
        <f t="shared" si="59"/>
        <v>terminato</v>
      </c>
      <c r="M728" t="str">
        <f t="shared" si="60"/>
        <v>G6919352</v>
      </c>
      <c r="N728" t="str">
        <f>TRIM(C728)</f>
        <v>ITA</v>
      </c>
      <c r="O728" t="str">
        <f>TRIM(D728)</f>
        <v>SG</v>
      </c>
      <c r="P728" t="str">
        <f>TRIM(E728)</f>
        <v>non terminato</v>
      </c>
      <c r="Q728" t="str">
        <f t="shared" si="61"/>
        <v>30</v>
      </c>
      <c r="R728" t="str">
        <f t="shared" si="61"/>
        <v>17</v>
      </c>
    </row>
    <row r="729" spans="1:18" ht="12.75" customHeight="1" x14ac:dyDescent="0.3">
      <c r="A729" s="16">
        <v>731</v>
      </c>
      <c r="B729" s="14" t="s">
        <v>370</v>
      </c>
      <c r="C729" s="14" t="s">
        <v>8</v>
      </c>
      <c r="D729" s="14" t="s">
        <v>9</v>
      </c>
      <c r="E729" s="15" t="s">
        <v>1391</v>
      </c>
      <c r="F729" s="16">
        <v>20</v>
      </c>
      <c r="G729" s="17">
        <v>28</v>
      </c>
      <c r="H729" s="18">
        <f t="shared" si="57"/>
        <v>560</v>
      </c>
      <c r="I729" s="14" t="str">
        <f t="shared" si="58"/>
        <v>ITA-SG-28</v>
      </c>
      <c r="J729" s="32" t="str">
        <f>MID(Tabella1[[#This Row],[COD PRODOTTO]],3,3)</f>
        <v>919</v>
      </c>
      <c r="K729" s="32"/>
      <c r="L729" t="str">
        <f t="shared" si="59"/>
        <v>terminato</v>
      </c>
      <c r="M729" t="str">
        <f t="shared" si="60"/>
        <v>G6919352</v>
      </c>
      <c r="N729" t="str">
        <f>TRIM(C729)</f>
        <v>ITA</v>
      </c>
      <c r="O729" t="str">
        <f>TRIM(D729)</f>
        <v>SG</v>
      </c>
      <c r="P729" t="str">
        <f>TRIM(E729)</f>
        <v>non terminato</v>
      </c>
      <c r="Q729" t="str">
        <f t="shared" si="61"/>
        <v>20</v>
      </c>
      <c r="R729" t="str">
        <f t="shared" si="61"/>
        <v>28</v>
      </c>
    </row>
    <row r="730" spans="1:18" ht="12.75" customHeight="1" x14ac:dyDescent="0.3">
      <c r="A730" s="16">
        <v>732</v>
      </c>
      <c r="B730" s="14" t="s">
        <v>371</v>
      </c>
      <c r="C730" s="14" t="s">
        <v>8</v>
      </c>
      <c r="D730" s="14" t="s">
        <v>54</v>
      </c>
      <c r="E730" s="15" t="s">
        <v>1391</v>
      </c>
      <c r="F730" s="16">
        <v>20</v>
      </c>
      <c r="G730" s="17">
        <v>21</v>
      </c>
      <c r="H730" s="18">
        <f t="shared" si="57"/>
        <v>420</v>
      </c>
      <c r="I730" s="14" t="str">
        <f t="shared" si="58"/>
        <v>ITA-zan S.R.L.-21</v>
      </c>
      <c r="J730" s="32" t="str">
        <f>MID(Tabella1[[#This Row],[COD PRODOTTO]],3,3)</f>
        <v>585</v>
      </c>
      <c r="K730" s="32"/>
      <c r="L730" t="str">
        <f t="shared" si="59"/>
        <v>terminato</v>
      </c>
      <c r="M730" t="str">
        <f t="shared" si="60"/>
        <v>S1585155</v>
      </c>
      <c r="N730" t="str">
        <f>TRIM(C730)</f>
        <v>ITA</v>
      </c>
      <c r="O730" t="str">
        <f>TRIM(D730)</f>
        <v>zan S.R.L.</v>
      </c>
      <c r="P730" t="str">
        <f>TRIM(E730)</f>
        <v>non terminato</v>
      </c>
      <c r="Q730" t="str">
        <f t="shared" si="61"/>
        <v>20</v>
      </c>
      <c r="R730" t="str">
        <f t="shared" si="61"/>
        <v>21</v>
      </c>
    </row>
    <row r="731" spans="1:18" ht="12.75" customHeight="1" x14ac:dyDescent="0.3">
      <c r="A731" s="16">
        <v>733</v>
      </c>
      <c r="B731" s="14" t="s">
        <v>371</v>
      </c>
      <c r="C731" s="14" t="s">
        <v>8</v>
      </c>
      <c r="D731" s="14" t="s">
        <v>54</v>
      </c>
      <c r="E731" s="15" t="s">
        <v>1391</v>
      </c>
      <c r="F731" s="16">
        <v>30</v>
      </c>
      <c r="G731" s="17">
        <v>40</v>
      </c>
      <c r="H731" s="18">
        <f t="shared" si="57"/>
        <v>1200</v>
      </c>
      <c r="I731" s="14" t="str">
        <f t="shared" si="58"/>
        <v>ITA-zan S.R.L.-40</v>
      </c>
      <c r="J731" s="32" t="str">
        <f>MID(Tabella1[[#This Row],[COD PRODOTTO]],3,3)</f>
        <v>585</v>
      </c>
      <c r="K731" s="32"/>
      <c r="L731" t="str">
        <f t="shared" si="59"/>
        <v>terminato</v>
      </c>
      <c r="M731" t="str">
        <f t="shared" si="60"/>
        <v>S1585155</v>
      </c>
      <c r="N731" t="str">
        <f>TRIM(C731)</f>
        <v>ITA</v>
      </c>
      <c r="O731" t="str">
        <f>TRIM(D731)</f>
        <v>zan S.R.L.</v>
      </c>
      <c r="P731" t="str">
        <f>TRIM(E731)</f>
        <v>non terminato</v>
      </c>
      <c r="Q731" t="str">
        <f t="shared" si="61"/>
        <v>30</v>
      </c>
      <c r="R731" t="str">
        <f t="shared" si="61"/>
        <v>40</v>
      </c>
    </row>
    <row r="732" spans="1:18" ht="12.75" customHeight="1" x14ac:dyDescent="0.3">
      <c r="A732" s="16">
        <v>734</v>
      </c>
      <c r="B732" s="14" t="s">
        <v>372</v>
      </c>
      <c r="C732" s="14" t="s">
        <v>8</v>
      </c>
      <c r="D732" s="14" t="s">
        <v>9</v>
      </c>
      <c r="E732" s="14" t="s">
        <v>10</v>
      </c>
      <c r="F732" s="16">
        <v>0</v>
      </c>
      <c r="G732" s="17">
        <v>38</v>
      </c>
      <c r="H732" s="18" t="str">
        <f t="shared" si="57"/>
        <v/>
      </c>
      <c r="I732" s="14" t="str">
        <f t="shared" si="58"/>
        <v>ITA-SG-38</v>
      </c>
      <c r="J732" s="32" t="str">
        <f>MID(Tabella1[[#This Row],[COD PRODOTTO]],3,3)</f>
        <v>372</v>
      </c>
      <c r="K732" s="32"/>
      <c r="L732" t="str">
        <f t="shared" si="59"/>
        <v>terminato</v>
      </c>
      <c r="M732" t="str">
        <f t="shared" si="60"/>
        <v>S3372898</v>
      </c>
      <c r="N732" t="str">
        <f>TRIM(C732)</f>
        <v>ITA</v>
      </c>
      <c r="O732" t="str">
        <f>TRIM(D732)</f>
        <v>SG</v>
      </c>
      <c r="P732" t="str">
        <f>TRIM(E732)</f>
        <v>terminato</v>
      </c>
      <c r="Q732" t="str">
        <f t="shared" si="61"/>
        <v>0</v>
      </c>
      <c r="R732" t="str">
        <f t="shared" si="61"/>
        <v>38</v>
      </c>
    </row>
    <row r="733" spans="1:18" ht="12.75" customHeight="1" x14ac:dyDescent="0.3">
      <c r="A733" s="16">
        <v>735</v>
      </c>
      <c r="B733" s="14" t="s">
        <v>372</v>
      </c>
      <c r="C733" s="14" t="s">
        <v>8</v>
      </c>
      <c r="D733" s="14" t="s">
        <v>9</v>
      </c>
      <c r="E733" s="15" t="s">
        <v>1391</v>
      </c>
      <c r="F733" s="16">
        <v>30</v>
      </c>
      <c r="G733" s="17">
        <v>34</v>
      </c>
      <c r="H733" s="18">
        <f t="shared" si="57"/>
        <v>1020</v>
      </c>
      <c r="I733" s="14" t="str">
        <f t="shared" si="58"/>
        <v>ITA-SG-34</v>
      </c>
      <c r="J733" s="32" t="str">
        <f>MID(Tabella1[[#This Row],[COD PRODOTTO]],3,3)</f>
        <v>372</v>
      </c>
      <c r="K733" s="32"/>
      <c r="L733" t="str">
        <f t="shared" si="59"/>
        <v>terminato</v>
      </c>
      <c r="M733" t="str">
        <f t="shared" si="60"/>
        <v>S3372898</v>
      </c>
      <c r="N733" t="str">
        <f>TRIM(C733)</f>
        <v>ITA</v>
      </c>
      <c r="O733" t="str">
        <f>TRIM(D733)</f>
        <v>SG</v>
      </c>
      <c r="P733" t="str">
        <f>TRIM(E733)</f>
        <v>non terminato</v>
      </c>
      <c r="Q733" t="str">
        <f t="shared" si="61"/>
        <v>30</v>
      </c>
      <c r="R733" t="str">
        <f t="shared" si="61"/>
        <v>34</v>
      </c>
    </row>
    <row r="734" spans="1:18" ht="12.75" customHeight="1" x14ac:dyDescent="0.3">
      <c r="A734" s="16">
        <v>736</v>
      </c>
      <c r="B734" s="14" t="s">
        <v>373</v>
      </c>
      <c r="C734" s="14" t="s">
        <v>8</v>
      </c>
      <c r="D734" s="14" t="s">
        <v>36</v>
      </c>
      <c r="E734" s="14" t="s">
        <v>10</v>
      </c>
      <c r="F734" s="16">
        <v>0</v>
      </c>
      <c r="G734" s="17">
        <v>25</v>
      </c>
      <c r="H734" s="18" t="str">
        <f t="shared" si="57"/>
        <v/>
      </c>
      <c r="I734" s="14" t="str">
        <f t="shared" si="58"/>
        <v>ITA-zan VETRI-25</v>
      </c>
      <c r="J734" s="32" t="str">
        <f>MID(Tabella1[[#This Row],[COD PRODOTTO]],3,3)</f>
        <v>496</v>
      </c>
      <c r="K734" s="32"/>
      <c r="L734" t="str">
        <f t="shared" si="59"/>
        <v>terminato</v>
      </c>
      <c r="M734" t="str">
        <f t="shared" si="60"/>
        <v>G6496679</v>
      </c>
      <c r="N734" t="str">
        <f>TRIM(C734)</f>
        <v>ITA</v>
      </c>
      <c r="O734" t="str">
        <f>TRIM(D734)</f>
        <v>zan VETRI</v>
      </c>
      <c r="P734" t="str">
        <f>TRIM(E734)</f>
        <v>terminato</v>
      </c>
      <c r="Q734" t="str">
        <f t="shared" si="61"/>
        <v>0</v>
      </c>
      <c r="R734" t="str">
        <f t="shared" si="61"/>
        <v>25</v>
      </c>
    </row>
    <row r="735" spans="1:18" ht="12.75" customHeight="1" x14ac:dyDescent="0.3">
      <c r="A735" s="16">
        <v>737</v>
      </c>
      <c r="B735" s="14" t="s">
        <v>374</v>
      </c>
      <c r="C735" s="14" t="s">
        <v>8</v>
      </c>
      <c r="D735" s="14" t="s">
        <v>49</v>
      </c>
      <c r="E735" s="15" t="s">
        <v>1391</v>
      </c>
      <c r="F735" s="16">
        <v>30</v>
      </c>
      <c r="G735" s="17">
        <v>10</v>
      </c>
      <c r="H735" s="18">
        <f t="shared" si="57"/>
        <v>300</v>
      </c>
      <c r="I735" s="14" t="str">
        <f t="shared" si="58"/>
        <v>ITA-SICURpin SUD S.r.l-10</v>
      </c>
      <c r="J735" s="32" t="str">
        <f>MID(Tabella1[[#This Row],[COD PRODOTTO]],3,3)</f>
        <v>370</v>
      </c>
      <c r="K735" s="32"/>
      <c r="L735" t="str">
        <f t="shared" si="59"/>
        <v>terminato</v>
      </c>
      <c r="M735" t="str">
        <f t="shared" si="60"/>
        <v>M9370803</v>
      </c>
      <c r="N735" t="str">
        <f>TRIM(C735)</f>
        <v>ITA</v>
      </c>
      <c r="O735" t="str">
        <f>TRIM(D735)</f>
        <v>SICURpin SUD S.r.l</v>
      </c>
      <c r="P735" t="str">
        <f>TRIM(E735)</f>
        <v>non terminato</v>
      </c>
      <c r="Q735" t="str">
        <f t="shared" si="61"/>
        <v>30</v>
      </c>
      <c r="R735" t="str">
        <f t="shared" si="61"/>
        <v>10</v>
      </c>
    </row>
    <row r="736" spans="1:18" ht="12.75" customHeight="1" x14ac:dyDescent="0.3">
      <c r="A736" s="16">
        <v>738</v>
      </c>
      <c r="B736" s="14" t="s">
        <v>374</v>
      </c>
      <c r="C736" s="14" t="s">
        <v>8</v>
      </c>
      <c r="D736" s="14" t="s">
        <v>49</v>
      </c>
      <c r="E736" s="14" t="s">
        <v>10</v>
      </c>
      <c r="F736" s="16">
        <v>0</v>
      </c>
      <c r="G736" s="17">
        <v>12</v>
      </c>
      <c r="H736" s="18" t="str">
        <f t="shared" si="57"/>
        <v/>
      </c>
      <c r="I736" s="14" t="str">
        <f t="shared" si="58"/>
        <v>ITA-SICURpin SUD S.r.l-12</v>
      </c>
      <c r="J736" s="32" t="str">
        <f>MID(Tabella1[[#This Row],[COD PRODOTTO]],3,3)</f>
        <v>370</v>
      </c>
      <c r="K736" s="32"/>
      <c r="L736" t="str">
        <f t="shared" si="59"/>
        <v>terminato</v>
      </c>
      <c r="M736" t="str">
        <f t="shared" si="60"/>
        <v>M9370803</v>
      </c>
      <c r="N736" t="str">
        <f>TRIM(C736)</f>
        <v>ITA</v>
      </c>
      <c r="O736" t="str">
        <f>TRIM(D736)</f>
        <v>SICURpin SUD S.r.l</v>
      </c>
      <c r="P736" t="str">
        <f>TRIM(E736)</f>
        <v>terminato</v>
      </c>
      <c r="Q736" t="str">
        <f t="shared" si="61"/>
        <v>0</v>
      </c>
      <c r="R736" t="str">
        <f t="shared" si="61"/>
        <v>12</v>
      </c>
    </row>
    <row r="737" spans="1:18" ht="12.75" customHeight="1" x14ac:dyDescent="0.3">
      <c r="A737" s="16">
        <v>739</v>
      </c>
      <c r="B737" s="14" t="s">
        <v>375</v>
      </c>
      <c r="C737" s="14" t="s">
        <v>8</v>
      </c>
      <c r="D737" s="14" t="s">
        <v>75</v>
      </c>
      <c r="E737" s="14" t="s">
        <v>10</v>
      </c>
      <c r="F737" s="16">
        <v>0</v>
      </c>
      <c r="G737" s="17">
        <v>24</v>
      </c>
      <c r="H737" s="18" t="str">
        <f t="shared" si="57"/>
        <v/>
      </c>
      <c r="I737" s="14" t="str">
        <f t="shared" si="58"/>
        <v>ITA-lollo SRL-24</v>
      </c>
      <c r="J737" s="32" t="str">
        <f>MID(Tabella1[[#This Row],[COD PRODOTTO]],3,3)</f>
        <v>391</v>
      </c>
      <c r="K737" s="32"/>
      <c r="L737" t="str">
        <f t="shared" si="59"/>
        <v>terminato</v>
      </c>
      <c r="M737" t="str">
        <f t="shared" si="60"/>
        <v>A2391524</v>
      </c>
      <c r="N737" t="str">
        <f>TRIM(C737)</f>
        <v>ITA</v>
      </c>
      <c r="O737" t="str">
        <f>TRIM(D737)</f>
        <v>lollo SRL</v>
      </c>
      <c r="P737" t="str">
        <f>TRIM(E737)</f>
        <v>terminato</v>
      </c>
      <c r="Q737" t="str">
        <f t="shared" si="61"/>
        <v>0</v>
      </c>
      <c r="R737" t="str">
        <f t="shared" si="61"/>
        <v>24</v>
      </c>
    </row>
    <row r="738" spans="1:18" ht="12.75" customHeight="1" x14ac:dyDescent="0.3">
      <c r="A738" s="16">
        <v>740</v>
      </c>
      <c r="B738" s="14" t="s">
        <v>376</v>
      </c>
      <c r="C738" s="14" t="s">
        <v>8</v>
      </c>
      <c r="D738" s="14" t="s">
        <v>75</v>
      </c>
      <c r="E738" s="14" t="s">
        <v>10</v>
      </c>
      <c r="F738" s="16">
        <v>0</v>
      </c>
      <c r="G738" s="17">
        <v>31</v>
      </c>
      <c r="H738" s="18" t="str">
        <f t="shared" si="57"/>
        <v/>
      </c>
      <c r="I738" s="14" t="str">
        <f t="shared" si="58"/>
        <v>ITA-lollo SRL-31</v>
      </c>
      <c r="J738" s="32" t="str">
        <f>MID(Tabella1[[#This Row],[COD PRODOTTO]],3,3)</f>
        <v>267</v>
      </c>
      <c r="K738" s="32"/>
      <c r="L738" t="str">
        <f t="shared" si="59"/>
        <v>terminato</v>
      </c>
      <c r="M738" t="str">
        <f t="shared" si="60"/>
        <v>G9267262</v>
      </c>
      <c r="N738" t="str">
        <f>TRIM(C738)</f>
        <v>ITA</v>
      </c>
      <c r="O738" t="str">
        <f>TRIM(D738)</f>
        <v>lollo SRL</v>
      </c>
      <c r="P738" t="str">
        <f>TRIM(E738)</f>
        <v>terminato</v>
      </c>
      <c r="Q738" t="str">
        <f t="shared" si="61"/>
        <v>0</v>
      </c>
      <c r="R738" t="str">
        <f t="shared" si="61"/>
        <v>31</v>
      </c>
    </row>
    <row r="739" spans="1:18" ht="12.75" customHeight="1" x14ac:dyDescent="0.3">
      <c r="A739" s="16">
        <v>741</v>
      </c>
      <c r="B739" s="14" t="s">
        <v>377</v>
      </c>
      <c r="C739" s="14" t="s">
        <v>8</v>
      </c>
      <c r="D739" s="14" t="s">
        <v>9</v>
      </c>
      <c r="E739" s="14" t="s">
        <v>10</v>
      </c>
      <c r="F739" s="16">
        <v>0</v>
      </c>
      <c r="G739" s="17">
        <v>34</v>
      </c>
      <c r="H739" s="18" t="str">
        <f t="shared" si="57"/>
        <v/>
      </c>
      <c r="I739" s="14" t="str">
        <f t="shared" si="58"/>
        <v>ITA-SG-34</v>
      </c>
      <c r="J739" s="32" t="str">
        <f>MID(Tabella1[[#This Row],[COD PRODOTTO]],3,3)</f>
        <v>223</v>
      </c>
      <c r="K739" s="32"/>
      <c r="L739" t="str">
        <f t="shared" si="59"/>
        <v>terminato</v>
      </c>
      <c r="M739" t="str">
        <f t="shared" si="60"/>
        <v>L0223444</v>
      </c>
      <c r="N739" t="str">
        <f>TRIM(C739)</f>
        <v>ITA</v>
      </c>
      <c r="O739" t="str">
        <f>TRIM(D739)</f>
        <v>SG</v>
      </c>
      <c r="P739" t="str">
        <f>TRIM(E739)</f>
        <v>terminato</v>
      </c>
      <c r="Q739" t="str">
        <f t="shared" si="61"/>
        <v>0</v>
      </c>
      <c r="R739" t="str">
        <f t="shared" si="61"/>
        <v>34</v>
      </c>
    </row>
    <row r="740" spans="1:18" ht="12.75" customHeight="1" x14ac:dyDescent="0.3">
      <c r="A740" s="16">
        <v>742</v>
      </c>
      <c r="B740" s="14" t="s">
        <v>377</v>
      </c>
      <c r="C740" s="14" t="s">
        <v>8</v>
      </c>
      <c r="D740" s="14" t="s">
        <v>9</v>
      </c>
      <c r="E740" s="15" t="s">
        <v>1391</v>
      </c>
      <c r="F740" s="16">
        <v>30</v>
      </c>
      <c r="G740" s="17">
        <v>28</v>
      </c>
      <c r="H740" s="18">
        <f t="shared" si="57"/>
        <v>840</v>
      </c>
      <c r="I740" s="14" t="str">
        <f t="shared" si="58"/>
        <v>ITA-SG-28</v>
      </c>
      <c r="J740" s="32" t="str">
        <f>MID(Tabella1[[#This Row],[COD PRODOTTO]],3,3)</f>
        <v>223</v>
      </c>
      <c r="K740" s="32"/>
      <c r="L740" t="str">
        <f t="shared" si="59"/>
        <v>terminato</v>
      </c>
      <c r="M740" t="str">
        <f t="shared" si="60"/>
        <v>L0223444</v>
      </c>
      <c r="N740" t="str">
        <f>TRIM(C740)</f>
        <v>ITA</v>
      </c>
      <c r="O740" t="str">
        <f>TRIM(D740)</f>
        <v>SG</v>
      </c>
      <c r="P740" t="str">
        <f>TRIM(E740)</f>
        <v>non terminato</v>
      </c>
      <c r="Q740" t="str">
        <f t="shared" si="61"/>
        <v>30</v>
      </c>
      <c r="R740" t="str">
        <f t="shared" si="61"/>
        <v>28</v>
      </c>
    </row>
    <row r="741" spans="1:18" ht="12.75" customHeight="1" x14ac:dyDescent="0.3">
      <c r="A741" s="16">
        <v>743</v>
      </c>
      <c r="B741" s="14" t="s">
        <v>378</v>
      </c>
      <c r="C741" s="14" t="s">
        <v>8</v>
      </c>
      <c r="D741" s="14" t="s">
        <v>9</v>
      </c>
      <c r="E741" s="15" t="s">
        <v>1391</v>
      </c>
      <c r="F741" s="16">
        <v>30</v>
      </c>
      <c r="G741" s="17">
        <v>20</v>
      </c>
      <c r="H741" s="18">
        <f t="shared" si="57"/>
        <v>600</v>
      </c>
      <c r="I741" s="14" t="str">
        <f t="shared" si="58"/>
        <v>ITA-SG-20</v>
      </c>
      <c r="J741" s="32" t="str">
        <f>MID(Tabella1[[#This Row],[COD PRODOTTO]],3,3)</f>
        <v>533</v>
      </c>
      <c r="K741" s="32"/>
      <c r="L741" t="str">
        <f t="shared" si="59"/>
        <v>terminato</v>
      </c>
      <c r="M741" t="str">
        <f t="shared" si="60"/>
        <v>S7533545</v>
      </c>
      <c r="N741" t="str">
        <f>TRIM(C741)</f>
        <v>ITA</v>
      </c>
      <c r="O741" t="str">
        <f>TRIM(D741)</f>
        <v>SG</v>
      </c>
      <c r="P741" t="str">
        <f>TRIM(E741)</f>
        <v>non terminato</v>
      </c>
      <c r="Q741" t="str">
        <f t="shared" si="61"/>
        <v>30</v>
      </c>
      <c r="R741" t="str">
        <f t="shared" si="61"/>
        <v>20</v>
      </c>
    </row>
    <row r="742" spans="1:18" ht="12.75" customHeight="1" x14ac:dyDescent="0.3">
      <c r="A742" s="16">
        <v>744</v>
      </c>
      <c r="B742" s="14" t="s">
        <v>378</v>
      </c>
      <c r="C742" s="14" t="s">
        <v>8</v>
      </c>
      <c r="D742" s="14" t="s">
        <v>9</v>
      </c>
      <c r="E742" s="14" t="s">
        <v>10</v>
      </c>
      <c r="F742" s="16">
        <v>0</v>
      </c>
      <c r="G742" s="17">
        <v>14</v>
      </c>
      <c r="H742" s="18" t="str">
        <f t="shared" si="57"/>
        <v/>
      </c>
      <c r="I742" s="14" t="str">
        <f t="shared" si="58"/>
        <v>ITA-SG-14</v>
      </c>
      <c r="J742" s="32" t="str">
        <f>MID(Tabella1[[#This Row],[COD PRODOTTO]],3,3)</f>
        <v>533</v>
      </c>
      <c r="K742" s="32"/>
      <c r="L742" t="str">
        <f t="shared" si="59"/>
        <v>terminato</v>
      </c>
      <c r="M742" t="str">
        <f t="shared" si="60"/>
        <v>S7533545</v>
      </c>
      <c r="N742" t="str">
        <f>TRIM(C742)</f>
        <v>ITA</v>
      </c>
      <c r="O742" t="str">
        <f>TRIM(D742)</f>
        <v>SG</v>
      </c>
      <c r="P742" t="str">
        <f>TRIM(E742)</f>
        <v>terminato</v>
      </c>
      <c r="Q742" t="str">
        <f t="shared" si="61"/>
        <v>0</v>
      </c>
      <c r="R742" t="str">
        <f t="shared" si="61"/>
        <v>14</v>
      </c>
    </row>
    <row r="743" spans="1:18" ht="12.75" customHeight="1" x14ac:dyDescent="0.3">
      <c r="A743" s="16">
        <v>745</v>
      </c>
      <c r="B743" s="14" t="s">
        <v>378</v>
      </c>
      <c r="C743" s="14" t="s">
        <v>8</v>
      </c>
      <c r="D743" s="14" t="s">
        <v>9</v>
      </c>
      <c r="E743" s="15" t="s">
        <v>1391</v>
      </c>
      <c r="F743" s="16">
        <v>20</v>
      </c>
      <c r="G743" s="17">
        <v>30</v>
      </c>
      <c r="H743" s="18">
        <f t="shared" si="57"/>
        <v>600</v>
      </c>
      <c r="I743" s="14" t="str">
        <f t="shared" si="58"/>
        <v>ITA-SG-30</v>
      </c>
      <c r="J743" s="32" t="str">
        <f>MID(Tabella1[[#This Row],[COD PRODOTTO]],3,3)</f>
        <v>533</v>
      </c>
      <c r="K743" s="32"/>
      <c r="L743" t="str">
        <f t="shared" si="59"/>
        <v>terminato</v>
      </c>
      <c r="M743" t="str">
        <f t="shared" si="60"/>
        <v>S7533545</v>
      </c>
      <c r="N743" t="str">
        <f>TRIM(C743)</f>
        <v>ITA</v>
      </c>
      <c r="O743" t="str">
        <f>TRIM(D743)</f>
        <v>SG</v>
      </c>
      <c r="P743" t="str">
        <f>TRIM(E743)</f>
        <v>non terminato</v>
      </c>
      <c r="Q743" t="str">
        <f t="shared" si="61"/>
        <v>20</v>
      </c>
      <c r="R743" t="str">
        <f t="shared" si="61"/>
        <v>30</v>
      </c>
    </row>
    <row r="744" spans="1:18" ht="12.75" customHeight="1" x14ac:dyDescent="0.3">
      <c r="A744" s="16">
        <v>746</v>
      </c>
      <c r="B744" s="14" t="s">
        <v>378</v>
      </c>
      <c r="C744" s="14" t="s">
        <v>8</v>
      </c>
      <c r="D744" s="14" t="s">
        <v>9</v>
      </c>
      <c r="E744" s="15" t="s">
        <v>1391</v>
      </c>
      <c r="F744" s="16">
        <v>20</v>
      </c>
      <c r="G744" s="17">
        <v>13</v>
      </c>
      <c r="H744" s="18">
        <f t="shared" si="57"/>
        <v>260</v>
      </c>
      <c r="I744" s="14" t="str">
        <f t="shared" si="58"/>
        <v>ITA-SG-13</v>
      </c>
      <c r="J744" s="32" t="str">
        <f>MID(Tabella1[[#This Row],[COD PRODOTTO]],3,3)</f>
        <v>533</v>
      </c>
      <c r="K744" s="32"/>
      <c r="L744" t="str">
        <f t="shared" si="59"/>
        <v>terminato</v>
      </c>
      <c r="M744" t="str">
        <f t="shared" si="60"/>
        <v>S7533545</v>
      </c>
      <c r="N744" t="str">
        <f>TRIM(C744)</f>
        <v>ITA</v>
      </c>
      <c r="O744" t="str">
        <f>TRIM(D744)</f>
        <v>SG</v>
      </c>
      <c r="P744" t="str">
        <f>TRIM(E744)</f>
        <v>non terminato</v>
      </c>
      <c r="Q744" t="str">
        <f t="shared" si="61"/>
        <v>20</v>
      </c>
      <c r="R744" t="str">
        <f t="shared" si="61"/>
        <v>13</v>
      </c>
    </row>
    <row r="745" spans="1:18" ht="12.75" customHeight="1" x14ac:dyDescent="0.3">
      <c r="A745" s="16">
        <v>747</v>
      </c>
      <c r="B745" s="14" t="s">
        <v>379</v>
      </c>
      <c r="C745" s="14" t="s">
        <v>8</v>
      </c>
      <c r="D745" s="14" t="s">
        <v>9</v>
      </c>
      <c r="E745" s="15" t="s">
        <v>1391</v>
      </c>
      <c r="F745" s="16">
        <v>30</v>
      </c>
      <c r="G745" s="17">
        <v>23</v>
      </c>
      <c r="H745" s="18">
        <f t="shared" si="57"/>
        <v>690</v>
      </c>
      <c r="I745" s="14" t="str">
        <f t="shared" si="58"/>
        <v>ITA-SG-23</v>
      </c>
      <c r="J745" s="32" t="str">
        <f>MID(Tabella1[[#This Row],[COD PRODOTTO]],3,3)</f>
        <v>915</v>
      </c>
      <c r="K745" s="32"/>
      <c r="L745" t="str">
        <f t="shared" si="59"/>
        <v>terminato</v>
      </c>
      <c r="M745" t="str">
        <f t="shared" si="60"/>
        <v>P3915913</v>
      </c>
      <c r="N745" t="str">
        <f>TRIM(C745)</f>
        <v>ITA</v>
      </c>
      <c r="O745" t="str">
        <f>TRIM(D745)</f>
        <v>SG</v>
      </c>
      <c r="P745" t="str">
        <f>TRIM(E745)</f>
        <v>non terminato</v>
      </c>
      <c r="Q745" t="str">
        <f t="shared" si="61"/>
        <v>30</v>
      </c>
      <c r="R745" t="str">
        <f t="shared" si="61"/>
        <v>23</v>
      </c>
    </row>
    <row r="746" spans="1:18" ht="12.75" customHeight="1" x14ac:dyDescent="0.3">
      <c r="A746" s="16">
        <v>748</v>
      </c>
      <c r="B746" s="14" t="s">
        <v>379</v>
      </c>
      <c r="C746" s="14" t="s">
        <v>8</v>
      </c>
      <c r="D746" s="14" t="s">
        <v>9</v>
      </c>
      <c r="E746" s="14" t="s">
        <v>10</v>
      </c>
      <c r="F746" s="16">
        <v>0</v>
      </c>
      <c r="G746" s="17">
        <v>34</v>
      </c>
      <c r="H746" s="18" t="str">
        <f t="shared" si="57"/>
        <v/>
      </c>
      <c r="I746" s="14" t="str">
        <f t="shared" si="58"/>
        <v>ITA-SG-34</v>
      </c>
      <c r="J746" s="32" t="str">
        <f>MID(Tabella1[[#This Row],[COD PRODOTTO]],3,3)</f>
        <v>915</v>
      </c>
      <c r="K746" s="32"/>
      <c r="L746" t="str">
        <f t="shared" si="59"/>
        <v>terminato</v>
      </c>
      <c r="M746" t="str">
        <f t="shared" si="60"/>
        <v>P3915913</v>
      </c>
      <c r="N746" t="str">
        <f>TRIM(C746)</f>
        <v>ITA</v>
      </c>
      <c r="O746" t="str">
        <f>TRIM(D746)</f>
        <v>SG</v>
      </c>
      <c r="P746" t="str">
        <f>TRIM(E746)</f>
        <v>terminato</v>
      </c>
      <c r="Q746" t="str">
        <f t="shared" si="61"/>
        <v>0</v>
      </c>
      <c r="R746" t="str">
        <f t="shared" si="61"/>
        <v>34</v>
      </c>
    </row>
    <row r="747" spans="1:18" ht="12.75" customHeight="1" x14ac:dyDescent="0.3">
      <c r="A747" s="16">
        <v>749</v>
      </c>
      <c r="B747" s="14" t="s">
        <v>380</v>
      </c>
      <c r="C747" s="14" t="s">
        <v>8</v>
      </c>
      <c r="D747" s="14" t="s">
        <v>65</v>
      </c>
      <c r="E747" s="15" t="s">
        <v>1391</v>
      </c>
      <c r="F747" s="16">
        <v>30</v>
      </c>
      <c r="G747" s="17">
        <v>12</v>
      </c>
      <c r="H747" s="18">
        <f t="shared" si="57"/>
        <v>360</v>
      </c>
      <c r="I747" s="14" t="str">
        <f t="shared" si="58"/>
        <v>ITA-zan PAM-12</v>
      </c>
      <c r="J747" s="32" t="str">
        <f>MID(Tabella1[[#This Row],[COD PRODOTTO]],3,3)</f>
        <v>323</v>
      </c>
      <c r="K747" s="32"/>
      <c r="L747" t="str">
        <f t="shared" si="59"/>
        <v>terminato</v>
      </c>
      <c r="M747" t="str">
        <f t="shared" si="60"/>
        <v>S2323790</v>
      </c>
      <c r="N747" t="str">
        <f>TRIM(C747)</f>
        <v>ITA</v>
      </c>
      <c r="O747" t="str">
        <f>TRIM(D747)</f>
        <v>zan PAM</v>
      </c>
      <c r="P747" t="str">
        <f>TRIM(E747)</f>
        <v>non terminato</v>
      </c>
      <c r="Q747" t="str">
        <f t="shared" si="61"/>
        <v>30</v>
      </c>
      <c r="R747" t="str">
        <f t="shared" si="61"/>
        <v>12</v>
      </c>
    </row>
    <row r="748" spans="1:18" ht="12.75" customHeight="1" x14ac:dyDescent="0.3">
      <c r="A748" s="16">
        <v>750</v>
      </c>
      <c r="B748" s="14" t="s">
        <v>380</v>
      </c>
      <c r="C748" s="14" t="s">
        <v>8</v>
      </c>
      <c r="D748" s="14" t="s">
        <v>65</v>
      </c>
      <c r="E748" s="15" t="s">
        <v>1391</v>
      </c>
      <c r="F748" s="16">
        <v>20</v>
      </c>
      <c r="G748" s="17">
        <v>29</v>
      </c>
      <c r="H748" s="18">
        <f t="shared" si="57"/>
        <v>580</v>
      </c>
      <c r="I748" s="14" t="str">
        <f t="shared" si="58"/>
        <v>ITA-zan PAM-29</v>
      </c>
      <c r="J748" s="32" t="str">
        <f>MID(Tabella1[[#This Row],[COD PRODOTTO]],3,3)</f>
        <v>323</v>
      </c>
      <c r="K748" s="32"/>
      <c r="L748" t="str">
        <f t="shared" si="59"/>
        <v>terminato</v>
      </c>
      <c r="M748" t="str">
        <f t="shared" si="60"/>
        <v>S2323790</v>
      </c>
      <c r="N748" t="str">
        <f>TRIM(C748)</f>
        <v>ITA</v>
      </c>
      <c r="O748" t="str">
        <f>TRIM(D748)</f>
        <v>zan PAM</v>
      </c>
      <c r="P748" t="str">
        <f>TRIM(E748)</f>
        <v>non terminato</v>
      </c>
      <c r="Q748" t="str">
        <f t="shared" si="61"/>
        <v>20</v>
      </c>
      <c r="R748" t="str">
        <f t="shared" si="61"/>
        <v>29</v>
      </c>
    </row>
    <row r="749" spans="1:18" ht="12.75" customHeight="1" x14ac:dyDescent="0.3">
      <c r="A749" s="16">
        <v>751</v>
      </c>
      <c r="B749" s="14" t="s">
        <v>380</v>
      </c>
      <c r="C749" s="14" t="s">
        <v>8</v>
      </c>
      <c r="D749" s="14" t="s">
        <v>65</v>
      </c>
      <c r="E749" s="14" t="s">
        <v>10</v>
      </c>
      <c r="F749" s="16">
        <v>0</v>
      </c>
      <c r="G749" s="17">
        <v>15</v>
      </c>
      <c r="H749" s="18" t="str">
        <f t="shared" si="57"/>
        <v/>
      </c>
      <c r="I749" s="14" t="str">
        <f t="shared" si="58"/>
        <v>ITA-zan PAM-15</v>
      </c>
      <c r="J749" s="32" t="str">
        <f>MID(Tabella1[[#This Row],[COD PRODOTTO]],3,3)</f>
        <v>323</v>
      </c>
      <c r="K749" s="32"/>
      <c r="L749" t="str">
        <f t="shared" si="59"/>
        <v>terminato</v>
      </c>
      <c r="M749" t="str">
        <f t="shared" si="60"/>
        <v>S2323790</v>
      </c>
      <c r="N749" t="str">
        <f>TRIM(C749)</f>
        <v>ITA</v>
      </c>
      <c r="O749" t="str">
        <f>TRIM(D749)</f>
        <v>zan PAM</v>
      </c>
      <c r="P749" t="str">
        <f>TRIM(E749)</f>
        <v>terminato</v>
      </c>
      <c r="Q749" t="str">
        <f t="shared" si="61"/>
        <v>0</v>
      </c>
      <c r="R749" t="str">
        <f t="shared" si="61"/>
        <v>15</v>
      </c>
    </row>
    <row r="750" spans="1:18" ht="12.75" customHeight="1" x14ac:dyDescent="0.3">
      <c r="A750" s="16">
        <v>752</v>
      </c>
      <c r="B750" s="14" t="s">
        <v>381</v>
      </c>
      <c r="C750" s="14" t="s">
        <v>14</v>
      </c>
      <c r="D750" s="14" t="s">
        <v>23</v>
      </c>
      <c r="E750" s="14" t="s">
        <v>10</v>
      </c>
      <c r="F750" s="16">
        <v>0</v>
      </c>
      <c r="G750" s="17">
        <v>28</v>
      </c>
      <c r="H750" s="18" t="str">
        <f t="shared" si="57"/>
        <v/>
      </c>
      <c r="I750" s="14" t="str">
        <f t="shared" si="58"/>
        <v>EGY-zan pin assuf S.A.E.-28</v>
      </c>
      <c r="J750" s="32" t="str">
        <f>MID(Tabella1[[#This Row],[COD PRODOTTO]],3,3)</f>
        <v>041</v>
      </c>
      <c r="K750" s="32"/>
      <c r="L750" t="str">
        <f t="shared" si="59"/>
        <v>terminato</v>
      </c>
      <c r="M750" t="str">
        <f t="shared" si="60"/>
        <v>M2041966</v>
      </c>
      <c r="N750" t="str">
        <f>TRIM(C750)</f>
        <v>EGY</v>
      </c>
      <c r="O750" t="str">
        <f>TRIM(D750)</f>
        <v>zan pin assuf S.A.E.</v>
      </c>
      <c r="P750" t="str">
        <f>TRIM(E750)</f>
        <v>terminato</v>
      </c>
      <c r="Q750" t="str">
        <f t="shared" si="61"/>
        <v>0</v>
      </c>
      <c r="R750" t="str">
        <f t="shared" si="61"/>
        <v>28</v>
      </c>
    </row>
    <row r="751" spans="1:18" ht="12.75" customHeight="1" x14ac:dyDescent="0.3">
      <c r="A751" s="16">
        <v>753</v>
      </c>
      <c r="B751" s="14" t="s">
        <v>381</v>
      </c>
      <c r="C751" s="14" t="s">
        <v>14</v>
      </c>
      <c r="D751" s="14" t="s">
        <v>23</v>
      </c>
      <c r="E751" s="15" t="s">
        <v>1391</v>
      </c>
      <c r="F751" s="16">
        <v>30</v>
      </c>
      <c r="G751" s="17">
        <v>26</v>
      </c>
      <c r="H751" s="18">
        <f t="shared" si="57"/>
        <v>780</v>
      </c>
      <c r="I751" s="14" t="str">
        <f t="shared" si="58"/>
        <v>EGY-zan pin assuf S.A.E.-26</v>
      </c>
      <c r="J751" s="32" t="str">
        <f>MID(Tabella1[[#This Row],[COD PRODOTTO]],3,3)</f>
        <v>041</v>
      </c>
      <c r="K751" s="32"/>
      <c r="L751" t="str">
        <f t="shared" si="59"/>
        <v>terminato</v>
      </c>
      <c r="M751" t="str">
        <f t="shared" si="60"/>
        <v>M2041966</v>
      </c>
      <c r="N751" t="str">
        <f>TRIM(C751)</f>
        <v>EGY</v>
      </c>
      <c r="O751" t="str">
        <f>TRIM(D751)</f>
        <v>zan pin assuf S.A.E.</v>
      </c>
      <c r="P751" t="str">
        <f>TRIM(E751)</f>
        <v>non terminato</v>
      </c>
      <c r="Q751" t="str">
        <f t="shared" si="61"/>
        <v>30</v>
      </c>
      <c r="R751" t="str">
        <f t="shared" si="61"/>
        <v>26</v>
      </c>
    </row>
    <row r="752" spans="1:18" ht="12.75" customHeight="1" x14ac:dyDescent="0.3">
      <c r="A752" s="16">
        <v>754</v>
      </c>
      <c r="B752" s="14" t="s">
        <v>381</v>
      </c>
      <c r="C752" s="14" t="s">
        <v>14</v>
      </c>
      <c r="D752" s="14" t="s">
        <v>23</v>
      </c>
      <c r="E752" s="15" t="s">
        <v>1391</v>
      </c>
      <c r="F752" s="16">
        <v>20</v>
      </c>
      <c r="G752" s="17">
        <v>35</v>
      </c>
      <c r="H752" s="18">
        <f t="shared" si="57"/>
        <v>700</v>
      </c>
      <c r="I752" s="14" t="str">
        <f t="shared" si="58"/>
        <v>EGY-zan pin assuf S.A.E.-35</v>
      </c>
      <c r="J752" s="32" t="str">
        <f>MID(Tabella1[[#This Row],[COD PRODOTTO]],3,3)</f>
        <v>041</v>
      </c>
      <c r="K752" s="32"/>
      <c r="L752" t="str">
        <f t="shared" si="59"/>
        <v>terminato</v>
      </c>
      <c r="M752" t="str">
        <f t="shared" si="60"/>
        <v>M2041966</v>
      </c>
      <c r="N752" t="str">
        <f>TRIM(C752)</f>
        <v>EGY</v>
      </c>
      <c r="O752" t="str">
        <f>TRIM(D752)</f>
        <v>zan pin assuf S.A.E.</v>
      </c>
      <c r="P752" t="str">
        <f>TRIM(E752)</f>
        <v>non terminato</v>
      </c>
      <c r="Q752" t="str">
        <f t="shared" si="61"/>
        <v>20</v>
      </c>
      <c r="R752" t="str">
        <f t="shared" si="61"/>
        <v>35</v>
      </c>
    </row>
    <row r="753" spans="1:18" ht="12.75" customHeight="1" x14ac:dyDescent="0.3">
      <c r="A753" s="16">
        <v>755</v>
      </c>
      <c r="B753" s="14" t="s">
        <v>382</v>
      </c>
      <c r="C753" s="14" t="s">
        <v>30</v>
      </c>
      <c r="D753" s="14" t="s">
        <v>16</v>
      </c>
      <c r="E753" s="14" t="s">
        <v>10</v>
      </c>
      <c r="F753" s="16">
        <v>0</v>
      </c>
      <c r="G753" s="17">
        <v>19</v>
      </c>
      <c r="H753" s="18" t="str">
        <f t="shared" si="57"/>
        <v/>
      </c>
      <c r="I753" s="14" t="str">
        <f t="shared" si="58"/>
        <v>NON PRESENTE-EGYPTIAN SAE-19</v>
      </c>
      <c r="J753" s="32" t="str">
        <f>MID(Tabella1[[#This Row],[COD PRODOTTO]],3,3)</f>
        <v>508</v>
      </c>
      <c r="K753" s="32"/>
      <c r="L753" t="str">
        <f t="shared" si="59"/>
        <v>terminato</v>
      </c>
      <c r="M753" t="str">
        <f t="shared" si="60"/>
        <v>T5508374</v>
      </c>
      <c r="N753" t="str">
        <f>TRIM(C753)</f>
        <v>NON PRESENTE</v>
      </c>
      <c r="O753" t="str">
        <f>TRIM(D753)</f>
        <v>EGYPTIAN SAE</v>
      </c>
      <c r="P753" t="str">
        <f>TRIM(E753)</f>
        <v>terminato</v>
      </c>
      <c r="Q753" t="str">
        <f t="shared" si="61"/>
        <v>0</v>
      </c>
      <c r="R753" t="str">
        <f t="shared" si="61"/>
        <v>19</v>
      </c>
    </row>
    <row r="754" spans="1:18" ht="12.75" customHeight="1" x14ac:dyDescent="0.3">
      <c r="A754" s="16">
        <v>756</v>
      </c>
      <c r="B754" s="14" t="s">
        <v>383</v>
      </c>
      <c r="C754" s="14" t="s">
        <v>8</v>
      </c>
      <c r="D754" s="14" t="s">
        <v>47</v>
      </c>
      <c r="E754" s="14" t="s">
        <v>10</v>
      </c>
      <c r="F754" s="16">
        <v>0</v>
      </c>
      <c r="G754" s="17">
        <v>19</v>
      </c>
      <c r="H754" s="18" t="str">
        <f t="shared" si="57"/>
        <v/>
      </c>
      <c r="I754" s="14" t="str">
        <f t="shared" si="58"/>
        <v>ITA-zan pin SPA-19</v>
      </c>
      <c r="J754" s="32" t="str">
        <f>MID(Tabella1[[#This Row],[COD PRODOTTO]],3,3)</f>
        <v>978</v>
      </c>
      <c r="K754" s="32"/>
      <c r="L754" t="str">
        <f t="shared" si="59"/>
        <v>terminato</v>
      </c>
      <c r="M754" t="str">
        <f t="shared" si="60"/>
        <v>M1978251</v>
      </c>
      <c r="N754" t="str">
        <f>TRIM(C754)</f>
        <v>ITA</v>
      </c>
      <c r="O754" t="str">
        <f>TRIM(D754)</f>
        <v>zan pin SPA</v>
      </c>
      <c r="P754" t="str">
        <f>TRIM(E754)</f>
        <v>terminato</v>
      </c>
      <c r="Q754" t="str">
        <f t="shared" si="61"/>
        <v>0</v>
      </c>
      <c r="R754" t="str">
        <f t="shared" si="61"/>
        <v>19</v>
      </c>
    </row>
    <row r="755" spans="1:18" ht="12.75" customHeight="1" x14ac:dyDescent="0.3">
      <c r="A755" s="16">
        <v>757</v>
      </c>
      <c r="B755" s="14" t="s">
        <v>384</v>
      </c>
      <c r="C755" s="14" t="s">
        <v>8</v>
      </c>
      <c r="D755" s="14" t="s">
        <v>36</v>
      </c>
      <c r="E755" s="14" t="s">
        <v>10</v>
      </c>
      <c r="F755" s="16">
        <v>0</v>
      </c>
      <c r="G755" s="17">
        <v>15</v>
      </c>
      <c r="H755" s="18" t="str">
        <f t="shared" si="57"/>
        <v/>
      </c>
      <c r="I755" s="14" t="str">
        <f t="shared" si="58"/>
        <v>ITA-zan VETRI-15</v>
      </c>
      <c r="J755" s="32" t="str">
        <f>MID(Tabella1[[#This Row],[COD PRODOTTO]],3,3)</f>
        <v>824</v>
      </c>
      <c r="K755" s="32"/>
      <c r="L755" t="str">
        <f t="shared" si="59"/>
        <v>terminato</v>
      </c>
      <c r="M755" t="str">
        <f t="shared" si="60"/>
        <v>K3824959</v>
      </c>
      <c r="N755" t="str">
        <f>TRIM(C755)</f>
        <v>ITA</v>
      </c>
      <c r="O755" t="str">
        <f>TRIM(D755)</f>
        <v>zan VETRI</v>
      </c>
      <c r="P755" t="str">
        <f>TRIM(E755)</f>
        <v>terminato</v>
      </c>
      <c r="Q755" t="str">
        <f t="shared" si="61"/>
        <v>0</v>
      </c>
      <c r="R755" t="str">
        <f t="shared" si="61"/>
        <v>15</v>
      </c>
    </row>
    <row r="756" spans="1:18" ht="12.75" customHeight="1" x14ac:dyDescent="0.3">
      <c r="A756" s="16">
        <v>758</v>
      </c>
      <c r="B756" s="14" t="s">
        <v>385</v>
      </c>
      <c r="C756" s="14" t="s">
        <v>8</v>
      </c>
      <c r="D756" s="14" t="s">
        <v>36</v>
      </c>
      <c r="E756" s="14" t="s">
        <v>10</v>
      </c>
      <c r="F756" s="16">
        <v>0</v>
      </c>
      <c r="G756" s="17">
        <v>16</v>
      </c>
      <c r="H756" s="18" t="str">
        <f t="shared" si="57"/>
        <v/>
      </c>
      <c r="I756" s="14" t="str">
        <f t="shared" si="58"/>
        <v>ITA-zan VETRI-16</v>
      </c>
      <c r="J756" s="32" t="str">
        <f>MID(Tabella1[[#This Row],[COD PRODOTTO]],3,3)</f>
        <v>182</v>
      </c>
      <c r="K756" s="32"/>
      <c r="L756" t="str">
        <f t="shared" si="59"/>
        <v>terminato</v>
      </c>
      <c r="M756" t="str">
        <f t="shared" si="60"/>
        <v>O5182422</v>
      </c>
      <c r="N756" t="str">
        <f>TRIM(C756)</f>
        <v>ITA</v>
      </c>
      <c r="O756" t="str">
        <f>TRIM(D756)</f>
        <v>zan VETRI</v>
      </c>
      <c r="P756" t="str">
        <f>TRIM(E756)</f>
        <v>terminato</v>
      </c>
      <c r="Q756" t="str">
        <f t="shared" si="61"/>
        <v>0</v>
      </c>
      <c r="R756" t="str">
        <f t="shared" si="61"/>
        <v>16</v>
      </c>
    </row>
    <row r="757" spans="1:18" ht="12.75" customHeight="1" x14ac:dyDescent="0.3">
      <c r="A757" s="16">
        <v>759</v>
      </c>
      <c r="B757" s="14" t="s">
        <v>386</v>
      </c>
      <c r="C757" s="14" t="s">
        <v>8</v>
      </c>
      <c r="D757" s="14" t="s">
        <v>36</v>
      </c>
      <c r="E757" s="15" t="s">
        <v>1391</v>
      </c>
      <c r="F757" s="16">
        <v>20</v>
      </c>
      <c r="G757" s="17">
        <v>37</v>
      </c>
      <c r="H757" s="18">
        <f t="shared" si="57"/>
        <v>740</v>
      </c>
      <c r="I757" s="14" t="str">
        <f t="shared" si="58"/>
        <v>ITA-zan VETRI-37</v>
      </c>
      <c r="J757" s="32" t="str">
        <f>MID(Tabella1[[#This Row],[COD PRODOTTO]],3,3)</f>
        <v>556</v>
      </c>
      <c r="K757" s="32"/>
      <c r="L757" t="str">
        <f t="shared" si="59"/>
        <v>terminato</v>
      </c>
      <c r="M757" t="str">
        <f t="shared" si="60"/>
        <v>D4556188</v>
      </c>
      <c r="N757" t="str">
        <f>TRIM(C757)</f>
        <v>ITA</v>
      </c>
      <c r="O757" t="str">
        <f>TRIM(D757)</f>
        <v>zan VETRI</v>
      </c>
      <c r="P757" t="str">
        <f>TRIM(E757)</f>
        <v>non terminato</v>
      </c>
      <c r="Q757" t="str">
        <f t="shared" si="61"/>
        <v>20</v>
      </c>
      <c r="R757" t="str">
        <f t="shared" si="61"/>
        <v>37</v>
      </c>
    </row>
    <row r="758" spans="1:18" ht="12.75" customHeight="1" x14ac:dyDescent="0.3">
      <c r="A758" s="16">
        <v>760</v>
      </c>
      <c r="B758" s="14" t="s">
        <v>386</v>
      </c>
      <c r="C758" s="14" t="s">
        <v>8</v>
      </c>
      <c r="D758" s="14" t="s">
        <v>36</v>
      </c>
      <c r="E758" s="15" t="s">
        <v>1391</v>
      </c>
      <c r="F758" s="16">
        <v>30</v>
      </c>
      <c r="G758" s="17">
        <v>26</v>
      </c>
      <c r="H758" s="18">
        <f t="shared" si="57"/>
        <v>780</v>
      </c>
      <c r="I758" s="14" t="str">
        <f t="shared" si="58"/>
        <v>ITA-zan VETRI-26</v>
      </c>
      <c r="J758" s="32" t="str">
        <f>MID(Tabella1[[#This Row],[COD PRODOTTO]],3,3)</f>
        <v>556</v>
      </c>
      <c r="K758" s="32"/>
      <c r="L758" t="str">
        <f t="shared" si="59"/>
        <v>terminato</v>
      </c>
      <c r="M758" t="str">
        <f t="shared" si="60"/>
        <v>D4556188</v>
      </c>
      <c r="N758" t="str">
        <f>TRIM(C758)</f>
        <v>ITA</v>
      </c>
      <c r="O758" t="str">
        <f>TRIM(D758)</f>
        <v>zan VETRI</v>
      </c>
      <c r="P758" t="str">
        <f>TRIM(E758)</f>
        <v>non terminato</v>
      </c>
      <c r="Q758" t="str">
        <f t="shared" si="61"/>
        <v>30</v>
      </c>
      <c r="R758" t="str">
        <f t="shared" si="61"/>
        <v>26</v>
      </c>
    </row>
    <row r="759" spans="1:18" ht="12.75" customHeight="1" x14ac:dyDescent="0.3">
      <c r="A759" s="16">
        <v>761</v>
      </c>
      <c r="B759" s="14" t="s">
        <v>386</v>
      </c>
      <c r="C759" s="14" t="s">
        <v>8</v>
      </c>
      <c r="D759" s="14" t="s">
        <v>36</v>
      </c>
      <c r="E759" s="14" t="s">
        <v>10</v>
      </c>
      <c r="F759" s="16">
        <v>0</v>
      </c>
      <c r="G759" s="17">
        <v>37</v>
      </c>
      <c r="H759" s="18" t="str">
        <f t="shared" si="57"/>
        <v/>
      </c>
      <c r="I759" s="14" t="str">
        <f t="shared" si="58"/>
        <v>ITA-zan VETRI-37</v>
      </c>
      <c r="J759" s="32" t="str">
        <f>MID(Tabella1[[#This Row],[COD PRODOTTO]],3,3)</f>
        <v>556</v>
      </c>
      <c r="K759" s="32"/>
      <c r="L759" t="str">
        <f t="shared" si="59"/>
        <v>terminato</v>
      </c>
      <c r="M759" t="str">
        <f t="shared" si="60"/>
        <v>D4556188</v>
      </c>
      <c r="N759" t="str">
        <f>TRIM(C759)</f>
        <v>ITA</v>
      </c>
      <c r="O759" t="str">
        <f>TRIM(D759)</f>
        <v>zan VETRI</v>
      </c>
      <c r="P759" t="str">
        <f>TRIM(E759)</f>
        <v>terminato</v>
      </c>
      <c r="Q759" t="str">
        <f t="shared" si="61"/>
        <v>0</v>
      </c>
      <c r="R759" t="str">
        <f t="shared" si="61"/>
        <v>37</v>
      </c>
    </row>
    <row r="760" spans="1:18" ht="12.75" customHeight="1" x14ac:dyDescent="0.3">
      <c r="A760" s="16">
        <v>762</v>
      </c>
      <c r="B760" s="14" t="s">
        <v>387</v>
      </c>
      <c r="C760" s="14" t="s">
        <v>8</v>
      </c>
      <c r="D760" s="14" t="s">
        <v>47</v>
      </c>
      <c r="E760" s="14" t="s">
        <v>10</v>
      </c>
      <c r="F760" s="16">
        <v>0</v>
      </c>
      <c r="G760" s="17">
        <v>15</v>
      </c>
      <c r="H760" s="18" t="str">
        <f t="shared" si="57"/>
        <v/>
      </c>
      <c r="I760" s="14" t="str">
        <f t="shared" si="58"/>
        <v>ITA-zan pin SPA-15</v>
      </c>
      <c r="J760" s="32" t="str">
        <f>MID(Tabella1[[#This Row],[COD PRODOTTO]],3,3)</f>
        <v>201</v>
      </c>
      <c r="K760" s="32"/>
      <c r="L760" t="str">
        <f t="shared" si="59"/>
        <v>terminato</v>
      </c>
      <c r="M760" t="str">
        <f t="shared" si="60"/>
        <v>M6201866</v>
      </c>
      <c r="N760" t="str">
        <f>TRIM(C760)</f>
        <v>ITA</v>
      </c>
      <c r="O760" t="str">
        <f>TRIM(D760)</f>
        <v>zan pin SPA</v>
      </c>
      <c r="P760" t="str">
        <f>TRIM(E760)</f>
        <v>terminato</v>
      </c>
      <c r="Q760" t="str">
        <f t="shared" si="61"/>
        <v>0</v>
      </c>
      <c r="R760" t="str">
        <f t="shared" si="61"/>
        <v>15</v>
      </c>
    </row>
    <row r="761" spans="1:18" ht="12.75" customHeight="1" x14ac:dyDescent="0.3">
      <c r="A761" s="16">
        <v>763</v>
      </c>
      <c r="B761" s="14" t="s">
        <v>388</v>
      </c>
      <c r="C761" s="14" t="s">
        <v>8</v>
      </c>
      <c r="D761" s="14" t="s">
        <v>54</v>
      </c>
      <c r="E761" s="15" t="s">
        <v>1391</v>
      </c>
      <c r="F761" s="16">
        <v>30</v>
      </c>
      <c r="G761" s="17">
        <v>39</v>
      </c>
      <c r="H761" s="18">
        <f t="shared" si="57"/>
        <v>1170</v>
      </c>
      <c r="I761" s="14" t="str">
        <f t="shared" si="58"/>
        <v>ITA-zan S.R.L.-39</v>
      </c>
      <c r="J761" s="32" t="str">
        <f>MID(Tabella1[[#This Row],[COD PRODOTTO]],3,3)</f>
        <v>059</v>
      </c>
      <c r="K761" s="32"/>
      <c r="L761" t="str">
        <f t="shared" si="59"/>
        <v>terminato</v>
      </c>
      <c r="M761" t="str">
        <f t="shared" si="60"/>
        <v>G2059040</v>
      </c>
      <c r="N761" t="str">
        <f>TRIM(C761)</f>
        <v>ITA</v>
      </c>
      <c r="O761" t="str">
        <f>TRIM(D761)</f>
        <v>zan S.R.L.</v>
      </c>
      <c r="P761" t="str">
        <f>TRIM(E761)</f>
        <v>non terminato</v>
      </c>
      <c r="Q761" t="str">
        <f t="shared" si="61"/>
        <v>30</v>
      </c>
      <c r="R761" t="str">
        <f t="shared" si="61"/>
        <v>39</v>
      </c>
    </row>
    <row r="762" spans="1:18" ht="12.75" customHeight="1" x14ac:dyDescent="0.3">
      <c r="A762" s="16">
        <v>764</v>
      </c>
      <c r="B762" s="14" t="s">
        <v>388</v>
      </c>
      <c r="C762" s="14" t="s">
        <v>8</v>
      </c>
      <c r="D762" s="14" t="s">
        <v>54</v>
      </c>
      <c r="E762" s="15" t="s">
        <v>1391</v>
      </c>
      <c r="F762" s="16">
        <v>20</v>
      </c>
      <c r="G762" s="17">
        <v>37</v>
      </c>
      <c r="H762" s="18">
        <f t="shared" si="57"/>
        <v>740</v>
      </c>
      <c r="I762" s="14" t="str">
        <f t="shared" si="58"/>
        <v>ITA-zan S.R.L.-37</v>
      </c>
      <c r="J762" s="32" t="str">
        <f>MID(Tabella1[[#This Row],[COD PRODOTTO]],3,3)</f>
        <v>059</v>
      </c>
      <c r="K762" s="32"/>
      <c r="L762" t="str">
        <f t="shared" si="59"/>
        <v>terminato</v>
      </c>
      <c r="M762" t="str">
        <f t="shared" si="60"/>
        <v>G2059040</v>
      </c>
      <c r="N762" t="str">
        <f>TRIM(C762)</f>
        <v>ITA</v>
      </c>
      <c r="O762" t="str">
        <f>TRIM(D762)</f>
        <v>zan S.R.L.</v>
      </c>
      <c r="P762" t="str">
        <f>TRIM(E762)</f>
        <v>non terminato</v>
      </c>
      <c r="Q762" t="str">
        <f t="shared" si="61"/>
        <v>20</v>
      </c>
      <c r="R762" t="str">
        <f t="shared" si="61"/>
        <v>37</v>
      </c>
    </row>
    <row r="763" spans="1:18" ht="12.75" customHeight="1" x14ac:dyDescent="0.3">
      <c r="A763" s="16">
        <v>765</v>
      </c>
      <c r="B763" s="14" t="s">
        <v>388</v>
      </c>
      <c r="C763" s="14" t="s">
        <v>8</v>
      </c>
      <c r="D763" s="14" t="s">
        <v>54</v>
      </c>
      <c r="E763" s="14" t="s">
        <v>10</v>
      </c>
      <c r="F763" s="16">
        <v>0</v>
      </c>
      <c r="G763" s="17">
        <v>30</v>
      </c>
      <c r="H763" s="18" t="str">
        <f t="shared" si="57"/>
        <v/>
      </c>
      <c r="I763" s="14" t="str">
        <f t="shared" si="58"/>
        <v>ITA-zan S.R.L.-30</v>
      </c>
      <c r="J763" s="32" t="str">
        <f>MID(Tabella1[[#This Row],[COD PRODOTTO]],3,3)</f>
        <v>059</v>
      </c>
      <c r="K763" s="32"/>
      <c r="L763" t="str">
        <f t="shared" si="59"/>
        <v>terminato</v>
      </c>
      <c r="M763" t="str">
        <f t="shared" si="60"/>
        <v>G2059040</v>
      </c>
      <c r="N763" t="str">
        <f>TRIM(C763)</f>
        <v>ITA</v>
      </c>
      <c r="O763" t="str">
        <f>TRIM(D763)</f>
        <v>zan S.R.L.</v>
      </c>
      <c r="P763" t="str">
        <f>TRIM(E763)</f>
        <v>terminato</v>
      </c>
      <c r="Q763" t="str">
        <f t="shared" si="61"/>
        <v>0</v>
      </c>
      <c r="R763" t="str">
        <f t="shared" si="61"/>
        <v>30</v>
      </c>
    </row>
    <row r="764" spans="1:18" ht="12.75" customHeight="1" x14ac:dyDescent="0.3">
      <c r="A764" s="16">
        <v>766</v>
      </c>
      <c r="B764" s="14" t="s">
        <v>389</v>
      </c>
      <c r="C764" s="14" t="s">
        <v>8</v>
      </c>
      <c r="D764" s="14" t="s">
        <v>54</v>
      </c>
      <c r="E764" s="15" t="s">
        <v>1391</v>
      </c>
      <c r="F764" s="16">
        <v>20</v>
      </c>
      <c r="G764" s="17">
        <v>22</v>
      </c>
      <c r="H764" s="18">
        <f t="shared" si="57"/>
        <v>440</v>
      </c>
      <c r="I764" s="14" t="str">
        <f t="shared" si="58"/>
        <v>ITA-zan S.R.L.-22</v>
      </c>
      <c r="J764" s="32" t="str">
        <f>MID(Tabella1[[#This Row],[COD PRODOTTO]],3,3)</f>
        <v>756</v>
      </c>
      <c r="K764" s="32"/>
      <c r="L764" t="str">
        <f t="shared" si="59"/>
        <v>terminato</v>
      </c>
      <c r="M764" t="str">
        <f t="shared" si="60"/>
        <v>G1756840</v>
      </c>
      <c r="N764" t="str">
        <f>TRIM(C764)</f>
        <v>ITA</v>
      </c>
      <c r="O764" t="str">
        <f>TRIM(D764)</f>
        <v>zan S.R.L.</v>
      </c>
      <c r="P764" t="str">
        <f>TRIM(E764)</f>
        <v>non terminato</v>
      </c>
      <c r="Q764" t="str">
        <f t="shared" si="61"/>
        <v>20</v>
      </c>
      <c r="R764" t="str">
        <f t="shared" si="61"/>
        <v>22</v>
      </c>
    </row>
    <row r="765" spans="1:18" ht="12.75" customHeight="1" x14ac:dyDescent="0.3">
      <c r="A765" s="16">
        <v>767</v>
      </c>
      <c r="B765" s="14" t="s">
        <v>390</v>
      </c>
      <c r="C765" s="14" t="s">
        <v>8</v>
      </c>
      <c r="D765" s="14" t="s">
        <v>65</v>
      </c>
      <c r="E765" s="15" t="s">
        <v>1391</v>
      </c>
      <c r="F765" s="16">
        <v>20</v>
      </c>
      <c r="G765" s="17">
        <v>30</v>
      </c>
      <c r="H765" s="18">
        <f t="shared" si="57"/>
        <v>600</v>
      </c>
      <c r="I765" s="14" t="str">
        <f t="shared" si="58"/>
        <v>ITA-zan PAM-30</v>
      </c>
      <c r="J765" s="32" t="str">
        <f>MID(Tabella1[[#This Row],[COD PRODOTTO]],3,3)</f>
        <v>518</v>
      </c>
      <c r="K765" s="32"/>
      <c r="L765" t="str">
        <f t="shared" si="59"/>
        <v>terminato</v>
      </c>
      <c r="M765" t="str">
        <f t="shared" si="60"/>
        <v>F2518099</v>
      </c>
      <c r="N765" t="str">
        <f>TRIM(C765)</f>
        <v>ITA</v>
      </c>
      <c r="O765" t="str">
        <f>TRIM(D765)</f>
        <v>zan PAM</v>
      </c>
      <c r="P765" t="str">
        <f>TRIM(E765)</f>
        <v>non terminato</v>
      </c>
      <c r="Q765" t="str">
        <f t="shared" si="61"/>
        <v>20</v>
      </c>
      <c r="R765" t="str">
        <f t="shared" si="61"/>
        <v>30</v>
      </c>
    </row>
    <row r="766" spans="1:18" ht="12.75" customHeight="1" x14ac:dyDescent="0.3">
      <c r="A766" s="16">
        <v>768</v>
      </c>
      <c r="B766" s="14" t="s">
        <v>390</v>
      </c>
      <c r="C766" s="14" t="s">
        <v>8</v>
      </c>
      <c r="D766" s="14" t="s">
        <v>65</v>
      </c>
      <c r="E766" s="15" t="s">
        <v>1391</v>
      </c>
      <c r="F766" s="16">
        <v>30</v>
      </c>
      <c r="G766" s="17">
        <v>31</v>
      </c>
      <c r="H766" s="18">
        <f t="shared" si="57"/>
        <v>930</v>
      </c>
      <c r="I766" s="14" t="str">
        <f t="shared" si="58"/>
        <v>ITA-zan PAM-31</v>
      </c>
      <c r="J766" s="32" t="str">
        <f>MID(Tabella1[[#This Row],[COD PRODOTTO]],3,3)</f>
        <v>518</v>
      </c>
      <c r="K766" s="32"/>
      <c r="L766" t="str">
        <f t="shared" si="59"/>
        <v>terminato</v>
      </c>
      <c r="M766" t="str">
        <f t="shared" si="60"/>
        <v>F2518099</v>
      </c>
      <c r="N766" t="str">
        <f>TRIM(C766)</f>
        <v>ITA</v>
      </c>
      <c r="O766" t="str">
        <f>TRIM(D766)</f>
        <v>zan PAM</v>
      </c>
      <c r="P766" t="str">
        <f>TRIM(E766)</f>
        <v>non terminato</v>
      </c>
      <c r="Q766" t="str">
        <f t="shared" si="61"/>
        <v>30</v>
      </c>
      <c r="R766" t="str">
        <f t="shared" si="61"/>
        <v>31</v>
      </c>
    </row>
    <row r="767" spans="1:18" ht="12.75" customHeight="1" x14ac:dyDescent="0.3">
      <c r="A767" s="16">
        <v>769</v>
      </c>
      <c r="B767" s="14" t="s">
        <v>390</v>
      </c>
      <c r="C767" s="14" t="s">
        <v>8</v>
      </c>
      <c r="D767" s="14" t="s">
        <v>65</v>
      </c>
      <c r="E767" s="14" t="s">
        <v>10</v>
      </c>
      <c r="F767" s="16">
        <v>0</v>
      </c>
      <c r="G767" s="17">
        <v>29</v>
      </c>
      <c r="H767" s="18" t="str">
        <f t="shared" si="57"/>
        <v/>
      </c>
      <c r="I767" s="14" t="str">
        <f t="shared" si="58"/>
        <v>ITA-zan PAM-29</v>
      </c>
      <c r="J767" s="32" t="str">
        <f>MID(Tabella1[[#This Row],[COD PRODOTTO]],3,3)</f>
        <v>518</v>
      </c>
      <c r="K767" s="32"/>
      <c r="L767" t="str">
        <f t="shared" si="59"/>
        <v>terminato</v>
      </c>
      <c r="M767" t="str">
        <f t="shared" si="60"/>
        <v>F2518099</v>
      </c>
      <c r="N767" t="str">
        <f>TRIM(C767)</f>
        <v>ITA</v>
      </c>
      <c r="O767" t="str">
        <f>TRIM(D767)</f>
        <v>zan PAM</v>
      </c>
      <c r="P767" t="str">
        <f>TRIM(E767)</f>
        <v>terminato</v>
      </c>
      <c r="Q767" t="str">
        <f t="shared" si="61"/>
        <v>0</v>
      </c>
      <c r="R767" t="str">
        <f t="shared" si="61"/>
        <v>29</v>
      </c>
    </row>
    <row r="768" spans="1:18" ht="12.75" customHeight="1" x14ac:dyDescent="0.3">
      <c r="A768" s="16">
        <v>770</v>
      </c>
      <c r="B768" s="14" t="s">
        <v>391</v>
      </c>
      <c r="C768" s="14" t="s">
        <v>8</v>
      </c>
      <c r="D768" s="14" t="s">
        <v>9</v>
      </c>
      <c r="E768" s="14" t="s">
        <v>10</v>
      </c>
      <c r="F768" s="16">
        <v>0</v>
      </c>
      <c r="G768" s="17">
        <v>13</v>
      </c>
      <c r="H768" s="18" t="str">
        <f t="shared" si="57"/>
        <v/>
      </c>
      <c r="I768" s="14" t="str">
        <f t="shared" si="58"/>
        <v>ITA-SG-13</v>
      </c>
      <c r="J768" s="32" t="str">
        <f>MID(Tabella1[[#This Row],[COD PRODOTTO]],3,3)</f>
        <v>885</v>
      </c>
      <c r="K768" s="32"/>
      <c r="L768" t="str">
        <f t="shared" si="59"/>
        <v>terminato</v>
      </c>
      <c r="M768" t="str">
        <f t="shared" si="60"/>
        <v>S4885596</v>
      </c>
      <c r="N768" t="str">
        <f>TRIM(C768)</f>
        <v>ITA</v>
      </c>
      <c r="O768" t="str">
        <f>TRIM(D768)</f>
        <v>SG</v>
      </c>
      <c r="P768" t="str">
        <f>TRIM(E768)</f>
        <v>terminato</v>
      </c>
      <c r="Q768" t="str">
        <f t="shared" si="61"/>
        <v>0</v>
      </c>
      <c r="R768" t="str">
        <f t="shared" si="61"/>
        <v>13</v>
      </c>
    </row>
    <row r="769" spans="1:18" ht="12.75" customHeight="1" x14ac:dyDescent="0.3">
      <c r="A769" s="16">
        <v>771</v>
      </c>
      <c r="B769" s="14" t="s">
        <v>391</v>
      </c>
      <c r="C769" s="14" t="s">
        <v>8</v>
      </c>
      <c r="D769" s="14" t="s">
        <v>9</v>
      </c>
      <c r="E769" s="15" t="s">
        <v>1391</v>
      </c>
      <c r="F769" s="16">
        <v>30</v>
      </c>
      <c r="G769" s="17">
        <v>32</v>
      </c>
      <c r="H769" s="18">
        <f t="shared" si="57"/>
        <v>960</v>
      </c>
      <c r="I769" s="14" t="str">
        <f t="shared" si="58"/>
        <v>ITA-SG-32</v>
      </c>
      <c r="J769" s="32" t="str">
        <f>MID(Tabella1[[#This Row],[COD PRODOTTO]],3,3)</f>
        <v>885</v>
      </c>
      <c r="K769" s="32"/>
      <c r="L769" t="str">
        <f t="shared" si="59"/>
        <v>terminato</v>
      </c>
      <c r="M769" t="str">
        <f t="shared" si="60"/>
        <v>S4885596</v>
      </c>
      <c r="N769" t="str">
        <f>TRIM(C769)</f>
        <v>ITA</v>
      </c>
      <c r="O769" t="str">
        <f>TRIM(D769)</f>
        <v>SG</v>
      </c>
      <c r="P769" t="str">
        <f>TRIM(E769)</f>
        <v>non terminato</v>
      </c>
      <c r="Q769" t="str">
        <f t="shared" si="61"/>
        <v>30</v>
      </c>
      <c r="R769" t="str">
        <f t="shared" si="61"/>
        <v>32</v>
      </c>
    </row>
    <row r="770" spans="1:18" ht="12.75" customHeight="1" x14ac:dyDescent="0.3">
      <c r="A770" s="16">
        <v>772</v>
      </c>
      <c r="B770" s="14" t="s">
        <v>392</v>
      </c>
      <c r="C770" s="14" t="s">
        <v>8</v>
      </c>
      <c r="D770" s="14" t="s">
        <v>36</v>
      </c>
      <c r="E770" s="14" t="s">
        <v>10</v>
      </c>
      <c r="F770" s="16">
        <v>0</v>
      </c>
      <c r="G770" s="17">
        <v>24</v>
      </c>
      <c r="H770" s="18" t="str">
        <f t="shared" ref="H770:H833" si="62">IF(G770*F770=0,"",G770*F770)</f>
        <v/>
      </c>
      <c r="I770" s="14" t="str">
        <f t="shared" ref="I770:I833" si="63">_xlfn.CONCAT(C770,"-",D770,"-",G770)</f>
        <v>ITA-zan VETRI-24</v>
      </c>
      <c r="J770" s="32" t="str">
        <f>MID(Tabella1[[#This Row],[COD PRODOTTO]],3,3)</f>
        <v>235</v>
      </c>
      <c r="K770" s="32"/>
      <c r="L770" t="str">
        <f t="shared" si="59"/>
        <v>terminato</v>
      </c>
      <c r="M770" t="str">
        <f t="shared" si="60"/>
        <v>R8235310</v>
      </c>
      <c r="N770" t="str">
        <f>TRIM(C770)</f>
        <v>ITA</v>
      </c>
      <c r="O770" t="str">
        <f>TRIM(D770)</f>
        <v>zan VETRI</v>
      </c>
      <c r="P770" t="str">
        <f t="shared" ref="P770:R833" si="64">TRIM(E770)</f>
        <v>terminato</v>
      </c>
      <c r="Q770" t="str">
        <f t="shared" si="61"/>
        <v>0</v>
      </c>
      <c r="R770" t="str">
        <f t="shared" si="61"/>
        <v>24</v>
      </c>
    </row>
    <row r="771" spans="1:18" ht="12.75" customHeight="1" x14ac:dyDescent="0.3">
      <c r="A771" s="16">
        <v>773</v>
      </c>
      <c r="B771" s="14" t="s">
        <v>393</v>
      </c>
      <c r="C771" s="14" t="s">
        <v>8</v>
      </c>
      <c r="D771" s="14" t="s">
        <v>97</v>
      </c>
      <c r="E771" s="14" t="s">
        <v>10</v>
      </c>
      <c r="F771" s="16">
        <v>0</v>
      </c>
      <c r="G771" s="17">
        <v>34</v>
      </c>
      <c r="H771" s="18" t="str">
        <f t="shared" si="62"/>
        <v/>
      </c>
      <c r="I771" s="14" t="str">
        <f t="shared" si="63"/>
        <v>ITA-zan SPA-34</v>
      </c>
      <c r="J771" s="32" t="str">
        <f>MID(Tabella1[[#This Row],[COD PRODOTTO]],3,3)</f>
        <v>390</v>
      </c>
      <c r="K771" s="32"/>
      <c r="L771" t="str">
        <f t="shared" ref="L771:L834" si="65">IF($E771="","non terminato","terminato")</f>
        <v>terminato</v>
      </c>
      <c r="M771" t="str">
        <f t="shared" ref="M771:M834" si="66">TRIM(B771)</f>
        <v>V3390912</v>
      </c>
      <c r="N771" t="str">
        <f>TRIM(C771)</f>
        <v>ITA</v>
      </c>
      <c r="O771" t="str">
        <f>TRIM(D771)</f>
        <v>zan SPA</v>
      </c>
      <c r="P771" t="str">
        <f t="shared" si="64"/>
        <v>terminato</v>
      </c>
      <c r="Q771" t="str">
        <f t="shared" si="64"/>
        <v>0</v>
      </c>
      <c r="R771" t="str">
        <f t="shared" si="64"/>
        <v>34</v>
      </c>
    </row>
    <row r="772" spans="1:18" ht="12.75" customHeight="1" x14ac:dyDescent="0.3">
      <c r="A772" s="16">
        <v>774</v>
      </c>
      <c r="B772" s="14" t="s">
        <v>393</v>
      </c>
      <c r="C772" s="14" t="s">
        <v>8</v>
      </c>
      <c r="D772" s="14" t="s">
        <v>97</v>
      </c>
      <c r="E772" s="15" t="s">
        <v>1391</v>
      </c>
      <c r="F772" s="16">
        <v>30</v>
      </c>
      <c r="G772" s="17">
        <v>39</v>
      </c>
      <c r="H772" s="18">
        <f t="shared" si="62"/>
        <v>1170</v>
      </c>
      <c r="I772" s="14" t="str">
        <f t="shared" si="63"/>
        <v>ITA-zan SPA-39</v>
      </c>
      <c r="J772" s="32" t="str">
        <f>MID(Tabella1[[#This Row],[COD PRODOTTO]],3,3)</f>
        <v>390</v>
      </c>
      <c r="K772" s="32"/>
      <c r="L772" t="str">
        <f t="shared" si="65"/>
        <v>terminato</v>
      </c>
      <c r="M772" t="str">
        <f t="shared" si="66"/>
        <v>V3390912</v>
      </c>
      <c r="N772" t="str">
        <f>TRIM(C772)</f>
        <v>ITA</v>
      </c>
      <c r="O772" t="str">
        <f>TRIM(D772)</f>
        <v>zan SPA</v>
      </c>
      <c r="P772" t="str">
        <f t="shared" si="64"/>
        <v>non terminato</v>
      </c>
      <c r="Q772" t="str">
        <f t="shared" si="64"/>
        <v>30</v>
      </c>
      <c r="R772" t="str">
        <f t="shared" si="64"/>
        <v>39</v>
      </c>
    </row>
    <row r="773" spans="1:18" ht="12.75" customHeight="1" x14ac:dyDescent="0.3">
      <c r="A773" s="16">
        <v>775</v>
      </c>
      <c r="B773" s="14" t="s">
        <v>393</v>
      </c>
      <c r="C773" s="14" t="s">
        <v>8</v>
      </c>
      <c r="D773" s="14" t="s">
        <v>97</v>
      </c>
      <c r="E773" s="15" t="s">
        <v>1391</v>
      </c>
      <c r="F773" s="16">
        <v>20</v>
      </c>
      <c r="G773" s="17">
        <v>20</v>
      </c>
      <c r="H773" s="18">
        <f t="shared" si="62"/>
        <v>400</v>
      </c>
      <c r="I773" s="14" t="str">
        <f t="shared" si="63"/>
        <v>ITA-zan SPA-20</v>
      </c>
      <c r="J773" s="32" t="str">
        <f>MID(Tabella1[[#This Row],[COD PRODOTTO]],3,3)</f>
        <v>390</v>
      </c>
      <c r="K773" s="32"/>
      <c r="L773" t="str">
        <f t="shared" si="65"/>
        <v>terminato</v>
      </c>
      <c r="M773" t="str">
        <f t="shared" si="66"/>
        <v>V3390912</v>
      </c>
      <c r="N773" t="str">
        <f>TRIM(C773)</f>
        <v>ITA</v>
      </c>
      <c r="O773" t="str">
        <f>TRIM(D773)</f>
        <v>zan SPA</v>
      </c>
      <c r="P773" t="str">
        <f t="shared" si="64"/>
        <v>non terminato</v>
      </c>
      <c r="Q773" t="str">
        <f t="shared" si="64"/>
        <v>20</v>
      </c>
      <c r="R773" t="str">
        <f t="shared" si="64"/>
        <v>20</v>
      </c>
    </row>
    <row r="774" spans="1:18" ht="12.75" customHeight="1" x14ac:dyDescent="0.3">
      <c r="A774" s="16">
        <v>776</v>
      </c>
      <c r="B774" s="14" t="s">
        <v>394</v>
      </c>
      <c r="C774" s="14" t="s">
        <v>8</v>
      </c>
      <c r="D774" s="14" t="s">
        <v>9</v>
      </c>
      <c r="E774" s="14" t="s">
        <v>10</v>
      </c>
      <c r="F774" s="16">
        <v>0</v>
      </c>
      <c r="G774" s="17">
        <v>17</v>
      </c>
      <c r="H774" s="18" t="str">
        <f t="shared" si="62"/>
        <v/>
      </c>
      <c r="I774" s="14" t="str">
        <f t="shared" si="63"/>
        <v>ITA-SG-17</v>
      </c>
      <c r="J774" s="32" t="str">
        <f>MID(Tabella1[[#This Row],[COD PRODOTTO]],3,3)</f>
        <v>758</v>
      </c>
      <c r="K774" s="32"/>
      <c r="L774" t="str">
        <f t="shared" si="65"/>
        <v>terminato</v>
      </c>
      <c r="M774" t="str">
        <f t="shared" si="66"/>
        <v>A6758765</v>
      </c>
      <c r="N774" t="str">
        <f>TRIM(C774)</f>
        <v>ITA</v>
      </c>
      <c r="O774" t="str">
        <f>TRIM(D774)</f>
        <v>SG</v>
      </c>
      <c r="P774" t="str">
        <f t="shared" si="64"/>
        <v>terminato</v>
      </c>
      <c r="Q774" t="str">
        <f t="shared" si="64"/>
        <v>0</v>
      </c>
      <c r="R774" t="str">
        <f t="shared" si="64"/>
        <v>17</v>
      </c>
    </row>
    <row r="775" spans="1:18" ht="12.75" customHeight="1" x14ac:dyDescent="0.3">
      <c r="A775" s="16">
        <v>777</v>
      </c>
      <c r="B775" s="14" t="s">
        <v>395</v>
      </c>
      <c r="C775" s="14" t="s">
        <v>8</v>
      </c>
      <c r="D775" s="14" t="s">
        <v>47</v>
      </c>
      <c r="E775" s="15" t="s">
        <v>1391</v>
      </c>
      <c r="F775" s="16">
        <v>20</v>
      </c>
      <c r="G775" s="17">
        <v>18</v>
      </c>
      <c r="H775" s="18">
        <f t="shared" si="62"/>
        <v>360</v>
      </c>
      <c r="I775" s="14" t="str">
        <f t="shared" si="63"/>
        <v>ITA-zan pin SPA-18</v>
      </c>
      <c r="J775" s="32" t="str">
        <f>MID(Tabella1[[#This Row],[COD PRODOTTO]],3,3)</f>
        <v>640</v>
      </c>
      <c r="K775" s="32"/>
      <c r="L775" t="str">
        <f t="shared" si="65"/>
        <v>terminato</v>
      </c>
      <c r="M775" t="str">
        <f t="shared" si="66"/>
        <v>F6640131</v>
      </c>
      <c r="N775" t="str">
        <f>TRIM(C775)</f>
        <v>ITA</v>
      </c>
      <c r="O775" t="str">
        <f>TRIM(D775)</f>
        <v>zan pin SPA</v>
      </c>
      <c r="P775" t="str">
        <f t="shared" si="64"/>
        <v>non terminato</v>
      </c>
      <c r="Q775" t="str">
        <f t="shared" si="64"/>
        <v>20</v>
      </c>
      <c r="R775" t="str">
        <f t="shared" si="64"/>
        <v>18</v>
      </c>
    </row>
    <row r="776" spans="1:18" ht="12.75" customHeight="1" x14ac:dyDescent="0.3">
      <c r="A776" s="16">
        <v>778</v>
      </c>
      <c r="B776" s="14" t="s">
        <v>395</v>
      </c>
      <c r="C776" s="14" t="s">
        <v>8</v>
      </c>
      <c r="D776" s="14" t="s">
        <v>47</v>
      </c>
      <c r="E776" s="15" t="s">
        <v>1391</v>
      </c>
      <c r="F776" s="16">
        <v>30</v>
      </c>
      <c r="G776" s="17">
        <v>35</v>
      </c>
      <c r="H776" s="18">
        <f t="shared" si="62"/>
        <v>1050</v>
      </c>
      <c r="I776" s="14" t="str">
        <f t="shared" si="63"/>
        <v>ITA-zan pin SPA-35</v>
      </c>
      <c r="J776" s="32" t="str">
        <f>MID(Tabella1[[#This Row],[COD PRODOTTO]],3,3)</f>
        <v>640</v>
      </c>
      <c r="K776" s="32"/>
      <c r="L776" t="str">
        <f t="shared" si="65"/>
        <v>terminato</v>
      </c>
      <c r="M776" t="str">
        <f t="shared" si="66"/>
        <v>F6640131</v>
      </c>
      <c r="N776" t="str">
        <f>TRIM(C776)</f>
        <v>ITA</v>
      </c>
      <c r="O776" t="str">
        <f>TRIM(D776)</f>
        <v>zan pin SPA</v>
      </c>
      <c r="P776" t="str">
        <f t="shared" si="64"/>
        <v>non terminato</v>
      </c>
      <c r="Q776" t="str">
        <f t="shared" si="64"/>
        <v>30</v>
      </c>
      <c r="R776" t="str">
        <f t="shared" si="64"/>
        <v>35</v>
      </c>
    </row>
    <row r="777" spans="1:18" ht="12.75" customHeight="1" x14ac:dyDescent="0.3">
      <c r="A777" s="16">
        <v>779</v>
      </c>
      <c r="B777" s="14" t="s">
        <v>395</v>
      </c>
      <c r="C777" s="14" t="s">
        <v>8</v>
      </c>
      <c r="D777" s="14" t="s">
        <v>47</v>
      </c>
      <c r="E777" s="14" t="s">
        <v>10</v>
      </c>
      <c r="F777" s="16">
        <v>0</v>
      </c>
      <c r="G777" s="17">
        <v>17</v>
      </c>
      <c r="H777" s="18" t="str">
        <f t="shared" si="62"/>
        <v/>
      </c>
      <c r="I777" s="14" t="str">
        <f t="shared" si="63"/>
        <v>ITA-zan pin SPA-17</v>
      </c>
      <c r="J777" s="32" t="str">
        <f>MID(Tabella1[[#This Row],[COD PRODOTTO]],3,3)</f>
        <v>640</v>
      </c>
      <c r="K777" s="32"/>
      <c r="L777" t="str">
        <f t="shared" si="65"/>
        <v>terminato</v>
      </c>
      <c r="M777" t="str">
        <f t="shared" si="66"/>
        <v>F6640131</v>
      </c>
      <c r="N777" t="str">
        <f>TRIM(C777)</f>
        <v>ITA</v>
      </c>
      <c r="O777" t="str">
        <f>TRIM(D777)</f>
        <v>zan pin SPA</v>
      </c>
      <c r="P777" t="str">
        <f t="shared" si="64"/>
        <v>terminato</v>
      </c>
      <c r="Q777" t="str">
        <f t="shared" si="64"/>
        <v>0</v>
      </c>
      <c r="R777" t="str">
        <f t="shared" si="64"/>
        <v>17</v>
      </c>
    </row>
    <row r="778" spans="1:18" ht="12.75" customHeight="1" x14ac:dyDescent="0.3">
      <c r="A778" s="16">
        <v>780</v>
      </c>
      <c r="B778" s="14" t="s">
        <v>396</v>
      </c>
      <c r="C778" s="14" t="s">
        <v>8</v>
      </c>
      <c r="D778" s="14" t="s">
        <v>94</v>
      </c>
      <c r="E778" s="15" t="s">
        <v>1391</v>
      </c>
      <c r="F778" s="16">
        <v>20</v>
      </c>
      <c r="G778" s="17">
        <v>24</v>
      </c>
      <c r="H778" s="18">
        <f t="shared" si="62"/>
        <v>480</v>
      </c>
      <c r="I778" s="14" t="str">
        <f t="shared" si="63"/>
        <v>ITA-SG palla S.R.L.-24</v>
      </c>
      <c r="J778" s="32" t="str">
        <f>MID(Tabella1[[#This Row],[COD PRODOTTO]],3,3)</f>
        <v>979</v>
      </c>
      <c r="K778" s="32"/>
      <c r="L778" t="str">
        <f t="shared" si="65"/>
        <v>terminato</v>
      </c>
      <c r="M778" t="str">
        <f t="shared" si="66"/>
        <v>A6979979</v>
      </c>
      <c r="N778" t="str">
        <f>TRIM(C778)</f>
        <v>ITA</v>
      </c>
      <c r="O778" t="str">
        <f>TRIM(D778)</f>
        <v>SG palla S.R.L.</v>
      </c>
      <c r="P778" t="str">
        <f t="shared" si="64"/>
        <v>non terminato</v>
      </c>
      <c r="Q778" t="str">
        <f t="shared" si="64"/>
        <v>20</v>
      </c>
      <c r="R778" t="str">
        <f t="shared" si="64"/>
        <v>24</v>
      </c>
    </row>
    <row r="779" spans="1:18" ht="12.75" customHeight="1" x14ac:dyDescent="0.3">
      <c r="A779" s="16">
        <v>781</v>
      </c>
      <c r="B779" s="14" t="s">
        <v>397</v>
      </c>
      <c r="C779" s="14" t="s">
        <v>8</v>
      </c>
      <c r="D779" s="14" t="s">
        <v>9</v>
      </c>
      <c r="E779" s="14" t="s">
        <v>10</v>
      </c>
      <c r="F779" s="16">
        <v>0</v>
      </c>
      <c r="G779" s="17">
        <v>40</v>
      </c>
      <c r="H779" s="18" t="str">
        <f t="shared" si="62"/>
        <v/>
      </c>
      <c r="I779" s="14" t="str">
        <f t="shared" si="63"/>
        <v>ITA-SG-40</v>
      </c>
      <c r="J779" s="32" t="str">
        <f>MID(Tabella1[[#This Row],[COD PRODOTTO]],3,3)</f>
        <v>378</v>
      </c>
      <c r="K779" s="32"/>
      <c r="L779" t="str">
        <f t="shared" si="65"/>
        <v>terminato</v>
      </c>
      <c r="M779" t="str">
        <f t="shared" si="66"/>
        <v>L7378042</v>
      </c>
      <c r="N779" t="str">
        <f>TRIM(C779)</f>
        <v>ITA</v>
      </c>
      <c r="O779" t="str">
        <f>TRIM(D779)</f>
        <v>SG</v>
      </c>
      <c r="P779" t="str">
        <f t="shared" si="64"/>
        <v>terminato</v>
      </c>
      <c r="Q779" t="str">
        <f t="shared" si="64"/>
        <v>0</v>
      </c>
      <c r="R779" t="str">
        <f t="shared" si="64"/>
        <v>40</v>
      </c>
    </row>
    <row r="780" spans="1:18" ht="12.75" customHeight="1" x14ac:dyDescent="0.3">
      <c r="A780" s="16">
        <v>782</v>
      </c>
      <c r="B780" s="14" t="s">
        <v>397</v>
      </c>
      <c r="C780" s="14" t="s">
        <v>8</v>
      </c>
      <c r="D780" s="14" t="s">
        <v>9</v>
      </c>
      <c r="E780" s="15" t="s">
        <v>1391</v>
      </c>
      <c r="F780" s="16">
        <v>30</v>
      </c>
      <c r="G780" s="17">
        <v>25</v>
      </c>
      <c r="H780" s="18">
        <f t="shared" si="62"/>
        <v>750</v>
      </c>
      <c r="I780" s="14" t="str">
        <f t="shared" si="63"/>
        <v>ITA-SG-25</v>
      </c>
      <c r="J780" s="32" t="str">
        <f>MID(Tabella1[[#This Row],[COD PRODOTTO]],3,3)</f>
        <v>378</v>
      </c>
      <c r="K780" s="32"/>
      <c r="L780" t="str">
        <f t="shared" si="65"/>
        <v>terminato</v>
      </c>
      <c r="M780" t="str">
        <f t="shared" si="66"/>
        <v>L7378042</v>
      </c>
      <c r="N780" t="str">
        <f>TRIM(C780)</f>
        <v>ITA</v>
      </c>
      <c r="O780" t="str">
        <f>TRIM(D780)</f>
        <v>SG</v>
      </c>
      <c r="P780" t="str">
        <f t="shared" si="64"/>
        <v>non terminato</v>
      </c>
      <c r="Q780" t="str">
        <f t="shared" si="64"/>
        <v>30</v>
      </c>
      <c r="R780" t="str">
        <f t="shared" si="64"/>
        <v>25</v>
      </c>
    </row>
    <row r="781" spans="1:18" ht="12.75" customHeight="1" x14ac:dyDescent="0.3">
      <c r="A781" s="16">
        <v>783</v>
      </c>
      <c r="B781" s="14" t="s">
        <v>398</v>
      </c>
      <c r="C781" s="14" t="s">
        <v>8</v>
      </c>
      <c r="D781" s="14" t="s">
        <v>9</v>
      </c>
      <c r="E781" s="15" t="s">
        <v>1391</v>
      </c>
      <c r="F781" s="16">
        <v>30</v>
      </c>
      <c r="G781" s="17">
        <v>10</v>
      </c>
      <c r="H781" s="18">
        <f t="shared" si="62"/>
        <v>300</v>
      </c>
      <c r="I781" s="14" t="str">
        <f t="shared" si="63"/>
        <v>ITA-SG-10</v>
      </c>
      <c r="J781" s="32" t="str">
        <f>MID(Tabella1[[#This Row],[COD PRODOTTO]],3,3)</f>
        <v>832</v>
      </c>
      <c r="K781" s="32"/>
      <c r="L781" t="str">
        <f t="shared" si="65"/>
        <v>terminato</v>
      </c>
      <c r="M781" t="str">
        <f t="shared" si="66"/>
        <v>F2832732</v>
      </c>
      <c r="N781" t="str">
        <f>TRIM(C781)</f>
        <v>ITA</v>
      </c>
      <c r="O781" t="str">
        <f>TRIM(D781)</f>
        <v>SG</v>
      </c>
      <c r="P781" t="str">
        <f t="shared" si="64"/>
        <v>non terminato</v>
      </c>
      <c r="Q781" t="str">
        <f t="shared" si="64"/>
        <v>30</v>
      </c>
      <c r="R781" t="str">
        <f t="shared" si="64"/>
        <v>10</v>
      </c>
    </row>
    <row r="782" spans="1:18" ht="12.75" customHeight="1" x14ac:dyDescent="0.3">
      <c r="A782" s="16">
        <v>784</v>
      </c>
      <c r="B782" s="14" t="s">
        <v>398</v>
      </c>
      <c r="C782" s="14" t="s">
        <v>8</v>
      </c>
      <c r="D782" s="14" t="s">
        <v>9</v>
      </c>
      <c r="E782" s="14" t="s">
        <v>10</v>
      </c>
      <c r="F782" s="16">
        <v>0</v>
      </c>
      <c r="G782" s="17">
        <v>39</v>
      </c>
      <c r="H782" s="18" t="str">
        <f t="shared" si="62"/>
        <v/>
      </c>
      <c r="I782" s="14" t="str">
        <f t="shared" si="63"/>
        <v>ITA-SG-39</v>
      </c>
      <c r="J782" s="32" t="str">
        <f>MID(Tabella1[[#This Row],[COD PRODOTTO]],3,3)</f>
        <v>832</v>
      </c>
      <c r="K782" s="32"/>
      <c r="L782" t="str">
        <f t="shared" si="65"/>
        <v>terminato</v>
      </c>
      <c r="M782" t="str">
        <f t="shared" si="66"/>
        <v>F2832732</v>
      </c>
      <c r="N782" t="str">
        <f>TRIM(C782)</f>
        <v>ITA</v>
      </c>
      <c r="O782" t="str">
        <f>TRIM(D782)</f>
        <v>SG</v>
      </c>
      <c r="P782" t="str">
        <f t="shared" si="64"/>
        <v>terminato</v>
      </c>
      <c r="Q782" t="str">
        <f t="shared" si="64"/>
        <v>0</v>
      </c>
      <c r="R782" t="str">
        <f t="shared" si="64"/>
        <v>39</v>
      </c>
    </row>
    <row r="783" spans="1:18" ht="12.75" customHeight="1" x14ac:dyDescent="0.3">
      <c r="A783" s="16">
        <v>785</v>
      </c>
      <c r="B783" s="14" t="s">
        <v>399</v>
      </c>
      <c r="C783" s="14" t="s">
        <v>8</v>
      </c>
      <c r="D783" s="14" t="s">
        <v>9</v>
      </c>
      <c r="E783" s="14" t="s">
        <v>10</v>
      </c>
      <c r="F783" s="16">
        <v>0</v>
      </c>
      <c r="G783" s="17">
        <v>17</v>
      </c>
      <c r="H783" s="18" t="str">
        <f t="shared" si="62"/>
        <v/>
      </c>
      <c r="I783" s="14" t="str">
        <f t="shared" si="63"/>
        <v>ITA-SG-17</v>
      </c>
      <c r="J783" s="32" t="str">
        <f>MID(Tabella1[[#This Row],[COD PRODOTTO]],3,3)</f>
        <v>914</v>
      </c>
      <c r="K783" s="32"/>
      <c r="L783" t="str">
        <f t="shared" si="65"/>
        <v>terminato</v>
      </c>
      <c r="M783" t="str">
        <f t="shared" si="66"/>
        <v>A3914600</v>
      </c>
      <c r="N783" t="str">
        <f>TRIM(C783)</f>
        <v>ITA</v>
      </c>
      <c r="O783" t="str">
        <f>TRIM(D783)</f>
        <v>SG</v>
      </c>
      <c r="P783" t="str">
        <f t="shared" si="64"/>
        <v>terminato</v>
      </c>
      <c r="Q783" t="str">
        <f t="shared" si="64"/>
        <v>0</v>
      </c>
      <c r="R783" t="str">
        <f t="shared" si="64"/>
        <v>17</v>
      </c>
    </row>
    <row r="784" spans="1:18" ht="12.75" customHeight="1" x14ac:dyDescent="0.3">
      <c r="A784" s="16">
        <v>786</v>
      </c>
      <c r="B784" s="14" t="s">
        <v>400</v>
      </c>
      <c r="C784" s="14" t="s">
        <v>8</v>
      </c>
      <c r="D784" s="14" t="s">
        <v>9</v>
      </c>
      <c r="E784" s="15" t="s">
        <v>1391</v>
      </c>
      <c r="F784" s="16">
        <v>20</v>
      </c>
      <c r="G784" s="17">
        <v>10</v>
      </c>
      <c r="H784" s="18">
        <f t="shared" si="62"/>
        <v>200</v>
      </c>
      <c r="I784" s="14" t="str">
        <f t="shared" si="63"/>
        <v>ITA-SG-10</v>
      </c>
      <c r="J784" s="32" t="str">
        <f>MID(Tabella1[[#This Row],[COD PRODOTTO]],3,3)</f>
        <v>977</v>
      </c>
      <c r="K784" s="32"/>
      <c r="L784" t="str">
        <f t="shared" si="65"/>
        <v>terminato</v>
      </c>
      <c r="M784" t="str">
        <f t="shared" si="66"/>
        <v>S3977909</v>
      </c>
      <c r="N784" t="str">
        <f>TRIM(C784)</f>
        <v>ITA</v>
      </c>
      <c r="O784" t="str">
        <f>TRIM(D784)</f>
        <v>SG</v>
      </c>
      <c r="P784" t="str">
        <f t="shared" si="64"/>
        <v>non terminato</v>
      </c>
      <c r="Q784" t="str">
        <f t="shared" si="64"/>
        <v>20</v>
      </c>
      <c r="R784" t="str">
        <f t="shared" si="64"/>
        <v>10</v>
      </c>
    </row>
    <row r="785" spans="1:18" ht="12.75" customHeight="1" x14ac:dyDescent="0.3">
      <c r="A785" s="16">
        <v>787</v>
      </c>
      <c r="B785" s="14" t="s">
        <v>400</v>
      </c>
      <c r="C785" s="14" t="s">
        <v>8</v>
      </c>
      <c r="D785" s="14" t="s">
        <v>9</v>
      </c>
      <c r="E785" s="14" t="s">
        <v>10</v>
      </c>
      <c r="F785" s="16">
        <v>0</v>
      </c>
      <c r="G785" s="17">
        <v>35</v>
      </c>
      <c r="H785" s="18" t="str">
        <f t="shared" si="62"/>
        <v/>
      </c>
      <c r="I785" s="14" t="str">
        <f t="shared" si="63"/>
        <v>ITA-SG-35</v>
      </c>
      <c r="J785" s="32" t="str">
        <f>MID(Tabella1[[#This Row],[COD PRODOTTO]],3,3)</f>
        <v>977</v>
      </c>
      <c r="K785" s="32"/>
      <c r="L785" t="str">
        <f t="shared" si="65"/>
        <v>terminato</v>
      </c>
      <c r="M785" t="str">
        <f t="shared" si="66"/>
        <v>S3977909</v>
      </c>
      <c r="N785" t="str">
        <f>TRIM(C785)</f>
        <v>ITA</v>
      </c>
      <c r="O785" t="str">
        <f>TRIM(D785)</f>
        <v>SG</v>
      </c>
      <c r="P785" t="str">
        <f t="shared" si="64"/>
        <v>terminato</v>
      </c>
      <c r="Q785" t="str">
        <f t="shared" si="64"/>
        <v>0</v>
      </c>
      <c r="R785" t="str">
        <f t="shared" si="64"/>
        <v>35</v>
      </c>
    </row>
    <row r="786" spans="1:18" ht="12.75" customHeight="1" x14ac:dyDescent="0.3">
      <c r="A786" s="16">
        <v>788</v>
      </c>
      <c r="B786" s="14" t="s">
        <v>400</v>
      </c>
      <c r="C786" s="14" t="s">
        <v>8</v>
      </c>
      <c r="D786" s="14" t="s">
        <v>9</v>
      </c>
      <c r="E786" s="15" t="s">
        <v>1391</v>
      </c>
      <c r="F786" s="16">
        <v>30</v>
      </c>
      <c r="G786" s="17">
        <v>11</v>
      </c>
      <c r="H786" s="18">
        <f t="shared" si="62"/>
        <v>330</v>
      </c>
      <c r="I786" s="14" t="str">
        <f t="shared" si="63"/>
        <v>ITA-SG-11</v>
      </c>
      <c r="J786" s="32" t="str">
        <f>MID(Tabella1[[#This Row],[COD PRODOTTO]],3,3)</f>
        <v>977</v>
      </c>
      <c r="K786" s="32"/>
      <c r="L786" t="str">
        <f t="shared" si="65"/>
        <v>terminato</v>
      </c>
      <c r="M786" t="str">
        <f t="shared" si="66"/>
        <v>S3977909</v>
      </c>
      <c r="N786" t="str">
        <f>TRIM(C786)</f>
        <v>ITA</v>
      </c>
      <c r="O786" t="str">
        <f>TRIM(D786)</f>
        <v>SG</v>
      </c>
      <c r="P786" t="str">
        <f t="shared" si="64"/>
        <v>non terminato</v>
      </c>
      <c r="Q786" t="str">
        <f t="shared" si="64"/>
        <v>30</v>
      </c>
      <c r="R786" t="str">
        <f t="shared" si="64"/>
        <v>11</v>
      </c>
    </row>
    <row r="787" spans="1:18" ht="12.75" customHeight="1" x14ac:dyDescent="0.3">
      <c r="A787" s="16">
        <v>789</v>
      </c>
      <c r="B787" s="14" t="s">
        <v>400</v>
      </c>
      <c r="C787" s="14" t="s">
        <v>8</v>
      </c>
      <c r="D787" s="14" t="s">
        <v>9</v>
      </c>
      <c r="E787" s="15" t="s">
        <v>1391</v>
      </c>
      <c r="F787" s="16">
        <v>20</v>
      </c>
      <c r="G787" s="17">
        <v>34</v>
      </c>
      <c r="H787" s="18">
        <f t="shared" si="62"/>
        <v>680</v>
      </c>
      <c r="I787" s="14" t="str">
        <f t="shared" si="63"/>
        <v>ITA-SG-34</v>
      </c>
      <c r="J787" s="32" t="str">
        <f>MID(Tabella1[[#This Row],[COD PRODOTTO]],3,3)</f>
        <v>977</v>
      </c>
      <c r="K787" s="32"/>
      <c r="L787" t="str">
        <f t="shared" si="65"/>
        <v>terminato</v>
      </c>
      <c r="M787" t="str">
        <f t="shared" si="66"/>
        <v>S3977909</v>
      </c>
      <c r="N787" t="str">
        <f>TRIM(C787)</f>
        <v>ITA</v>
      </c>
      <c r="O787" t="str">
        <f>TRIM(D787)</f>
        <v>SG</v>
      </c>
      <c r="P787" t="str">
        <f t="shared" si="64"/>
        <v>non terminato</v>
      </c>
      <c r="Q787" t="str">
        <f t="shared" si="64"/>
        <v>20</v>
      </c>
      <c r="R787" t="str">
        <f t="shared" si="64"/>
        <v>34</v>
      </c>
    </row>
    <row r="788" spans="1:18" ht="12.75" customHeight="1" x14ac:dyDescent="0.3">
      <c r="A788" s="16">
        <v>790</v>
      </c>
      <c r="B788" s="14" t="s">
        <v>401</v>
      </c>
      <c r="C788" s="14" t="s">
        <v>8</v>
      </c>
      <c r="D788" s="14" t="s">
        <v>36</v>
      </c>
      <c r="E788" s="15" t="s">
        <v>1391</v>
      </c>
      <c r="F788" s="16">
        <v>30</v>
      </c>
      <c r="G788" s="17">
        <v>22</v>
      </c>
      <c r="H788" s="18">
        <f t="shared" si="62"/>
        <v>660</v>
      </c>
      <c r="I788" s="14" t="str">
        <f t="shared" si="63"/>
        <v>ITA-zan VETRI-22</v>
      </c>
      <c r="J788" s="32" t="str">
        <f>MID(Tabella1[[#This Row],[COD PRODOTTO]],3,3)</f>
        <v>884</v>
      </c>
      <c r="K788" s="32"/>
      <c r="L788" t="str">
        <f t="shared" si="65"/>
        <v>terminato</v>
      </c>
      <c r="M788" t="str">
        <f t="shared" si="66"/>
        <v>S4884572</v>
      </c>
      <c r="N788" t="str">
        <f>TRIM(C788)</f>
        <v>ITA</v>
      </c>
      <c r="O788" t="str">
        <f>TRIM(D788)</f>
        <v>zan VETRI</v>
      </c>
      <c r="P788" t="str">
        <f t="shared" si="64"/>
        <v>non terminato</v>
      </c>
      <c r="Q788" t="str">
        <f t="shared" si="64"/>
        <v>30</v>
      </c>
      <c r="R788" t="str">
        <f t="shared" si="64"/>
        <v>22</v>
      </c>
    </row>
    <row r="789" spans="1:18" ht="12.75" customHeight="1" x14ac:dyDescent="0.3">
      <c r="A789" s="16">
        <v>791</v>
      </c>
      <c r="B789" s="14" t="s">
        <v>401</v>
      </c>
      <c r="C789" s="14" t="s">
        <v>8</v>
      </c>
      <c r="D789" s="14" t="s">
        <v>36</v>
      </c>
      <c r="E789" s="14" t="s">
        <v>10</v>
      </c>
      <c r="F789" s="16">
        <v>0</v>
      </c>
      <c r="G789" s="17">
        <v>16</v>
      </c>
      <c r="H789" s="18" t="str">
        <f t="shared" si="62"/>
        <v/>
      </c>
      <c r="I789" s="14" t="str">
        <f t="shared" si="63"/>
        <v>ITA-zan VETRI-16</v>
      </c>
      <c r="J789" s="32" t="str">
        <f>MID(Tabella1[[#This Row],[COD PRODOTTO]],3,3)</f>
        <v>884</v>
      </c>
      <c r="K789" s="32"/>
      <c r="L789" t="str">
        <f t="shared" si="65"/>
        <v>terminato</v>
      </c>
      <c r="M789" t="str">
        <f t="shared" si="66"/>
        <v>S4884572</v>
      </c>
      <c r="N789" t="str">
        <f>TRIM(C789)</f>
        <v>ITA</v>
      </c>
      <c r="O789" t="str">
        <f>TRIM(D789)</f>
        <v>zan VETRI</v>
      </c>
      <c r="P789" t="str">
        <f t="shared" si="64"/>
        <v>terminato</v>
      </c>
      <c r="Q789" t="str">
        <f t="shared" si="64"/>
        <v>0</v>
      </c>
      <c r="R789" t="str">
        <f t="shared" si="64"/>
        <v>16</v>
      </c>
    </row>
    <row r="790" spans="1:18" ht="12.75" customHeight="1" x14ac:dyDescent="0.3">
      <c r="A790" s="16">
        <v>792</v>
      </c>
      <c r="B790" s="14" t="s">
        <v>401</v>
      </c>
      <c r="C790" s="14" t="s">
        <v>8</v>
      </c>
      <c r="D790" s="14" t="s">
        <v>36</v>
      </c>
      <c r="E790" s="15" t="s">
        <v>1391</v>
      </c>
      <c r="F790" s="16">
        <v>20</v>
      </c>
      <c r="G790" s="17">
        <v>31</v>
      </c>
      <c r="H790" s="18">
        <f t="shared" si="62"/>
        <v>620</v>
      </c>
      <c r="I790" s="14" t="str">
        <f t="shared" si="63"/>
        <v>ITA-zan VETRI-31</v>
      </c>
      <c r="J790" s="32" t="str">
        <f>MID(Tabella1[[#This Row],[COD PRODOTTO]],3,3)</f>
        <v>884</v>
      </c>
      <c r="K790" s="32"/>
      <c r="L790" t="str">
        <f t="shared" si="65"/>
        <v>terminato</v>
      </c>
      <c r="M790" t="str">
        <f t="shared" si="66"/>
        <v>S4884572</v>
      </c>
      <c r="N790" t="str">
        <f>TRIM(C790)</f>
        <v>ITA</v>
      </c>
      <c r="O790" t="str">
        <f>TRIM(D790)</f>
        <v>zan VETRI</v>
      </c>
      <c r="P790" t="str">
        <f t="shared" si="64"/>
        <v>non terminato</v>
      </c>
      <c r="Q790" t="str">
        <f t="shared" si="64"/>
        <v>20</v>
      </c>
      <c r="R790" t="str">
        <f t="shared" si="64"/>
        <v>31</v>
      </c>
    </row>
    <row r="791" spans="1:18" ht="12.75" customHeight="1" x14ac:dyDescent="0.3">
      <c r="A791" s="16">
        <v>793</v>
      </c>
      <c r="B791" s="14" t="s">
        <v>402</v>
      </c>
      <c r="C791" s="14" t="s">
        <v>8</v>
      </c>
      <c r="D791" s="14" t="s">
        <v>65</v>
      </c>
      <c r="E791" s="15" t="s">
        <v>1391</v>
      </c>
      <c r="F791" s="16">
        <v>30</v>
      </c>
      <c r="G791" s="17">
        <v>17</v>
      </c>
      <c r="H791" s="18">
        <f t="shared" si="62"/>
        <v>510</v>
      </c>
      <c r="I791" s="14" t="str">
        <f t="shared" si="63"/>
        <v>ITA-zan PAM-17</v>
      </c>
      <c r="J791" s="32" t="str">
        <f>MID(Tabella1[[#This Row],[COD PRODOTTO]],3,3)</f>
        <v>094</v>
      </c>
      <c r="K791" s="32"/>
      <c r="L791" t="str">
        <f t="shared" si="65"/>
        <v>terminato</v>
      </c>
      <c r="M791" t="str">
        <f t="shared" si="66"/>
        <v>R6094129</v>
      </c>
      <c r="N791" t="str">
        <f>TRIM(C791)</f>
        <v>ITA</v>
      </c>
      <c r="O791" t="str">
        <f>TRIM(D791)</f>
        <v>zan PAM</v>
      </c>
      <c r="P791" t="str">
        <f t="shared" si="64"/>
        <v>non terminato</v>
      </c>
      <c r="Q791" t="str">
        <f t="shared" si="64"/>
        <v>30</v>
      </c>
      <c r="R791" t="str">
        <f t="shared" si="64"/>
        <v>17</v>
      </c>
    </row>
    <row r="792" spans="1:18" ht="12.75" customHeight="1" x14ac:dyDescent="0.3">
      <c r="A792" s="16">
        <v>794</v>
      </c>
      <c r="B792" s="14" t="s">
        <v>402</v>
      </c>
      <c r="C792" s="14" t="s">
        <v>8</v>
      </c>
      <c r="D792" s="14" t="s">
        <v>65</v>
      </c>
      <c r="E792" s="15" t="s">
        <v>1391</v>
      </c>
      <c r="F792" s="16">
        <v>20</v>
      </c>
      <c r="G792" s="17">
        <v>28</v>
      </c>
      <c r="H792" s="18">
        <f t="shared" si="62"/>
        <v>560</v>
      </c>
      <c r="I792" s="14" t="str">
        <f t="shared" si="63"/>
        <v>ITA-zan PAM-28</v>
      </c>
      <c r="J792" s="32" t="str">
        <f>MID(Tabella1[[#This Row],[COD PRODOTTO]],3,3)</f>
        <v>094</v>
      </c>
      <c r="K792" s="32"/>
      <c r="L792" t="str">
        <f t="shared" si="65"/>
        <v>terminato</v>
      </c>
      <c r="M792" t="str">
        <f t="shared" si="66"/>
        <v>R6094129</v>
      </c>
      <c r="N792" t="str">
        <f>TRIM(C792)</f>
        <v>ITA</v>
      </c>
      <c r="O792" t="str">
        <f>TRIM(D792)</f>
        <v>zan PAM</v>
      </c>
      <c r="P792" t="str">
        <f t="shared" si="64"/>
        <v>non terminato</v>
      </c>
      <c r="Q792" t="str">
        <f t="shared" si="64"/>
        <v>20</v>
      </c>
      <c r="R792" t="str">
        <f t="shared" si="64"/>
        <v>28</v>
      </c>
    </row>
    <row r="793" spans="1:18" ht="12.75" customHeight="1" x14ac:dyDescent="0.3">
      <c r="A793" s="16">
        <v>795</v>
      </c>
      <c r="B793" s="14" t="s">
        <v>402</v>
      </c>
      <c r="C793" s="14" t="s">
        <v>8</v>
      </c>
      <c r="D793" s="14" t="s">
        <v>65</v>
      </c>
      <c r="E793" s="14" t="s">
        <v>10</v>
      </c>
      <c r="F793" s="16">
        <v>0</v>
      </c>
      <c r="G793" s="17">
        <v>29</v>
      </c>
      <c r="H793" s="18" t="str">
        <f t="shared" si="62"/>
        <v/>
      </c>
      <c r="I793" s="14" t="str">
        <f t="shared" si="63"/>
        <v>ITA-zan PAM-29</v>
      </c>
      <c r="J793" s="32" t="str">
        <f>MID(Tabella1[[#This Row],[COD PRODOTTO]],3,3)</f>
        <v>094</v>
      </c>
      <c r="K793" s="32"/>
      <c r="L793" t="str">
        <f t="shared" si="65"/>
        <v>terminato</v>
      </c>
      <c r="M793" t="str">
        <f t="shared" si="66"/>
        <v>R6094129</v>
      </c>
      <c r="N793" t="str">
        <f>TRIM(C793)</f>
        <v>ITA</v>
      </c>
      <c r="O793" t="str">
        <f>TRIM(D793)</f>
        <v>zan PAM</v>
      </c>
      <c r="P793" t="str">
        <f t="shared" si="64"/>
        <v>terminato</v>
      </c>
      <c r="Q793" t="str">
        <f t="shared" si="64"/>
        <v>0</v>
      </c>
      <c r="R793" t="str">
        <f t="shared" si="64"/>
        <v>29</v>
      </c>
    </row>
    <row r="794" spans="1:18" ht="12.75" customHeight="1" x14ac:dyDescent="0.3">
      <c r="A794" s="16">
        <v>796</v>
      </c>
      <c r="B794" s="14" t="s">
        <v>403</v>
      </c>
      <c r="C794" s="14" t="s">
        <v>8</v>
      </c>
      <c r="D794" s="14" t="s">
        <v>9</v>
      </c>
      <c r="E794" s="14" t="s">
        <v>10</v>
      </c>
      <c r="F794" s="16">
        <v>0</v>
      </c>
      <c r="G794" s="17">
        <v>33</v>
      </c>
      <c r="H794" s="18" t="str">
        <f t="shared" si="62"/>
        <v/>
      </c>
      <c r="I794" s="14" t="str">
        <f t="shared" si="63"/>
        <v>ITA-SG-33</v>
      </c>
      <c r="J794" s="32" t="str">
        <f>MID(Tabella1[[#This Row],[COD PRODOTTO]],3,3)</f>
        <v>460</v>
      </c>
      <c r="K794" s="32"/>
      <c r="L794" t="str">
        <f t="shared" si="65"/>
        <v>terminato</v>
      </c>
      <c r="M794" t="str">
        <f t="shared" si="66"/>
        <v>M3460536</v>
      </c>
      <c r="N794" t="str">
        <f>TRIM(C794)</f>
        <v>ITA</v>
      </c>
      <c r="O794" t="str">
        <f>TRIM(D794)</f>
        <v>SG</v>
      </c>
      <c r="P794" t="str">
        <f t="shared" si="64"/>
        <v>terminato</v>
      </c>
      <c r="Q794" t="str">
        <f t="shared" si="64"/>
        <v>0</v>
      </c>
      <c r="R794" t="str">
        <f t="shared" si="64"/>
        <v>33</v>
      </c>
    </row>
    <row r="795" spans="1:18" ht="12.75" customHeight="1" x14ac:dyDescent="0.3">
      <c r="A795" s="16">
        <v>797</v>
      </c>
      <c r="B795" s="14" t="s">
        <v>403</v>
      </c>
      <c r="C795" s="14" t="s">
        <v>8</v>
      </c>
      <c r="D795" s="14" t="s">
        <v>9</v>
      </c>
      <c r="E795" s="15" t="s">
        <v>1391</v>
      </c>
      <c r="F795" s="16">
        <v>30</v>
      </c>
      <c r="G795" s="17">
        <v>33</v>
      </c>
      <c r="H795" s="18">
        <f t="shared" si="62"/>
        <v>990</v>
      </c>
      <c r="I795" s="14" t="str">
        <f t="shared" si="63"/>
        <v>ITA-SG-33</v>
      </c>
      <c r="J795" s="32" t="str">
        <f>MID(Tabella1[[#This Row],[COD PRODOTTO]],3,3)</f>
        <v>460</v>
      </c>
      <c r="K795" s="32"/>
      <c r="L795" t="str">
        <f t="shared" si="65"/>
        <v>terminato</v>
      </c>
      <c r="M795" t="str">
        <f t="shared" si="66"/>
        <v>M3460536</v>
      </c>
      <c r="N795" t="str">
        <f>TRIM(C795)</f>
        <v>ITA</v>
      </c>
      <c r="O795" t="str">
        <f>TRIM(D795)</f>
        <v>SG</v>
      </c>
      <c r="P795" t="str">
        <f t="shared" si="64"/>
        <v>non terminato</v>
      </c>
      <c r="Q795" t="str">
        <f t="shared" si="64"/>
        <v>30</v>
      </c>
      <c r="R795" t="str">
        <f t="shared" si="64"/>
        <v>33</v>
      </c>
    </row>
    <row r="796" spans="1:18" ht="12.75" customHeight="1" x14ac:dyDescent="0.3">
      <c r="A796" s="16">
        <v>798</v>
      </c>
      <c r="B796" s="14" t="s">
        <v>404</v>
      </c>
      <c r="C796" s="14" t="s">
        <v>8</v>
      </c>
      <c r="D796" s="14" t="s">
        <v>9</v>
      </c>
      <c r="E796" s="15" t="s">
        <v>1391</v>
      </c>
      <c r="F796" s="16">
        <v>30</v>
      </c>
      <c r="G796" s="17">
        <v>19</v>
      </c>
      <c r="H796" s="18">
        <f t="shared" si="62"/>
        <v>570</v>
      </c>
      <c r="I796" s="14" t="str">
        <f t="shared" si="63"/>
        <v>ITA-SG-19</v>
      </c>
      <c r="J796" s="32" t="str">
        <f>MID(Tabella1[[#This Row],[COD PRODOTTO]],3,3)</f>
        <v>564</v>
      </c>
      <c r="K796" s="32"/>
      <c r="L796" t="str">
        <f t="shared" si="65"/>
        <v>terminato</v>
      </c>
      <c r="M796" t="str">
        <f t="shared" si="66"/>
        <v>G0564074</v>
      </c>
      <c r="N796" t="str">
        <f>TRIM(C796)</f>
        <v>ITA</v>
      </c>
      <c r="O796" t="str">
        <f>TRIM(D796)</f>
        <v>SG</v>
      </c>
      <c r="P796" t="str">
        <f t="shared" si="64"/>
        <v>non terminato</v>
      </c>
      <c r="Q796" t="str">
        <f t="shared" si="64"/>
        <v>30</v>
      </c>
      <c r="R796" t="str">
        <f t="shared" si="64"/>
        <v>19</v>
      </c>
    </row>
    <row r="797" spans="1:18" ht="12.75" customHeight="1" x14ac:dyDescent="0.3">
      <c r="A797" s="16">
        <v>799</v>
      </c>
      <c r="B797" s="14" t="s">
        <v>404</v>
      </c>
      <c r="C797" s="14" t="s">
        <v>8</v>
      </c>
      <c r="D797" s="14" t="s">
        <v>9</v>
      </c>
      <c r="E797" s="14" t="s">
        <v>10</v>
      </c>
      <c r="F797" s="16">
        <v>0</v>
      </c>
      <c r="G797" s="17">
        <v>32</v>
      </c>
      <c r="H797" s="18" t="str">
        <f t="shared" si="62"/>
        <v/>
      </c>
      <c r="I797" s="14" t="str">
        <f t="shared" si="63"/>
        <v>ITA-SG-32</v>
      </c>
      <c r="J797" s="32" t="str">
        <f>MID(Tabella1[[#This Row],[COD PRODOTTO]],3,3)</f>
        <v>564</v>
      </c>
      <c r="K797" s="32"/>
      <c r="L797" t="str">
        <f t="shared" si="65"/>
        <v>terminato</v>
      </c>
      <c r="M797" t="str">
        <f t="shared" si="66"/>
        <v>G0564074</v>
      </c>
      <c r="N797" t="str">
        <f>TRIM(C797)</f>
        <v>ITA</v>
      </c>
      <c r="O797" t="str">
        <f>TRIM(D797)</f>
        <v>SG</v>
      </c>
      <c r="P797" t="str">
        <f t="shared" si="64"/>
        <v>terminato</v>
      </c>
      <c r="Q797" t="str">
        <f t="shared" si="64"/>
        <v>0</v>
      </c>
      <c r="R797" t="str">
        <f t="shared" si="64"/>
        <v>32</v>
      </c>
    </row>
    <row r="798" spans="1:18" ht="12.75" customHeight="1" x14ac:dyDescent="0.3">
      <c r="A798" s="16">
        <v>800</v>
      </c>
      <c r="B798" s="14" t="s">
        <v>405</v>
      </c>
      <c r="C798" s="14" t="s">
        <v>8</v>
      </c>
      <c r="D798" s="14" t="s">
        <v>9</v>
      </c>
      <c r="E798" s="14" t="s">
        <v>10</v>
      </c>
      <c r="F798" s="16">
        <v>0</v>
      </c>
      <c r="G798" s="17">
        <v>14</v>
      </c>
      <c r="H798" s="18" t="str">
        <f t="shared" si="62"/>
        <v/>
      </c>
      <c r="I798" s="14" t="str">
        <f t="shared" si="63"/>
        <v>ITA-SG-14</v>
      </c>
      <c r="J798" s="32" t="str">
        <f>MID(Tabella1[[#This Row],[COD PRODOTTO]],3,3)</f>
        <v>628</v>
      </c>
      <c r="K798" s="32"/>
      <c r="L798" t="str">
        <f t="shared" si="65"/>
        <v>terminato</v>
      </c>
      <c r="M798" t="str">
        <f t="shared" si="66"/>
        <v>L7628415</v>
      </c>
      <c r="N798" t="str">
        <f>TRIM(C798)</f>
        <v>ITA</v>
      </c>
      <c r="O798" t="str">
        <f>TRIM(D798)</f>
        <v>SG</v>
      </c>
      <c r="P798" t="str">
        <f t="shared" si="64"/>
        <v>terminato</v>
      </c>
      <c r="Q798" t="str">
        <f t="shared" si="64"/>
        <v>0</v>
      </c>
      <c r="R798" t="str">
        <f t="shared" si="64"/>
        <v>14</v>
      </c>
    </row>
    <row r="799" spans="1:18" ht="12.75" customHeight="1" x14ac:dyDescent="0.3">
      <c r="A799" s="16">
        <v>801</v>
      </c>
      <c r="B799" s="14" t="s">
        <v>406</v>
      </c>
      <c r="C799" s="14" t="s">
        <v>8</v>
      </c>
      <c r="D799" s="14" t="s">
        <v>9</v>
      </c>
      <c r="E799" s="14" t="s">
        <v>10</v>
      </c>
      <c r="F799" s="16">
        <v>0</v>
      </c>
      <c r="G799" s="17">
        <v>34</v>
      </c>
      <c r="H799" s="18" t="str">
        <f t="shared" si="62"/>
        <v/>
      </c>
      <c r="I799" s="14" t="str">
        <f t="shared" si="63"/>
        <v>ITA-SG-34</v>
      </c>
      <c r="J799" s="32" t="str">
        <f>MID(Tabella1[[#This Row],[COD PRODOTTO]],3,3)</f>
        <v>361</v>
      </c>
      <c r="K799" s="32"/>
      <c r="L799" t="str">
        <f t="shared" si="65"/>
        <v>terminato</v>
      </c>
      <c r="M799" t="str">
        <f t="shared" si="66"/>
        <v>F3361307</v>
      </c>
      <c r="N799" t="str">
        <f>TRIM(C799)</f>
        <v>ITA</v>
      </c>
      <c r="O799" t="str">
        <f>TRIM(D799)</f>
        <v>SG</v>
      </c>
      <c r="P799" t="str">
        <f t="shared" si="64"/>
        <v>terminato</v>
      </c>
      <c r="Q799" t="str">
        <f t="shared" si="64"/>
        <v>0</v>
      </c>
      <c r="R799" t="str">
        <f t="shared" si="64"/>
        <v>34</v>
      </c>
    </row>
    <row r="800" spans="1:18" ht="12.75" customHeight="1" x14ac:dyDescent="0.3">
      <c r="A800" s="16">
        <v>802</v>
      </c>
      <c r="B800" s="14" t="s">
        <v>406</v>
      </c>
      <c r="C800" s="14" t="s">
        <v>8</v>
      </c>
      <c r="D800" s="14" t="s">
        <v>9</v>
      </c>
      <c r="E800" s="15" t="s">
        <v>1391</v>
      </c>
      <c r="F800" s="16">
        <v>30</v>
      </c>
      <c r="G800" s="17">
        <v>32</v>
      </c>
      <c r="H800" s="18">
        <f t="shared" si="62"/>
        <v>960</v>
      </c>
      <c r="I800" s="14" t="str">
        <f t="shared" si="63"/>
        <v>ITA-SG-32</v>
      </c>
      <c r="J800" s="32" t="str">
        <f>MID(Tabella1[[#This Row],[COD PRODOTTO]],3,3)</f>
        <v>361</v>
      </c>
      <c r="K800" s="32"/>
      <c r="L800" t="str">
        <f t="shared" si="65"/>
        <v>terminato</v>
      </c>
      <c r="M800" t="str">
        <f t="shared" si="66"/>
        <v>F3361307</v>
      </c>
      <c r="N800" t="str">
        <f>TRIM(C800)</f>
        <v>ITA</v>
      </c>
      <c r="O800" t="str">
        <f>TRIM(D800)</f>
        <v>SG</v>
      </c>
      <c r="P800" t="str">
        <f t="shared" si="64"/>
        <v>non terminato</v>
      </c>
      <c r="Q800" t="str">
        <f t="shared" si="64"/>
        <v>30</v>
      </c>
      <c r="R800" t="str">
        <f t="shared" si="64"/>
        <v>32</v>
      </c>
    </row>
    <row r="801" spans="1:18" ht="12.75" customHeight="1" x14ac:dyDescent="0.3">
      <c r="A801" s="16">
        <v>803</v>
      </c>
      <c r="B801" s="14" t="s">
        <v>407</v>
      </c>
      <c r="C801" s="14" t="s">
        <v>8</v>
      </c>
      <c r="D801" s="14" t="s">
        <v>94</v>
      </c>
      <c r="E801" s="14" t="s">
        <v>10</v>
      </c>
      <c r="F801" s="16">
        <v>0</v>
      </c>
      <c r="G801" s="17">
        <v>32</v>
      </c>
      <c r="H801" s="18" t="str">
        <f t="shared" si="62"/>
        <v/>
      </c>
      <c r="I801" s="14" t="str">
        <f t="shared" si="63"/>
        <v>ITA-SG palla S.R.L.-32</v>
      </c>
      <c r="J801" s="32" t="str">
        <f>MID(Tabella1[[#This Row],[COD PRODOTTO]],3,3)</f>
        <v>285</v>
      </c>
      <c r="K801" s="32"/>
      <c r="L801" t="str">
        <f t="shared" si="65"/>
        <v>terminato</v>
      </c>
      <c r="M801" t="str">
        <f t="shared" si="66"/>
        <v>g6285798</v>
      </c>
      <c r="N801" t="str">
        <f>TRIM(C801)</f>
        <v>ITA</v>
      </c>
      <c r="O801" t="str">
        <f>TRIM(D801)</f>
        <v>SG palla S.R.L.</v>
      </c>
      <c r="P801" t="str">
        <f t="shared" si="64"/>
        <v>terminato</v>
      </c>
      <c r="Q801" t="str">
        <f t="shared" si="64"/>
        <v>0</v>
      </c>
      <c r="R801" t="str">
        <f t="shared" si="64"/>
        <v>32</v>
      </c>
    </row>
    <row r="802" spans="1:18" ht="12.75" customHeight="1" x14ac:dyDescent="0.3">
      <c r="A802" s="16">
        <v>804</v>
      </c>
      <c r="B802" s="14" t="s">
        <v>407</v>
      </c>
      <c r="C802" s="14" t="s">
        <v>8</v>
      </c>
      <c r="D802" s="14" t="s">
        <v>94</v>
      </c>
      <c r="E802" s="15" t="s">
        <v>1391</v>
      </c>
      <c r="F802" s="16">
        <v>30</v>
      </c>
      <c r="G802" s="17">
        <v>16</v>
      </c>
      <c r="H802" s="18">
        <f t="shared" si="62"/>
        <v>480</v>
      </c>
      <c r="I802" s="14" t="str">
        <f t="shared" si="63"/>
        <v>ITA-SG palla S.R.L.-16</v>
      </c>
      <c r="J802" s="32" t="str">
        <f>MID(Tabella1[[#This Row],[COD PRODOTTO]],3,3)</f>
        <v>285</v>
      </c>
      <c r="K802" s="32"/>
      <c r="L802" t="str">
        <f t="shared" si="65"/>
        <v>terminato</v>
      </c>
      <c r="M802" t="str">
        <f t="shared" si="66"/>
        <v>g6285798</v>
      </c>
      <c r="N802" t="str">
        <f>TRIM(C802)</f>
        <v>ITA</v>
      </c>
      <c r="O802" t="str">
        <f>TRIM(D802)</f>
        <v>SG palla S.R.L.</v>
      </c>
      <c r="P802" t="str">
        <f t="shared" si="64"/>
        <v>non terminato</v>
      </c>
      <c r="Q802" t="str">
        <f t="shared" si="64"/>
        <v>30</v>
      </c>
      <c r="R802" t="str">
        <f t="shared" si="64"/>
        <v>16</v>
      </c>
    </row>
    <row r="803" spans="1:18" ht="12.75" customHeight="1" x14ac:dyDescent="0.3">
      <c r="A803" s="16">
        <v>805</v>
      </c>
      <c r="B803" s="14" t="s">
        <v>407</v>
      </c>
      <c r="C803" s="14" t="s">
        <v>8</v>
      </c>
      <c r="D803" s="14" t="s">
        <v>94</v>
      </c>
      <c r="E803" s="15" t="s">
        <v>1391</v>
      </c>
      <c r="F803" s="16">
        <v>20</v>
      </c>
      <c r="G803" s="17">
        <v>20</v>
      </c>
      <c r="H803" s="18">
        <f t="shared" si="62"/>
        <v>400</v>
      </c>
      <c r="I803" s="14" t="str">
        <f t="shared" si="63"/>
        <v>ITA-SG palla S.R.L.-20</v>
      </c>
      <c r="J803" s="32" t="str">
        <f>MID(Tabella1[[#This Row],[COD PRODOTTO]],3,3)</f>
        <v>285</v>
      </c>
      <c r="K803" s="32"/>
      <c r="L803" t="str">
        <f t="shared" si="65"/>
        <v>terminato</v>
      </c>
      <c r="M803" t="str">
        <f t="shared" si="66"/>
        <v>g6285798</v>
      </c>
      <c r="N803" t="str">
        <f>TRIM(C803)</f>
        <v>ITA</v>
      </c>
      <c r="O803" t="str">
        <f>TRIM(D803)</f>
        <v>SG palla S.R.L.</v>
      </c>
      <c r="P803" t="str">
        <f t="shared" si="64"/>
        <v>non terminato</v>
      </c>
      <c r="Q803" t="str">
        <f t="shared" si="64"/>
        <v>20</v>
      </c>
      <c r="R803" t="str">
        <f t="shared" si="64"/>
        <v>20</v>
      </c>
    </row>
    <row r="804" spans="1:18" ht="12.75" customHeight="1" x14ac:dyDescent="0.3">
      <c r="A804" s="16">
        <v>806</v>
      </c>
      <c r="B804" s="14" t="s">
        <v>408</v>
      </c>
      <c r="C804" s="14" t="s">
        <v>8</v>
      </c>
      <c r="D804" s="14" t="s">
        <v>75</v>
      </c>
      <c r="E804" s="14" t="s">
        <v>10</v>
      </c>
      <c r="F804" s="16">
        <v>0</v>
      </c>
      <c r="G804" s="17">
        <v>38</v>
      </c>
      <c r="H804" s="18" t="str">
        <f t="shared" si="62"/>
        <v/>
      </c>
      <c r="I804" s="14" t="str">
        <f t="shared" si="63"/>
        <v>ITA-lollo SRL-38</v>
      </c>
      <c r="J804" s="32" t="str">
        <f>MID(Tabella1[[#This Row],[COD PRODOTTO]],3,3)</f>
        <v>740</v>
      </c>
      <c r="K804" s="32"/>
      <c r="L804" t="str">
        <f t="shared" si="65"/>
        <v>terminato</v>
      </c>
      <c r="M804" t="str">
        <f t="shared" si="66"/>
        <v>A6740794</v>
      </c>
      <c r="N804" t="str">
        <f>TRIM(C804)</f>
        <v>ITA</v>
      </c>
      <c r="O804" t="str">
        <f>TRIM(D804)</f>
        <v>lollo SRL</v>
      </c>
      <c r="P804" t="str">
        <f t="shared" si="64"/>
        <v>terminato</v>
      </c>
      <c r="Q804" t="str">
        <f t="shared" si="64"/>
        <v>0</v>
      </c>
      <c r="R804" t="str">
        <f t="shared" si="64"/>
        <v>38</v>
      </c>
    </row>
    <row r="805" spans="1:18" ht="12.75" customHeight="1" x14ac:dyDescent="0.3">
      <c r="A805" s="16">
        <v>807</v>
      </c>
      <c r="B805" s="14" t="s">
        <v>409</v>
      </c>
      <c r="C805" s="14" t="s">
        <v>8</v>
      </c>
      <c r="D805" s="14" t="s">
        <v>9</v>
      </c>
      <c r="E805" s="15" t="s">
        <v>1391</v>
      </c>
      <c r="F805" s="16">
        <v>30</v>
      </c>
      <c r="G805" s="17">
        <v>35</v>
      </c>
      <c r="H805" s="18">
        <f t="shared" si="62"/>
        <v>1050</v>
      </c>
      <c r="I805" s="14" t="str">
        <f t="shared" si="63"/>
        <v>ITA-SG-35</v>
      </c>
      <c r="J805" s="32" t="str">
        <f>MID(Tabella1[[#This Row],[COD PRODOTTO]],3,3)</f>
        <v>710</v>
      </c>
      <c r="K805" s="32"/>
      <c r="L805" t="str">
        <f t="shared" si="65"/>
        <v>terminato</v>
      </c>
      <c r="M805" t="str">
        <f t="shared" si="66"/>
        <v>G5710064</v>
      </c>
      <c r="N805" t="str">
        <f>TRIM(C805)</f>
        <v>ITA</v>
      </c>
      <c r="O805" t="str">
        <f>TRIM(D805)</f>
        <v>SG</v>
      </c>
      <c r="P805" t="str">
        <f t="shared" si="64"/>
        <v>non terminato</v>
      </c>
      <c r="Q805" t="str">
        <f t="shared" si="64"/>
        <v>30</v>
      </c>
      <c r="R805" t="str">
        <f t="shared" si="64"/>
        <v>35</v>
      </c>
    </row>
    <row r="806" spans="1:18" ht="12.75" customHeight="1" x14ac:dyDescent="0.3">
      <c r="A806" s="16">
        <v>808</v>
      </c>
      <c r="B806" s="14" t="s">
        <v>409</v>
      </c>
      <c r="C806" s="14" t="s">
        <v>8</v>
      </c>
      <c r="D806" s="14" t="s">
        <v>9</v>
      </c>
      <c r="E806" s="14" t="s">
        <v>10</v>
      </c>
      <c r="F806" s="16">
        <v>0</v>
      </c>
      <c r="G806" s="17">
        <v>38</v>
      </c>
      <c r="H806" s="18" t="str">
        <f t="shared" si="62"/>
        <v/>
      </c>
      <c r="I806" s="14" t="str">
        <f t="shared" si="63"/>
        <v>ITA-SG-38</v>
      </c>
      <c r="J806" s="32" t="str">
        <f>MID(Tabella1[[#This Row],[COD PRODOTTO]],3,3)</f>
        <v>710</v>
      </c>
      <c r="K806" s="32"/>
      <c r="L806" t="str">
        <f t="shared" si="65"/>
        <v>terminato</v>
      </c>
      <c r="M806" t="str">
        <f t="shared" si="66"/>
        <v>G5710064</v>
      </c>
      <c r="N806" t="str">
        <f>TRIM(C806)</f>
        <v>ITA</v>
      </c>
      <c r="O806" t="str">
        <f>TRIM(D806)</f>
        <v>SG</v>
      </c>
      <c r="P806" t="str">
        <f t="shared" si="64"/>
        <v>terminato</v>
      </c>
      <c r="Q806" t="str">
        <f t="shared" si="64"/>
        <v>0</v>
      </c>
      <c r="R806" t="str">
        <f t="shared" si="64"/>
        <v>38</v>
      </c>
    </row>
    <row r="807" spans="1:18" ht="12.75" customHeight="1" x14ac:dyDescent="0.3">
      <c r="A807" s="16">
        <v>809</v>
      </c>
      <c r="B807" s="14" t="s">
        <v>409</v>
      </c>
      <c r="C807" s="14" t="s">
        <v>8</v>
      </c>
      <c r="D807" s="14" t="s">
        <v>9</v>
      </c>
      <c r="E807" s="15" t="s">
        <v>1391</v>
      </c>
      <c r="F807" s="16">
        <v>20</v>
      </c>
      <c r="G807" s="17">
        <v>22</v>
      </c>
      <c r="H807" s="18">
        <f t="shared" si="62"/>
        <v>440</v>
      </c>
      <c r="I807" s="14" t="str">
        <f t="shared" si="63"/>
        <v>ITA-SG-22</v>
      </c>
      <c r="J807" s="32" t="str">
        <f>MID(Tabella1[[#This Row],[COD PRODOTTO]],3,3)</f>
        <v>710</v>
      </c>
      <c r="K807" s="32"/>
      <c r="L807" t="str">
        <f t="shared" si="65"/>
        <v>terminato</v>
      </c>
      <c r="M807" t="str">
        <f t="shared" si="66"/>
        <v>G5710064</v>
      </c>
      <c r="N807" t="str">
        <f>TRIM(C807)</f>
        <v>ITA</v>
      </c>
      <c r="O807" t="str">
        <f>TRIM(D807)</f>
        <v>SG</v>
      </c>
      <c r="P807" t="str">
        <f t="shared" si="64"/>
        <v>non terminato</v>
      </c>
      <c r="Q807" t="str">
        <f t="shared" si="64"/>
        <v>20</v>
      </c>
      <c r="R807" t="str">
        <f t="shared" si="64"/>
        <v>22</v>
      </c>
    </row>
    <row r="808" spans="1:18" ht="12.75" customHeight="1" x14ac:dyDescent="0.3">
      <c r="A808" s="16">
        <v>810</v>
      </c>
      <c r="B808" s="14" t="s">
        <v>409</v>
      </c>
      <c r="C808" s="14" t="s">
        <v>8</v>
      </c>
      <c r="D808" s="14" t="s">
        <v>9</v>
      </c>
      <c r="E808" s="15" t="s">
        <v>1391</v>
      </c>
      <c r="F808" s="16">
        <v>20</v>
      </c>
      <c r="G808" s="17">
        <v>12</v>
      </c>
      <c r="H808" s="18">
        <f t="shared" si="62"/>
        <v>240</v>
      </c>
      <c r="I808" s="14" t="str">
        <f t="shared" si="63"/>
        <v>ITA-SG-12</v>
      </c>
      <c r="J808" s="32" t="str">
        <f>MID(Tabella1[[#This Row],[COD PRODOTTO]],3,3)</f>
        <v>710</v>
      </c>
      <c r="K808" s="32"/>
      <c r="L808" t="str">
        <f t="shared" si="65"/>
        <v>terminato</v>
      </c>
      <c r="M808" t="str">
        <f t="shared" si="66"/>
        <v>G5710064</v>
      </c>
      <c r="N808" t="str">
        <f>TRIM(C808)</f>
        <v>ITA</v>
      </c>
      <c r="O808" t="str">
        <f>TRIM(D808)</f>
        <v>SG</v>
      </c>
      <c r="P808" t="str">
        <f t="shared" si="64"/>
        <v>non terminato</v>
      </c>
      <c r="Q808" t="str">
        <f t="shared" si="64"/>
        <v>20</v>
      </c>
      <c r="R808" t="str">
        <f t="shared" si="64"/>
        <v>12</v>
      </c>
    </row>
    <row r="809" spans="1:18" ht="12.75" customHeight="1" x14ac:dyDescent="0.3">
      <c r="A809" s="16">
        <v>811</v>
      </c>
      <c r="B809" s="14" t="s">
        <v>410</v>
      </c>
      <c r="C809" s="14" t="s">
        <v>8</v>
      </c>
      <c r="D809" s="14" t="s">
        <v>9</v>
      </c>
      <c r="E809" s="15" t="s">
        <v>1391</v>
      </c>
      <c r="F809" s="16">
        <v>20</v>
      </c>
      <c r="G809" s="17">
        <v>25</v>
      </c>
      <c r="H809" s="18">
        <f t="shared" si="62"/>
        <v>500</v>
      </c>
      <c r="I809" s="14" t="str">
        <f t="shared" si="63"/>
        <v>ITA-SG-25</v>
      </c>
      <c r="J809" s="32" t="str">
        <f>MID(Tabella1[[#This Row],[COD PRODOTTO]],3,3)</f>
        <v>793</v>
      </c>
      <c r="K809" s="32"/>
      <c r="L809" t="str">
        <f t="shared" si="65"/>
        <v>terminato</v>
      </c>
      <c r="M809" t="str">
        <f t="shared" si="66"/>
        <v>R7793727</v>
      </c>
      <c r="N809" t="str">
        <f>TRIM(C809)</f>
        <v>ITA</v>
      </c>
      <c r="O809" t="str">
        <f>TRIM(D809)</f>
        <v>SG</v>
      </c>
      <c r="P809" t="str">
        <f t="shared" si="64"/>
        <v>non terminato</v>
      </c>
      <c r="Q809" t="str">
        <f t="shared" si="64"/>
        <v>20</v>
      </c>
      <c r="R809" t="str">
        <f t="shared" si="64"/>
        <v>25</v>
      </c>
    </row>
    <row r="810" spans="1:18" ht="12.75" customHeight="1" x14ac:dyDescent="0.3">
      <c r="A810" s="16">
        <v>812</v>
      </c>
      <c r="B810" s="14" t="s">
        <v>410</v>
      </c>
      <c r="C810" s="14" t="s">
        <v>8</v>
      </c>
      <c r="D810" s="14" t="s">
        <v>9</v>
      </c>
      <c r="E810" s="14" t="s">
        <v>10</v>
      </c>
      <c r="F810" s="16">
        <v>0</v>
      </c>
      <c r="G810" s="17">
        <v>33</v>
      </c>
      <c r="H810" s="18" t="str">
        <f t="shared" si="62"/>
        <v/>
      </c>
      <c r="I810" s="14" t="str">
        <f t="shared" si="63"/>
        <v>ITA-SG-33</v>
      </c>
      <c r="J810" s="32" t="str">
        <f>MID(Tabella1[[#This Row],[COD PRODOTTO]],3,3)</f>
        <v>793</v>
      </c>
      <c r="K810" s="32"/>
      <c r="L810" t="str">
        <f t="shared" si="65"/>
        <v>terminato</v>
      </c>
      <c r="M810" t="str">
        <f t="shared" si="66"/>
        <v>R7793727</v>
      </c>
      <c r="N810" t="str">
        <f>TRIM(C810)</f>
        <v>ITA</v>
      </c>
      <c r="O810" t="str">
        <f>TRIM(D810)</f>
        <v>SG</v>
      </c>
      <c r="P810" t="str">
        <f t="shared" si="64"/>
        <v>terminato</v>
      </c>
      <c r="Q810" t="str">
        <f t="shared" si="64"/>
        <v>0</v>
      </c>
      <c r="R810" t="str">
        <f t="shared" si="64"/>
        <v>33</v>
      </c>
    </row>
    <row r="811" spans="1:18" ht="12.75" customHeight="1" x14ac:dyDescent="0.3">
      <c r="A811" s="16">
        <v>813</v>
      </c>
      <c r="B811" s="14" t="s">
        <v>411</v>
      </c>
      <c r="C811" s="14" t="s">
        <v>8</v>
      </c>
      <c r="D811" s="14" t="s">
        <v>47</v>
      </c>
      <c r="E811" s="15" t="s">
        <v>1391</v>
      </c>
      <c r="F811" s="16">
        <v>30</v>
      </c>
      <c r="G811" s="17">
        <v>16</v>
      </c>
      <c r="H811" s="18">
        <f t="shared" si="62"/>
        <v>480</v>
      </c>
      <c r="I811" s="14" t="str">
        <f t="shared" si="63"/>
        <v>ITA-zan pin SPA-16</v>
      </c>
      <c r="J811" s="32" t="str">
        <f>MID(Tabella1[[#This Row],[COD PRODOTTO]],3,3)</f>
        <v>028</v>
      </c>
      <c r="K811" s="32"/>
      <c r="L811" t="str">
        <f t="shared" si="65"/>
        <v>terminato</v>
      </c>
      <c r="M811" t="str">
        <f t="shared" si="66"/>
        <v>P1028849</v>
      </c>
      <c r="N811" t="str">
        <f>TRIM(C811)</f>
        <v>ITA</v>
      </c>
      <c r="O811" t="str">
        <f>TRIM(D811)</f>
        <v>zan pin SPA</v>
      </c>
      <c r="P811" t="str">
        <f t="shared" si="64"/>
        <v>non terminato</v>
      </c>
      <c r="Q811" t="str">
        <f t="shared" si="64"/>
        <v>30</v>
      </c>
      <c r="R811" t="str">
        <f t="shared" si="64"/>
        <v>16</v>
      </c>
    </row>
    <row r="812" spans="1:18" ht="12.75" customHeight="1" x14ac:dyDescent="0.3">
      <c r="A812" s="16">
        <v>814</v>
      </c>
      <c r="B812" s="14" t="s">
        <v>411</v>
      </c>
      <c r="C812" s="14" t="s">
        <v>8</v>
      </c>
      <c r="D812" s="14" t="s">
        <v>47</v>
      </c>
      <c r="E812" s="14" t="s">
        <v>10</v>
      </c>
      <c r="F812" s="16">
        <v>0</v>
      </c>
      <c r="G812" s="17">
        <v>15</v>
      </c>
      <c r="H812" s="18" t="str">
        <f t="shared" si="62"/>
        <v/>
      </c>
      <c r="I812" s="14" t="str">
        <f t="shared" si="63"/>
        <v>ITA-zan pin SPA-15</v>
      </c>
      <c r="J812" s="32" t="str">
        <f>MID(Tabella1[[#This Row],[COD PRODOTTO]],3,3)</f>
        <v>028</v>
      </c>
      <c r="K812" s="32"/>
      <c r="L812" t="str">
        <f t="shared" si="65"/>
        <v>terminato</v>
      </c>
      <c r="M812" t="str">
        <f t="shared" si="66"/>
        <v>P1028849</v>
      </c>
      <c r="N812" t="str">
        <f>TRIM(C812)</f>
        <v>ITA</v>
      </c>
      <c r="O812" t="str">
        <f>TRIM(D812)</f>
        <v>zan pin SPA</v>
      </c>
      <c r="P812" t="str">
        <f t="shared" si="64"/>
        <v>terminato</v>
      </c>
      <c r="Q812" t="str">
        <f t="shared" si="64"/>
        <v>0</v>
      </c>
      <c r="R812" t="str">
        <f t="shared" si="64"/>
        <v>15</v>
      </c>
    </row>
    <row r="813" spans="1:18" ht="12.75" customHeight="1" x14ac:dyDescent="0.3">
      <c r="A813" s="16">
        <v>815</v>
      </c>
      <c r="B813" s="14" t="s">
        <v>411</v>
      </c>
      <c r="C813" s="14" t="s">
        <v>8</v>
      </c>
      <c r="D813" s="14" t="s">
        <v>47</v>
      </c>
      <c r="E813" s="15" t="s">
        <v>1391</v>
      </c>
      <c r="F813" s="16">
        <v>20</v>
      </c>
      <c r="G813" s="17">
        <v>14</v>
      </c>
      <c r="H813" s="18">
        <f t="shared" si="62"/>
        <v>280</v>
      </c>
      <c r="I813" s="14" t="str">
        <f t="shared" si="63"/>
        <v>ITA-zan pin SPA-14</v>
      </c>
      <c r="J813" s="32" t="str">
        <f>MID(Tabella1[[#This Row],[COD PRODOTTO]],3,3)</f>
        <v>028</v>
      </c>
      <c r="K813" s="32"/>
      <c r="L813" t="str">
        <f t="shared" si="65"/>
        <v>terminato</v>
      </c>
      <c r="M813" t="str">
        <f t="shared" si="66"/>
        <v>P1028849</v>
      </c>
      <c r="N813" t="str">
        <f>TRIM(C813)</f>
        <v>ITA</v>
      </c>
      <c r="O813" t="str">
        <f>TRIM(D813)</f>
        <v>zan pin SPA</v>
      </c>
      <c r="P813" t="str">
        <f t="shared" si="64"/>
        <v>non terminato</v>
      </c>
      <c r="Q813" t="str">
        <f t="shared" si="64"/>
        <v>20</v>
      </c>
      <c r="R813" t="str">
        <f t="shared" si="64"/>
        <v>14</v>
      </c>
    </row>
    <row r="814" spans="1:18" ht="12.75" customHeight="1" x14ac:dyDescent="0.3">
      <c r="A814" s="16">
        <v>816</v>
      </c>
      <c r="B814" s="14" t="s">
        <v>412</v>
      </c>
      <c r="C814" s="14" t="s">
        <v>8</v>
      </c>
      <c r="D814" s="14" t="s">
        <v>9</v>
      </c>
      <c r="E814" s="15" t="s">
        <v>1391</v>
      </c>
      <c r="F814" s="16">
        <v>20</v>
      </c>
      <c r="G814" s="17">
        <v>26</v>
      </c>
      <c r="H814" s="18">
        <f t="shared" si="62"/>
        <v>520</v>
      </c>
      <c r="I814" s="14" t="str">
        <f t="shared" si="63"/>
        <v>ITA-SG-26</v>
      </c>
      <c r="J814" s="32" t="str">
        <f>MID(Tabella1[[#This Row],[COD PRODOTTO]],3,3)</f>
        <v>019</v>
      </c>
      <c r="K814" s="32"/>
      <c r="L814" t="str">
        <f t="shared" si="65"/>
        <v>terminato</v>
      </c>
      <c r="M814" t="str">
        <f t="shared" si="66"/>
        <v>E1019416</v>
      </c>
      <c r="N814" t="str">
        <f>TRIM(C814)</f>
        <v>ITA</v>
      </c>
      <c r="O814" t="str">
        <f>TRIM(D814)</f>
        <v>SG</v>
      </c>
      <c r="P814" t="str">
        <f t="shared" si="64"/>
        <v>non terminato</v>
      </c>
      <c r="Q814" t="str">
        <f t="shared" si="64"/>
        <v>20</v>
      </c>
      <c r="R814" t="str">
        <f t="shared" si="64"/>
        <v>26</v>
      </c>
    </row>
    <row r="815" spans="1:18" ht="12.75" customHeight="1" x14ac:dyDescent="0.3">
      <c r="A815" s="16">
        <v>817</v>
      </c>
      <c r="B815" s="14" t="s">
        <v>412</v>
      </c>
      <c r="C815" s="14" t="s">
        <v>8</v>
      </c>
      <c r="D815" s="14" t="s">
        <v>9</v>
      </c>
      <c r="E815" s="15" t="s">
        <v>1391</v>
      </c>
      <c r="F815" s="16">
        <v>30</v>
      </c>
      <c r="G815" s="17">
        <v>33</v>
      </c>
      <c r="H815" s="18">
        <f t="shared" si="62"/>
        <v>990</v>
      </c>
      <c r="I815" s="14" t="str">
        <f t="shared" si="63"/>
        <v>ITA-SG-33</v>
      </c>
      <c r="J815" s="32" t="str">
        <f>MID(Tabella1[[#This Row],[COD PRODOTTO]],3,3)</f>
        <v>019</v>
      </c>
      <c r="K815" s="32"/>
      <c r="L815" t="str">
        <f t="shared" si="65"/>
        <v>terminato</v>
      </c>
      <c r="M815" t="str">
        <f t="shared" si="66"/>
        <v>E1019416</v>
      </c>
      <c r="N815" t="str">
        <f>TRIM(C815)</f>
        <v>ITA</v>
      </c>
      <c r="O815" t="str">
        <f>TRIM(D815)</f>
        <v>SG</v>
      </c>
      <c r="P815" t="str">
        <f t="shared" si="64"/>
        <v>non terminato</v>
      </c>
      <c r="Q815" t="str">
        <f t="shared" si="64"/>
        <v>30</v>
      </c>
      <c r="R815" t="str">
        <f t="shared" si="64"/>
        <v>33</v>
      </c>
    </row>
    <row r="816" spans="1:18" ht="12.75" customHeight="1" x14ac:dyDescent="0.3">
      <c r="A816" s="16">
        <v>818</v>
      </c>
      <c r="B816" s="14" t="s">
        <v>412</v>
      </c>
      <c r="C816" s="14" t="s">
        <v>8</v>
      </c>
      <c r="D816" s="14" t="s">
        <v>9</v>
      </c>
      <c r="E816" s="14" t="s">
        <v>10</v>
      </c>
      <c r="F816" s="16">
        <v>0</v>
      </c>
      <c r="G816" s="17">
        <v>34</v>
      </c>
      <c r="H816" s="18" t="str">
        <f t="shared" si="62"/>
        <v/>
      </c>
      <c r="I816" s="14" t="str">
        <f t="shared" si="63"/>
        <v>ITA-SG-34</v>
      </c>
      <c r="J816" s="32" t="str">
        <f>MID(Tabella1[[#This Row],[COD PRODOTTO]],3,3)</f>
        <v>019</v>
      </c>
      <c r="K816" s="32"/>
      <c r="L816" t="str">
        <f t="shared" si="65"/>
        <v>terminato</v>
      </c>
      <c r="M816" t="str">
        <f t="shared" si="66"/>
        <v>E1019416</v>
      </c>
      <c r="N816" t="str">
        <f>TRIM(C816)</f>
        <v>ITA</v>
      </c>
      <c r="O816" t="str">
        <f>TRIM(D816)</f>
        <v>SG</v>
      </c>
      <c r="P816" t="str">
        <f t="shared" si="64"/>
        <v>terminato</v>
      </c>
      <c r="Q816" t="str">
        <f t="shared" si="64"/>
        <v>0</v>
      </c>
      <c r="R816" t="str">
        <f t="shared" si="64"/>
        <v>34</v>
      </c>
    </row>
    <row r="817" spans="1:18" ht="12.75" customHeight="1" x14ac:dyDescent="0.3">
      <c r="A817" s="16">
        <v>819</v>
      </c>
      <c r="B817" s="14" t="s">
        <v>412</v>
      </c>
      <c r="C817" s="14" t="s">
        <v>8</v>
      </c>
      <c r="D817" s="14" t="s">
        <v>9</v>
      </c>
      <c r="E817" s="15" t="s">
        <v>1391</v>
      </c>
      <c r="F817" s="16">
        <v>20</v>
      </c>
      <c r="G817" s="17">
        <v>24</v>
      </c>
      <c r="H817" s="18">
        <f t="shared" si="62"/>
        <v>480</v>
      </c>
      <c r="I817" s="14" t="str">
        <f t="shared" si="63"/>
        <v>ITA-SG-24</v>
      </c>
      <c r="J817" s="32" t="str">
        <f>MID(Tabella1[[#This Row],[COD PRODOTTO]],3,3)</f>
        <v>019</v>
      </c>
      <c r="K817" s="32"/>
      <c r="L817" t="str">
        <f t="shared" si="65"/>
        <v>terminato</v>
      </c>
      <c r="M817" t="str">
        <f t="shared" si="66"/>
        <v>E1019416</v>
      </c>
      <c r="N817" t="str">
        <f>TRIM(C817)</f>
        <v>ITA</v>
      </c>
      <c r="O817" t="str">
        <f>TRIM(D817)</f>
        <v>SG</v>
      </c>
      <c r="P817" t="str">
        <f t="shared" si="64"/>
        <v>non terminato</v>
      </c>
      <c r="Q817" t="str">
        <f t="shared" si="64"/>
        <v>20</v>
      </c>
      <c r="R817" t="str">
        <f t="shared" si="64"/>
        <v>24</v>
      </c>
    </row>
    <row r="818" spans="1:18" ht="12.75" customHeight="1" x14ac:dyDescent="0.3">
      <c r="A818" s="16">
        <v>820</v>
      </c>
      <c r="B818" s="14" t="s">
        <v>413</v>
      </c>
      <c r="C818" s="14" t="s">
        <v>8</v>
      </c>
      <c r="D818" s="14" t="s">
        <v>9</v>
      </c>
      <c r="E818" s="14" t="s">
        <v>10</v>
      </c>
      <c r="F818" s="16">
        <v>0</v>
      </c>
      <c r="G818" s="17">
        <v>30</v>
      </c>
      <c r="H818" s="18" t="str">
        <f t="shared" si="62"/>
        <v/>
      </c>
      <c r="I818" s="14" t="str">
        <f t="shared" si="63"/>
        <v>ITA-SG-30</v>
      </c>
      <c r="J818" s="32" t="str">
        <f>MID(Tabella1[[#This Row],[COD PRODOTTO]],3,3)</f>
        <v>848</v>
      </c>
      <c r="K818" s="32"/>
      <c r="L818" t="str">
        <f t="shared" si="65"/>
        <v>terminato</v>
      </c>
      <c r="M818" t="str">
        <f t="shared" si="66"/>
        <v>E7848125</v>
      </c>
      <c r="N818" t="str">
        <f>TRIM(C818)</f>
        <v>ITA</v>
      </c>
      <c r="O818" t="str">
        <f>TRIM(D818)</f>
        <v>SG</v>
      </c>
      <c r="P818" t="str">
        <f t="shared" si="64"/>
        <v>terminato</v>
      </c>
      <c r="Q818" t="str">
        <f t="shared" si="64"/>
        <v>0</v>
      </c>
      <c r="R818" t="str">
        <f t="shared" si="64"/>
        <v>30</v>
      </c>
    </row>
    <row r="819" spans="1:18" ht="12.75" customHeight="1" x14ac:dyDescent="0.3">
      <c r="A819" s="16">
        <v>821</v>
      </c>
      <c r="B819" s="14" t="s">
        <v>413</v>
      </c>
      <c r="C819" s="14" t="s">
        <v>8</v>
      </c>
      <c r="D819" s="14" t="s">
        <v>9</v>
      </c>
      <c r="E819" s="15" t="s">
        <v>1391</v>
      </c>
      <c r="F819" s="16">
        <v>20</v>
      </c>
      <c r="G819" s="17">
        <v>23</v>
      </c>
      <c r="H819" s="18">
        <f t="shared" si="62"/>
        <v>460</v>
      </c>
      <c r="I819" s="14" t="str">
        <f t="shared" si="63"/>
        <v>ITA-SG-23</v>
      </c>
      <c r="J819" s="32" t="str">
        <f>MID(Tabella1[[#This Row],[COD PRODOTTO]],3,3)</f>
        <v>848</v>
      </c>
      <c r="K819" s="32"/>
      <c r="L819" t="str">
        <f t="shared" si="65"/>
        <v>terminato</v>
      </c>
      <c r="M819" t="str">
        <f t="shared" si="66"/>
        <v>E7848125</v>
      </c>
      <c r="N819" t="str">
        <f>TRIM(C819)</f>
        <v>ITA</v>
      </c>
      <c r="O819" t="str">
        <f>TRIM(D819)</f>
        <v>SG</v>
      </c>
      <c r="P819" t="str">
        <f t="shared" si="64"/>
        <v>non terminato</v>
      </c>
      <c r="Q819" t="str">
        <f t="shared" si="64"/>
        <v>20</v>
      </c>
      <c r="R819" t="str">
        <f t="shared" si="64"/>
        <v>23</v>
      </c>
    </row>
    <row r="820" spans="1:18" ht="12.75" customHeight="1" x14ac:dyDescent="0.3">
      <c r="A820" s="16">
        <v>822</v>
      </c>
      <c r="B820" s="14" t="s">
        <v>413</v>
      </c>
      <c r="C820" s="14" t="s">
        <v>8</v>
      </c>
      <c r="D820" s="14" t="s">
        <v>9</v>
      </c>
      <c r="E820" s="15" t="s">
        <v>1391</v>
      </c>
      <c r="F820" s="16">
        <v>30</v>
      </c>
      <c r="G820" s="17">
        <v>18</v>
      </c>
      <c r="H820" s="18">
        <f t="shared" si="62"/>
        <v>540</v>
      </c>
      <c r="I820" s="14" t="str">
        <f t="shared" si="63"/>
        <v>ITA-SG-18</v>
      </c>
      <c r="J820" s="32" t="str">
        <f>MID(Tabella1[[#This Row],[COD PRODOTTO]],3,3)</f>
        <v>848</v>
      </c>
      <c r="K820" s="32"/>
      <c r="L820" t="str">
        <f t="shared" si="65"/>
        <v>terminato</v>
      </c>
      <c r="M820" t="str">
        <f t="shared" si="66"/>
        <v>E7848125</v>
      </c>
      <c r="N820" t="str">
        <f>TRIM(C820)</f>
        <v>ITA</v>
      </c>
      <c r="O820" t="str">
        <f>TRIM(D820)</f>
        <v>SG</v>
      </c>
      <c r="P820" t="str">
        <f t="shared" si="64"/>
        <v>non terminato</v>
      </c>
      <c r="Q820" t="str">
        <f t="shared" si="64"/>
        <v>30</v>
      </c>
      <c r="R820" t="str">
        <f t="shared" si="64"/>
        <v>18</v>
      </c>
    </row>
    <row r="821" spans="1:18" ht="12.75" customHeight="1" x14ac:dyDescent="0.3">
      <c r="A821" s="16">
        <v>823</v>
      </c>
      <c r="B821" s="14" t="s">
        <v>414</v>
      </c>
      <c r="C821" s="14" t="s">
        <v>8</v>
      </c>
      <c r="D821" s="14" t="s">
        <v>65</v>
      </c>
      <c r="E821" s="15" t="s">
        <v>1391</v>
      </c>
      <c r="F821" s="16">
        <v>20</v>
      </c>
      <c r="G821" s="17">
        <v>36</v>
      </c>
      <c r="H821" s="18">
        <f t="shared" si="62"/>
        <v>720</v>
      </c>
      <c r="I821" s="14" t="str">
        <f t="shared" si="63"/>
        <v>ITA-zan PAM-36</v>
      </c>
      <c r="J821" s="32" t="str">
        <f>MID(Tabella1[[#This Row],[COD PRODOTTO]],3,3)</f>
        <v>614</v>
      </c>
      <c r="K821" s="32"/>
      <c r="L821" t="str">
        <f t="shared" si="65"/>
        <v>terminato</v>
      </c>
      <c r="M821" t="str">
        <f t="shared" si="66"/>
        <v>A1614537</v>
      </c>
      <c r="N821" t="str">
        <f>TRIM(C821)</f>
        <v>ITA</v>
      </c>
      <c r="O821" t="str">
        <f>TRIM(D821)</f>
        <v>zan PAM</v>
      </c>
      <c r="P821" t="str">
        <f t="shared" si="64"/>
        <v>non terminato</v>
      </c>
      <c r="Q821" t="str">
        <f t="shared" si="64"/>
        <v>20</v>
      </c>
      <c r="R821" t="str">
        <f t="shared" si="64"/>
        <v>36</v>
      </c>
    </row>
    <row r="822" spans="1:18" ht="12.75" customHeight="1" x14ac:dyDescent="0.3">
      <c r="A822" s="16">
        <v>824</v>
      </c>
      <c r="B822" s="14" t="s">
        <v>414</v>
      </c>
      <c r="C822" s="14" t="s">
        <v>8</v>
      </c>
      <c r="D822" s="14" t="s">
        <v>65</v>
      </c>
      <c r="E822" s="14" t="s">
        <v>10</v>
      </c>
      <c r="F822" s="16">
        <v>0</v>
      </c>
      <c r="G822" s="17">
        <v>21</v>
      </c>
      <c r="H822" s="18" t="str">
        <f t="shared" si="62"/>
        <v/>
      </c>
      <c r="I822" s="14" t="str">
        <f t="shared" si="63"/>
        <v>ITA-zan PAM-21</v>
      </c>
      <c r="J822" s="32" t="str">
        <f>MID(Tabella1[[#This Row],[COD PRODOTTO]],3,3)</f>
        <v>614</v>
      </c>
      <c r="K822" s="32"/>
      <c r="L822" t="str">
        <f t="shared" si="65"/>
        <v>terminato</v>
      </c>
      <c r="M822" t="str">
        <f t="shared" si="66"/>
        <v>A1614537</v>
      </c>
      <c r="N822" t="str">
        <f>TRIM(C822)</f>
        <v>ITA</v>
      </c>
      <c r="O822" t="str">
        <f>TRIM(D822)</f>
        <v>zan PAM</v>
      </c>
      <c r="P822" t="str">
        <f t="shared" si="64"/>
        <v>terminato</v>
      </c>
      <c r="Q822" t="str">
        <f t="shared" si="64"/>
        <v>0</v>
      </c>
      <c r="R822" t="str">
        <f t="shared" si="64"/>
        <v>21</v>
      </c>
    </row>
    <row r="823" spans="1:18" ht="12.75" customHeight="1" x14ac:dyDescent="0.3">
      <c r="A823" s="16">
        <v>825</v>
      </c>
      <c r="B823" s="14" t="s">
        <v>414</v>
      </c>
      <c r="C823" s="14" t="s">
        <v>8</v>
      </c>
      <c r="D823" s="14" t="s">
        <v>65</v>
      </c>
      <c r="E823" s="15" t="s">
        <v>1391</v>
      </c>
      <c r="F823" s="16">
        <v>30</v>
      </c>
      <c r="G823" s="17">
        <v>15</v>
      </c>
      <c r="H823" s="18">
        <f t="shared" si="62"/>
        <v>450</v>
      </c>
      <c r="I823" s="14" t="str">
        <f t="shared" si="63"/>
        <v>ITA-zan PAM-15</v>
      </c>
      <c r="J823" s="32" t="str">
        <f>MID(Tabella1[[#This Row],[COD PRODOTTO]],3,3)</f>
        <v>614</v>
      </c>
      <c r="K823" s="32"/>
      <c r="L823" t="str">
        <f t="shared" si="65"/>
        <v>terminato</v>
      </c>
      <c r="M823" t="str">
        <f t="shared" si="66"/>
        <v>A1614537</v>
      </c>
      <c r="N823" t="str">
        <f>TRIM(C823)</f>
        <v>ITA</v>
      </c>
      <c r="O823" t="str">
        <f>TRIM(D823)</f>
        <v>zan PAM</v>
      </c>
      <c r="P823" t="str">
        <f t="shared" si="64"/>
        <v>non terminato</v>
      </c>
      <c r="Q823" t="str">
        <f t="shared" si="64"/>
        <v>30</v>
      </c>
      <c r="R823" t="str">
        <f t="shared" si="64"/>
        <v>15</v>
      </c>
    </row>
    <row r="824" spans="1:18" ht="12.75" customHeight="1" x14ac:dyDescent="0.3">
      <c r="A824" s="16">
        <v>826</v>
      </c>
      <c r="B824" s="14" t="s">
        <v>415</v>
      </c>
      <c r="C824" s="14" t="s">
        <v>8</v>
      </c>
      <c r="D824" s="14" t="s">
        <v>47</v>
      </c>
      <c r="E824" s="14" t="s">
        <v>10</v>
      </c>
      <c r="F824" s="16">
        <v>0</v>
      </c>
      <c r="G824" s="17">
        <v>21</v>
      </c>
      <c r="H824" s="18" t="str">
        <f t="shared" si="62"/>
        <v/>
      </c>
      <c r="I824" s="14" t="str">
        <f t="shared" si="63"/>
        <v>ITA-zan pin SPA-21</v>
      </c>
      <c r="J824" s="32" t="str">
        <f>MID(Tabella1[[#This Row],[COD PRODOTTO]],3,3)</f>
        <v>834</v>
      </c>
      <c r="K824" s="32"/>
      <c r="L824" t="str">
        <f t="shared" si="65"/>
        <v>terminato</v>
      </c>
      <c r="M824" t="str">
        <f t="shared" si="66"/>
        <v>A7834566</v>
      </c>
      <c r="N824" t="str">
        <f>TRIM(C824)</f>
        <v>ITA</v>
      </c>
      <c r="O824" t="str">
        <f>TRIM(D824)</f>
        <v>zan pin SPA</v>
      </c>
      <c r="P824" t="str">
        <f t="shared" si="64"/>
        <v>terminato</v>
      </c>
      <c r="Q824" t="str">
        <f t="shared" si="64"/>
        <v>0</v>
      </c>
      <c r="R824" t="str">
        <f t="shared" si="64"/>
        <v>21</v>
      </c>
    </row>
    <row r="825" spans="1:18" ht="12.75" customHeight="1" x14ac:dyDescent="0.3">
      <c r="A825" s="16">
        <v>827</v>
      </c>
      <c r="B825" s="14" t="s">
        <v>415</v>
      </c>
      <c r="C825" s="14" t="s">
        <v>8</v>
      </c>
      <c r="D825" s="14" t="s">
        <v>47</v>
      </c>
      <c r="E825" s="15" t="s">
        <v>1391</v>
      </c>
      <c r="F825" s="16">
        <v>30</v>
      </c>
      <c r="G825" s="17">
        <v>23</v>
      </c>
      <c r="H825" s="18">
        <f t="shared" si="62"/>
        <v>690</v>
      </c>
      <c r="I825" s="14" t="str">
        <f t="shared" si="63"/>
        <v>ITA-zan pin SPA-23</v>
      </c>
      <c r="J825" s="32" t="str">
        <f>MID(Tabella1[[#This Row],[COD PRODOTTO]],3,3)</f>
        <v>834</v>
      </c>
      <c r="K825" s="32"/>
      <c r="L825" t="str">
        <f t="shared" si="65"/>
        <v>terminato</v>
      </c>
      <c r="M825" t="str">
        <f t="shared" si="66"/>
        <v>A7834566</v>
      </c>
      <c r="N825" t="str">
        <f>TRIM(C825)</f>
        <v>ITA</v>
      </c>
      <c r="O825" t="str">
        <f>TRIM(D825)</f>
        <v>zan pin SPA</v>
      </c>
      <c r="P825" t="str">
        <f t="shared" si="64"/>
        <v>non terminato</v>
      </c>
      <c r="Q825" t="str">
        <f t="shared" si="64"/>
        <v>30</v>
      </c>
      <c r="R825" t="str">
        <f t="shared" si="64"/>
        <v>23</v>
      </c>
    </row>
    <row r="826" spans="1:18" ht="12.75" customHeight="1" x14ac:dyDescent="0.3">
      <c r="A826" s="16">
        <v>828</v>
      </c>
      <c r="B826" s="14" t="s">
        <v>416</v>
      </c>
      <c r="C826" s="14" t="s">
        <v>8</v>
      </c>
      <c r="D826" s="14" t="s">
        <v>36</v>
      </c>
      <c r="E826" s="14" t="s">
        <v>10</v>
      </c>
      <c r="F826" s="16">
        <v>0</v>
      </c>
      <c r="G826" s="17">
        <v>24</v>
      </c>
      <c r="H826" s="18" t="str">
        <f t="shared" si="62"/>
        <v/>
      </c>
      <c r="I826" s="14" t="str">
        <f t="shared" si="63"/>
        <v>ITA-zan VETRI-24</v>
      </c>
      <c r="J826" s="32" t="str">
        <f>MID(Tabella1[[#This Row],[COD PRODOTTO]],3,3)</f>
        <v>201</v>
      </c>
      <c r="K826" s="32"/>
      <c r="L826" t="str">
        <f t="shared" si="65"/>
        <v>terminato</v>
      </c>
      <c r="M826" t="str">
        <f t="shared" si="66"/>
        <v>O7201832</v>
      </c>
      <c r="N826" t="str">
        <f>TRIM(C826)</f>
        <v>ITA</v>
      </c>
      <c r="O826" t="str">
        <f>TRIM(D826)</f>
        <v>zan VETRI</v>
      </c>
      <c r="P826" t="str">
        <f t="shared" si="64"/>
        <v>terminato</v>
      </c>
      <c r="Q826" t="str">
        <f t="shared" si="64"/>
        <v>0</v>
      </c>
      <c r="R826" t="str">
        <f t="shared" si="64"/>
        <v>24</v>
      </c>
    </row>
    <row r="827" spans="1:18" ht="12.75" customHeight="1" x14ac:dyDescent="0.3">
      <c r="A827" s="16">
        <v>829</v>
      </c>
      <c r="B827" s="14" t="s">
        <v>416</v>
      </c>
      <c r="C827" s="14" t="s">
        <v>8</v>
      </c>
      <c r="D827" s="14" t="s">
        <v>36</v>
      </c>
      <c r="E827" s="15" t="s">
        <v>1391</v>
      </c>
      <c r="F827" s="16">
        <v>30</v>
      </c>
      <c r="G827" s="17">
        <v>18</v>
      </c>
      <c r="H827" s="18">
        <f t="shared" si="62"/>
        <v>540</v>
      </c>
      <c r="I827" s="14" t="str">
        <f t="shared" si="63"/>
        <v>ITA-zan VETRI-18</v>
      </c>
      <c r="J827" s="32" t="str">
        <f>MID(Tabella1[[#This Row],[COD PRODOTTO]],3,3)</f>
        <v>201</v>
      </c>
      <c r="K827" s="32"/>
      <c r="L827" t="str">
        <f t="shared" si="65"/>
        <v>terminato</v>
      </c>
      <c r="M827" t="str">
        <f t="shared" si="66"/>
        <v>O7201832</v>
      </c>
      <c r="N827" t="str">
        <f>TRIM(C827)</f>
        <v>ITA</v>
      </c>
      <c r="O827" t="str">
        <f>TRIM(D827)</f>
        <v>zan VETRI</v>
      </c>
      <c r="P827" t="str">
        <f t="shared" si="64"/>
        <v>non terminato</v>
      </c>
      <c r="Q827" t="str">
        <f t="shared" si="64"/>
        <v>30</v>
      </c>
      <c r="R827" t="str">
        <f t="shared" si="64"/>
        <v>18</v>
      </c>
    </row>
    <row r="828" spans="1:18" ht="12.75" customHeight="1" x14ac:dyDescent="0.3">
      <c r="A828" s="16">
        <v>830</v>
      </c>
      <c r="B828" s="14" t="s">
        <v>416</v>
      </c>
      <c r="C828" s="14" t="s">
        <v>8</v>
      </c>
      <c r="D828" s="14" t="s">
        <v>36</v>
      </c>
      <c r="E828" s="15" t="s">
        <v>1391</v>
      </c>
      <c r="F828" s="16">
        <v>20</v>
      </c>
      <c r="G828" s="17">
        <v>29</v>
      </c>
      <c r="H828" s="18">
        <f t="shared" si="62"/>
        <v>580</v>
      </c>
      <c r="I828" s="14" t="str">
        <f t="shared" si="63"/>
        <v>ITA-zan VETRI-29</v>
      </c>
      <c r="J828" s="32" t="str">
        <f>MID(Tabella1[[#This Row],[COD PRODOTTO]],3,3)</f>
        <v>201</v>
      </c>
      <c r="K828" s="32"/>
      <c r="L828" t="str">
        <f t="shared" si="65"/>
        <v>terminato</v>
      </c>
      <c r="M828" t="str">
        <f t="shared" si="66"/>
        <v>O7201832</v>
      </c>
      <c r="N828" t="str">
        <f>TRIM(C828)</f>
        <v>ITA</v>
      </c>
      <c r="O828" t="str">
        <f>TRIM(D828)</f>
        <v>zan VETRI</v>
      </c>
      <c r="P828" t="str">
        <f t="shared" si="64"/>
        <v>non terminato</v>
      </c>
      <c r="Q828" t="str">
        <f t="shared" si="64"/>
        <v>20</v>
      </c>
      <c r="R828" t="str">
        <f t="shared" si="64"/>
        <v>29</v>
      </c>
    </row>
    <row r="829" spans="1:18" ht="12.75" customHeight="1" x14ac:dyDescent="0.3">
      <c r="A829" s="16">
        <v>831</v>
      </c>
      <c r="B829" s="14" t="s">
        <v>416</v>
      </c>
      <c r="C829" s="14" t="s">
        <v>8</v>
      </c>
      <c r="D829" s="14" t="s">
        <v>36</v>
      </c>
      <c r="E829" s="15" t="s">
        <v>1391</v>
      </c>
      <c r="F829" s="16">
        <v>20</v>
      </c>
      <c r="G829" s="17">
        <v>10</v>
      </c>
      <c r="H829" s="18">
        <f t="shared" si="62"/>
        <v>200</v>
      </c>
      <c r="I829" s="14" t="str">
        <f t="shared" si="63"/>
        <v>ITA-zan VETRI-10</v>
      </c>
      <c r="J829" s="32" t="str">
        <f>MID(Tabella1[[#This Row],[COD PRODOTTO]],3,3)</f>
        <v>201</v>
      </c>
      <c r="K829" s="32"/>
      <c r="L829" t="str">
        <f t="shared" si="65"/>
        <v>terminato</v>
      </c>
      <c r="M829" t="str">
        <f t="shared" si="66"/>
        <v>O7201832</v>
      </c>
      <c r="N829" t="str">
        <f>TRIM(C829)</f>
        <v>ITA</v>
      </c>
      <c r="O829" t="str">
        <f>TRIM(D829)</f>
        <v>zan VETRI</v>
      </c>
      <c r="P829" t="str">
        <f t="shared" si="64"/>
        <v>non terminato</v>
      </c>
      <c r="Q829" t="str">
        <f t="shared" si="64"/>
        <v>20</v>
      </c>
      <c r="R829" t="str">
        <f t="shared" si="64"/>
        <v>10</v>
      </c>
    </row>
    <row r="830" spans="1:18" ht="12.75" customHeight="1" x14ac:dyDescent="0.3">
      <c r="A830" s="16">
        <v>832</v>
      </c>
      <c r="B830" s="14" t="s">
        <v>417</v>
      </c>
      <c r="C830" s="14" t="s">
        <v>8</v>
      </c>
      <c r="D830" s="14" t="s">
        <v>47</v>
      </c>
      <c r="E830" s="15" t="s">
        <v>1391</v>
      </c>
      <c r="F830" s="16">
        <v>20</v>
      </c>
      <c r="G830" s="17">
        <v>19</v>
      </c>
      <c r="H830" s="18">
        <f t="shared" si="62"/>
        <v>380</v>
      </c>
      <c r="I830" s="14" t="str">
        <f t="shared" si="63"/>
        <v>ITA-zan pin SPA-19</v>
      </c>
      <c r="J830" s="32" t="str">
        <f>MID(Tabella1[[#This Row],[COD PRODOTTO]],3,3)</f>
        <v>406</v>
      </c>
      <c r="K830" s="32"/>
      <c r="L830" t="str">
        <f t="shared" si="65"/>
        <v>terminato</v>
      </c>
      <c r="M830" t="str">
        <f t="shared" si="66"/>
        <v>M5406849</v>
      </c>
      <c r="N830" t="str">
        <f>TRIM(C830)</f>
        <v>ITA</v>
      </c>
      <c r="O830" t="str">
        <f>TRIM(D830)</f>
        <v>zan pin SPA</v>
      </c>
      <c r="P830" t="str">
        <f t="shared" si="64"/>
        <v>non terminato</v>
      </c>
      <c r="Q830" t="str">
        <f t="shared" si="64"/>
        <v>20</v>
      </c>
      <c r="R830" t="str">
        <f t="shared" si="64"/>
        <v>19</v>
      </c>
    </row>
    <row r="831" spans="1:18" ht="12.75" customHeight="1" x14ac:dyDescent="0.3">
      <c r="A831" s="16">
        <v>833</v>
      </c>
      <c r="B831" s="14" t="s">
        <v>417</v>
      </c>
      <c r="C831" s="14" t="s">
        <v>8</v>
      </c>
      <c r="D831" s="14" t="s">
        <v>47</v>
      </c>
      <c r="E831" s="14" t="s">
        <v>10</v>
      </c>
      <c r="F831" s="16">
        <v>0</v>
      </c>
      <c r="G831" s="17">
        <v>19</v>
      </c>
      <c r="H831" s="18" t="str">
        <f t="shared" si="62"/>
        <v/>
      </c>
      <c r="I831" s="14" t="str">
        <f t="shared" si="63"/>
        <v>ITA-zan pin SPA-19</v>
      </c>
      <c r="J831" s="32" t="str">
        <f>MID(Tabella1[[#This Row],[COD PRODOTTO]],3,3)</f>
        <v>406</v>
      </c>
      <c r="K831" s="32"/>
      <c r="L831" t="str">
        <f t="shared" si="65"/>
        <v>terminato</v>
      </c>
      <c r="M831" t="str">
        <f t="shared" si="66"/>
        <v>M5406849</v>
      </c>
      <c r="N831" t="str">
        <f>TRIM(C831)</f>
        <v>ITA</v>
      </c>
      <c r="O831" t="str">
        <f>TRIM(D831)</f>
        <v>zan pin SPA</v>
      </c>
      <c r="P831" t="str">
        <f t="shared" si="64"/>
        <v>terminato</v>
      </c>
      <c r="Q831" t="str">
        <f t="shared" si="64"/>
        <v>0</v>
      </c>
      <c r="R831" t="str">
        <f t="shared" si="64"/>
        <v>19</v>
      </c>
    </row>
    <row r="832" spans="1:18" ht="12.75" customHeight="1" x14ac:dyDescent="0.3">
      <c r="A832" s="16">
        <v>834</v>
      </c>
      <c r="B832" s="14" t="s">
        <v>417</v>
      </c>
      <c r="C832" s="14" t="s">
        <v>8</v>
      </c>
      <c r="D832" s="14" t="s">
        <v>47</v>
      </c>
      <c r="E832" s="15" t="s">
        <v>1391</v>
      </c>
      <c r="F832" s="16">
        <v>30</v>
      </c>
      <c r="G832" s="17">
        <v>28</v>
      </c>
      <c r="H832" s="18">
        <f t="shared" si="62"/>
        <v>840</v>
      </c>
      <c r="I832" s="14" t="str">
        <f t="shared" si="63"/>
        <v>ITA-zan pin SPA-28</v>
      </c>
      <c r="J832" s="32" t="str">
        <f>MID(Tabella1[[#This Row],[COD PRODOTTO]],3,3)</f>
        <v>406</v>
      </c>
      <c r="K832" s="32"/>
      <c r="L832" t="str">
        <f t="shared" si="65"/>
        <v>terminato</v>
      </c>
      <c r="M832" t="str">
        <f t="shared" si="66"/>
        <v>M5406849</v>
      </c>
      <c r="N832" t="str">
        <f>TRIM(C832)</f>
        <v>ITA</v>
      </c>
      <c r="O832" t="str">
        <f>TRIM(D832)</f>
        <v>zan pin SPA</v>
      </c>
      <c r="P832" t="str">
        <f t="shared" si="64"/>
        <v>non terminato</v>
      </c>
      <c r="Q832" t="str">
        <f t="shared" si="64"/>
        <v>30</v>
      </c>
      <c r="R832" t="str">
        <f t="shared" si="64"/>
        <v>28</v>
      </c>
    </row>
    <row r="833" spans="1:18" ht="12.75" customHeight="1" x14ac:dyDescent="0.3">
      <c r="A833" s="16">
        <v>835</v>
      </c>
      <c r="B833" s="14" t="s">
        <v>418</v>
      </c>
      <c r="C833" s="14" t="s">
        <v>8</v>
      </c>
      <c r="D833" s="14" t="s">
        <v>9</v>
      </c>
      <c r="E833" s="15" t="s">
        <v>1391</v>
      </c>
      <c r="F833" s="16">
        <v>30</v>
      </c>
      <c r="G833" s="17">
        <v>22</v>
      </c>
      <c r="H833" s="18">
        <f t="shared" si="62"/>
        <v>660</v>
      </c>
      <c r="I833" s="14" t="str">
        <f t="shared" si="63"/>
        <v>ITA-SG-22</v>
      </c>
      <c r="J833" s="32" t="str">
        <f>MID(Tabella1[[#This Row],[COD PRODOTTO]],3,3)</f>
        <v>601</v>
      </c>
      <c r="K833" s="32"/>
      <c r="L833" t="str">
        <f t="shared" si="65"/>
        <v>terminato</v>
      </c>
      <c r="M833" t="str">
        <f t="shared" si="66"/>
        <v>E8601320</v>
      </c>
      <c r="N833" t="str">
        <f>TRIM(C833)</f>
        <v>ITA</v>
      </c>
      <c r="O833" t="str">
        <f>TRIM(D833)</f>
        <v>SG</v>
      </c>
      <c r="P833" t="str">
        <f t="shared" si="64"/>
        <v>non terminato</v>
      </c>
      <c r="Q833" t="str">
        <f t="shared" si="64"/>
        <v>30</v>
      </c>
      <c r="R833" t="str">
        <f t="shared" si="64"/>
        <v>22</v>
      </c>
    </row>
    <row r="834" spans="1:18" ht="12.75" customHeight="1" x14ac:dyDescent="0.3">
      <c r="A834" s="16">
        <v>836</v>
      </c>
      <c r="B834" s="14" t="s">
        <v>418</v>
      </c>
      <c r="C834" s="14" t="s">
        <v>8</v>
      </c>
      <c r="D834" s="14" t="s">
        <v>9</v>
      </c>
      <c r="E834" s="14" t="s">
        <v>10</v>
      </c>
      <c r="F834" s="16">
        <v>0</v>
      </c>
      <c r="G834" s="17">
        <v>39</v>
      </c>
      <c r="H834" s="18" t="str">
        <f t="shared" ref="H834:H897" si="67">IF(G834*F834=0,"",G834*F834)</f>
        <v/>
      </c>
      <c r="I834" s="14" t="str">
        <f t="shared" ref="I834:I897" si="68">_xlfn.CONCAT(C834,"-",D834,"-",G834)</f>
        <v>ITA-SG-39</v>
      </c>
      <c r="J834" s="32" t="str">
        <f>MID(Tabella1[[#This Row],[COD PRODOTTO]],3,3)</f>
        <v>601</v>
      </c>
      <c r="K834" s="32"/>
      <c r="L834" t="str">
        <f t="shared" si="65"/>
        <v>terminato</v>
      </c>
      <c r="M834" t="str">
        <f t="shared" si="66"/>
        <v>E8601320</v>
      </c>
      <c r="N834" t="str">
        <f>TRIM(C834)</f>
        <v>ITA</v>
      </c>
      <c r="O834" t="str">
        <f>TRIM(D834)</f>
        <v>SG</v>
      </c>
      <c r="P834" t="str">
        <f>TRIM(E834)</f>
        <v>terminato</v>
      </c>
      <c r="Q834" t="str">
        <f>TRIM(F834)</f>
        <v>0</v>
      </c>
      <c r="R834" t="str">
        <f>TRIM(G834)</f>
        <v>39</v>
      </c>
    </row>
    <row r="835" spans="1:18" ht="12.75" customHeight="1" x14ac:dyDescent="0.3">
      <c r="A835" s="16">
        <v>837</v>
      </c>
      <c r="B835" s="14" t="s">
        <v>419</v>
      </c>
      <c r="C835" s="14" t="s">
        <v>8</v>
      </c>
      <c r="D835" s="14" t="s">
        <v>9</v>
      </c>
      <c r="E835" s="14" t="s">
        <v>10</v>
      </c>
      <c r="F835" s="16">
        <v>0</v>
      </c>
      <c r="G835" s="17">
        <v>28</v>
      </c>
      <c r="H835" s="18" t="str">
        <f t="shared" si="67"/>
        <v/>
      </c>
      <c r="I835" s="14" t="str">
        <f t="shared" si="68"/>
        <v>ITA-SG-28</v>
      </c>
      <c r="J835" s="32" t="str">
        <f>MID(Tabella1[[#This Row],[COD PRODOTTO]],3,3)</f>
        <v>997</v>
      </c>
      <c r="K835" s="32"/>
      <c r="L835" t="str">
        <f t="shared" ref="L835:L898" si="69">IF($E835="","non terminato","terminato")</f>
        <v>terminato</v>
      </c>
      <c r="M835" t="str">
        <f t="shared" ref="M835:M898" si="70">TRIM(B835)</f>
        <v>P1997963</v>
      </c>
      <c r="N835" t="str">
        <f>TRIM(C835)</f>
        <v>ITA</v>
      </c>
      <c r="O835" t="str">
        <f>TRIM(D835)</f>
        <v>SG</v>
      </c>
      <c r="P835" t="str">
        <f>TRIM(E835)</f>
        <v>terminato</v>
      </c>
      <c r="Q835" t="str">
        <f t="shared" ref="Q835:R898" si="71">TRIM(F835)</f>
        <v>0</v>
      </c>
      <c r="R835" t="str">
        <f t="shared" si="71"/>
        <v>28</v>
      </c>
    </row>
    <row r="836" spans="1:18" ht="12.75" customHeight="1" x14ac:dyDescent="0.3">
      <c r="A836" s="16">
        <v>838</v>
      </c>
      <c r="B836" s="14" t="s">
        <v>420</v>
      </c>
      <c r="C836" s="14" t="s">
        <v>8</v>
      </c>
      <c r="D836" s="14" t="s">
        <v>47</v>
      </c>
      <c r="E836" s="14" t="s">
        <v>10</v>
      </c>
      <c r="F836" s="16">
        <v>0</v>
      </c>
      <c r="G836" s="17">
        <v>35</v>
      </c>
      <c r="H836" s="18" t="str">
        <f t="shared" si="67"/>
        <v/>
      </c>
      <c r="I836" s="14" t="str">
        <f t="shared" si="68"/>
        <v>ITA-zan pin SPA-35</v>
      </c>
      <c r="J836" s="32" t="str">
        <f>MID(Tabella1[[#This Row],[COD PRODOTTO]],3,3)</f>
        <v>605</v>
      </c>
      <c r="K836" s="32"/>
      <c r="L836" t="str">
        <f t="shared" si="69"/>
        <v>terminato</v>
      </c>
      <c r="M836" t="str">
        <f t="shared" si="70"/>
        <v>D4605035</v>
      </c>
      <c r="N836" t="str">
        <f>TRIM(C836)</f>
        <v>ITA</v>
      </c>
      <c r="O836" t="str">
        <f>TRIM(D836)</f>
        <v>zan pin SPA</v>
      </c>
      <c r="P836" t="str">
        <f>TRIM(E836)</f>
        <v>terminato</v>
      </c>
      <c r="Q836" t="str">
        <f t="shared" si="71"/>
        <v>0</v>
      </c>
      <c r="R836" t="str">
        <f t="shared" si="71"/>
        <v>35</v>
      </c>
    </row>
    <row r="837" spans="1:18" ht="12.75" customHeight="1" x14ac:dyDescent="0.3">
      <c r="A837" s="16">
        <v>839</v>
      </c>
      <c r="B837" s="14" t="s">
        <v>420</v>
      </c>
      <c r="C837" s="14" t="s">
        <v>8</v>
      </c>
      <c r="D837" s="14" t="s">
        <v>47</v>
      </c>
      <c r="E837" s="15" t="s">
        <v>1391</v>
      </c>
      <c r="F837" s="16">
        <v>30</v>
      </c>
      <c r="G837" s="17">
        <v>11</v>
      </c>
      <c r="H837" s="18">
        <f t="shared" si="67"/>
        <v>330</v>
      </c>
      <c r="I837" s="14" t="str">
        <f t="shared" si="68"/>
        <v>ITA-zan pin SPA-11</v>
      </c>
      <c r="J837" s="32" t="str">
        <f>MID(Tabella1[[#This Row],[COD PRODOTTO]],3,3)</f>
        <v>605</v>
      </c>
      <c r="K837" s="32"/>
      <c r="L837" t="str">
        <f t="shared" si="69"/>
        <v>terminato</v>
      </c>
      <c r="M837" t="str">
        <f t="shared" si="70"/>
        <v>D4605035</v>
      </c>
      <c r="N837" t="str">
        <f>TRIM(C837)</f>
        <v>ITA</v>
      </c>
      <c r="O837" t="str">
        <f>TRIM(D837)</f>
        <v>zan pin SPA</v>
      </c>
      <c r="P837" t="str">
        <f>TRIM(E837)</f>
        <v>non terminato</v>
      </c>
      <c r="Q837" t="str">
        <f t="shared" si="71"/>
        <v>30</v>
      </c>
      <c r="R837" t="str">
        <f t="shared" si="71"/>
        <v>11</v>
      </c>
    </row>
    <row r="838" spans="1:18" ht="12.75" customHeight="1" x14ac:dyDescent="0.3">
      <c r="A838" s="16">
        <v>840</v>
      </c>
      <c r="B838" s="14" t="s">
        <v>421</v>
      </c>
      <c r="C838" s="14" t="s">
        <v>8</v>
      </c>
      <c r="D838" s="14" t="s">
        <v>180</v>
      </c>
      <c r="E838" s="14" t="s">
        <v>10</v>
      </c>
      <c r="F838" s="16">
        <v>0</v>
      </c>
      <c r="G838" s="17">
        <v>35</v>
      </c>
      <c r="H838" s="18" t="str">
        <f t="shared" si="67"/>
        <v/>
      </c>
      <c r="I838" s="14" t="str">
        <f t="shared" si="68"/>
        <v>ITA-mull-35</v>
      </c>
      <c r="J838" s="32" t="str">
        <f>MID(Tabella1[[#This Row],[COD PRODOTTO]],3,3)</f>
        <v>385</v>
      </c>
      <c r="K838" s="32"/>
      <c r="L838" t="str">
        <f t="shared" si="69"/>
        <v>terminato</v>
      </c>
      <c r="M838" t="str">
        <f t="shared" si="70"/>
        <v>M6385593</v>
      </c>
      <c r="N838" t="str">
        <f>TRIM(C838)</f>
        <v>ITA</v>
      </c>
      <c r="O838" t="str">
        <f>TRIM(D838)</f>
        <v>mull</v>
      </c>
      <c r="P838" t="str">
        <f>TRIM(E838)</f>
        <v>terminato</v>
      </c>
      <c r="Q838" t="str">
        <f t="shared" si="71"/>
        <v>0</v>
      </c>
      <c r="R838" t="str">
        <f t="shared" si="71"/>
        <v>35</v>
      </c>
    </row>
    <row r="839" spans="1:18" ht="12.75" customHeight="1" x14ac:dyDescent="0.3">
      <c r="A839" s="16">
        <v>841</v>
      </c>
      <c r="B839" s="14" t="s">
        <v>421</v>
      </c>
      <c r="C839" s="14" t="s">
        <v>8</v>
      </c>
      <c r="D839" s="14" t="s">
        <v>180</v>
      </c>
      <c r="E839" s="15" t="s">
        <v>1391</v>
      </c>
      <c r="F839" s="16">
        <v>30</v>
      </c>
      <c r="G839" s="17">
        <v>37</v>
      </c>
      <c r="H839" s="18">
        <f t="shared" si="67"/>
        <v>1110</v>
      </c>
      <c r="I839" s="14" t="str">
        <f t="shared" si="68"/>
        <v>ITA-mull-37</v>
      </c>
      <c r="J839" s="32" t="str">
        <f>MID(Tabella1[[#This Row],[COD PRODOTTO]],3,3)</f>
        <v>385</v>
      </c>
      <c r="K839" s="32"/>
      <c r="L839" t="str">
        <f t="shared" si="69"/>
        <v>terminato</v>
      </c>
      <c r="M839" t="str">
        <f t="shared" si="70"/>
        <v>M6385593</v>
      </c>
      <c r="N839" t="str">
        <f>TRIM(C839)</f>
        <v>ITA</v>
      </c>
      <c r="O839" t="str">
        <f>TRIM(D839)</f>
        <v>mull</v>
      </c>
      <c r="P839" t="str">
        <f>TRIM(E839)</f>
        <v>non terminato</v>
      </c>
      <c r="Q839" t="str">
        <f t="shared" si="71"/>
        <v>30</v>
      </c>
      <c r="R839" t="str">
        <f t="shared" si="71"/>
        <v>37</v>
      </c>
    </row>
    <row r="840" spans="1:18" ht="12.75" customHeight="1" x14ac:dyDescent="0.3">
      <c r="A840" s="16">
        <v>842</v>
      </c>
      <c r="B840" s="14" t="s">
        <v>421</v>
      </c>
      <c r="C840" s="14" t="s">
        <v>8</v>
      </c>
      <c r="D840" s="14" t="s">
        <v>180</v>
      </c>
      <c r="E840" s="15" t="s">
        <v>1391</v>
      </c>
      <c r="F840" s="16">
        <v>20</v>
      </c>
      <c r="G840" s="17">
        <v>16</v>
      </c>
      <c r="H840" s="18">
        <f t="shared" si="67"/>
        <v>320</v>
      </c>
      <c r="I840" s="14" t="str">
        <f t="shared" si="68"/>
        <v>ITA-mull-16</v>
      </c>
      <c r="J840" s="32" t="str">
        <f>MID(Tabella1[[#This Row],[COD PRODOTTO]],3,3)</f>
        <v>385</v>
      </c>
      <c r="K840" s="32"/>
      <c r="L840" t="str">
        <f t="shared" si="69"/>
        <v>terminato</v>
      </c>
      <c r="M840" t="str">
        <f t="shared" si="70"/>
        <v>M6385593</v>
      </c>
      <c r="N840" t="str">
        <f>TRIM(C840)</f>
        <v>ITA</v>
      </c>
      <c r="O840" t="str">
        <f>TRIM(D840)</f>
        <v>mull</v>
      </c>
      <c r="P840" t="str">
        <f>TRIM(E840)</f>
        <v>non terminato</v>
      </c>
      <c r="Q840" t="str">
        <f t="shared" si="71"/>
        <v>20</v>
      </c>
      <c r="R840" t="str">
        <f t="shared" si="71"/>
        <v>16</v>
      </c>
    </row>
    <row r="841" spans="1:18" ht="12.75" customHeight="1" x14ac:dyDescent="0.3">
      <c r="A841" s="16">
        <v>843</v>
      </c>
      <c r="B841" s="14" t="s">
        <v>422</v>
      </c>
      <c r="C841" s="14" t="s">
        <v>8</v>
      </c>
      <c r="D841" s="14" t="s">
        <v>47</v>
      </c>
      <c r="E841" s="14" t="s">
        <v>10</v>
      </c>
      <c r="F841" s="16">
        <v>0</v>
      </c>
      <c r="G841" s="17">
        <v>25</v>
      </c>
      <c r="H841" s="18" t="str">
        <f t="shared" si="67"/>
        <v/>
      </c>
      <c r="I841" s="14" t="str">
        <f t="shared" si="68"/>
        <v>ITA-zan pin SPA-25</v>
      </c>
      <c r="J841" s="32" t="str">
        <f>MID(Tabella1[[#This Row],[COD PRODOTTO]],3,3)</f>
        <v>592</v>
      </c>
      <c r="K841" s="32"/>
      <c r="L841" t="str">
        <f t="shared" si="69"/>
        <v>terminato</v>
      </c>
      <c r="M841" t="str">
        <f t="shared" si="70"/>
        <v>C2592798</v>
      </c>
      <c r="N841" t="str">
        <f>TRIM(C841)</f>
        <v>ITA</v>
      </c>
      <c r="O841" t="str">
        <f>TRIM(D841)</f>
        <v>zan pin SPA</v>
      </c>
      <c r="P841" t="str">
        <f>TRIM(E841)</f>
        <v>terminato</v>
      </c>
      <c r="Q841" t="str">
        <f t="shared" si="71"/>
        <v>0</v>
      </c>
      <c r="R841" t="str">
        <f t="shared" si="71"/>
        <v>25</v>
      </c>
    </row>
    <row r="842" spans="1:18" ht="12.75" customHeight="1" x14ac:dyDescent="0.3">
      <c r="A842" s="16">
        <v>844</v>
      </c>
      <c r="B842" s="14" t="s">
        <v>423</v>
      </c>
      <c r="C842" s="14" t="s">
        <v>8</v>
      </c>
      <c r="D842" s="14" t="s">
        <v>47</v>
      </c>
      <c r="E842" s="14" t="s">
        <v>10</v>
      </c>
      <c r="F842" s="16">
        <v>0</v>
      </c>
      <c r="G842" s="17">
        <v>35</v>
      </c>
      <c r="H842" s="18" t="str">
        <f t="shared" si="67"/>
        <v/>
      </c>
      <c r="I842" s="14" t="str">
        <f t="shared" si="68"/>
        <v>ITA-zan pin SPA-35</v>
      </c>
      <c r="J842" s="32" t="str">
        <f>MID(Tabella1[[#This Row],[COD PRODOTTO]],3,3)</f>
        <v>547</v>
      </c>
      <c r="K842" s="32"/>
      <c r="L842" t="str">
        <f t="shared" si="69"/>
        <v>terminato</v>
      </c>
      <c r="M842" t="str">
        <f t="shared" si="70"/>
        <v>S9547858</v>
      </c>
      <c r="N842" t="str">
        <f>TRIM(C842)</f>
        <v>ITA</v>
      </c>
      <c r="O842" t="str">
        <f>TRIM(D842)</f>
        <v>zan pin SPA</v>
      </c>
      <c r="P842" t="str">
        <f>TRIM(E842)</f>
        <v>terminato</v>
      </c>
      <c r="Q842" t="str">
        <f t="shared" si="71"/>
        <v>0</v>
      </c>
      <c r="R842" t="str">
        <f t="shared" si="71"/>
        <v>35</v>
      </c>
    </row>
    <row r="843" spans="1:18" ht="12.75" customHeight="1" x14ac:dyDescent="0.3">
      <c r="A843" s="16">
        <v>845</v>
      </c>
      <c r="B843" s="14" t="s">
        <v>424</v>
      </c>
      <c r="C843" s="14" t="s">
        <v>8</v>
      </c>
      <c r="D843" s="14" t="s">
        <v>75</v>
      </c>
      <c r="E843" s="14" t="s">
        <v>10</v>
      </c>
      <c r="F843" s="16">
        <v>0</v>
      </c>
      <c r="G843" s="17">
        <v>31</v>
      </c>
      <c r="H843" s="18" t="str">
        <f t="shared" si="67"/>
        <v/>
      </c>
      <c r="I843" s="14" t="str">
        <f t="shared" si="68"/>
        <v>ITA-lollo SRL-31</v>
      </c>
      <c r="J843" s="32" t="str">
        <f>MID(Tabella1[[#This Row],[COD PRODOTTO]],3,3)</f>
        <v>920</v>
      </c>
      <c r="K843" s="32"/>
      <c r="L843" t="str">
        <f t="shared" si="69"/>
        <v>terminato</v>
      </c>
      <c r="M843" t="str">
        <f t="shared" si="70"/>
        <v>C3920290</v>
      </c>
      <c r="N843" t="str">
        <f>TRIM(C843)</f>
        <v>ITA</v>
      </c>
      <c r="O843" t="str">
        <f>TRIM(D843)</f>
        <v>lollo SRL</v>
      </c>
      <c r="P843" t="str">
        <f>TRIM(E843)</f>
        <v>terminato</v>
      </c>
      <c r="Q843" t="str">
        <f t="shared" si="71"/>
        <v>0</v>
      </c>
      <c r="R843" t="str">
        <f t="shared" si="71"/>
        <v>31</v>
      </c>
    </row>
    <row r="844" spans="1:18" ht="12.75" customHeight="1" x14ac:dyDescent="0.3">
      <c r="A844" s="16">
        <v>846</v>
      </c>
      <c r="B844" s="14" t="s">
        <v>425</v>
      </c>
      <c r="C844" s="14" t="s">
        <v>8</v>
      </c>
      <c r="D844" s="14" t="s">
        <v>36</v>
      </c>
      <c r="E844" s="15" t="s">
        <v>1391</v>
      </c>
      <c r="F844" s="16">
        <v>20</v>
      </c>
      <c r="G844" s="17">
        <v>35</v>
      </c>
      <c r="H844" s="18">
        <f t="shared" si="67"/>
        <v>700</v>
      </c>
      <c r="I844" s="14" t="str">
        <f t="shared" si="68"/>
        <v>ITA-zan VETRI-35</v>
      </c>
      <c r="J844" s="32" t="str">
        <f>MID(Tabella1[[#This Row],[COD PRODOTTO]],3,3)</f>
        <v>108</v>
      </c>
      <c r="K844" s="32"/>
      <c r="L844" t="str">
        <f t="shared" si="69"/>
        <v>terminato</v>
      </c>
      <c r="M844" t="str">
        <f t="shared" si="70"/>
        <v>V3108639</v>
      </c>
      <c r="N844" t="str">
        <f>TRIM(C844)</f>
        <v>ITA</v>
      </c>
      <c r="O844" t="str">
        <f>TRIM(D844)</f>
        <v>zan VETRI</v>
      </c>
      <c r="P844" t="str">
        <f>TRIM(E844)</f>
        <v>non terminato</v>
      </c>
      <c r="Q844" t="str">
        <f t="shared" si="71"/>
        <v>20</v>
      </c>
      <c r="R844" t="str">
        <f t="shared" si="71"/>
        <v>35</v>
      </c>
    </row>
    <row r="845" spans="1:18" ht="12.75" customHeight="1" x14ac:dyDescent="0.3">
      <c r="A845" s="16">
        <v>847</v>
      </c>
      <c r="B845" s="14" t="s">
        <v>425</v>
      </c>
      <c r="C845" s="14" t="s">
        <v>8</v>
      </c>
      <c r="D845" s="14" t="s">
        <v>36</v>
      </c>
      <c r="E845" s="15" t="s">
        <v>1391</v>
      </c>
      <c r="F845" s="16">
        <v>30</v>
      </c>
      <c r="G845" s="17">
        <v>13</v>
      </c>
      <c r="H845" s="18">
        <f t="shared" si="67"/>
        <v>390</v>
      </c>
      <c r="I845" s="14" t="str">
        <f t="shared" si="68"/>
        <v>ITA-zan VETRI-13</v>
      </c>
      <c r="J845" s="32" t="str">
        <f>MID(Tabella1[[#This Row],[COD PRODOTTO]],3,3)</f>
        <v>108</v>
      </c>
      <c r="K845" s="32"/>
      <c r="L845" t="str">
        <f t="shared" si="69"/>
        <v>terminato</v>
      </c>
      <c r="M845" t="str">
        <f t="shared" si="70"/>
        <v>V3108639</v>
      </c>
      <c r="N845" t="str">
        <f>TRIM(C845)</f>
        <v>ITA</v>
      </c>
      <c r="O845" t="str">
        <f>TRIM(D845)</f>
        <v>zan VETRI</v>
      </c>
      <c r="P845" t="str">
        <f>TRIM(E845)</f>
        <v>non terminato</v>
      </c>
      <c r="Q845" t="str">
        <f t="shared" si="71"/>
        <v>30</v>
      </c>
      <c r="R845" t="str">
        <f t="shared" si="71"/>
        <v>13</v>
      </c>
    </row>
    <row r="846" spans="1:18" ht="12.75" customHeight="1" x14ac:dyDescent="0.3">
      <c r="A846" s="16">
        <v>848</v>
      </c>
      <c r="B846" s="14" t="s">
        <v>425</v>
      </c>
      <c r="C846" s="14" t="s">
        <v>8</v>
      </c>
      <c r="D846" s="14" t="s">
        <v>36</v>
      </c>
      <c r="E846" s="14" t="s">
        <v>10</v>
      </c>
      <c r="F846" s="16">
        <v>0</v>
      </c>
      <c r="G846" s="17">
        <v>40</v>
      </c>
      <c r="H846" s="18" t="str">
        <f t="shared" si="67"/>
        <v/>
      </c>
      <c r="I846" s="14" t="str">
        <f t="shared" si="68"/>
        <v>ITA-zan VETRI-40</v>
      </c>
      <c r="J846" s="32" t="str">
        <f>MID(Tabella1[[#This Row],[COD PRODOTTO]],3,3)</f>
        <v>108</v>
      </c>
      <c r="K846" s="32"/>
      <c r="L846" t="str">
        <f t="shared" si="69"/>
        <v>terminato</v>
      </c>
      <c r="M846" t="str">
        <f t="shared" si="70"/>
        <v>V3108639</v>
      </c>
      <c r="N846" t="str">
        <f>TRIM(C846)</f>
        <v>ITA</v>
      </c>
      <c r="O846" t="str">
        <f>TRIM(D846)</f>
        <v>zan VETRI</v>
      </c>
      <c r="P846" t="str">
        <f>TRIM(E846)</f>
        <v>terminato</v>
      </c>
      <c r="Q846" t="str">
        <f t="shared" si="71"/>
        <v>0</v>
      </c>
      <c r="R846" t="str">
        <f t="shared" si="71"/>
        <v>40</v>
      </c>
    </row>
    <row r="847" spans="1:18" ht="12.75" customHeight="1" x14ac:dyDescent="0.3">
      <c r="A847" s="16">
        <v>849</v>
      </c>
      <c r="B847" s="14" t="s">
        <v>425</v>
      </c>
      <c r="C847" s="14" t="s">
        <v>8</v>
      </c>
      <c r="D847" s="14" t="s">
        <v>36</v>
      </c>
      <c r="E847" s="15" t="s">
        <v>1391</v>
      </c>
      <c r="F847" s="16">
        <v>20</v>
      </c>
      <c r="G847" s="17">
        <v>12</v>
      </c>
      <c r="H847" s="18">
        <f t="shared" si="67"/>
        <v>240</v>
      </c>
      <c r="I847" s="14" t="str">
        <f t="shared" si="68"/>
        <v>ITA-zan VETRI-12</v>
      </c>
      <c r="J847" s="32" t="str">
        <f>MID(Tabella1[[#This Row],[COD PRODOTTO]],3,3)</f>
        <v>108</v>
      </c>
      <c r="K847" s="32"/>
      <c r="L847" t="str">
        <f t="shared" si="69"/>
        <v>terminato</v>
      </c>
      <c r="M847" t="str">
        <f t="shared" si="70"/>
        <v>V3108639</v>
      </c>
      <c r="N847" t="str">
        <f>TRIM(C847)</f>
        <v>ITA</v>
      </c>
      <c r="O847" t="str">
        <f>TRIM(D847)</f>
        <v>zan VETRI</v>
      </c>
      <c r="P847" t="str">
        <f>TRIM(E847)</f>
        <v>non terminato</v>
      </c>
      <c r="Q847" t="str">
        <f t="shared" si="71"/>
        <v>20</v>
      </c>
      <c r="R847" t="str">
        <f t="shared" si="71"/>
        <v>12</v>
      </c>
    </row>
    <row r="848" spans="1:18" ht="12.75" customHeight="1" x14ac:dyDescent="0.3">
      <c r="A848" s="16">
        <v>850</v>
      </c>
      <c r="B848" s="14" t="s">
        <v>426</v>
      </c>
      <c r="C848" s="14" t="s">
        <v>8</v>
      </c>
      <c r="D848" s="14" t="s">
        <v>36</v>
      </c>
      <c r="E848" s="15" t="s">
        <v>1391</v>
      </c>
      <c r="F848" s="16">
        <v>30</v>
      </c>
      <c r="G848" s="17">
        <v>36</v>
      </c>
      <c r="H848" s="18">
        <f t="shared" si="67"/>
        <v>1080</v>
      </c>
      <c r="I848" s="14" t="str">
        <f t="shared" si="68"/>
        <v>ITA-zan VETRI-36</v>
      </c>
      <c r="J848" s="32" t="str">
        <f>MID(Tabella1[[#This Row],[COD PRODOTTO]],3,3)</f>
        <v>421</v>
      </c>
      <c r="K848" s="32"/>
      <c r="L848" t="str">
        <f t="shared" si="69"/>
        <v>terminato</v>
      </c>
      <c r="M848" t="str">
        <f t="shared" si="70"/>
        <v>D9421345</v>
      </c>
      <c r="N848" t="str">
        <f>TRIM(C848)</f>
        <v>ITA</v>
      </c>
      <c r="O848" t="str">
        <f>TRIM(D848)</f>
        <v>zan VETRI</v>
      </c>
      <c r="P848" t="str">
        <f>TRIM(E848)</f>
        <v>non terminato</v>
      </c>
      <c r="Q848" t="str">
        <f t="shared" si="71"/>
        <v>30</v>
      </c>
      <c r="R848" t="str">
        <f t="shared" si="71"/>
        <v>36</v>
      </c>
    </row>
    <row r="849" spans="1:18" ht="12.75" customHeight="1" x14ac:dyDescent="0.3">
      <c r="A849" s="16">
        <v>851</v>
      </c>
      <c r="B849" s="14" t="s">
        <v>426</v>
      </c>
      <c r="C849" s="14" t="s">
        <v>8</v>
      </c>
      <c r="D849" s="14" t="s">
        <v>36</v>
      </c>
      <c r="E849" s="14" t="s">
        <v>10</v>
      </c>
      <c r="F849" s="16">
        <v>0</v>
      </c>
      <c r="G849" s="17">
        <v>18</v>
      </c>
      <c r="H849" s="18" t="str">
        <f t="shared" si="67"/>
        <v/>
      </c>
      <c r="I849" s="14" t="str">
        <f t="shared" si="68"/>
        <v>ITA-zan VETRI-18</v>
      </c>
      <c r="J849" s="32" t="str">
        <f>MID(Tabella1[[#This Row],[COD PRODOTTO]],3,3)</f>
        <v>421</v>
      </c>
      <c r="K849" s="32"/>
      <c r="L849" t="str">
        <f t="shared" si="69"/>
        <v>terminato</v>
      </c>
      <c r="M849" t="str">
        <f t="shared" si="70"/>
        <v>D9421345</v>
      </c>
      <c r="N849" t="str">
        <f>TRIM(C849)</f>
        <v>ITA</v>
      </c>
      <c r="O849" t="str">
        <f>TRIM(D849)</f>
        <v>zan VETRI</v>
      </c>
      <c r="P849" t="str">
        <f>TRIM(E849)</f>
        <v>terminato</v>
      </c>
      <c r="Q849" t="str">
        <f t="shared" si="71"/>
        <v>0</v>
      </c>
      <c r="R849" t="str">
        <f t="shared" si="71"/>
        <v>18</v>
      </c>
    </row>
    <row r="850" spans="1:18" ht="12.75" customHeight="1" x14ac:dyDescent="0.3">
      <c r="A850" s="16">
        <v>852</v>
      </c>
      <c r="B850" s="14" t="s">
        <v>427</v>
      </c>
      <c r="C850" s="14" t="s">
        <v>8</v>
      </c>
      <c r="D850" s="14" t="s">
        <v>36</v>
      </c>
      <c r="E850" s="14" t="s">
        <v>10</v>
      </c>
      <c r="F850" s="16">
        <v>0</v>
      </c>
      <c r="G850" s="17">
        <v>14</v>
      </c>
      <c r="H850" s="18" t="str">
        <f t="shared" si="67"/>
        <v/>
      </c>
      <c r="I850" s="14" t="str">
        <f t="shared" si="68"/>
        <v>ITA-zan VETRI-14</v>
      </c>
      <c r="J850" s="32" t="str">
        <f>MID(Tabella1[[#This Row],[COD PRODOTTO]],3,3)</f>
        <v>391</v>
      </c>
      <c r="K850" s="32"/>
      <c r="L850" t="str">
        <f t="shared" si="69"/>
        <v>terminato</v>
      </c>
      <c r="M850" t="str">
        <f t="shared" si="70"/>
        <v>E7391173</v>
      </c>
      <c r="N850" t="str">
        <f>TRIM(C850)</f>
        <v>ITA</v>
      </c>
      <c r="O850" t="str">
        <f>TRIM(D850)</f>
        <v>zan VETRI</v>
      </c>
      <c r="P850" t="str">
        <f>TRIM(E850)</f>
        <v>terminato</v>
      </c>
      <c r="Q850" t="str">
        <f t="shared" si="71"/>
        <v>0</v>
      </c>
      <c r="R850" t="str">
        <f t="shared" si="71"/>
        <v>14</v>
      </c>
    </row>
    <row r="851" spans="1:18" ht="12.75" customHeight="1" x14ac:dyDescent="0.3">
      <c r="A851" s="16">
        <v>853</v>
      </c>
      <c r="B851" s="14" t="s">
        <v>427</v>
      </c>
      <c r="C851" s="14" t="s">
        <v>8</v>
      </c>
      <c r="D851" s="14" t="s">
        <v>36</v>
      </c>
      <c r="E851" s="15" t="s">
        <v>1391</v>
      </c>
      <c r="F851" s="16">
        <v>20</v>
      </c>
      <c r="G851" s="17">
        <v>27</v>
      </c>
      <c r="H851" s="18">
        <f t="shared" si="67"/>
        <v>540</v>
      </c>
      <c r="I851" s="14" t="str">
        <f t="shared" si="68"/>
        <v>ITA-zan VETRI-27</v>
      </c>
      <c r="J851" s="32" t="str">
        <f>MID(Tabella1[[#This Row],[COD PRODOTTO]],3,3)</f>
        <v>391</v>
      </c>
      <c r="K851" s="32"/>
      <c r="L851" t="str">
        <f t="shared" si="69"/>
        <v>terminato</v>
      </c>
      <c r="M851" t="str">
        <f t="shared" si="70"/>
        <v>E7391173</v>
      </c>
      <c r="N851" t="str">
        <f>TRIM(C851)</f>
        <v>ITA</v>
      </c>
      <c r="O851" t="str">
        <f>TRIM(D851)</f>
        <v>zan VETRI</v>
      </c>
      <c r="P851" t="str">
        <f>TRIM(E851)</f>
        <v>non terminato</v>
      </c>
      <c r="Q851" t="str">
        <f t="shared" si="71"/>
        <v>20</v>
      </c>
      <c r="R851" t="str">
        <f t="shared" si="71"/>
        <v>27</v>
      </c>
    </row>
    <row r="852" spans="1:18" ht="12.75" customHeight="1" x14ac:dyDescent="0.3">
      <c r="A852" s="16">
        <v>854</v>
      </c>
      <c r="B852" s="14" t="s">
        <v>427</v>
      </c>
      <c r="C852" s="14" t="s">
        <v>8</v>
      </c>
      <c r="D852" s="14" t="s">
        <v>36</v>
      </c>
      <c r="E852" s="15" t="s">
        <v>1391</v>
      </c>
      <c r="F852" s="16">
        <v>30</v>
      </c>
      <c r="G852" s="17">
        <v>29</v>
      </c>
      <c r="H852" s="18">
        <f t="shared" si="67"/>
        <v>870</v>
      </c>
      <c r="I852" s="14" t="str">
        <f t="shared" si="68"/>
        <v>ITA-zan VETRI-29</v>
      </c>
      <c r="J852" s="32" t="str">
        <f>MID(Tabella1[[#This Row],[COD PRODOTTO]],3,3)</f>
        <v>391</v>
      </c>
      <c r="K852" s="32"/>
      <c r="L852" t="str">
        <f t="shared" si="69"/>
        <v>terminato</v>
      </c>
      <c r="M852" t="str">
        <f t="shared" si="70"/>
        <v>E7391173</v>
      </c>
      <c r="N852" t="str">
        <f>TRIM(C852)</f>
        <v>ITA</v>
      </c>
      <c r="O852" t="str">
        <f>TRIM(D852)</f>
        <v>zan VETRI</v>
      </c>
      <c r="P852" t="str">
        <f>TRIM(E852)</f>
        <v>non terminato</v>
      </c>
      <c r="Q852" t="str">
        <f t="shared" si="71"/>
        <v>30</v>
      </c>
      <c r="R852" t="str">
        <f t="shared" si="71"/>
        <v>29</v>
      </c>
    </row>
    <row r="853" spans="1:18" ht="12.75" customHeight="1" x14ac:dyDescent="0.3">
      <c r="A853" s="16">
        <v>855</v>
      </c>
      <c r="B853" s="14" t="s">
        <v>428</v>
      </c>
      <c r="C853" s="14" t="s">
        <v>8</v>
      </c>
      <c r="D853" s="14" t="s">
        <v>75</v>
      </c>
      <c r="E853" s="14" t="s">
        <v>10</v>
      </c>
      <c r="F853" s="16">
        <v>0</v>
      </c>
      <c r="G853" s="17">
        <v>30</v>
      </c>
      <c r="H853" s="18" t="str">
        <f t="shared" si="67"/>
        <v/>
      </c>
      <c r="I853" s="14" t="str">
        <f t="shared" si="68"/>
        <v>ITA-lollo SRL-30</v>
      </c>
      <c r="J853" s="32" t="str">
        <f>MID(Tabella1[[#This Row],[COD PRODOTTO]],3,3)</f>
        <v>164</v>
      </c>
      <c r="K853" s="32"/>
      <c r="L853" t="str">
        <f t="shared" si="69"/>
        <v>terminato</v>
      </c>
      <c r="M853" t="str">
        <f t="shared" si="70"/>
        <v>A4164605</v>
      </c>
      <c r="N853" t="str">
        <f>TRIM(C853)</f>
        <v>ITA</v>
      </c>
      <c r="O853" t="str">
        <f>TRIM(D853)</f>
        <v>lollo SRL</v>
      </c>
      <c r="P853" t="str">
        <f>TRIM(E853)</f>
        <v>terminato</v>
      </c>
      <c r="Q853" t="str">
        <f t="shared" si="71"/>
        <v>0</v>
      </c>
      <c r="R853" t="str">
        <f t="shared" si="71"/>
        <v>30</v>
      </c>
    </row>
    <row r="854" spans="1:18" ht="12.75" customHeight="1" x14ac:dyDescent="0.3">
      <c r="A854" s="16">
        <v>856</v>
      </c>
      <c r="B854" s="14" t="s">
        <v>429</v>
      </c>
      <c r="C854" s="14" t="s">
        <v>8</v>
      </c>
      <c r="D854" s="14" t="s">
        <v>47</v>
      </c>
      <c r="E854" s="14" t="s">
        <v>10</v>
      </c>
      <c r="F854" s="16">
        <v>0</v>
      </c>
      <c r="G854" s="17">
        <v>31</v>
      </c>
      <c r="H854" s="18" t="str">
        <f t="shared" si="67"/>
        <v/>
      </c>
      <c r="I854" s="14" t="str">
        <f t="shared" si="68"/>
        <v>ITA-zan pin SPA-31</v>
      </c>
      <c r="J854" s="32" t="str">
        <f>MID(Tabella1[[#This Row],[COD PRODOTTO]],3,3)</f>
        <v>205</v>
      </c>
      <c r="K854" s="32"/>
      <c r="L854" t="str">
        <f t="shared" si="69"/>
        <v>terminato</v>
      </c>
      <c r="M854" t="str">
        <f t="shared" si="70"/>
        <v>G4205009</v>
      </c>
      <c r="N854" t="str">
        <f>TRIM(C854)</f>
        <v>ITA</v>
      </c>
      <c r="O854" t="str">
        <f>TRIM(D854)</f>
        <v>zan pin SPA</v>
      </c>
      <c r="P854" t="str">
        <f>TRIM(E854)</f>
        <v>terminato</v>
      </c>
      <c r="Q854" t="str">
        <f t="shared" si="71"/>
        <v>0</v>
      </c>
      <c r="R854" t="str">
        <f t="shared" si="71"/>
        <v>31</v>
      </c>
    </row>
    <row r="855" spans="1:18" ht="12.75" customHeight="1" x14ac:dyDescent="0.3">
      <c r="A855" s="16">
        <v>857</v>
      </c>
      <c r="B855" s="14" t="s">
        <v>430</v>
      </c>
      <c r="C855" s="14" t="s">
        <v>8</v>
      </c>
      <c r="D855" s="14" t="s">
        <v>54</v>
      </c>
      <c r="E855" s="15" t="s">
        <v>1391</v>
      </c>
      <c r="F855" s="16">
        <v>30</v>
      </c>
      <c r="G855" s="17">
        <v>40</v>
      </c>
      <c r="H855" s="18">
        <f t="shared" si="67"/>
        <v>1200</v>
      </c>
      <c r="I855" s="14" t="str">
        <f t="shared" si="68"/>
        <v>ITA-zan S.R.L.-40</v>
      </c>
      <c r="J855" s="32" t="str">
        <f>MID(Tabella1[[#This Row],[COD PRODOTTO]],3,3)</f>
        <v>331</v>
      </c>
      <c r="K855" s="32"/>
      <c r="L855" t="str">
        <f t="shared" si="69"/>
        <v>terminato</v>
      </c>
      <c r="M855" t="str">
        <f t="shared" si="70"/>
        <v>S6331103</v>
      </c>
      <c r="N855" t="str">
        <f>TRIM(C855)</f>
        <v>ITA</v>
      </c>
      <c r="O855" t="str">
        <f>TRIM(D855)</f>
        <v>zan S.R.L.</v>
      </c>
      <c r="P855" t="str">
        <f>TRIM(E855)</f>
        <v>non terminato</v>
      </c>
      <c r="Q855" t="str">
        <f t="shared" si="71"/>
        <v>30</v>
      </c>
      <c r="R855" t="str">
        <f t="shared" si="71"/>
        <v>40</v>
      </c>
    </row>
    <row r="856" spans="1:18" ht="12.75" customHeight="1" x14ac:dyDescent="0.3">
      <c r="A856" s="16">
        <v>858</v>
      </c>
      <c r="B856" s="14" t="s">
        <v>430</v>
      </c>
      <c r="C856" s="14" t="s">
        <v>8</v>
      </c>
      <c r="D856" s="14" t="s">
        <v>54</v>
      </c>
      <c r="E856" s="14" t="s">
        <v>10</v>
      </c>
      <c r="F856" s="16">
        <v>0</v>
      </c>
      <c r="G856" s="17">
        <v>22</v>
      </c>
      <c r="H856" s="18" t="str">
        <f t="shared" si="67"/>
        <v/>
      </c>
      <c r="I856" s="14" t="str">
        <f t="shared" si="68"/>
        <v>ITA-zan S.R.L.-22</v>
      </c>
      <c r="J856" s="32" t="str">
        <f>MID(Tabella1[[#This Row],[COD PRODOTTO]],3,3)</f>
        <v>331</v>
      </c>
      <c r="K856" s="32"/>
      <c r="L856" t="str">
        <f t="shared" si="69"/>
        <v>terminato</v>
      </c>
      <c r="M856" t="str">
        <f t="shared" si="70"/>
        <v>S6331103</v>
      </c>
      <c r="N856" t="str">
        <f>TRIM(C856)</f>
        <v>ITA</v>
      </c>
      <c r="O856" t="str">
        <f>TRIM(D856)</f>
        <v>zan S.R.L.</v>
      </c>
      <c r="P856" t="str">
        <f>TRIM(E856)</f>
        <v>terminato</v>
      </c>
      <c r="Q856" t="str">
        <f t="shared" si="71"/>
        <v>0</v>
      </c>
      <c r="R856" t="str">
        <f t="shared" si="71"/>
        <v>22</v>
      </c>
    </row>
    <row r="857" spans="1:18" ht="12.75" customHeight="1" x14ac:dyDescent="0.3">
      <c r="A857" s="16">
        <v>859</v>
      </c>
      <c r="B857" s="14" t="s">
        <v>430</v>
      </c>
      <c r="C857" s="14" t="s">
        <v>8</v>
      </c>
      <c r="D857" s="14" t="s">
        <v>54</v>
      </c>
      <c r="E857" s="15" t="s">
        <v>1391</v>
      </c>
      <c r="F857" s="16">
        <v>20</v>
      </c>
      <c r="G857" s="17">
        <v>40</v>
      </c>
      <c r="H857" s="18">
        <f t="shared" si="67"/>
        <v>800</v>
      </c>
      <c r="I857" s="14" t="str">
        <f t="shared" si="68"/>
        <v>ITA-zan S.R.L.-40</v>
      </c>
      <c r="J857" s="32" t="str">
        <f>MID(Tabella1[[#This Row],[COD PRODOTTO]],3,3)</f>
        <v>331</v>
      </c>
      <c r="K857" s="32"/>
      <c r="L857" t="str">
        <f t="shared" si="69"/>
        <v>terminato</v>
      </c>
      <c r="M857" t="str">
        <f t="shared" si="70"/>
        <v>S6331103</v>
      </c>
      <c r="N857" t="str">
        <f>TRIM(C857)</f>
        <v>ITA</v>
      </c>
      <c r="O857" t="str">
        <f>TRIM(D857)</f>
        <v>zan S.R.L.</v>
      </c>
      <c r="P857" t="str">
        <f>TRIM(E857)</f>
        <v>non terminato</v>
      </c>
      <c r="Q857" t="str">
        <f t="shared" si="71"/>
        <v>20</v>
      </c>
      <c r="R857" t="str">
        <f t="shared" si="71"/>
        <v>40</v>
      </c>
    </row>
    <row r="858" spans="1:18" ht="12.75" customHeight="1" x14ac:dyDescent="0.3">
      <c r="A858" s="16">
        <v>860</v>
      </c>
      <c r="B858" s="14" t="s">
        <v>431</v>
      </c>
      <c r="C858" s="14" t="s">
        <v>8</v>
      </c>
      <c r="D858" s="14" t="s">
        <v>47</v>
      </c>
      <c r="E858" s="14" t="s">
        <v>10</v>
      </c>
      <c r="F858" s="16">
        <v>0</v>
      </c>
      <c r="G858" s="17">
        <v>22</v>
      </c>
      <c r="H858" s="18" t="str">
        <f t="shared" si="67"/>
        <v/>
      </c>
      <c r="I858" s="14" t="str">
        <f t="shared" si="68"/>
        <v>ITA-zan pin SPA-22</v>
      </c>
      <c r="J858" s="32" t="str">
        <f>MID(Tabella1[[#This Row],[COD PRODOTTO]],3,3)</f>
        <v>753</v>
      </c>
      <c r="K858" s="32"/>
      <c r="L858" t="str">
        <f t="shared" si="69"/>
        <v>terminato</v>
      </c>
      <c r="M858" t="str">
        <f t="shared" si="70"/>
        <v>L0753032</v>
      </c>
      <c r="N858" t="str">
        <f>TRIM(C858)</f>
        <v>ITA</v>
      </c>
      <c r="O858" t="str">
        <f>TRIM(D858)</f>
        <v>zan pin SPA</v>
      </c>
      <c r="P858" t="str">
        <f>TRIM(E858)</f>
        <v>terminato</v>
      </c>
      <c r="Q858" t="str">
        <f t="shared" si="71"/>
        <v>0</v>
      </c>
      <c r="R858" t="str">
        <f t="shared" si="71"/>
        <v>22</v>
      </c>
    </row>
    <row r="859" spans="1:18" ht="12.75" customHeight="1" x14ac:dyDescent="0.3">
      <c r="A859" s="16">
        <v>861</v>
      </c>
      <c r="B859" s="14" t="s">
        <v>432</v>
      </c>
      <c r="C859" s="14" t="s">
        <v>8</v>
      </c>
      <c r="D859" s="14" t="s">
        <v>47</v>
      </c>
      <c r="E859" s="14" t="s">
        <v>10</v>
      </c>
      <c r="F859" s="16">
        <v>0</v>
      </c>
      <c r="G859" s="17">
        <v>21</v>
      </c>
      <c r="H859" s="18" t="str">
        <f t="shared" si="67"/>
        <v/>
      </c>
      <c r="I859" s="14" t="str">
        <f t="shared" si="68"/>
        <v>ITA-zan pin SPA-21</v>
      </c>
      <c r="J859" s="32" t="str">
        <f>MID(Tabella1[[#This Row],[COD PRODOTTO]],3,3)</f>
        <v>341</v>
      </c>
      <c r="K859" s="32"/>
      <c r="L859" t="str">
        <f t="shared" si="69"/>
        <v>terminato</v>
      </c>
      <c r="M859" t="str">
        <f t="shared" si="70"/>
        <v>G6341250</v>
      </c>
      <c r="N859" t="str">
        <f>TRIM(C859)</f>
        <v>ITA</v>
      </c>
      <c r="O859" t="str">
        <f>TRIM(D859)</f>
        <v>zan pin SPA</v>
      </c>
      <c r="P859" t="str">
        <f>TRIM(E859)</f>
        <v>terminato</v>
      </c>
      <c r="Q859" t="str">
        <f t="shared" si="71"/>
        <v>0</v>
      </c>
      <c r="R859" t="str">
        <f t="shared" si="71"/>
        <v>21</v>
      </c>
    </row>
    <row r="860" spans="1:18" ht="12.75" customHeight="1" x14ac:dyDescent="0.3">
      <c r="A860" s="16">
        <v>862</v>
      </c>
      <c r="B860" s="14" t="s">
        <v>432</v>
      </c>
      <c r="C860" s="14" t="s">
        <v>8</v>
      </c>
      <c r="D860" s="14" t="s">
        <v>47</v>
      </c>
      <c r="E860" s="15" t="s">
        <v>1391</v>
      </c>
      <c r="F860" s="16">
        <v>20</v>
      </c>
      <c r="G860" s="17">
        <v>21</v>
      </c>
      <c r="H860" s="18">
        <f t="shared" si="67"/>
        <v>420</v>
      </c>
      <c r="I860" s="14" t="str">
        <f t="shared" si="68"/>
        <v>ITA-zan pin SPA-21</v>
      </c>
      <c r="J860" s="32" t="str">
        <f>MID(Tabella1[[#This Row],[COD PRODOTTO]],3,3)</f>
        <v>341</v>
      </c>
      <c r="K860" s="32"/>
      <c r="L860" t="str">
        <f t="shared" si="69"/>
        <v>terminato</v>
      </c>
      <c r="M860" t="str">
        <f t="shared" si="70"/>
        <v>G6341250</v>
      </c>
      <c r="N860" t="str">
        <f>TRIM(C860)</f>
        <v>ITA</v>
      </c>
      <c r="O860" t="str">
        <f>TRIM(D860)</f>
        <v>zan pin SPA</v>
      </c>
      <c r="P860" t="str">
        <f>TRIM(E860)</f>
        <v>non terminato</v>
      </c>
      <c r="Q860" t="str">
        <f t="shared" si="71"/>
        <v>20</v>
      </c>
      <c r="R860" t="str">
        <f t="shared" si="71"/>
        <v>21</v>
      </c>
    </row>
    <row r="861" spans="1:18" ht="12.75" customHeight="1" x14ac:dyDescent="0.3">
      <c r="A861" s="16">
        <v>863</v>
      </c>
      <c r="B861" s="14" t="s">
        <v>432</v>
      </c>
      <c r="C861" s="14" t="s">
        <v>8</v>
      </c>
      <c r="D861" s="14" t="s">
        <v>47</v>
      </c>
      <c r="E861" s="15" t="s">
        <v>1391</v>
      </c>
      <c r="F861" s="16">
        <v>30</v>
      </c>
      <c r="G861" s="17">
        <v>16</v>
      </c>
      <c r="H861" s="18">
        <f t="shared" si="67"/>
        <v>480</v>
      </c>
      <c r="I861" s="14" t="str">
        <f t="shared" si="68"/>
        <v>ITA-zan pin SPA-16</v>
      </c>
      <c r="J861" s="32" t="str">
        <f>MID(Tabella1[[#This Row],[COD PRODOTTO]],3,3)</f>
        <v>341</v>
      </c>
      <c r="K861" s="32"/>
      <c r="L861" t="str">
        <f t="shared" si="69"/>
        <v>terminato</v>
      </c>
      <c r="M861" t="str">
        <f t="shared" si="70"/>
        <v>G6341250</v>
      </c>
      <c r="N861" t="str">
        <f>TRIM(C861)</f>
        <v>ITA</v>
      </c>
      <c r="O861" t="str">
        <f>TRIM(D861)</f>
        <v>zan pin SPA</v>
      </c>
      <c r="P861" t="str">
        <f>TRIM(E861)</f>
        <v>non terminato</v>
      </c>
      <c r="Q861" t="str">
        <f t="shared" si="71"/>
        <v>30</v>
      </c>
      <c r="R861" t="str">
        <f t="shared" si="71"/>
        <v>16</v>
      </c>
    </row>
    <row r="862" spans="1:18" ht="12.75" customHeight="1" x14ac:dyDescent="0.3">
      <c r="A862" s="16">
        <v>864</v>
      </c>
      <c r="B862" s="14" t="s">
        <v>433</v>
      </c>
      <c r="C862" s="14" t="s">
        <v>8</v>
      </c>
      <c r="D862" s="14" t="s">
        <v>180</v>
      </c>
      <c r="E862" s="15" t="s">
        <v>1391</v>
      </c>
      <c r="F862" s="16">
        <v>30</v>
      </c>
      <c r="G862" s="17">
        <v>30</v>
      </c>
      <c r="H862" s="18">
        <f t="shared" si="67"/>
        <v>900</v>
      </c>
      <c r="I862" s="14" t="str">
        <f t="shared" si="68"/>
        <v>ITA-mull-30</v>
      </c>
      <c r="J862" s="32" t="str">
        <f>MID(Tabella1[[#This Row],[COD PRODOTTO]],3,3)</f>
        <v>858</v>
      </c>
      <c r="K862" s="32"/>
      <c r="L862" t="str">
        <f t="shared" si="69"/>
        <v>terminato</v>
      </c>
      <c r="M862" t="str">
        <f t="shared" si="70"/>
        <v>B5858397</v>
      </c>
      <c r="N862" t="str">
        <f>TRIM(C862)</f>
        <v>ITA</v>
      </c>
      <c r="O862" t="str">
        <f>TRIM(D862)</f>
        <v>mull</v>
      </c>
      <c r="P862" t="str">
        <f>TRIM(E862)</f>
        <v>non terminato</v>
      </c>
      <c r="Q862" t="str">
        <f t="shared" si="71"/>
        <v>30</v>
      </c>
      <c r="R862" t="str">
        <f t="shared" si="71"/>
        <v>30</v>
      </c>
    </row>
    <row r="863" spans="1:18" ht="12.75" customHeight="1" x14ac:dyDescent="0.3">
      <c r="A863" s="16">
        <v>865</v>
      </c>
      <c r="B863" s="14" t="s">
        <v>434</v>
      </c>
      <c r="C863" s="14" t="s">
        <v>8</v>
      </c>
      <c r="D863" s="14" t="s">
        <v>54</v>
      </c>
      <c r="E863" s="15" t="s">
        <v>1391</v>
      </c>
      <c r="F863" s="16">
        <v>30</v>
      </c>
      <c r="G863" s="17">
        <v>15</v>
      </c>
      <c r="H863" s="18">
        <f t="shared" si="67"/>
        <v>450</v>
      </c>
      <c r="I863" s="14" t="str">
        <f t="shared" si="68"/>
        <v>ITA-zan S.R.L.-15</v>
      </c>
      <c r="J863" s="32" t="str">
        <f>MID(Tabella1[[#This Row],[COD PRODOTTO]],3,3)</f>
        <v>498</v>
      </c>
      <c r="K863" s="32"/>
      <c r="L863" t="str">
        <f t="shared" si="69"/>
        <v>terminato</v>
      </c>
      <c r="M863" t="str">
        <f t="shared" si="70"/>
        <v>S7498626</v>
      </c>
      <c r="N863" t="str">
        <f>TRIM(C863)</f>
        <v>ITA</v>
      </c>
      <c r="O863" t="str">
        <f>TRIM(D863)</f>
        <v>zan S.R.L.</v>
      </c>
      <c r="P863" t="str">
        <f>TRIM(E863)</f>
        <v>non terminato</v>
      </c>
      <c r="Q863" t="str">
        <f t="shared" si="71"/>
        <v>30</v>
      </c>
      <c r="R863" t="str">
        <f t="shared" si="71"/>
        <v>15</v>
      </c>
    </row>
    <row r="864" spans="1:18" ht="12.75" customHeight="1" x14ac:dyDescent="0.3">
      <c r="A864" s="16">
        <v>866</v>
      </c>
      <c r="B864" s="14" t="s">
        <v>434</v>
      </c>
      <c r="C864" s="14" t="s">
        <v>8</v>
      </c>
      <c r="D864" s="14" t="s">
        <v>54</v>
      </c>
      <c r="E864" s="14" t="s">
        <v>10</v>
      </c>
      <c r="F864" s="16">
        <v>0</v>
      </c>
      <c r="G864" s="17">
        <v>22</v>
      </c>
      <c r="H864" s="18" t="str">
        <f t="shared" si="67"/>
        <v/>
      </c>
      <c r="I864" s="14" t="str">
        <f t="shared" si="68"/>
        <v>ITA-zan S.R.L.-22</v>
      </c>
      <c r="J864" s="32" t="str">
        <f>MID(Tabella1[[#This Row],[COD PRODOTTO]],3,3)</f>
        <v>498</v>
      </c>
      <c r="K864" s="32"/>
      <c r="L864" t="str">
        <f t="shared" si="69"/>
        <v>terminato</v>
      </c>
      <c r="M864" t="str">
        <f t="shared" si="70"/>
        <v>S7498626</v>
      </c>
      <c r="N864" t="str">
        <f>TRIM(C864)</f>
        <v>ITA</v>
      </c>
      <c r="O864" t="str">
        <f>TRIM(D864)</f>
        <v>zan S.R.L.</v>
      </c>
      <c r="P864" t="str">
        <f>TRIM(E864)</f>
        <v>terminato</v>
      </c>
      <c r="Q864" t="str">
        <f t="shared" si="71"/>
        <v>0</v>
      </c>
      <c r="R864" t="str">
        <f t="shared" si="71"/>
        <v>22</v>
      </c>
    </row>
    <row r="865" spans="1:18" ht="12.75" customHeight="1" x14ac:dyDescent="0.3">
      <c r="A865" s="16">
        <v>867</v>
      </c>
      <c r="B865" s="14" t="s">
        <v>434</v>
      </c>
      <c r="C865" s="14" t="s">
        <v>8</v>
      </c>
      <c r="D865" s="14" t="s">
        <v>54</v>
      </c>
      <c r="E865" s="15" t="s">
        <v>1391</v>
      </c>
      <c r="F865" s="16">
        <v>20</v>
      </c>
      <c r="G865" s="17">
        <v>31</v>
      </c>
      <c r="H865" s="18">
        <f t="shared" si="67"/>
        <v>620</v>
      </c>
      <c r="I865" s="14" t="str">
        <f t="shared" si="68"/>
        <v>ITA-zan S.R.L.-31</v>
      </c>
      <c r="J865" s="32" t="str">
        <f>MID(Tabella1[[#This Row],[COD PRODOTTO]],3,3)</f>
        <v>498</v>
      </c>
      <c r="K865" s="32"/>
      <c r="L865" t="str">
        <f t="shared" si="69"/>
        <v>terminato</v>
      </c>
      <c r="M865" t="str">
        <f t="shared" si="70"/>
        <v>S7498626</v>
      </c>
      <c r="N865" t="str">
        <f>TRIM(C865)</f>
        <v>ITA</v>
      </c>
      <c r="O865" t="str">
        <f>TRIM(D865)</f>
        <v>zan S.R.L.</v>
      </c>
      <c r="P865" t="str">
        <f>TRIM(E865)</f>
        <v>non terminato</v>
      </c>
      <c r="Q865" t="str">
        <f t="shared" si="71"/>
        <v>20</v>
      </c>
      <c r="R865" t="str">
        <f t="shared" si="71"/>
        <v>31</v>
      </c>
    </row>
    <row r="866" spans="1:18" ht="12.75" customHeight="1" x14ac:dyDescent="0.3">
      <c r="A866" s="16">
        <v>868</v>
      </c>
      <c r="B866" s="14" t="s">
        <v>435</v>
      </c>
      <c r="C866" s="14" t="s">
        <v>8</v>
      </c>
      <c r="D866" s="14" t="s">
        <v>36</v>
      </c>
      <c r="E866" s="14" t="s">
        <v>10</v>
      </c>
      <c r="F866" s="16">
        <v>0</v>
      </c>
      <c r="G866" s="17">
        <v>37</v>
      </c>
      <c r="H866" s="18" t="str">
        <f t="shared" si="67"/>
        <v/>
      </c>
      <c r="I866" s="14" t="str">
        <f t="shared" si="68"/>
        <v>ITA-zan VETRI-37</v>
      </c>
      <c r="J866" s="32" t="str">
        <f>MID(Tabella1[[#This Row],[COD PRODOTTO]],3,3)</f>
        <v>541</v>
      </c>
      <c r="K866" s="32"/>
      <c r="L866" t="str">
        <f t="shared" si="69"/>
        <v>terminato</v>
      </c>
      <c r="M866" t="str">
        <f t="shared" si="70"/>
        <v>L9541902</v>
      </c>
      <c r="N866" t="str">
        <f>TRIM(C866)</f>
        <v>ITA</v>
      </c>
      <c r="O866" t="str">
        <f>TRIM(D866)</f>
        <v>zan VETRI</v>
      </c>
      <c r="P866" t="str">
        <f>TRIM(E866)</f>
        <v>terminato</v>
      </c>
      <c r="Q866" t="str">
        <f t="shared" si="71"/>
        <v>0</v>
      </c>
      <c r="R866" t="str">
        <f t="shared" si="71"/>
        <v>37</v>
      </c>
    </row>
    <row r="867" spans="1:18" ht="12.75" customHeight="1" x14ac:dyDescent="0.3">
      <c r="A867" s="16">
        <v>869</v>
      </c>
      <c r="B867" s="14" t="s">
        <v>435</v>
      </c>
      <c r="C867" s="14" t="s">
        <v>8</v>
      </c>
      <c r="D867" s="14" t="s">
        <v>36</v>
      </c>
      <c r="E867" s="15" t="s">
        <v>1391</v>
      </c>
      <c r="F867" s="16">
        <v>30</v>
      </c>
      <c r="G867" s="17">
        <v>28</v>
      </c>
      <c r="H867" s="18">
        <f t="shared" si="67"/>
        <v>840</v>
      </c>
      <c r="I867" s="14" t="str">
        <f t="shared" si="68"/>
        <v>ITA-zan VETRI-28</v>
      </c>
      <c r="J867" s="32" t="str">
        <f>MID(Tabella1[[#This Row],[COD PRODOTTO]],3,3)</f>
        <v>541</v>
      </c>
      <c r="K867" s="32"/>
      <c r="L867" t="str">
        <f t="shared" si="69"/>
        <v>terminato</v>
      </c>
      <c r="M867" t="str">
        <f t="shared" si="70"/>
        <v>L9541902</v>
      </c>
      <c r="N867" t="str">
        <f>TRIM(C867)</f>
        <v>ITA</v>
      </c>
      <c r="O867" t="str">
        <f>TRIM(D867)</f>
        <v>zan VETRI</v>
      </c>
      <c r="P867" t="str">
        <f>TRIM(E867)</f>
        <v>non terminato</v>
      </c>
      <c r="Q867" t="str">
        <f t="shared" si="71"/>
        <v>30</v>
      </c>
      <c r="R867" t="str">
        <f t="shared" si="71"/>
        <v>28</v>
      </c>
    </row>
    <row r="868" spans="1:18" ht="12.75" customHeight="1" x14ac:dyDescent="0.3">
      <c r="A868" s="16">
        <v>870</v>
      </c>
      <c r="B868" s="14" t="s">
        <v>435</v>
      </c>
      <c r="C868" s="14" t="s">
        <v>8</v>
      </c>
      <c r="D868" s="14" t="s">
        <v>36</v>
      </c>
      <c r="E868" s="15" t="s">
        <v>1391</v>
      </c>
      <c r="F868" s="16">
        <v>20</v>
      </c>
      <c r="G868" s="17">
        <v>10</v>
      </c>
      <c r="H868" s="18">
        <f t="shared" si="67"/>
        <v>200</v>
      </c>
      <c r="I868" s="14" t="str">
        <f t="shared" si="68"/>
        <v>ITA-zan VETRI-10</v>
      </c>
      <c r="J868" s="32" t="str">
        <f>MID(Tabella1[[#This Row],[COD PRODOTTO]],3,3)</f>
        <v>541</v>
      </c>
      <c r="K868" s="32"/>
      <c r="L868" t="str">
        <f t="shared" si="69"/>
        <v>terminato</v>
      </c>
      <c r="M868" t="str">
        <f t="shared" si="70"/>
        <v>L9541902</v>
      </c>
      <c r="N868" t="str">
        <f>TRIM(C868)</f>
        <v>ITA</v>
      </c>
      <c r="O868" t="str">
        <f>TRIM(D868)</f>
        <v>zan VETRI</v>
      </c>
      <c r="P868" t="str">
        <f>TRIM(E868)</f>
        <v>non terminato</v>
      </c>
      <c r="Q868" t="str">
        <f t="shared" si="71"/>
        <v>20</v>
      </c>
      <c r="R868" t="str">
        <f t="shared" si="71"/>
        <v>10</v>
      </c>
    </row>
    <row r="869" spans="1:18" ht="12.75" customHeight="1" x14ac:dyDescent="0.3">
      <c r="A869" s="16">
        <v>871</v>
      </c>
      <c r="B869" s="14" t="s">
        <v>436</v>
      </c>
      <c r="C869" s="14" t="s">
        <v>8</v>
      </c>
      <c r="D869" s="14" t="s">
        <v>36</v>
      </c>
      <c r="E869" s="15" t="s">
        <v>1391</v>
      </c>
      <c r="F869" s="16">
        <v>20</v>
      </c>
      <c r="G869" s="17">
        <v>14</v>
      </c>
      <c r="H869" s="18">
        <f t="shared" si="67"/>
        <v>280</v>
      </c>
      <c r="I869" s="14" t="str">
        <f t="shared" si="68"/>
        <v>ITA-zan VETRI-14</v>
      </c>
      <c r="J869" s="32" t="str">
        <f>MID(Tabella1[[#This Row],[COD PRODOTTO]],3,3)</f>
        <v>257</v>
      </c>
      <c r="K869" s="32"/>
      <c r="L869" t="str">
        <f t="shared" si="69"/>
        <v>terminato</v>
      </c>
      <c r="M869" t="str">
        <f t="shared" si="70"/>
        <v>M4257968</v>
      </c>
      <c r="N869" t="str">
        <f>TRIM(C869)</f>
        <v>ITA</v>
      </c>
      <c r="O869" t="str">
        <f>TRIM(D869)</f>
        <v>zan VETRI</v>
      </c>
      <c r="P869" t="str">
        <f>TRIM(E869)</f>
        <v>non terminato</v>
      </c>
      <c r="Q869" t="str">
        <f t="shared" si="71"/>
        <v>20</v>
      </c>
      <c r="R869" t="str">
        <f t="shared" si="71"/>
        <v>14</v>
      </c>
    </row>
    <row r="870" spans="1:18" ht="12.75" customHeight="1" x14ac:dyDescent="0.3">
      <c r="A870" s="16">
        <v>872</v>
      </c>
      <c r="B870" s="14" t="s">
        <v>436</v>
      </c>
      <c r="C870" s="14" t="s">
        <v>8</v>
      </c>
      <c r="D870" s="14" t="s">
        <v>36</v>
      </c>
      <c r="E870" s="14" t="s">
        <v>10</v>
      </c>
      <c r="F870" s="16">
        <v>0</v>
      </c>
      <c r="G870" s="17">
        <v>11</v>
      </c>
      <c r="H870" s="18" t="str">
        <f t="shared" si="67"/>
        <v/>
      </c>
      <c r="I870" s="14" t="str">
        <f t="shared" si="68"/>
        <v>ITA-zan VETRI-11</v>
      </c>
      <c r="J870" s="32" t="str">
        <f>MID(Tabella1[[#This Row],[COD PRODOTTO]],3,3)</f>
        <v>257</v>
      </c>
      <c r="K870" s="32"/>
      <c r="L870" t="str">
        <f t="shared" si="69"/>
        <v>terminato</v>
      </c>
      <c r="M870" t="str">
        <f t="shared" si="70"/>
        <v>M4257968</v>
      </c>
      <c r="N870" t="str">
        <f>TRIM(C870)</f>
        <v>ITA</v>
      </c>
      <c r="O870" t="str">
        <f>TRIM(D870)</f>
        <v>zan VETRI</v>
      </c>
      <c r="P870" t="str">
        <f>TRIM(E870)</f>
        <v>terminato</v>
      </c>
      <c r="Q870" t="str">
        <f t="shared" si="71"/>
        <v>0</v>
      </c>
      <c r="R870" t="str">
        <f t="shared" si="71"/>
        <v>11</v>
      </c>
    </row>
    <row r="871" spans="1:18" ht="12.75" customHeight="1" x14ac:dyDescent="0.3">
      <c r="A871" s="16">
        <v>873</v>
      </c>
      <c r="B871" s="14" t="s">
        <v>436</v>
      </c>
      <c r="C871" s="14" t="s">
        <v>8</v>
      </c>
      <c r="D871" s="14" t="s">
        <v>36</v>
      </c>
      <c r="E871" s="15" t="s">
        <v>1391</v>
      </c>
      <c r="F871" s="16">
        <v>20</v>
      </c>
      <c r="G871" s="17">
        <v>29</v>
      </c>
      <c r="H871" s="18">
        <f t="shared" si="67"/>
        <v>580</v>
      </c>
      <c r="I871" s="14" t="str">
        <f t="shared" si="68"/>
        <v>ITA-zan VETRI-29</v>
      </c>
      <c r="J871" s="32" t="str">
        <f>MID(Tabella1[[#This Row],[COD PRODOTTO]],3,3)</f>
        <v>257</v>
      </c>
      <c r="K871" s="32"/>
      <c r="L871" t="str">
        <f t="shared" si="69"/>
        <v>terminato</v>
      </c>
      <c r="M871" t="str">
        <f t="shared" si="70"/>
        <v>M4257968</v>
      </c>
      <c r="N871" t="str">
        <f>TRIM(C871)</f>
        <v>ITA</v>
      </c>
      <c r="O871" t="str">
        <f>TRIM(D871)</f>
        <v>zan VETRI</v>
      </c>
      <c r="P871" t="str">
        <f>TRIM(E871)</f>
        <v>non terminato</v>
      </c>
      <c r="Q871" t="str">
        <f t="shared" si="71"/>
        <v>20</v>
      </c>
      <c r="R871" t="str">
        <f t="shared" si="71"/>
        <v>29</v>
      </c>
    </row>
    <row r="872" spans="1:18" ht="12.75" customHeight="1" x14ac:dyDescent="0.3">
      <c r="A872" s="16">
        <v>874</v>
      </c>
      <c r="B872" s="14" t="s">
        <v>436</v>
      </c>
      <c r="C872" s="14" t="s">
        <v>8</v>
      </c>
      <c r="D872" s="14" t="s">
        <v>36</v>
      </c>
      <c r="E872" s="15" t="s">
        <v>1391</v>
      </c>
      <c r="F872" s="16">
        <v>30</v>
      </c>
      <c r="G872" s="17">
        <v>28</v>
      </c>
      <c r="H872" s="18">
        <f t="shared" si="67"/>
        <v>840</v>
      </c>
      <c r="I872" s="14" t="str">
        <f t="shared" si="68"/>
        <v>ITA-zan VETRI-28</v>
      </c>
      <c r="J872" s="32" t="str">
        <f>MID(Tabella1[[#This Row],[COD PRODOTTO]],3,3)</f>
        <v>257</v>
      </c>
      <c r="K872" s="32"/>
      <c r="L872" t="str">
        <f t="shared" si="69"/>
        <v>terminato</v>
      </c>
      <c r="M872" t="str">
        <f t="shared" si="70"/>
        <v>M4257968</v>
      </c>
      <c r="N872" t="str">
        <f>TRIM(C872)</f>
        <v>ITA</v>
      </c>
      <c r="O872" t="str">
        <f>TRIM(D872)</f>
        <v>zan VETRI</v>
      </c>
      <c r="P872" t="str">
        <f>TRIM(E872)</f>
        <v>non terminato</v>
      </c>
      <c r="Q872" t="str">
        <f t="shared" si="71"/>
        <v>30</v>
      </c>
      <c r="R872" t="str">
        <f t="shared" si="71"/>
        <v>28</v>
      </c>
    </row>
    <row r="873" spans="1:18" ht="12.75" customHeight="1" x14ac:dyDescent="0.3">
      <c r="A873" s="16">
        <v>875</v>
      </c>
      <c r="B873" s="14" t="s">
        <v>437</v>
      </c>
      <c r="C873" s="14" t="s">
        <v>8</v>
      </c>
      <c r="D873" s="14" t="s">
        <v>54</v>
      </c>
      <c r="E873" s="14" t="s">
        <v>10</v>
      </c>
      <c r="F873" s="16">
        <v>0</v>
      </c>
      <c r="G873" s="17">
        <v>17</v>
      </c>
      <c r="H873" s="18" t="str">
        <f t="shared" si="67"/>
        <v/>
      </c>
      <c r="I873" s="14" t="str">
        <f t="shared" si="68"/>
        <v>ITA-zan S.R.L.-17</v>
      </c>
      <c r="J873" s="32" t="str">
        <f>MID(Tabella1[[#This Row],[COD PRODOTTO]],3,3)</f>
        <v>963</v>
      </c>
      <c r="K873" s="32"/>
      <c r="L873" t="str">
        <f t="shared" si="69"/>
        <v>terminato</v>
      </c>
      <c r="M873" t="str">
        <f t="shared" si="70"/>
        <v>I9963669</v>
      </c>
      <c r="N873" t="str">
        <f>TRIM(C873)</f>
        <v>ITA</v>
      </c>
      <c r="O873" t="str">
        <f>TRIM(D873)</f>
        <v>zan S.R.L.</v>
      </c>
      <c r="P873" t="str">
        <f>TRIM(E873)</f>
        <v>terminato</v>
      </c>
      <c r="Q873" t="str">
        <f t="shared" si="71"/>
        <v>0</v>
      </c>
      <c r="R873" t="str">
        <f t="shared" si="71"/>
        <v>17</v>
      </c>
    </row>
    <row r="874" spans="1:18" ht="12.75" customHeight="1" x14ac:dyDescent="0.3">
      <c r="A874" s="16">
        <v>876</v>
      </c>
      <c r="B874" s="14" t="s">
        <v>438</v>
      </c>
      <c r="C874" s="14" t="s">
        <v>83</v>
      </c>
      <c r="D874" s="14" t="s">
        <v>199</v>
      </c>
      <c r="E874" s="15" t="s">
        <v>1391</v>
      </c>
      <c r="F874" s="16">
        <v>20</v>
      </c>
      <c r="G874" s="17">
        <v>33</v>
      </c>
      <c r="H874" s="18">
        <f t="shared" si="67"/>
        <v>660</v>
      </c>
      <c r="I874" s="14" t="str">
        <f t="shared" si="68"/>
        <v>GRC-zan palla SA-33</v>
      </c>
      <c r="J874" s="32" t="str">
        <f>MID(Tabella1[[#This Row],[COD PRODOTTO]],3,3)</f>
        <v>841</v>
      </c>
      <c r="K874" s="32"/>
      <c r="L874" t="str">
        <f t="shared" si="69"/>
        <v>terminato</v>
      </c>
      <c r="M874" t="str">
        <f t="shared" si="70"/>
        <v>I9841716</v>
      </c>
      <c r="N874" t="str">
        <f>TRIM(C874)</f>
        <v>GRC</v>
      </c>
      <c r="O874" t="str">
        <f>TRIM(D874)</f>
        <v>zan palla SA</v>
      </c>
      <c r="P874" t="str">
        <f>TRIM(E874)</f>
        <v>non terminato</v>
      </c>
      <c r="Q874" t="str">
        <f t="shared" si="71"/>
        <v>20</v>
      </c>
      <c r="R874" t="str">
        <f t="shared" si="71"/>
        <v>33</v>
      </c>
    </row>
    <row r="875" spans="1:18" ht="12.75" customHeight="1" x14ac:dyDescent="0.3">
      <c r="A875" s="16">
        <v>877</v>
      </c>
      <c r="B875" s="14" t="s">
        <v>438</v>
      </c>
      <c r="C875" s="14" t="s">
        <v>83</v>
      </c>
      <c r="D875" s="14" t="s">
        <v>199</v>
      </c>
      <c r="E875" s="14" t="s">
        <v>10</v>
      </c>
      <c r="F875" s="16">
        <v>0</v>
      </c>
      <c r="G875" s="17">
        <v>16</v>
      </c>
      <c r="H875" s="18" t="str">
        <f t="shared" si="67"/>
        <v/>
      </c>
      <c r="I875" s="14" t="str">
        <f t="shared" si="68"/>
        <v>GRC-zan palla SA-16</v>
      </c>
      <c r="J875" s="32" t="str">
        <f>MID(Tabella1[[#This Row],[COD PRODOTTO]],3,3)</f>
        <v>841</v>
      </c>
      <c r="K875" s="32"/>
      <c r="L875" t="str">
        <f t="shared" si="69"/>
        <v>terminato</v>
      </c>
      <c r="M875" t="str">
        <f t="shared" si="70"/>
        <v>I9841716</v>
      </c>
      <c r="N875" t="str">
        <f>TRIM(C875)</f>
        <v>GRC</v>
      </c>
      <c r="O875" t="str">
        <f>TRIM(D875)</f>
        <v>zan palla SA</v>
      </c>
      <c r="P875" t="str">
        <f>TRIM(E875)</f>
        <v>terminato</v>
      </c>
      <c r="Q875" t="str">
        <f t="shared" si="71"/>
        <v>0</v>
      </c>
      <c r="R875" t="str">
        <f t="shared" si="71"/>
        <v>16</v>
      </c>
    </row>
    <row r="876" spans="1:18" ht="12.75" customHeight="1" x14ac:dyDescent="0.3">
      <c r="A876" s="16">
        <v>878</v>
      </c>
      <c r="B876" s="14" t="s">
        <v>438</v>
      </c>
      <c r="C876" s="14" t="s">
        <v>83</v>
      </c>
      <c r="D876" s="14" t="s">
        <v>199</v>
      </c>
      <c r="E876" s="15" t="s">
        <v>1391</v>
      </c>
      <c r="F876" s="16">
        <v>30</v>
      </c>
      <c r="G876" s="17">
        <v>25</v>
      </c>
      <c r="H876" s="18">
        <f t="shared" si="67"/>
        <v>750</v>
      </c>
      <c r="I876" s="14" t="str">
        <f t="shared" si="68"/>
        <v>GRC-zan palla SA-25</v>
      </c>
      <c r="J876" s="32" t="str">
        <f>MID(Tabella1[[#This Row],[COD PRODOTTO]],3,3)</f>
        <v>841</v>
      </c>
      <c r="K876" s="32"/>
      <c r="L876" t="str">
        <f t="shared" si="69"/>
        <v>terminato</v>
      </c>
      <c r="M876" t="str">
        <f t="shared" si="70"/>
        <v>I9841716</v>
      </c>
      <c r="N876" t="str">
        <f>TRIM(C876)</f>
        <v>GRC</v>
      </c>
      <c r="O876" t="str">
        <f>TRIM(D876)</f>
        <v>zan palla SA</v>
      </c>
      <c r="P876" t="str">
        <f>TRIM(E876)</f>
        <v>non terminato</v>
      </c>
      <c r="Q876" t="str">
        <f t="shared" si="71"/>
        <v>30</v>
      </c>
      <c r="R876" t="str">
        <f t="shared" si="71"/>
        <v>25</v>
      </c>
    </row>
    <row r="877" spans="1:18" ht="12.75" customHeight="1" x14ac:dyDescent="0.3">
      <c r="A877" s="16">
        <v>879</v>
      </c>
      <c r="B877" s="14" t="s">
        <v>439</v>
      </c>
      <c r="C877" s="14" t="s">
        <v>8</v>
      </c>
      <c r="D877" s="14" t="s">
        <v>36</v>
      </c>
      <c r="E877" s="15" t="s">
        <v>1391</v>
      </c>
      <c r="F877" s="16">
        <v>20</v>
      </c>
      <c r="G877" s="17">
        <v>29</v>
      </c>
      <c r="H877" s="18">
        <f t="shared" si="67"/>
        <v>580</v>
      </c>
      <c r="I877" s="14" t="str">
        <f t="shared" si="68"/>
        <v>ITA-zan VETRI-29</v>
      </c>
      <c r="J877" s="32" t="str">
        <f>MID(Tabella1[[#This Row],[COD PRODOTTO]],3,3)</f>
        <v>241</v>
      </c>
      <c r="K877" s="32"/>
      <c r="L877" t="str">
        <f t="shared" si="69"/>
        <v>terminato</v>
      </c>
      <c r="M877" t="str">
        <f t="shared" si="70"/>
        <v>E0241830</v>
      </c>
      <c r="N877" t="str">
        <f>TRIM(C877)</f>
        <v>ITA</v>
      </c>
      <c r="O877" t="str">
        <f>TRIM(D877)</f>
        <v>zan VETRI</v>
      </c>
      <c r="P877" t="str">
        <f>TRIM(E877)</f>
        <v>non terminato</v>
      </c>
      <c r="Q877" t="str">
        <f t="shared" si="71"/>
        <v>20</v>
      </c>
      <c r="R877" t="str">
        <f t="shared" si="71"/>
        <v>29</v>
      </c>
    </row>
    <row r="878" spans="1:18" ht="12.75" customHeight="1" x14ac:dyDescent="0.3">
      <c r="A878" s="16">
        <v>880</v>
      </c>
      <c r="B878" s="14" t="s">
        <v>439</v>
      </c>
      <c r="C878" s="14" t="s">
        <v>8</v>
      </c>
      <c r="D878" s="14" t="s">
        <v>36</v>
      </c>
      <c r="E878" s="14" t="s">
        <v>10</v>
      </c>
      <c r="F878" s="16">
        <v>0</v>
      </c>
      <c r="G878" s="17">
        <v>11</v>
      </c>
      <c r="H878" s="18" t="str">
        <f t="shared" si="67"/>
        <v/>
      </c>
      <c r="I878" s="14" t="str">
        <f t="shared" si="68"/>
        <v>ITA-zan VETRI-11</v>
      </c>
      <c r="J878" s="32" t="str">
        <f>MID(Tabella1[[#This Row],[COD PRODOTTO]],3,3)</f>
        <v>241</v>
      </c>
      <c r="K878" s="32"/>
      <c r="L878" t="str">
        <f t="shared" si="69"/>
        <v>terminato</v>
      </c>
      <c r="M878" t="str">
        <f t="shared" si="70"/>
        <v>E0241830</v>
      </c>
      <c r="N878" t="str">
        <f>TRIM(C878)</f>
        <v>ITA</v>
      </c>
      <c r="O878" t="str">
        <f>TRIM(D878)</f>
        <v>zan VETRI</v>
      </c>
      <c r="P878" t="str">
        <f>TRIM(E878)</f>
        <v>terminato</v>
      </c>
      <c r="Q878" t="str">
        <f t="shared" si="71"/>
        <v>0</v>
      </c>
      <c r="R878" t="str">
        <f t="shared" si="71"/>
        <v>11</v>
      </c>
    </row>
    <row r="879" spans="1:18" ht="12.75" customHeight="1" x14ac:dyDescent="0.3">
      <c r="A879" s="16">
        <v>881</v>
      </c>
      <c r="B879" s="14" t="s">
        <v>439</v>
      </c>
      <c r="C879" s="14" t="s">
        <v>8</v>
      </c>
      <c r="D879" s="14" t="s">
        <v>36</v>
      </c>
      <c r="E879" s="15" t="s">
        <v>1391</v>
      </c>
      <c r="F879" s="16">
        <v>30</v>
      </c>
      <c r="G879" s="17">
        <v>26</v>
      </c>
      <c r="H879" s="18">
        <f t="shared" si="67"/>
        <v>780</v>
      </c>
      <c r="I879" s="14" t="str">
        <f t="shared" si="68"/>
        <v>ITA-zan VETRI-26</v>
      </c>
      <c r="J879" s="32" t="str">
        <f>MID(Tabella1[[#This Row],[COD PRODOTTO]],3,3)</f>
        <v>241</v>
      </c>
      <c r="K879" s="32"/>
      <c r="L879" t="str">
        <f t="shared" si="69"/>
        <v>terminato</v>
      </c>
      <c r="M879" t="str">
        <f t="shared" si="70"/>
        <v>E0241830</v>
      </c>
      <c r="N879" t="str">
        <f>TRIM(C879)</f>
        <v>ITA</v>
      </c>
      <c r="O879" t="str">
        <f>TRIM(D879)</f>
        <v>zan VETRI</v>
      </c>
      <c r="P879" t="str">
        <f>TRIM(E879)</f>
        <v>non terminato</v>
      </c>
      <c r="Q879" t="str">
        <f t="shared" si="71"/>
        <v>30</v>
      </c>
      <c r="R879" t="str">
        <f t="shared" si="71"/>
        <v>26</v>
      </c>
    </row>
    <row r="880" spans="1:18" ht="12.75" customHeight="1" x14ac:dyDescent="0.3">
      <c r="A880" s="16">
        <v>882</v>
      </c>
      <c r="B880" s="14" t="s">
        <v>440</v>
      </c>
      <c r="C880" s="14" t="s">
        <v>8</v>
      </c>
      <c r="D880" s="14" t="s">
        <v>75</v>
      </c>
      <c r="E880" s="14" t="s">
        <v>10</v>
      </c>
      <c r="F880" s="16">
        <v>0</v>
      </c>
      <c r="G880" s="17">
        <v>34</v>
      </c>
      <c r="H880" s="18" t="str">
        <f t="shared" si="67"/>
        <v/>
      </c>
      <c r="I880" s="14" t="str">
        <f t="shared" si="68"/>
        <v>ITA-lollo SRL-34</v>
      </c>
      <c r="J880" s="32" t="str">
        <f>MID(Tabella1[[#This Row],[COD PRODOTTO]],3,3)</f>
        <v>473</v>
      </c>
      <c r="K880" s="32"/>
      <c r="L880" t="str">
        <f t="shared" si="69"/>
        <v>terminato</v>
      </c>
      <c r="M880" t="str">
        <f t="shared" si="70"/>
        <v>A0473609</v>
      </c>
      <c r="N880" t="str">
        <f>TRIM(C880)</f>
        <v>ITA</v>
      </c>
      <c r="O880" t="str">
        <f>TRIM(D880)</f>
        <v>lollo SRL</v>
      </c>
      <c r="P880" t="str">
        <f>TRIM(E880)</f>
        <v>terminato</v>
      </c>
      <c r="Q880" t="str">
        <f t="shared" si="71"/>
        <v>0</v>
      </c>
      <c r="R880" t="str">
        <f t="shared" si="71"/>
        <v>34</v>
      </c>
    </row>
    <row r="881" spans="1:18" ht="12.75" customHeight="1" x14ac:dyDescent="0.3">
      <c r="A881" s="16">
        <v>883</v>
      </c>
      <c r="B881" s="14" t="s">
        <v>441</v>
      </c>
      <c r="C881" s="14" t="s">
        <v>8</v>
      </c>
      <c r="D881" s="14" t="s">
        <v>75</v>
      </c>
      <c r="E881" s="14" t="s">
        <v>10</v>
      </c>
      <c r="F881" s="16">
        <v>0</v>
      </c>
      <c r="G881" s="17">
        <v>30</v>
      </c>
      <c r="H881" s="18" t="str">
        <f t="shared" si="67"/>
        <v/>
      </c>
      <c r="I881" s="14" t="str">
        <f t="shared" si="68"/>
        <v>ITA-lollo SRL-30</v>
      </c>
      <c r="J881" s="32" t="str">
        <f>MID(Tabella1[[#This Row],[COD PRODOTTO]],3,3)</f>
        <v>645</v>
      </c>
      <c r="K881" s="32"/>
      <c r="L881" t="str">
        <f t="shared" si="69"/>
        <v>terminato</v>
      </c>
      <c r="M881" t="str">
        <f t="shared" si="70"/>
        <v>O9645970</v>
      </c>
      <c r="N881" t="str">
        <f>TRIM(C881)</f>
        <v>ITA</v>
      </c>
      <c r="O881" t="str">
        <f>TRIM(D881)</f>
        <v>lollo SRL</v>
      </c>
      <c r="P881" t="str">
        <f>TRIM(E881)</f>
        <v>terminato</v>
      </c>
      <c r="Q881" t="str">
        <f t="shared" si="71"/>
        <v>0</v>
      </c>
      <c r="R881" t="str">
        <f t="shared" si="71"/>
        <v>30</v>
      </c>
    </row>
    <row r="882" spans="1:18" ht="12.75" customHeight="1" x14ac:dyDescent="0.3">
      <c r="A882" s="16">
        <v>884</v>
      </c>
      <c r="B882" s="14" t="s">
        <v>441</v>
      </c>
      <c r="C882" s="14" t="s">
        <v>8</v>
      </c>
      <c r="D882" s="14" t="s">
        <v>75</v>
      </c>
      <c r="E882" s="15" t="s">
        <v>1391</v>
      </c>
      <c r="F882" s="16">
        <v>30</v>
      </c>
      <c r="G882" s="17">
        <v>14</v>
      </c>
      <c r="H882" s="18">
        <f t="shared" si="67"/>
        <v>420</v>
      </c>
      <c r="I882" s="14" t="str">
        <f t="shared" si="68"/>
        <v>ITA-lollo SRL-14</v>
      </c>
      <c r="J882" s="32" t="str">
        <f>MID(Tabella1[[#This Row],[COD PRODOTTO]],3,3)</f>
        <v>645</v>
      </c>
      <c r="K882" s="32"/>
      <c r="L882" t="str">
        <f t="shared" si="69"/>
        <v>terminato</v>
      </c>
      <c r="M882" t="str">
        <f t="shared" si="70"/>
        <v>O9645970</v>
      </c>
      <c r="N882" t="str">
        <f>TRIM(C882)</f>
        <v>ITA</v>
      </c>
      <c r="O882" t="str">
        <f>TRIM(D882)</f>
        <v>lollo SRL</v>
      </c>
      <c r="P882" t="str">
        <f>TRIM(E882)</f>
        <v>non terminato</v>
      </c>
      <c r="Q882" t="str">
        <f t="shared" si="71"/>
        <v>30</v>
      </c>
      <c r="R882" t="str">
        <f t="shared" si="71"/>
        <v>14</v>
      </c>
    </row>
    <row r="883" spans="1:18" ht="12.75" customHeight="1" x14ac:dyDescent="0.3">
      <c r="A883" s="16">
        <v>885</v>
      </c>
      <c r="B883" s="14" t="s">
        <v>442</v>
      </c>
      <c r="C883" s="14" t="s">
        <v>8</v>
      </c>
      <c r="D883" s="14" t="s">
        <v>97</v>
      </c>
      <c r="E883" s="15" t="s">
        <v>1391</v>
      </c>
      <c r="F883" s="16">
        <v>30</v>
      </c>
      <c r="G883" s="17">
        <v>22</v>
      </c>
      <c r="H883" s="18">
        <f t="shared" si="67"/>
        <v>660</v>
      </c>
      <c r="I883" s="14" t="str">
        <f t="shared" si="68"/>
        <v>ITA-zan SPA-22</v>
      </c>
      <c r="J883" s="32" t="str">
        <f>MID(Tabella1[[#This Row],[COD PRODOTTO]],3,3)</f>
        <v>831</v>
      </c>
      <c r="K883" s="32"/>
      <c r="L883" t="str">
        <f t="shared" si="69"/>
        <v>terminato</v>
      </c>
      <c r="M883" t="str">
        <f t="shared" si="70"/>
        <v>T8831851</v>
      </c>
      <c r="N883" t="str">
        <f>TRIM(C883)</f>
        <v>ITA</v>
      </c>
      <c r="O883" t="str">
        <f>TRIM(D883)</f>
        <v>zan SPA</v>
      </c>
      <c r="P883" t="str">
        <f>TRIM(E883)</f>
        <v>non terminato</v>
      </c>
      <c r="Q883" t="str">
        <f t="shared" si="71"/>
        <v>30</v>
      </c>
      <c r="R883" t="str">
        <f t="shared" si="71"/>
        <v>22</v>
      </c>
    </row>
    <row r="884" spans="1:18" ht="12.75" customHeight="1" x14ac:dyDescent="0.3">
      <c r="A884" s="16">
        <v>886</v>
      </c>
      <c r="B884" s="14" t="s">
        <v>442</v>
      </c>
      <c r="C884" s="14" t="s">
        <v>8</v>
      </c>
      <c r="D884" s="14" t="s">
        <v>97</v>
      </c>
      <c r="E884" s="14" t="s">
        <v>10</v>
      </c>
      <c r="F884" s="16">
        <v>0</v>
      </c>
      <c r="G884" s="17">
        <v>19</v>
      </c>
      <c r="H884" s="18" t="str">
        <f t="shared" si="67"/>
        <v/>
      </c>
      <c r="I884" s="14" t="str">
        <f t="shared" si="68"/>
        <v>ITA-zan SPA-19</v>
      </c>
      <c r="J884" s="32" t="str">
        <f>MID(Tabella1[[#This Row],[COD PRODOTTO]],3,3)</f>
        <v>831</v>
      </c>
      <c r="K884" s="32"/>
      <c r="L884" t="str">
        <f t="shared" si="69"/>
        <v>terminato</v>
      </c>
      <c r="M884" t="str">
        <f t="shared" si="70"/>
        <v>T8831851</v>
      </c>
      <c r="N884" t="str">
        <f>TRIM(C884)</f>
        <v>ITA</v>
      </c>
      <c r="O884" t="str">
        <f>TRIM(D884)</f>
        <v>zan SPA</v>
      </c>
      <c r="P884" t="str">
        <f>TRIM(E884)</f>
        <v>terminato</v>
      </c>
      <c r="Q884" t="str">
        <f t="shared" si="71"/>
        <v>0</v>
      </c>
      <c r="R884" t="str">
        <f t="shared" si="71"/>
        <v>19</v>
      </c>
    </row>
    <row r="885" spans="1:18" ht="12.75" customHeight="1" x14ac:dyDescent="0.3">
      <c r="A885" s="16">
        <v>887</v>
      </c>
      <c r="B885" s="14" t="s">
        <v>442</v>
      </c>
      <c r="C885" s="14" t="s">
        <v>8</v>
      </c>
      <c r="D885" s="14" t="s">
        <v>97</v>
      </c>
      <c r="E885" s="15" t="s">
        <v>1391</v>
      </c>
      <c r="F885" s="16">
        <v>20</v>
      </c>
      <c r="G885" s="17">
        <v>27</v>
      </c>
      <c r="H885" s="18">
        <f t="shared" si="67"/>
        <v>540</v>
      </c>
      <c r="I885" s="14" t="str">
        <f t="shared" si="68"/>
        <v>ITA-zan SPA-27</v>
      </c>
      <c r="J885" s="32" t="str">
        <f>MID(Tabella1[[#This Row],[COD PRODOTTO]],3,3)</f>
        <v>831</v>
      </c>
      <c r="K885" s="32"/>
      <c r="L885" t="str">
        <f t="shared" si="69"/>
        <v>terminato</v>
      </c>
      <c r="M885" t="str">
        <f t="shared" si="70"/>
        <v>T8831851</v>
      </c>
      <c r="N885" t="str">
        <f>TRIM(C885)</f>
        <v>ITA</v>
      </c>
      <c r="O885" t="str">
        <f>TRIM(D885)</f>
        <v>zan SPA</v>
      </c>
      <c r="P885" t="str">
        <f>TRIM(E885)</f>
        <v>non terminato</v>
      </c>
      <c r="Q885" t="str">
        <f t="shared" si="71"/>
        <v>20</v>
      </c>
      <c r="R885" t="str">
        <f t="shared" si="71"/>
        <v>27</v>
      </c>
    </row>
    <row r="886" spans="1:18" ht="12.75" customHeight="1" x14ac:dyDescent="0.3">
      <c r="A886" s="16">
        <v>888</v>
      </c>
      <c r="B886" s="14" t="s">
        <v>443</v>
      </c>
      <c r="C886" s="14" t="s">
        <v>8</v>
      </c>
      <c r="D886" s="14" t="s">
        <v>75</v>
      </c>
      <c r="E886" s="15" t="s">
        <v>1391</v>
      </c>
      <c r="F886" s="16">
        <v>20</v>
      </c>
      <c r="G886" s="17">
        <v>39</v>
      </c>
      <c r="H886" s="18">
        <f t="shared" si="67"/>
        <v>780</v>
      </c>
      <c r="I886" s="14" t="str">
        <f t="shared" si="68"/>
        <v>ITA-lollo SRL-39</v>
      </c>
      <c r="J886" s="32" t="str">
        <f>MID(Tabella1[[#This Row],[COD PRODOTTO]],3,3)</f>
        <v>537</v>
      </c>
      <c r="K886" s="32"/>
      <c r="L886" t="str">
        <f t="shared" si="69"/>
        <v>terminato</v>
      </c>
      <c r="M886" t="str">
        <f t="shared" si="70"/>
        <v>G4537492</v>
      </c>
      <c r="N886" t="str">
        <f>TRIM(C886)</f>
        <v>ITA</v>
      </c>
      <c r="O886" t="str">
        <f>TRIM(D886)</f>
        <v>lollo SRL</v>
      </c>
      <c r="P886" t="str">
        <f>TRIM(E886)</f>
        <v>non terminato</v>
      </c>
      <c r="Q886" t="str">
        <f t="shared" si="71"/>
        <v>20</v>
      </c>
      <c r="R886" t="str">
        <f t="shared" si="71"/>
        <v>39</v>
      </c>
    </row>
    <row r="887" spans="1:18" ht="12.75" customHeight="1" x14ac:dyDescent="0.3">
      <c r="A887" s="16">
        <v>889</v>
      </c>
      <c r="B887" s="14" t="s">
        <v>443</v>
      </c>
      <c r="C887" s="14" t="s">
        <v>8</v>
      </c>
      <c r="D887" s="14" t="s">
        <v>75</v>
      </c>
      <c r="E887" s="14" t="s">
        <v>10</v>
      </c>
      <c r="F887" s="16">
        <v>0</v>
      </c>
      <c r="G887" s="17">
        <v>17</v>
      </c>
      <c r="H887" s="18" t="str">
        <f t="shared" si="67"/>
        <v/>
      </c>
      <c r="I887" s="14" t="str">
        <f t="shared" si="68"/>
        <v>ITA-lollo SRL-17</v>
      </c>
      <c r="J887" s="32" t="str">
        <f>MID(Tabella1[[#This Row],[COD PRODOTTO]],3,3)</f>
        <v>537</v>
      </c>
      <c r="K887" s="32"/>
      <c r="L887" t="str">
        <f t="shared" si="69"/>
        <v>terminato</v>
      </c>
      <c r="M887" t="str">
        <f t="shared" si="70"/>
        <v>G4537492</v>
      </c>
      <c r="N887" t="str">
        <f>TRIM(C887)</f>
        <v>ITA</v>
      </c>
      <c r="O887" t="str">
        <f>TRIM(D887)</f>
        <v>lollo SRL</v>
      </c>
      <c r="P887" t="str">
        <f>TRIM(E887)</f>
        <v>terminato</v>
      </c>
      <c r="Q887" t="str">
        <f t="shared" si="71"/>
        <v>0</v>
      </c>
      <c r="R887" t="str">
        <f t="shared" si="71"/>
        <v>17</v>
      </c>
    </row>
    <row r="888" spans="1:18" ht="12.75" customHeight="1" x14ac:dyDescent="0.3">
      <c r="A888" s="16">
        <v>890</v>
      </c>
      <c r="B888" s="14" t="s">
        <v>444</v>
      </c>
      <c r="C888" s="14" t="s">
        <v>8</v>
      </c>
      <c r="D888" s="14" t="s">
        <v>75</v>
      </c>
      <c r="E888" s="14" t="s">
        <v>10</v>
      </c>
      <c r="F888" s="16">
        <v>0</v>
      </c>
      <c r="G888" s="17">
        <v>26</v>
      </c>
      <c r="H888" s="18" t="str">
        <f t="shared" si="67"/>
        <v/>
      </c>
      <c r="I888" s="14" t="str">
        <f t="shared" si="68"/>
        <v>ITA-lollo SRL-26</v>
      </c>
      <c r="J888" s="32" t="str">
        <f>MID(Tabella1[[#This Row],[COD PRODOTTO]],3,3)</f>
        <v>493</v>
      </c>
      <c r="K888" s="32"/>
      <c r="L888" t="str">
        <f t="shared" si="69"/>
        <v>terminato</v>
      </c>
      <c r="M888" t="str">
        <f t="shared" si="70"/>
        <v>A7493764</v>
      </c>
      <c r="N888" t="str">
        <f>TRIM(C888)</f>
        <v>ITA</v>
      </c>
      <c r="O888" t="str">
        <f>TRIM(D888)</f>
        <v>lollo SRL</v>
      </c>
      <c r="P888" t="str">
        <f>TRIM(E888)</f>
        <v>terminato</v>
      </c>
      <c r="Q888" t="str">
        <f t="shared" si="71"/>
        <v>0</v>
      </c>
      <c r="R888" t="str">
        <f t="shared" si="71"/>
        <v>26</v>
      </c>
    </row>
    <row r="889" spans="1:18" ht="12.75" customHeight="1" x14ac:dyDescent="0.3">
      <c r="A889" s="16">
        <v>891</v>
      </c>
      <c r="B889" s="14" t="s">
        <v>445</v>
      </c>
      <c r="C889" s="14" t="s">
        <v>8</v>
      </c>
      <c r="D889" s="14" t="s">
        <v>49</v>
      </c>
      <c r="E889" s="15" t="s">
        <v>1391</v>
      </c>
      <c r="F889" s="16">
        <v>30</v>
      </c>
      <c r="G889" s="17">
        <v>15</v>
      </c>
      <c r="H889" s="18">
        <f t="shared" si="67"/>
        <v>450</v>
      </c>
      <c r="I889" s="14" t="str">
        <f t="shared" si="68"/>
        <v>ITA-SICURpin SUD S.r.l-15</v>
      </c>
      <c r="J889" s="32" t="str">
        <f>MID(Tabella1[[#This Row],[COD PRODOTTO]],3,3)</f>
        <v>297</v>
      </c>
      <c r="K889" s="32"/>
      <c r="L889" t="str">
        <f t="shared" si="69"/>
        <v>terminato</v>
      </c>
      <c r="M889" t="str">
        <f t="shared" si="70"/>
        <v>F4297028</v>
      </c>
      <c r="N889" t="str">
        <f>TRIM(C889)</f>
        <v>ITA</v>
      </c>
      <c r="O889" t="str">
        <f>TRIM(D889)</f>
        <v>SICURpin SUD S.r.l</v>
      </c>
      <c r="P889" t="str">
        <f>TRIM(E889)</f>
        <v>non terminato</v>
      </c>
      <c r="Q889" t="str">
        <f t="shared" si="71"/>
        <v>30</v>
      </c>
      <c r="R889" t="str">
        <f t="shared" si="71"/>
        <v>15</v>
      </c>
    </row>
    <row r="890" spans="1:18" ht="12.75" customHeight="1" x14ac:dyDescent="0.3">
      <c r="A890" s="16">
        <v>892</v>
      </c>
      <c r="B890" s="14" t="s">
        <v>445</v>
      </c>
      <c r="C890" s="14" t="s">
        <v>8</v>
      </c>
      <c r="D890" s="14" t="s">
        <v>49</v>
      </c>
      <c r="E890" s="14" t="s">
        <v>10</v>
      </c>
      <c r="F890" s="16">
        <v>0</v>
      </c>
      <c r="G890" s="17">
        <v>21</v>
      </c>
      <c r="H890" s="18" t="str">
        <f t="shared" si="67"/>
        <v/>
      </c>
      <c r="I890" s="14" t="str">
        <f t="shared" si="68"/>
        <v>ITA-SICURpin SUD S.r.l-21</v>
      </c>
      <c r="J890" s="32" t="str">
        <f>MID(Tabella1[[#This Row],[COD PRODOTTO]],3,3)</f>
        <v>297</v>
      </c>
      <c r="K890" s="32"/>
      <c r="L890" t="str">
        <f t="shared" si="69"/>
        <v>terminato</v>
      </c>
      <c r="M890" t="str">
        <f t="shared" si="70"/>
        <v>F4297028</v>
      </c>
      <c r="N890" t="str">
        <f>TRIM(C890)</f>
        <v>ITA</v>
      </c>
      <c r="O890" t="str">
        <f>TRIM(D890)</f>
        <v>SICURpin SUD S.r.l</v>
      </c>
      <c r="P890" t="str">
        <f>TRIM(E890)</f>
        <v>terminato</v>
      </c>
      <c r="Q890" t="str">
        <f t="shared" si="71"/>
        <v>0</v>
      </c>
      <c r="R890" t="str">
        <f t="shared" si="71"/>
        <v>21</v>
      </c>
    </row>
    <row r="891" spans="1:18" ht="12.75" customHeight="1" x14ac:dyDescent="0.3">
      <c r="A891" s="16">
        <v>893</v>
      </c>
      <c r="B891" s="14" t="s">
        <v>445</v>
      </c>
      <c r="C891" s="14" t="s">
        <v>8</v>
      </c>
      <c r="D891" s="14" t="s">
        <v>49</v>
      </c>
      <c r="E891" s="15" t="s">
        <v>1391</v>
      </c>
      <c r="F891" s="16">
        <v>20</v>
      </c>
      <c r="G891" s="17">
        <v>21</v>
      </c>
      <c r="H891" s="18">
        <f t="shared" si="67"/>
        <v>420</v>
      </c>
      <c r="I891" s="14" t="str">
        <f t="shared" si="68"/>
        <v>ITA-SICURpin SUD S.r.l-21</v>
      </c>
      <c r="J891" s="32" t="str">
        <f>MID(Tabella1[[#This Row],[COD PRODOTTO]],3,3)</f>
        <v>297</v>
      </c>
      <c r="K891" s="32"/>
      <c r="L891" t="str">
        <f t="shared" si="69"/>
        <v>terminato</v>
      </c>
      <c r="M891" t="str">
        <f t="shared" si="70"/>
        <v>F4297028</v>
      </c>
      <c r="N891" t="str">
        <f>TRIM(C891)</f>
        <v>ITA</v>
      </c>
      <c r="O891" t="str">
        <f>TRIM(D891)</f>
        <v>SICURpin SUD S.r.l</v>
      </c>
      <c r="P891" t="str">
        <f>TRIM(E891)</f>
        <v>non terminato</v>
      </c>
      <c r="Q891" t="str">
        <f t="shared" si="71"/>
        <v>20</v>
      </c>
      <c r="R891" t="str">
        <f t="shared" si="71"/>
        <v>21</v>
      </c>
    </row>
    <row r="892" spans="1:18" ht="12.75" customHeight="1" x14ac:dyDescent="0.3">
      <c r="A892" s="16">
        <v>894</v>
      </c>
      <c r="B892" s="14" t="s">
        <v>446</v>
      </c>
      <c r="C892" s="14" t="s">
        <v>8</v>
      </c>
      <c r="D892" s="14" t="s">
        <v>9</v>
      </c>
      <c r="E892" s="15" t="s">
        <v>1391</v>
      </c>
      <c r="F892" s="16">
        <v>20</v>
      </c>
      <c r="G892" s="17">
        <v>15</v>
      </c>
      <c r="H892" s="18">
        <f t="shared" si="67"/>
        <v>300</v>
      </c>
      <c r="I892" s="14" t="str">
        <f t="shared" si="68"/>
        <v>ITA-SG-15</v>
      </c>
      <c r="J892" s="32" t="str">
        <f>MID(Tabella1[[#This Row],[COD PRODOTTO]],3,3)</f>
        <v>065</v>
      </c>
      <c r="K892" s="32"/>
      <c r="L892" t="str">
        <f t="shared" si="69"/>
        <v>terminato</v>
      </c>
      <c r="M892" t="str">
        <f t="shared" si="70"/>
        <v>J7065104</v>
      </c>
      <c r="N892" t="str">
        <f>TRIM(C892)</f>
        <v>ITA</v>
      </c>
      <c r="O892" t="str">
        <f>TRIM(D892)</f>
        <v>SG</v>
      </c>
      <c r="P892" t="str">
        <f>TRIM(E892)</f>
        <v>non terminato</v>
      </c>
      <c r="Q892" t="str">
        <f t="shared" si="71"/>
        <v>20</v>
      </c>
      <c r="R892" t="str">
        <f t="shared" si="71"/>
        <v>15</v>
      </c>
    </row>
    <row r="893" spans="1:18" ht="12.75" customHeight="1" x14ac:dyDescent="0.3">
      <c r="A893" s="16">
        <v>895</v>
      </c>
      <c r="B893" s="14" t="s">
        <v>446</v>
      </c>
      <c r="C893" s="14" t="s">
        <v>8</v>
      </c>
      <c r="D893" s="14" t="s">
        <v>9</v>
      </c>
      <c r="E893" s="14" t="s">
        <v>10</v>
      </c>
      <c r="F893" s="16">
        <v>0</v>
      </c>
      <c r="G893" s="17">
        <v>23</v>
      </c>
      <c r="H893" s="18" t="str">
        <f t="shared" si="67"/>
        <v/>
      </c>
      <c r="I893" s="14" t="str">
        <f t="shared" si="68"/>
        <v>ITA-SG-23</v>
      </c>
      <c r="J893" s="32" t="str">
        <f>MID(Tabella1[[#This Row],[COD PRODOTTO]],3,3)</f>
        <v>065</v>
      </c>
      <c r="K893" s="32"/>
      <c r="L893" t="str">
        <f t="shared" si="69"/>
        <v>terminato</v>
      </c>
      <c r="M893" t="str">
        <f t="shared" si="70"/>
        <v>J7065104</v>
      </c>
      <c r="N893" t="str">
        <f>TRIM(C893)</f>
        <v>ITA</v>
      </c>
      <c r="O893" t="str">
        <f>TRIM(D893)</f>
        <v>SG</v>
      </c>
      <c r="P893" t="str">
        <f>TRIM(E893)</f>
        <v>terminato</v>
      </c>
      <c r="Q893" t="str">
        <f t="shared" si="71"/>
        <v>0</v>
      </c>
      <c r="R893" t="str">
        <f t="shared" si="71"/>
        <v>23</v>
      </c>
    </row>
    <row r="894" spans="1:18" ht="12.75" customHeight="1" x14ac:dyDescent="0.3">
      <c r="A894" s="16">
        <v>896</v>
      </c>
      <c r="B894" s="14" t="s">
        <v>446</v>
      </c>
      <c r="C894" s="14" t="s">
        <v>8</v>
      </c>
      <c r="D894" s="14" t="s">
        <v>9</v>
      </c>
      <c r="E894" s="15" t="s">
        <v>1391</v>
      </c>
      <c r="F894" s="16">
        <v>30</v>
      </c>
      <c r="G894" s="17">
        <v>11</v>
      </c>
      <c r="H894" s="18">
        <f t="shared" si="67"/>
        <v>330</v>
      </c>
      <c r="I894" s="14" t="str">
        <f t="shared" si="68"/>
        <v>ITA-SG-11</v>
      </c>
      <c r="J894" s="32" t="str">
        <f>MID(Tabella1[[#This Row],[COD PRODOTTO]],3,3)</f>
        <v>065</v>
      </c>
      <c r="K894" s="32"/>
      <c r="L894" t="str">
        <f t="shared" si="69"/>
        <v>terminato</v>
      </c>
      <c r="M894" t="str">
        <f t="shared" si="70"/>
        <v>J7065104</v>
      </c>
      <c r="N894" t="str">
        <f>TRIM(C894)</f>
        <v>ITA</v>
      </c>
      <c r="O894" t="str">
        <f>TRIM(D894)</f>
        <v>SG</v>
      </c>
      <c r="P894" t="str">
        <f>TRIM(E894)</f>
        <v>non terminato</v>
      </c>
      <c r="Q894" t="str">
        <f t="shared" si="71"/>
        <v>30</v>
      </c>
      <c r="R894" t="str">
        <f t="shared" si="71"/>
        <v>11</v>
      </c>
    </row>
    <row r="895" spans="1:18" ht="12.75" customHeight="1" x14ac:dyDescent="0.3">
      <c r="A895" s="16">
        <v>897</v>
      </c>
      <c r="B895" s="14" t="s">
        <v>447</v>
      </c>
      <c r="C895" s="14" t="s">
        <v>8</v>
      </c>
      <c r="D895" s="14" t="s">
        <v>47</v>
      </c>
      <c r="E895" s="14" t="s">
        <v>10</v>
      </c>
      <c r="F895" s="16">
        <v>0</v>
      </c>
      <c r="G895" s="17">
        <v>21</v>
      </c>
      <c r="H895" s="18" t="str">
        <f t="shared" si="67"/>
        <v/>
      </c>
      <c r="I895" s="14" t="str">
        <f t="shared" si="68"/>
        <v>ITA-zan pin SPA-21</v>
      </c>
      <c r="J895" s="32" t="str">
        <f>MID(Tabella1[[#This Row],[COD PRODOTTO]],3,3)</f>
        <v>808</v>
      </c>
      <c r="K895" s="32"/>
      <c r="L895" t="str">
        <f t="shared" si="69"/>
        <v>terminato</v>
      </c>
      <c r="M895" t="str">
        <f t="shared" si="70"/>
        <v>G9808718</v>
      </c>
      <c r="N895" t="str">
        <f>TRIM(C895)</f>
        <v>ITA</v>
      </c>
      <c r="O895" t="str">
        <f>TRIM(D895)</f>
        <v>zan pin SPA</v>
      </c>
      <c r="P895" t="str">
        <f>TRIM(E895)</f>
        <v>terminato</v>
      </c>
      <c r="Q895" t="str">
        <f t="shared" si="71"/>
        <v>0</v>
      </c>
      <c r="R895" t="str">
        <f t="shared" si="71"/>
        <v>21</v>
      </c>
    </row>
    <row r="896" spans="1:18" ht="12.75" customHeight="1" x14ac:dyDescent="0.3">
      <c r="A896" s="16">
        <v>898</v>
      </c>
      <c r="B896" s="14" t="s">
        <v>448</v>
      </c>
      <c r="C896" s="14" t="s">
        <v>8</v>
      </c>
      <c r="D896" s="14" t="s">
        <v>75</v>
      </c>
      <c r="E896" s="14" t="s">
        <v>10</v>
      </c>
      <c r="F896" s="16">
        <v>0</v>
      </c>
      <c r="G896" s="17">
        <v>19</v>
      </c>
      <c r="H896" s="18" t="str">
        <f t="shared" si="67"/>
        <v/>
      </c>
      <c r="I896" s="14" t="str">
        <f t="shared" si="68"/>
        <v>ITA-lollo SRL-19</v>
      </c>
      <c r="J896" s="32" t="str">
        <f>MID(Tabella1[[#This Row],[COD PRODOTTO]],3,3)</f>
        <v>535</v>
      </c>
      <c r="K896" s="32"/>
      <c r="L896" t="str">
        <f t="shared" si="69"/>
        <v>terminato</v>
      </c>
      <c r="M896" t="str">
        <f t="shared" si="70"/>
        <v>S5535198</v>
      </c>
      <c r="N896" t="str">
        <f>TRIM(C896)</f>
        <v>ITA</v>
      </c>
      <c r="O896" t="str">
        <f>TRIM(D896)</f>
        <v>lollo SRL</v>
      </c>
      <c r="P896" t="str">
        <f>TRIM(E896)</f>
        <v>terminato</v>
      </c>
      <c r="Q896" t="str">
        <f t="shared" si="71"/>
        <v>0</v>
      </c>
      <c r="R896" t="str">
        <f t="shared" si="71"/>
        <v>19</v>
      </c>
    </row>
    <row r="897" spans="1:18" ht="12.75" customHeight="1" x14ac:dyDescent="0.3">
      <c r="A897" s="16">
        <v>899</v>
      </c>
      <c r="B897" s="14" t="s">
        <v>449</v>
      </c>
      <c r="C897" s="14" t="s">
        <v>8</v>
      </c>
      <c r="D897" s="14" t="s">
        <v>75</v>
      </c>
      <c r="E897" s="14" t="s">
        <v>10</v>
      </c>
      <c r="F897" s="16">
        <v>0</v>
      </c>
      <c r="G897" s="17">
        <v>27</v>
      </c>
      <c r="H897" s="18" t="str">
        <f t="shared" si="67"/>
        <v/>
      </c>
      <c r="I897" s="14" t="str">
        <f t="shared" si="68"/>
        <v>ITA-lollo SRL-27</v>
      </c>
      <c r="J897" s="32" t="str">
        <f>MID(Tabella1[[#This Row],[COD PRODOTTO]],3,3)</f>
        <v>116</v>
      </c>
      <c r="K897" s="32"/>
      <c r="L897" t="str">
        <f t="shared" si="69"/>
        <v>terminato</v>
      </c>
      <c r="M897" t="str">
        <f t="shared" si="70"/>
        <v>A0116468</v>
      </c>
      <c r="N897" t="str">
        <f>TRIM(C897)</f>
        <v>ITA</v>
      </c>
      <c r="O897" t="str">
        <f>TRIM(D897)</f>
        <v>lollo SRL</v>
      </c>
      <c r="P897" t="str">
        <f>TRIM(E897)</f>
        <v>terminato</v>
      </c>
      <c r="Q897" t="str">
        <f t="shared" si="71"/>
        <v>0</v>
      </c>
      <c r="R897" t="str">
        <f t="shared" si="71"/>
        <v>27</v>
      </c>
    </row>
    <row r="898" spans="1:18" ht="12.75" customHeight="1" x14ac:dyDescent="0.3">
      <c r="A898" s="16">
        <v>900</v>
      </c>
      <c r="B898" s="14" t="s">
        <v>449</v>
      </c>
      <c r="C898" s="14" t="s">
        <v>8</v>
      </c>
      <c r="D898" s="14" t="s">
        <v>75</v>
      </c>
      <c r="E898" s="15" t="s">
        <v>1391</v>
      </c>
      <c r="F898" s="16">
        <v>30</v>
      </c>
      <c r="G898" s="17">
        <v>22</v>
      </c>
      <c r="H898" s="18">
        <f t="shared" ref="H898:H961" si="72">IF(G898*F898=0,"",G898*F898)</f>
        <v>660</v>
      </c>
      <c r="I898" s="14" t="str">
        <f t="shared" ref="I898:I961" si="73">_xlfn.CONCAT(C898,"-",D898,"-",G898)</f>
        <v>ITA-lollo SRL-22</v>
      </c>
      <c r="J898" s="32" t="str">
        <f>MID(Tabella1[[#This Row],[COD PRODOTTO]],3,3)</f>
        <v>116</v>
      </c>
      <c r="K898" s="32"/>
      <c r="L898" t="str">
        <f t="shared" si="69"/>
        <v>terminato</v>
      </c>
      <c r="M898" t="str">
        <f t="shared" si="70"/>
        <v>A0116468</v>
      </c>
      <c r="N898" t="str">
        <f>TRIM(C898)</f>
        <v>ITA</v>
      </c>
      <c r="O898" t="str">
        <f>TRIM(D898)</f>
        <v>lollo SRL</v>
      </c>
      <c r="P898" t="str">
        <f t="shared" ref="P898:R961" si="74">TRIM(E898)</f>
        <v>non terminato</v>
      </c>
      <c r="Q898" t="str">
        <f t="shared" si="71"/>
        <v>30</v>
      </c>
      <c r="R898" t="str">
        <f t="shared" si="71"/>
        <v>22</v>
      </c>
    </row>
    <row r="899" spans="1:18" ht="12.75" customHeight="1" x14ac:dyDescent="0.3">
      <c r="A899" s="16">
        <v>901</v>
      </c>
      <c r="B899" s="14" t="s">
        <v>450</v>
      </c>
      <c r="C899" s="14" t="s">
        <v>8</v>
      </c>
      <c r="D899" s="14" t="s">
        <v>75</v>
      </c>
      <c r="E899" s="14" t="s">
        <v>10</v>
      </c>
      <c r="F899" s="16">
        <v>0</v>
      </c>
      <c r="G899" s="17">
        <v>32</v>
      </c>
      <c r="H899" s="18" t="str">
        <f t="shared" si="72"/>
        <v/>
      </c>
      <c r="I899" s="14" t="str">
        <f t="shared" si="73"/>
        <v>ITA-lollo SRL-32</v>
      </c>
      <c r="J899" s="32" t="str">
        <f>MID(Tabella1[[#This Row],[COD PRODOTTO]],3,3)</f>
        <v>704</v>
      </c>
      <c r="K899" s="32"/>
      <c r="L899" t="str">
        <f t="shared" ref="L899:L962" si="75">IF($E899="","non terminato","terminato")</f>
        <v>terminato</v>
      </c>
      <c r="M899" t="str">
        <f t="shared" ref="M899:M962" si="76">TRIM(B899)</f>
        <v>S1704184</v>
      </c>
      <c r="N899" t="str">
        <f>TRIM(C899)</f>
        <v>ITA</v>
      </c>
      <c r="O899" t="str">
        <f>TRIM(D899)</f>
        <v>lollo SRL</v>
      </c>
      <c r="P899" t="str">
        <f t="shared" si="74"/>
        <v>terminato</v>
      </c>
      <c r="Q899" t="str">
        <f t="shared" si="74"/>
        <v>0</v>
      </c>
      <c r="R899" t="str">
        <f t="shared" si="74"/>
        <v>32</v>
      </c>
    </row>
    <row r="900" spans="1:18" ht="12.75" customHeight="1" x14ac:dyDescent="0.3">
      <c r="A900" s="16">
        <v>902</v>
      </c>
      <c r="B900" s="14" t="s">
        <v>451</v>
      </c>
      <c r="C900" s="14" t="s">
        <v>8</v>
      </c>
      <c r="D900" s="14" t="s">
        <v>47</v>
      </c>
      <c r="E900" s="14" t="s">
        <v>10</v>
      </c>
      <c r="F900" s="16">
        <v>0</v>
      </c>
      <c r="G900" s="17">
        <v>18</v>
      </c>
      <c r="H900" s="18" t="str">
        <f t="shared" si="72"/>
        <v/>
      </c>
      <c r="I900" s="14" t="str">
        <f t="shared" si="73"/>
        <v>ITA-zan pin SPA-18</v>
      </c>
      <c r="J900" s="32" t="str">
        <f>MID(Tabella1[[#This Row],[COD PRODOTTO]],3,3)</f>
        <v>179</v>
      </c>
      <c r="K900" s="32"/>
      <c r="L900" t="str">
        <f t="shared" si="75"/>
        <v>terminato</v>
      </c>
      <c r="M900" t="str">
        <f t="shared" si="76"/>
        <v>F9179976</v>
      </c>
      <c r="N900" t="str">
        <f>TRIM(C900)</f>
        <v>ITA</v>
      </c>
      <c r="O900" t="str">
        <f>TRIM(D900)</f>
        <v>zan pin SPA</v>
      </c>
      <c r="P900" t="str">
        <f t="shared" si="74"/>
        <v>terminato</v>
      </c>
      <c r="Q900" t="str">
        <f t="shared" si="74"/>
        <v>0</v>
      </c>
      <c r="R900" t="str">
        <f t="shared" si="74"/>
        <v>18</v>
      </c>
    </row>
    <row r="901" spans="1:18" ht="12.75" customHeight="1" x14ac:dyDescent="0.3">
      <c r="A901" s="16">
        <v>903</v>
      </c>
      <c r="B901" s="14" t="s">
        <v>452</v>
      </c>
      <c r="C901" s="14" t="s">
        <v>8</v>
      </c>
      <c r="D901" s="14" t="s">
        <v>9</v>
      </c>
      <c r="E901" s="14" t="s">
        <v>10</v>
      </c>
      <c r="F901" s="16">
        <v>0</v>
      </c>
      <c r="G901" s="17">
        <v>22</v>
      </c>
      <c r="H901" s="18" t="str">
        <f t="shared" si="72"/>
        <v/>
      </c>
      <c r="I901" s="14" t="str">
        <f t="shared" si="73"/>
        <v>ITA-SG-22</v>
      </c>
      <c r="J901" s="32" t="str">
        <f>MID(Tabella1[[#This Row],[COD PRODOTTO]],3,3)</f>
        <v>989</v>
      </c>
      <c r="K901" s="32"/>
      <c r="L901" t="str">
        <f t="shared" si="75"/>
        <v>terminato</v>
      </c>
      <c r="M901" t="str">
        <f t="shared" si="76"/>
        <v>R0989591</v>
      </c>
      <c r="N901" t="str">
        <f>TRIM(C901)</f>
        <v>ITA</v>
      </c>
      <c r="O901" t="str">
        <f>TRIM(D901)</f>
        <v>SG</v>
      </c>
      <c r="P901" t="str">
        <f t="shared" si="74"/>
        <v>terminato</v>
      </c>
      <c r="Q901" t="str">
        <f t="shared" si="74"/>
        <v>0</v>
      </c>
      <c r="R901" t="str">
        <f t="shared" si="74"/>
        <v>22</v>
      </c>
    </row>
    <row r="902" spans="1:18" ht="12.75" customHeight="1" x14ac:dyDescent="0.3">
      <c r="A902" s="16">
        <v>904</v>
      </c>
      <c r="B902" s="14" t="s">
        <v>452</v>
      </c>
      <c r="C902" s="14" t="s">
        <v>8</v>
      </c>
      <c r="D902" s="14" t="s">
        <v>9</v>
      </c>
      <c r="E902" s="15" t="s">
        <v>1391</v>
      </c>
      <c r="F902" s="16">
        <v>30</v>
      </c>
      <c r="G902" s="17">
        <v>35</v>
      </c>
      <c r="H902" s="18">
        <f t="shared" si="72"/>
        <v>1050</v>
      </c>
      <c r="I902" s="14" t="str">
        <f t="shared" si="73"/>
        <v>ITA-SG-35</v>
      </c>
      <c r="J902" s="32" t="str">
        <f>MID(Tabella1[[#This Row],[COD PRODOTTO]],3,3)</f>
        <v>989</v>
      </c>
      <c r="K902" s="32"/>
      <c r="L902" t="str">
        <f t="shared" si="75"/>
        <v>terminato</v>
      </c>
      <c r="M902" t="str">
        <f t="shared" si="76"/>
        <v>R0989591</v>
      </c>
      <c r="N902" t="str">
        <f>TRIM(C902)</f>
        <v>ITA</v>
      </c>
      <c r="O902" t="str">
        <f>TRIM(D902)</f>
        <v>SG</v>
      </c>
      <c r="P902" t="str">
        <f t="shared" si="74"/>
        <v>non terminato</v>
      </c>
      <c r="Q902" t="str">
        <f t="shared" si="74"/>
        <v>30</v>
      </c>
      <c r="R902" t="str">
        <f t="shared" si="74"/>
        <v>35</v>
      </c>
    </row>
    <row r="903" spans="1:18" ht="12.75" customHeight="1" x14ac:dyDescent="0.3">
      <c r="A903" s="16">
        <v>905</v>
      </c>
      <c r="B903" s="14" t="s">
        <v>453</v>
      </c>
      <c r="C903" s="14" t="s">
        <v>8</v>
      </c>
      <c r="D903" s="14" t="s">
        <v>47</v>
      </c>
      <c r="E903" s="15" t="s">
        <v>1391</v>
      </c>
      <c r="F903" s="16">
        <v>30</v>
      </c>
      <c r="G903" s="17">
        <v>30</v>
      </c>
      <c r="H903" s="18">
        <f t="shared" si="72"/>
        <v>900</v>
      </c>
      <c r="I903" s="14" t="str">
        <f t="shared" si="73"/>
        <v>ITA-zan pin SPA-30</v>
      </c>
      <c r="J903" s="32" t="str">
        <f>MID(Tabella1[[#This Row],[COD PRODOTTO]],3,3)</f>
        <v>314</v>
      </c>
      <c r="K903" s="32"/>
      <c r="L903" t="str">
        <f t="shared" si="75"/>
        <v>terminato</v>
      </c>
      <c r="M903" t="str">
        <f t="shared" si="76"/>
        <v>V5314484</v>
      </c>
      <c r="N903" t="str">
        <f>TRIM(C903)</f>
        <v>ITA</v>
      </c>
      <c r="O903" t="str">
        <f>TRIM(D903)</f>
        <v>zan pin SPA</v>
      </c>
      <c r="P903" t="str">
        <f t="shared" si="74"/>
        <v>non terminato</v>
      </c>
      <c r="Q903" t="str">
        <f t="shared" si="74"/>
        <v>30</v>
      </c>
      <c r="R903" t="str">
        <f t="shared" si="74"/>
        <v>30</v>
      </c>
    </row>
    <row r="904" spans="1:18" ht="12.75" customHeight="1" x14ac:dyDescent="0.3">
      <c r="A904" s="16">
        <v>906</v>
      </c>
      <c r="B904" s="14" t="s">
        <v>453</v>
      </c>
      <c r="C904" s="14" t="s">
        <v>8</v>
      </c>
      <c r="D904" s="14" t="s">
        <v>47</v>
      </c>
      <c r="E904" s="14" t="s">
        <v>10</v>
      </c>
      <c r="F904" s="16">
        <v>0</v>
      </c>
      <c r="G904" s="17">
        <v>34</v>
      </c>
      <c r="H904" s="18" t="str">
        <f t="shared" si="72"/>
        <v/>
      </c>
      <c r="I904" s="14" t="str">
        <f t="shared" si="73"/>
        <v>ITA-zan pin SPA-34</v>
      </c>
      <c r="J904" s="32" t="str">
        <f>MID(Tabella1[[#This Row],[COD PRODOTTO]],3,3)</f>
        <v>314</v>
      </c>
      <c r="K904" s="32"/>
      <c r="L904" t="str">
        <f t="shared" si="75"/>
        <v>terminato</v>
      </c>
      <c r="M904" t="str">
        <f t="shared" si="76"/>
        <v>V5314484</v>
      </c>
      <c r="N904" t="str">
        <f>TRIM(C904)</f>
        <v>ITA</v>
      </c>
      <c r="O904" t="str">
        <f>TRIM(D904)</f>
        <v>zan pin SPA</v>
      </c>
      <c r="P904" t="str">
        <f t="shared" si="74"/>
        <v>terminato</v>
      </c>
      <c r="Q904" t="str">
        <f t="shared" si="74"/>
        <v>0</v>
      </c>
      <c r="R904" t="str">
        <f t="shared" si="74"/>
        <v>34</v>
      </c>
    </row>
    <row r="905" spans="1:18" ht="12.75" customHeight="1" x14ac:dyDescent="0.3">
      <c r="A905" s="16">
        <v>907</v>
      </c>
      <c r="B905" s="14" t="s">
        <v>453</v>
      </c>
      <c r="C905" s="14" t="s">
        <v>8</v>
      </c>
      <c r="D905" s="14" t="s">
        <v>47</v>
      </c>
      <c r="E905" s="15" t="s">
        <v>1391</v>
      </c>
      <c r="F905" s="16">
        <v>20</v>
      </c>
      <c r="G905" s="17">
        <v>35</v>
      </c>
      <c r="H905" s="18">
        <f t="shared" si="72"/>
        <v>700</v>
      </c>
      <c r="I905" s="14" t="str">
        <f t="shared" si="73"/>
        <v>ITA-zan pin SPA-35</v>
      </c>
      <c r="J905" s="32" t="str">
        <f>MID(Tabella1[[#This Row],[COD PRODOTTO]],3,3)</f>
        <v>314</v>
      </c>
      <c r="K905" s="32"/>
      <c r="L905" t="str">
        <f t="shared" si="75"/>
        <v>terminato</v>
      </c>
      <c r="M905" t="str">
        <f t="shared" si="76"/>
        <v>V5314484</v>
      </c>
      <c r="N905" t="str">
        <f>TRIM(C905)</f>
        <v>ITA</v>
      </c>
      <c r="O905" t="str">
        <f>TRIM(D905)</f>
        <v>zan pin SPA</v>
      </c>
      <c r="P905" t="str">
        <f t="shared" si="74"/>
        <v>non terminato</v>
      </c>
      <c r="Q905" t="str">
        <f t="shared" si="74"/>
        <v>20</v>
      </c>
      <c r="R905" t="str">
        <f t="shared" si="74"/>
        <v>35</v>
      </c>
    </row>
    <row r="906" spans="1:18" ht="12.75" customHeight="1" x14ac:dyDescent="0.3">
      <c r="A906" s="16">
        <v>908</v>
      </c>
      <c r="B906" s="14" t="s">
        <v>454</v>
      </c>
      <c r="C906" s="14" t="s">
        <v>8</v>
      </c>
      <c r="D906" s="14" t="s">
        <v>47</v>
      </c>
      <c r="E906" s="15" t="s">
        <v>1391</v>
      </c>
      <c r="F906" s="16">
        <v>20</v>
      </c>
      <c r="G906" s="17">
        <v>35</v>
      </c>
      <c r="H906" s="18">
        <f t="shared" si="72"/>
        <v>700</v>
      </c>
      <c r="I906" s="14" t="str">
        <f t="shared" si="73"/>
        <v>ITA-zan pin SPA-35</v>
      </c>
      <c r="J906" s="32" t="str">
        <f>MID(Tabella1[[#This Row],[COD PRODOTTO]],3,3)</f>
        <v>102</v>
      </c>
      <c r="K906" s="32"/>
      <c r="L906" t="str">
        <f t="shared" si="75"/>
        <v>terminato</v>
      </c>
      <c r="M906" t="str">
        <f t="shared" si="76"/>
        <v>E7102556</v>
      </c>
      <c r="N906" t="str">
        <f>TRIM(C906)</f>
        <v>ITA</v>
      </c>
      <c r="O906" t="str">
        <f>TRIM(D906)</f>
        <v>zan pin SPA</v>
      </c>
      <c r="P906" t="str">
        <f t="shared" si="74"/>
        <v>non terminato</v>
      </c>
      <c r="Q906" t="str">
        <f t="shared" si="74"/>
        <v>20</v>
      </c>
      <c r="R906" t="str">
        <f t="shared" si="74"/>
        <v>35</v>
      </c>
    </row>
    <row r="907" spans="1:18" ht="12.75" customHeight="1" x14ac:dyDescent="0.3">
      <c r="A907" s="16">
        <v>909</v>
      </c>
      <c r="B907" s="14" t="s">
        <v>454</v>
      </c>
      <c r="C907" s="14" t="s">
        <v>8</v>
      </c>
      <c r="D907" s="14" t="s">
        <v>47</v>
      </c>
      <c r="E907" s="15" t="s">
        <v>1391</v>
      </c>
      <c r="F907" s="16">
        <v>30</v>
      </c>
      <c r="G907" s="17">
        <v>23</v>
      </c>
      <c r="H907" s="18">
        <f t="shared" si="72"/>
        <v>690</v>
      </c>
      <c r="I907" s="14" t="str">
        <f t="shared" si="73"/>
        <v>ITA-zan pin SPA-23</v>
      </c>
      <c r="J907" s="32" t="str">
        <f>MID(Tabella1[[#This Row],[COD PRODOTTO]],3,3)</f>
        <v>102</v>
      </c>
      <c r="K907" s="32"/>
      <c r="L907" t="str">
        <f t="shared" si="75"/>
        <v>terminato</v>
      </c>
      <c r="M907" t="str">
        <f t="shared" si="76"/>
        <v>E7102556</v>
      </c>
      <c r="N907" t="str">
        <f>TRIM(C907)</f>
        <v>ITA</v>
      </c>
      <c r="O907" t="str">
        <f>TRIM(D907)</f>
        <v>zan pin SPA</v>
      </c>
      <c r="P907" t="str">
        <f t="shared" si="74"/>
        <v>non terminato</v>
      </c>
      <c r="Q907" t="str">
        <f t="shared" si="74"/>
        <v>30</v>
      </c>
      <c r="R907" t="str">
        <f t="shared" si="74"/>
        <v>23</v>
      </c>
    </row>
    <row r="908" spans="1:18" ht="12.75" customHeight="1" x14ac:dyDescent="0.3">
      <c r="A908" s="16">
        <v>910</v>
      </c>
      <c r="B908" s="14" t="s">
        <v>454</v>
      </c>
      <c r="C908" s="14" t="s">
        <v>8</v>
      </c>
      <c r="D908" s="14" t="s">
        <v>47</v>
      </c>
      <c r="E908" s="14" t="s">
        <v>10</v>
      </c>
      <c r="F908" s="16">
        <v>0</v>
      </c>
      <c r="G908" s="17">
        <v>28</v>
      </c>
      <c r="H908" s="18" t="str">
        <f t="shared" si="72"/>
        <v/>
      </c>
      <c r="I908" s="14" t="str">
        <f t="shared" si="73"/>
        <v>ITA-zan pin SPA-28</v>
      </c>
      <c r="J908" s="32" t="str">
        <f>MID(Tabella1[[#This Row],[COD PRODOTTO]],3,3)</f>
        <v>102</v>
      </c>
      <c r="K908" s="32"/>
      <c r="L908" t="str">
        <f t="shared" si="75"/>
        <v>terminato</v>
      </c>
      <c r="M908" t="str">
        <f t="shared" si="76"/>
        <v>E7102556</v>
      </c>
      <c r="N908" t="str">
        <f>TRIM(C908)</f>
        <v>ITA</v>
      </c>
      <c r="O908" t="str">
        <f>TRIM(D908)</f>
        <v>zan pin SPA</v>
      </c>
      <c r="P908" t="str">
        <f t="shared" si="74"/>
        <v>terminato</v>
      </c>
      <c r="Q908" t="str">
        <f t="shared" si="74"/>
        <v>0</v>
      </c>
      <c r="R908" t="str">
        <f t="shared" si="74"/>
        <v>28</v>
      </c>
    </row>
    <row r="909" spans="1:18" ht="12.75" customHeight="1" x14ac:dyDescent="0.3">
      <c r="A909" s="16">
        <v>911</v>
      </c>
      <c r="B909" s="14" t="s">
        <v>455</v>
      </c>
      <c r="C909" s="14" t="s">
        <v>8</v>
      </c>
      <c r="D909" s="14" t="s">
        <v>9</v>
      </c>
      <c r="E909" s="14" t="s">
        <v>10</v>
      </c>
      <c r="F909" s="16">
        <v>0</v>
      </c>
      <c r="G909" s="17">
        <v>31</v>
      </c>
      <c r="H909" s="18" t="str">
        <f t="shared" si="72"/>
        <v/>
      </c>
      <c r="I909" s="14" t="str">
        <f t="shared" si="73"/>
        <v>ITA-SG-31</v>
      </c>
      <c r="J909" s="32" t="str">
        <f>MID(Tabella1[[#This Row],[COD PRODOTTO]],3,3)</f>
        <v>881</v>
      </c>
      <c r="K909" s="32"/>
      <c r="L909" t="str">
        <f t="shared" si="75"/>
        <v>terminato</v>
      </c>
      <c r="M909" t="str">
        <f t="shared" si="76"/>
        <v>G2881001</v>
      </c>
      <c r="N909" t="str">
        <f>TRIM(C909)</f>
        <v>ITA</v>
      </c>
      <c r="O909" t="str">
        <f>TRIM(D909)</f>
        <v>SG</v>
      </c>
      <c r="P909" t="str">
        <f t="shared" si="74"/>
        <v>terminato</v>
      </c>
      <c r="Q909" t="str">
        <f t="shared" si="74"/>
        <v>0</v>
      </c>
      <c r="R909" t="str">
        <f t="shared" si="74"/>
        <v>31</v>
      </c>
    </row>
    <row r="910" spans="1:18" ht="12.75" customHeight="1" x14ac:dyDescent="0.3">
      <c r="A910" s="16">
        <v>912</v>
      </c>
      <c r="B910" s="14" t="s">
        <v>455</v>
      </c>
      <c r="C910" s="14" t="s">
        <v>8</v>
      </c>
      <c r="D910" s="14" t="s">
        <v>9</v>
      </c>
      <c r="E910" s="15" t="s">
        <v>1391</v>
      </c>
      <c r="F910" s="16">
        <v>30</v>
      </c>
      <c r="G910" s="17">
        <v>24</v>
      </c>
      <c r="H910" s="18">
        <f t="shared" si="72"/>
        <v>720</v>
      </c>
      <c r="I910" s="14" t="str">
        <f t="shared" si="73"/>
        <v>ITA-SG-24</v>
      </c>
      <c r="J910" s="32" t="str">
        <f>MID(Tabella1[[#This Row],[COD PRODOTTO]],3,3)</f>
        <v>881</v>
      </c>
      <c r="K910" s="32"/>
      <c r="L910" t="str">
        <f t="shared" si="75"/>
        <v>terminato</v>
      </c>
      <c r="M910" t="str">
        <f t="shared" si="76"/>
        <v>G2881001</v>
      </c>
      <c r="N910" t="str">
        <f>TRIM(C910)</f>
        <v>ITA</v>
      </c>
      <c r="O910" t="str">
        <f>TRIM(D910)</f>
        <v>SG</v>
      </c>
      <c r="P910" t="str">
        <f t="shared" si="74"/>
        <v>non terminato</v>
      </c>
      <c r="Q910" t="str">
        <f t="shared" si="74"/>
        <v>30</v>
      </c>
      <c r="R910" t="str">
        <f t="shared" si="74"/>
        <v>24</v>
      </c>
    </row>
    <row r="911" spans="1:18" ht="12.75" customHeight="1" x14ac:dyDescent="0.3">
      <c r="A911" s="16">
        <v>913</v>
      </c>
      <c r="B911" s="14" t="s">
        <v>456</v>
      </c>
      <c r="C911" s="14" t="s">
        <v>8</v>
      </c>
      <c r="D911" s="14" t="s">
        <v>9</v>
      </c>
      <c r="E911" s="15" t="s">
        <v>1391</v>
      </c>
      <c r="F911" s="16">
        <v>30</v>
      </c>
      <c r="G911" s="17">
        <v>15</v>
      </c>
      <c r="H911" s="18">
        <f t="shared" si="72"/>
        <v>450</v>
      </c>
      <c r="I911" s="14" t="str">
        <f t="shared" si="73"/>
        <v>ITA-SG-15</v>
      </c>
      <c r="J911" s="32" t="str">
        <f>MID(Tabella1[[#This Row],[COD PRODOTTO]],3,3)</f>
        <v>493</v>
      </c>
      <c r="K911" s="32"/>
      <c r="L911" t="str">
        <f t="shared" si="75"/>
        <v>terminato</v>
      </c>
      <c r="M911" t="str">
        <f t="shared" si="76"/>
        <v>F1493255</v>
      </c>
      <c r="N911" t="str">
        <f>TRIM(C911)</f>
        <v>ITA</v>
      </c>
      <c r="O911" t="str">
        <f>TRIM(D911)</f>
        <v>SG</v>
      </c>
      <c r="P911" t="str">
        <f t="shared" si="74"/>
        <v>non terminato</v>
      </c>
      <c r="Q911" t="str">
        <f t="shared" si="74"/>
        <v>30</v>
      </c>
      <c r="R911" t="str">
        <f t="shared" si="74"/>
        <v>15</v>
      </c>
    </row>
    <row r="912" spans="1:18" ht="12.75" customHeight="1" x14ac:dyDescent="0.3">
      <c r="A912" s="16">
        <v>914</v>
      </c>
      <c r="B912" s="14" t="s">
        <v>456</v>
      </c>
      <c r="C912" s="14" t="s">
        <v>8</v>
      </c>
      <c r="D912" s="14" t="s">
        <v>9</v>
      </c>
      <c r="E912" s="15" t="s">
        <v>1391</v>
      </c>
      <c r="F912" s="16">
        <v>20</v>
      </c>
      <c r="G912" s="17">
        <v>31</v>
      </c>
      <c r="H912" s="18">
        <f t="shared" si="72"/>
        <v>620</v>
      </c>
      <c r="I912" s="14" t="str">
        <f t="shared" si="73"/>
        <v>ITA-SG-31</v>
      </c>
      <c r="J912" s="32" t="str">
        <f>MID(Tabella1[[#This Row],[COD PRODOTTO]],3,3)</f>
        <v>493</v>
      </c>
      <c r="K912" s="32"/>
      <c r="L912" t="str">
        <f t="shared" si="75"/>
        <v>terminato</v>
      </c>
      <c r="M912" t="str">
        <f t="shared" si="76"/>
        <v>F1493255</v>
      </c>
      <c r="N912" t="str">
        <f>TRIM(C912)</f>
        <v>ITA</v>
      </c>
      <c r="O912" t="str">
        <f>TRIM(D912)</f>
        <v>SG</v>
      </c>
      <c r="P912" t="str">
        <f t="shared" si="74"/>
        <v>non terminato</v>
      </c>
      <c r="Q912" t="str">
        <f t="shared" si="74"/>
        <v>20</v>
      </c>
      <c r="R912" t="str">
        <f t="shared" si="74"/>
        <v>31</v>
      </c>
    </row>
    <row r="913" spans="1:18" ht="12.75" customHeight="1" x14ac:dyDescent="0.3">
      <c r="A913" s="16">
        <v>915</v>
      </c>
      <c r="B913" s="14" t="s">
        <v>456</v>
      </c>
      <c r="C913" s="14" t="s">
        <v>8</v>
      </c>
      <c r="D913" s="14" t="s">
        <v>9</v>
      </c>
      <c r="E913" s="14" t="s">
        <v>10</v>
      </c>
      <c r="F913" s="16">
        <v>0</v>
      </c>
      <c r="G913" s="17">
        <v>37</v>
      </c>
      <c r="H913" s="18" t="str">
        <f t="shared" si="72"/>
        <v/>
      </c>
      <c r="I913" s="14" t="str">
        <f t="shared" si="73"/>
        <v>ITA-SG-37</v>
      </c>
      <c r="J913" s="32" t="str">
        <f>MID(Tabella1[[#This Row],[COD PRODOTTO]],3,3)</f>
        <v>493</v>
      </c>
      <c r="K913" s="32"/>
      <c r="L913" t="str">
        <f t="shared" si="75"/>
        <v>terminato</v>
      </c>
      <c r="M913" t="str">
        <f t="shared" si="76"/>
        <v>F1493255</v>
      </c>
      <c r="N913" t="str">
        <f>TRIM(C913)</f>
        <v>ITA</v>
      </c>
      <c r="O913" t="str">
        <f>TRIM(D913)</f>
        <v>SG</v>
      </c>
      <c r="P913" t="str">
        <f t="shared" si="74"/>
        <v>terminato</v>
      </c>
      <c r="Q913" t="str">
        <f t="shared" si="74"/>
        <v>0</v>
      </c>
      <c r="R913" t="str">
        <f t="shared" si="74"/>
        <v>37</v>
      </c>
    </row>
    <row r="914" spans="1:18" ht="12.75" customHeight="1" x14ac:dyDescent="0.3">
      <c r="A914" s="16">
        <v>916</v>
      </c>
      <c r="B914" s="14" t="s">
        <v>457</v>
      </c>
      <c r="C914" s="14" t="s">
        <v>8</v>
      </c>
      <c r="D914" s="14" t="s">
        <v>47</v>
      </c>
      <c r="E914" s="14" t="s">
        <v>10</v>
      </c>
      <c r="F914" s="16">
        <v>0</v>
      </c>
      <c r="G914" s="17">
        <v>22</v>
      </c>
      <c r="H914" s="18" t="str">
        <f t="shared" si="72"/>
        <v/>
      </c>
      <c r="I914" s="14" t="str">
        <f t="shared" si="73"/>
        <v>ITA-zan pin SPA-22</v>
      </c>
      <c r="J914" s="32" t="str">
        <f>MID(Tabella1[[#This Row],[COD PRODOTTO]],3,3)</f>
        <v>720</v>
      </c>
      <c r="K914" s="32"/>
      <c r="L914" t="str">
        <f t="shared" si="75"/>
        <v>terminato</v>
      </c>
      <c r="M914" t="str">
        <f t="shared" si="76"/>
        <v>M0720775</v>
      </c>
      <c r="N914" t="str">
        <f>TRIM(C914)</f>
        <v>ITA</v>
      </c>
      <c r="O914" t="str">
        <f>TRIM(D914)</f>
        <v>zan pin SPA</v>
      </c>
      <c r="P914" t="str">
        <f t="shared" si="74"/>
        <v>terminato</v>
      </c>
      <c r="Q914" t="str">
        <f t="shared" si="74"/>
        <v>0</v>
      </c>
      <c r="R914" t="str">
        <f t="shared" si="74"/>
        <v>22</v>
      </c>
    </row>
    <row r="915" spans="1:18" ht="12.75" customHeight="1" x14ac:dyDescent="0.3">
      <c r="A915" s="16">
        <v>917</v>
      </c>
      <c r="B915" s="14" t="s">
        <v>458</v>
      </c>
      <c r="C915" s="14" t="s">
        <v>8</v>
      </c>
      <c r="D915" s="14" t="s">
        <v>47</v>
      </c>
      <c r="E915" s="14" t="s">
        <v>10</v>
      </c>
      <c r="F915" s="16">
        <v>0</v>
      </c>
      <c r="G915" s="17">
        <v>22</v>
      </c>
      <c r="H915" s="18" t="str">
        <f t="shared" si="72"/>
        <v/>
      </c>
      <c r="I915" s="14" t="str">
        <f t="shared" si="73"/>
        <v>ITA-zan pin SPA-22</v>
      </c>
      <c r="J915" s="32" t="str">
        <f>MID(Tabella1[[#This Row],[COD PRODOTTO]],3,3)</f>
        <v>086</v>
      </c>
      <c r="K915" s="32"/>
      <c r="L915" t="str">
        <f t="shared" si="75"/>
        <v>terminato</v>
      </c>
      <c r="M915" t="str">
        <f t="shared" si="76"/>
        <v>R9086076</v>
      </c>
      <c r="N915" t="str">
        <f>TRIM(C915)</f>
        <v>ITA</v>
      </c>
      <c r="O915" t="str">
        <f>TRIM(D915)</f>
        <v>zan pin SPA</v>
      </c>
      <c r="P915" t="str">
        <f t="shared" si="74"/>
        <v>terminato</v>
      </c>
      <c r="Q915" t="str">
        <f t="shared" si="74"/>
        <v>0</v>
      </c>
      <c r="R915" t="str">
        <f t="shared" si="74"/>
        <v>22</v>
      </c>
    </row>
    <row r="916" spans="1:18" ht="12.75" customHeight="1" x14ac:dyDescent="0.3">
      <c r="A916" s="16">
        <v>918</v>
      </c>
      <c r="B916" s="14" t="s">
        <v>459</v>
      </c>
      <c r="C916" s="14" t="s">
        <v>8</v>
      </c>
      <c r="D916" s="14" t="s">
        <v>75</v>
      </c>
      <c r="E916" s="14" t="s">
        <v>10</v>
      </c>
      <c r="F916" s="16">
        <v>0</v>
      </c>
      <c r="G916" s="17">
        <v>25</v>
      </c>
      <c r="H916" s="18" t="str">
        <f t="shared" si="72"/>
        <v/>
      </c>
      <c r="I916" s="14" t="str">
        <f t="shared" si="73"/>
        <v>ITA-lollo SRL-25</v>
      </c>
      <c r="J916" s="32" t="str">
        <f>MID(Tabella1[[#This Row],[COD PRODOTTO]],3,3)</f>
        <v>265</v>
      </c>
      <c r="K916" s="32"/>
      <c r="L916" t="str">
        <f t="shared" si="75"/>
        <v>terminato</v>
      </c>
      <c r="M916" t="str">
        <f t="shared" si="76"/>
        <v>S9265846</v>
      </c>
      <c r="N916" t="str">
        <f>TRIM(C916)</f>
        <v>ITA</v>
      </c>
      <c r="O916" t="str">
        <f>TRIM(D916)</f>
        <v>lollo SRL</v>
      </c>
      <c r="P916" t="str">
        <f t="shared" si="74"/>
        <v>terminato</v>
      </c>
      <c r="Q916" t="str">
        <f t="shared" si="74"/>
        <v>0</v>
      </c>
      <c r="R916" t="str">
        <f t="shared" si="74"/>
        <v>25</v>
      </c>
    </row>
    <row r="917" spans="1:18" ht="12.75" customHeight="1" x14ac:dyDescent="0.3">
      <c r="A917" s="16">
        <v>919</v>
      </c>
      <c r="B917" s="14" t="s">
        <v>460</v>
      </c>
      <c r="C917" s="14" t="s">
        <v>8</v>
      </c>
      <c r="D917" s="14" t="s">
        <v>9</v>
      </c>
      <c r="E917" s="14" t="s">
        <v>10</v>
      </c>
      <c r="F917" s="16">
        <v>0</v>
      </c>
      <c r="G917" s="17">
        <v>35</v>
      </c>
      <c r="H917" s="18" t="str">
        <f t="shared" si="72"/>
        <v/>
      </c>
      <c r="I917" s="14" t="str">
        <f t="shared" si="73"/>
        <v>ITA-SG-35</v>
      </c>
      <c r="J917" s="32" t="str">
        <f>MID(Tabella1[[#This Row],[COD PRODOTTO]],3,3)</f>
        <v>918</v>
      </c>
      <c r="K917" s="32"/>
      <c r="L917" t="str">
        <f t="shared" si="75"/>
        <v>terminato</v>
      </c>
      <c r="M917" t="str">
        <f t="shared" si="76"/>
        <v>S2918552</v>
      </c>
      <c r="N917" t="str">
        <f>TRIM(C917)</f>
        <v>ITA</v>
      </c>
      <c r="O917" t="str">
        <f>TRIM(D917)</f>
        <v>SG</v>
      </c>
      <c r="P917" t="str">
        <f t="shared" si="74"/>
        <v>terminato</v>
      </c>
      <c r="Q917" t="str">
        <f t="shared" si="74"/>
        <v>0</v>
      </c>
      <c r="R917" t="str">
        <f t="shared" si="74"/>
        <v>35</v>
      </c>
    </row>
    <row r="918" spans="1:18" ht="12.75" customHeight="1" x14ac:dyDescent="0.3">
      <c r="A918" s="16">
        <v>920</v>
      </c>
      <c r="B918" s="14" t="s">
        <v>460</v>
      </c>
      <c r="C918" s="14" t="s">
        <v>8</v>
      </c>
      <c r="D918" s="14" t="s">
        <v>9</v>
      </c>
      <c r="E918" s="15" t="s">
        <v>1391</v>
      </c>
      <c r="F918" s="16">
        <v>30</v>
      </c>
      <c r="G918" s="17">
        <v>29</v>
      </c>
      <c r="H918" s="18">
        <f t="shared" si="72"/>
        <v>870</v>
      </c>
      <c r="I918" s="14" t="str">
        <f t="shared" si="73"/>
        <v>ITA-SG-29</v>
      </c>
      <c r="J918" s="32" t="str">
        <f>MID(Tabella1[[#This Row],[COD PRODOTTO]],3,3)</f>
        <v>918</v>
      </c>
      <c r="K918" s="32"/>
      <c r="L918" t="str">
        <f t="shared" si="75"/>
        <v>terminato</v>
      </c>
      <c r="M918" t="str">
        <f t="shared" si="76"/>
        <v>S2918552</v>
      </c>
      <c r="N918" t="str">
        <f>TRIM(C918)</f>
        <v>ITA</v>
      </c>
      <c r="O918" t="str">
        <f>TRIM(D918)</f>
        <v>SG</v>
      </c>
      <c r="P918" t="str">
        <f t="shared" si="74"/>
        <v>non terminato</v>
      </c>
      <c r="Q918" t="str">
        <f t="shared" si="74"/>
        <v>30</v>
      </c>
      <c r="R918" t="str">
        <f t="shared" si="74"/>
        <v>29</v>
      </c>
    </row>
    <row r="919" spans="1:18" ht="12.75" customHeight="1" x14ac:dyDescent="0.3">
      <c r="A919" s="16">
        <v>921</v>
      </c>
      <c r="B919" s="14" t="s">
        <v>461</v>
      </c>
      <c r="C919" s="14" t="s">
        <v>8</v>
      </c>
      <c r="D919" s="14" t="s">
        <v>49</v>
      </c>
      <c r="E919" s="14" t="s">
        <v>10</v>
      </c>
      <c r="F919" s="16">
        <v>0</v>
      </c>
      <c r="G919" s="17">
        <v>29</v>
      </c>
      <c r="H919" s="18" t="str">
        <f t="shared" si="72"/>
        <v/>
      </c>
      <c r="I919" s="14" t="str">
        <f t="shared" si="73"/>
        <v>ITA-SICURpin SUD S.r.l-29</v>
      </c>
      <c r="J919" s="32" t="str">
        <f>MID(Tabella1[[#This Row],[COD PRODOTTO]],3,3)</f>
        <v>957</v>
      </c>
      <c r="K919" s="32"/>
      <c r="L919" t="str">
        <f t="shared" si="75"/>
        <v>terminato</v>
      </c>
      <c r="M919" t="str">
        <f t="shared" si="76"/>
        <v>T9957753</v>
      </c>
      <c r="N919" t="str">
        <f>TRIM(C919)</f>
        <v>ITA</v>
      </c>
      <c r="O919" t="str">
        <f>TRIM(D919)</f>
        <v>SICURpin SUD S.r.l</v>
      </c>
      <c r="P919" t="str">
        <f t="shared" si="74"/>
        <v>terminato</v>
      </c>
      <c r="Q919" t="str">
        <f t="shared" si="74"/>
        <v>0</v>
      </c>
      <c r="R919" t="str">
        <f t="shared" si="74"/>
        <v>29</v>
      </c>
    </row>
    <row r="920" spans="1:18" ht="12.75" customHeight="1" x14ac:dyDescent="0.3">
      <c r="A920" s="16">
        <v>922</v>
      </c>
      <c r="B920" s="14" t="s">
        <v>461</v>
      </c>
      <c r="C920" s="14" t="s">
        <v>8</v>
      </c>
      <c r="D920" s="14" t="s">
        <v>49</v>
      </c>
      <c r="E920" s="15" t="s">
        <v>1391</v>
      </c>
      <c r="F920" s="16">
        <v>30</v>
      </c>
      <c r="G920" s="17">
        <v>11</v>
      </c>
      <c r="H920" s="18">
        <f t="shared" si="72"/>
        <v>330</v>
      </c>
      <c r="I920" s="14" t="str">
        <f t="shared" si="73"/>
        <v>ITA-SICURpin SUD S.r.l-11</v>
      </c>
      <c r="J920" s="32" t="str">
        <f>MID(Tabella1[[#This Row],[COD PRODOTTO]],3,3)</f>
        <v>957</v>
      </c>
      <c r="K920" s="32"/>
      <c r="L920" t="str">
        <f t="shared" si="75"/>
        <v>terminato</v>
      </c>
      <c r="M920" t="str">
        <f t="shared" si="76"/>
        <v>T9957753</v>
      </c>
      <c r="N920" t="str">
        <f>TRIM(C920)</f>
        <v>ITA</v>
      </c>
      <c r="O920" t="str">
        <f>TRIM(D920)</f>
        <v>SICURpin SUD S.r.l</v>
      </c>
      <c r="P920" t="str">
        <f t="shared" si="74"/>
        <v>non terminato</v>
      </c>
      <c r="Q920" t="str">
        <f t="shared" si="74"/>
        <v>30</v>
      </c>
      <c r="R920" t="str">
        <f t="shared" si="74"/>
        <v>11</v>
      </c>
    </row>
    <row r="921" spans="1:18" ht="12.75" customHeight="1" x14ac:dyDescent="0.3">
      <c r="A921" s="16">
        <v>923</v>
      </c>
      <c r="B921" s="14" t="s">
        <v>462</v>
      </c>
      <c r="C921" s="14" t="s">
        <v>8</v>
      </c>
      <c r="D921" s="14" t="s">
        <v>47</v>
      </c>
      <c r="E921" s="14" t="s">
        <v>10</v>
      </c>
      <c r="F921" s="16">
        <v>0</v>
      </c>
      <c r="G921" s="17">
        <v>31</v>
      </c>
      <c r="H921" s="18" t="str">
        <f t="shared" si="72"/>
        <v/>
      </c>
      <c r="I921" s="14" t="str">
        <f t="shared" si="73"/>
        <v>ITA-zan pin SPA-31</v>
      </c>
      <c r="J921" s="32" t="str">
        <f>MID(Tabella1[[#This Row],[COD PRODOTTO]],3,3)</f>
        <v>512</v>
      </c>
      <c r="K921" s="32"/>
      <c r="L921" t="str">
        <f t="shared" si="75"/>
        <v>terminato</v>
      </c>
      <c r="M921" t="str">
        <f t="shared" si="76"/>
        <v>T3512017</v>
      </c>
      <c r="N921" t="str">
        <f>TRIM(C921)</f>
        <v>ITA</v>
      </c>
      <c r="O921" t="str">
        <f>TRIM(D921)</f>
        <v>zan pin SPA</v>
      </c>
      <c r="P921" t="str">
        <f t="shared" si="74"/>
        <v>terminato</v>
      </c>
      <c r="Q921" t="str">
        <f t="shared" si="74"/>
        <v>0</v>
      </c>
      <c r="R921" t="str">
        <f t="shared" si="74"/>
        <v>31</v>
      </c>
    </row>
    <row r="922" spans="1:18" ht="12.75" customHeight="1" x14ac:dyDescent="0.3">
      <c r="A922" s="16">
        <v>924</v>
      </c>
      <c r="B922" s="14" t="s">
        <v>463</v>
      </c>
      <c r="C922" s="14" t="s">
        <v>8</v>
      </c>
      <c r="D922" s="14" t="s">
        <v>94</v>
      </c>
      <c r="E922" s="15" t="s">
        <v>1391</v>
      </c>
      <c r="F922" s="16">
        <v>20</v>
      </c>
      <c r="G922" s="17">
        <v>39</v>
      </c>
      <c r="H922" s="18">
        <f t="shared" si="72"/>
        <v>780</v>
      </c>
      <c r="I922" s="14" t="str">
        <f t="shared" si="73"/>
        <v>ITA-SG palla S.R.L.-39</v>
      </c>
      <c r="J922" s="32" t="str">
        <f>MID(Tabella1[[#This Row],[COD PRODOTTO]],3,3)</f>
        <v>125</v>
      </c>
      <c r="K922" s="32"/>
      <c r="L922" t="str">
        <f t="shared" si="75"/>
        <v>terminato</v>
      </c>
      <c r="M922" t="str">
        <f t="shared" si="76"/>
        <v>M7125151</v>
      </c>
      <c r="N922" t="str">
        <f>TRIM(C922)</f>
        <v>ITA</v>
      </c>
      <c r="O922" t="str">
        <f>TRIM(D922)</f>
        <v>SG palla S.R.L.</v>
      </c>
      <c r="P922" t="str">
        <f t="shared" si="74"/>
        <v>non terminato</v>
      </c>
      <c r="Q922" t="str">
        <f t="shared" si="74"/>
        <v>20</v>
      </c>
      <c r="R922" t="str">
        <f t="shared" si="74"/>
        <v>39</v>
      </c>
    </row>
    <row r="923" spans="1:18" ht="12.75" customHeight="1" x14ac:dyDescent="0.3">
      <c r="A923" s="16">
        <v>925</v>
      </c>
      <c r="B923" s="14" t="s">
        <v>464</v>
      </c>
      <c r="C923" s="14" t="s">
        <v>8</v>
      </c>
      <c r="D923" s="14" t="s">
        <v>9</v>
      </c>
      <c r="E923" s="15" t="s">
        <v>1391</v>
      </c>
      <c r="F923" s="16">
        <v>30</v>
      </c>
      <c r="G923" s="17">
        <v>28</v>
      </c>
      <c r="H923" s="18">
        <f t="shared" si="72"/>
        <v>840</v>
      </c>
      <c r="I923" s="14" t="str">
        <f t="shared" si="73"/>
        <v>ITA-SG-28</v>
      </c>
      <c r="J923" s="32" t="str">
        <f>MID(Tabella1[[#This Row],[COD PRODOTTO]],3,3)</f>
        <v>475</v>
      </c>
      <c r="K923" s="32"/>
      <c r="L923" t="str">
        <f t="shared" si="75"/>
        <v>terminato</v>
      </c>
      <c r="M923" t="str">
        <f t="shared" si="76"/>
        <v>A7475200</v>
      </c>
      <c r="N923" t="str">
        <f>TRIM(C923)</f>
        <v>ITA</v>
      </c>
      <c r="O923" t="str">
        <f>TRIM(D923)</f>
        <v>SG</v>
      </c>
      <c r="P923" t="str">
        <f t="shared" si="74"/>
        <v>non terminato</v>
      </c>
      <c r="Q923" t="str">
        <f t="shared" si="74"/>
        <v>30</v>
      </c>
      <c r="R923" t="str">
        <f t="shared" si="74"/>
        <v>28</v>
      </c>
    </row>
    <row r="924" spans="1:18" ht="12.75" customHeight="1" x14ac:dyDescent="0.3">
      <c r="A924" s="16">
        <v>926</v>
      </c>
      <c r="B924" s="14" t="s">
        <v>464</v>
      </c>
      <c r="C924" s="14" t="s">
        <v>8</v>
      </c>
      <c r="D924" s="14" t="s">
        <v>9</v>
      </c>
      <c r="E924" s="14" t="s">
        <v>10</v>
      </c>
      <c r="F924" s="16">
        <v>0</v>
      </c>
      <c r="G924" s="17">
        <v>28</v>
      </c>
      <c r="H924" s="18" t="str">
        <f t="shared" si="72"/>
        <v/>
      </c>
      <c r="I924" s="14" t="str">
        <f t="shared" si="73"/>
        <v>ITA-SG-28</v>
      </c>
      <c r="J924" s="32" t="str">
        <f>MID(Tabella1[[#This Row],[COD PRODOTTO]],3,3)</f>
        <v>475</v>
      </c>
      <c r="K924" s="32"/>
      <c r="L924" t="str">
        <f t="shared" si="75"/>
        <v>terminato</v>
      </c>
      <c r="M924" t="str">
        <f t="shared" si="76"/>
        <v>A7475200</v>
      </c>
      <c r="N924" t="str">
        <f>TRIM(C924)</f>
        <v>ITA</v>
      </c>
      <c r="O924" t="str">
        <f>TRIM(D924)</f>
        <v>SG</v>
      </c>
      <c r="P924" t="str">
        <f t="shared" si="74"/>
        <v>terminato</v>
      </c>
      <c r="Q924" t="str">
        <f t="shared" si="74"/>
        <v>0</v>
      </c>
      <c r="R924" t="str">
        <f t="shared" si="74"/>
        <v>28</v>
      </c>
    </row>
    <row r="925" spans="1:18" ht="12.75" customHeight="1" x14ac:dyDescent="0.3">
      <c r="A925" s="16">
        <v>927</v>
      </c>
      <c r="B925" s="14" t="s">
        <v>465</v>
      </c>
      <c r="C925" s="14" t="s">
        <v>83</v>
      </c>
      <c r="D925" s="14" t="s">
        <v>199</v>
      </c>
      <c r="E925" s="15" t="s">
        <v>1391</v>
      </c>
      <c r="F925" s="16">
        <v>30</v>
      </c>
      <c r="G925" s="17">
        <v>16</v>
      </c>
      <c r="H925" s="18">
        <f t="shared" si="72"/>
        <v>480</v>
      </c>
      <c r="I925" s="14" t="str">
        <f t="shared" si="73"/>
        <v>GRC-zan palla SA-16</v>
      </c>
      <c r="J925" s="32" t="str">
        <f>MID(Tabella1[[#This Row],[COD PRODOTTO]],3,3)</f>
        <v>341</v>
      </c>
      <c r="K925" s="32"/>
      <c r="L925" t="str">
        <f t="shared" si="75"/>
        <v>terminato</v>
      </c>
      <c r="M925" t="str">
        <f t="shared" si="76"/>
        <v>K4341675</v>
      </c>
      <c r="N925" t="str">
        <f>TRIM(C925)</f>
        <v>GRC</v>
      </c>
      <c r="O925" t="str">
        <f>TRIM(D925)</f>
        <v>zan palla SA</v>
      </c>
      <c r="P925" t="str">
        <f t="shared" si="74"/>
        <v>non terminato</v>
      </c>
      <c r="Q925" t="str">
        <f t="shared" si="74"/>
        <v>30</v>
      </c>
      <c r="R925" t="str">
        <f t="shared" si="74"/>
        <v>16</v>
      </c>
    </row>
    <row r="926" spans="1:18" ht="12.75" customHeight="1" x14ac:dyDescent="0.3">
      <c r="A926" s="16">
        <v>928</v>
      </c>
      <c r="B926" s="14" t="s">
        <v>465</v>
      </c>
      <c r="C926" s="14" t="s">
        <v>83</v>
      </c>
      <c r="D926" s="14" t="s">
        <v>199</v>
      </c>
      <c r="E926" s="15" t="s">
        <v>1391</v>
      </c>
      <c r="F926" s="16">
        <v>20</v>
      </c>
      <c r="G926" s="17">
        <v>30</v>
      </c>
      <c r="H926" s="18">
        <f t="shared" si="72"/>
        <v>600</v>
      </c>
      <c r="I926" s="14" t="str">
        <f t="shared" si="73"/>
        <v>GRC-zan palla SA-30</v>
      </c>
      <c r="J926" s="32" t="str">
        <f>MID(Tabella1[[#This Row],[COD PRODOTTO]],3,3)</f>
        <v>341</v>
      </c>
      <c r="K926" s="32"/>
      <c r="L926" t="str">
        <f t="shared" si="75"/>
        <v>terminato</v>
      </c>
      <c r="M926" t="str">
        <f t="shared" si="76"/>
        <v>K4341675</v>
      </c>
      <c r="N926" t="str">
        <f>TRIM(C926)</f>
        <v>GRC</v>
      </c>
      <c r="O926" t="str">
        <f>TRIM(D926)</f>
        <v>zan palla SA</v>
      </c>
      <c r="P926" t="str">
        <f t="shared" si="74"/>
        <v>non terminato</v>
      </c>
      <c r="Q926" t="str">
        <f t="shared" si="74"/>
        <v>20</v>
      </c>
      <c r="R926" t="str">
        <f t="shared" si="74"/>
        <v>30</v>
      </c>
    </row>
    <row r="927" spans="1:18" ht="12.75" customHeight="1" x14ac:dyDescent="0.3">
      <c r="A927" s="16">
        <v>929</v>
      </c>
      <c r="B927" s="14" t="s">
        <v>465</v>
      </c>
      <c r="C927" s="14" t="s">
        <v>83</v>
      </c>
      <c r="D927" s="14" t="s">
        <v>199</v>
      </c>
      <c r="E927" s="14" t="s">
        <v>10</v>
      </c>
      <c r="F927" s="16">
        <v>0</v>
      </c>
      <c r="G927" s="17">
        <v>30</v>
      </c>
      <c r="H927" s="18" t="str">
        <f t="shared" si="72"/>
        <v/>
      </c>
      <c r="I927" s="14" t="str">
        <f t="shared" si="73"/>
        <v>GRC-zan palla SA-30</v>
      </c>
      <c r="J927" s="32" t="str">
        <f>MID(Tabella1[[#This Row],[COD PRODOTTO]],3,3)</f>
        <v>341</v>
      </c>
      <c r="K927" s="32"/>
      <c r="L927" t="str">
        <f t="shared" si="75"/>
        <v>terminato</v>
      </c>
      <c r="M927" t="str">
        <f t="shared" si="76"/>
        <v>K4341675</v>
      </c>
      <c r="N927" t="str">
        <f>TRIM(C927)</f>
        <v>GRC</v>
      </c>
      <c r="O927" t="str">
        <f>TRIM(D927)</f>
        <v>zan palla SA</v>
      </c>
      <c r="P927" t="str">
        <f t="shared" si="74"/>
        <v>terminato</v>
      </c>
      <c r="Q927" t="str">
        <f t="shared" si="74"/>
        <v>0</v>
      </c>
      <c r="R927" t="str">
        <f t="shared" si="74"/>
        <v>30</v>
      </c>
    </row>
    <row r="928" spans="1:18" ht="12.75" customHeight="1" x14ac:dyDescent="0.3">
      <c r="A928" s="16">
        <v>930</v>
      </c>
      <c r="B928" s="14" t="s">
        <v>466</v>
      </c>
      <c r="C928" s="14" t="s">
        <v>8</v>
      </c>
      <c r="D928" s="14" t="s">
        <v>47</v>
      </c>
      <c r="E928" s="14" t="s">
        <v>10</v>
      </c>
      <c r="F928" s="16">
        <v>0</v>
      </c>
      <c r="G928" s="17">
        <v>26</v>
      </c>
      <c r="H928" s="18" t="str">
        <f t="shared" si="72"/>
        <v/>
      </c>
      <c r="I928" s="14" t="str">
        <f t="shared" si="73"/>
        <v>ITA-zan pin SPA-26</v>
      </c>
      <c r="J928" s="32" t="str">
        <f>MID(Tabella1[[#This Row],[COD PRODOTTO]],3,3)</f>
        <v>838</v>
      </c>
      <c r="K928" s="32"/>
      <c r="L928" t="str">
        <f t="shared" si="75"/>
        <v>terminato</v>
      </c>
      <c r="M928" t="str">
        <f t="shared" si="76"/>
        <v>A9838444</v>
      </c>
      <c r="N928" t="str">
        <f>TRIM(C928)</f>
        <v>ITA</v>
      </c>
      <c r="O928" t="str">
        <f>TRIM(D928)</f>
        <v>zan pin SPA</v>
      </c>
      <c r="P928" t="str">
        <f t="shared" si="74"/>
        <v>terminato</v>
      </c>
      <c r="Q928" t="str">
        <f t="shared" si="74"/>
        <v>0</v>
      </c>
      <c r="R928" t="str">
        <f t="shared" si="74"/>
        <v>26</v>
      </c>
    </row>
    <row r="929" spans="1:18" ht="12.75" customHeight="1" x14ac:dyDescent="0.3">
      <c r="A929" s="16">
        <v>931</v>
      </c>
      <c r="B929" s="14" t="s">
        <v>467</v>
      </c>
      <c r="C929" s="14" t="s">
        <v>8</v>
      </c>
      <c r="D929" s="14" t="s">
        <v>47</v>
      </c>
      <c r="E929" s="14" t="s">
        <v>10</v>
      </c>
      <c r="F929" s="16">
        <v>0</v>
      </c>
      <c r="G929" s="17">
        <v>23</v>
      </c>
      <c r="H929" s="18" t="str">
        <f t="shared" si="72"/>
        <v/>
      </c>
      <c r="I929" s="14" t="str">
        <f t="shared" si="73"/>
        <v>ITA-zan pin SPA-23</v>
      </c>
      <c r="J929" s="32" t="str">
        <f>MID(Tabella1[[#This Row],[COD PRODOTTO]],3,3)</f>
        <v>145</v>
      </c>
      <c r="K929" s="32"/>
      <c r="L929" t="str">
        <f t="shared" si="75"/>
        <v>terminato</v>
      </c>
      <c r="M929" t="str">
        <f t="shared" si="76"/>
        <v>A1145172</v>
      </c>
      <c r="N929" t="str">
        <f>TRIM(C929)</f>
        <v>ITA</v>
      </c>
      <c r="O929" t="str">
        <f>TRIM(D929)</f>
        <v>zan pin SPA</v>
      </c>
      <c r="P929" t="str">
        <f t="shared" si="74"/>
        <v>terminato</v>
      </c>
      <c r="Q929" t="str">
        <f t="shared" si="74"/>
        <v>0</v>
      </c>
      <c r="R929" t="str">
        <f t="shared" si="74"/>
        <v>23</v>
      </c>
    </row>
    <row r="930" spans="1:18" ht="12.75" customHeight="1" x14ac:dyDescent="0.3">
      <c r="A930" s="16">
        <v>932</v>
      </c>
      <c r="B930" s="14" t="s">
        <v>467</v>
      </c>
      <c r="C930" s="14" t="s">
        <v>8</v>
      </c>
      <c r="D930" s="14" t="s">
        <v>47</v>
      </c>
      <c r="E930" s="15" t="s">
        <v>1391</v>
      </c>
      <c r="F930" s="16">
        <v>20</v>
      </c>
      <c r="G930" s="17">
        <v>32</v>
      </c>
      <c r="H930" s="18">
        <f t="shared" si="72"/>
        <v>640</v>
      </c>
      <c r="I930" s="14" t="str">
        <f t="shared" si="73"/>
        <v>ITA-zan pin SPA-32</v>
      </c>
      <c r="J930" s="32" t="str">
        <f>MID(Tabella1[[#This Row],[COD PRODOTTO]],3,3)</f>
        <v>145</v>
      </c>
      <c r="K930" s="32"/>
      <c r="L930" t="str">
        <f t="shared" si="75"/>
        <v>terminato</v>
      </c>
      <c r="M930" t="str">
        <f t="shared" si="76"/>
        <v>A1145172</v>
      </c>
      <c r="N930" t="str">
        <f>TRIM(C930)</f>
        <v>ITA</v>
      </c>
      <c r="O930" t="str">
        <f>TRIM(D930)</f>
        <v>zan pin SPA</v>
      </c>
      <c r="P930" t="str">
        <f t="shared" si="74"/>
        <v>non terminato</v>
      </c>
      <c r="Q930" t="str">
        <f t="shared" si="74"/>
        <v>20</v>
      </c>
      <c r="R930" t="str">
        <f t="shared" si="74"/>
        <v>32</v>
      </c>
    </row>
    <row r="931" spans="1:18" ht="12.75" customHeight="1" x14ac:dyDescent="0.3">
      <c r="A931" s="16">
        <v>933</v>
      </c>
      <c r="B931" s="14" t="s">
        <v>467</v>
      </c>
      <c r="C931" s="14" t="s">
        <v>8</v>
      </c>
      <c r="D931" s="14" t="s">
        <v>47</v>
      </c>
      <c r="E931" s="15" t="s">
        <v>1391</v>
      </c>
      <c r="F931" s="16">
        <v>30</v>
      </c>
      <c r="G931" s="17">
        <v>18</v>
      </c>
      <c r="H931" s="18">
        <f t="shared" si="72"/>
        <v>540</v>
      </c>
      <c r="I931" s="14" t="str">
        <f t="shared" si="73"/>
        <v>ITA-zan pin SPA-18</v>
      </c>
      <c r="J931" s="32" t="str">
        <f>MID(Tabella1[[#This Row],[COD PRODOTTO]],3,3)</f>
        <v>145</v>
      </c>
      <c r="K931" s="32"/>
      <c r="L931" t="str">
        <f t="shared" si="75"/>
        <v>terminato</v>
      </c>
      <c r="M931" t="str">
        <f t="shared" si="76"/>
        <v>A1145172</v>
      </c>
      <c r="N931" t="str">
        <f>TRIM(C931)</f>
        <v>ITA</v>
      </c>
      <c r="O931" t="str">
        <f>TRIM(D931)</f>
        <v>zan pin SPA</v>
      </c>
      <c r="P931" t="str">
        <f t="shared" si="74"/>
        <v>non terminato</v>
      </c>
      <c r="Q931" t="str">
        <f t="shared" si="74"/>
        <v>30</v>
      </c>
      <c r="R931" t="str">
        <f t="shared" si="74"/>
        <v>18</v>
      </c>
    </row>
    <row r="932" spans="1:18" ht="12.75" customHeight="1" x14ac:dyDescent="0.3">
      <c r="A932" s="16">
        <v>934</v>
      </c>
      <c r="B932" s="14" t="s">
        <v>468</v>
      </c>
      <c r="C932" s="14" t="s">
        <v>8</v>
      </c>
      <c r="D932" s="14" t="s">
        <v>75</v>
      </c>
      <c r="E932" s="14" t="s">
        <v>10</v>
      </c>
      <c r="F932" s="16">
        <v>0</v>
      </c>
      <c r="G932" s="17">
        <v>30</v>
      </c>
      <c r="H932" s="18" t="str">
        <f t="shared" si="72"/>
        <v/>
      </c>
      <c r="I932" s="14" t="str">
        <f t="shared" si="73"/>
        <v>ITA-lollo SRL-30</v>
      </c>
      <c r="J932" s="32" t="str">
        <f>MID(Tabella1[[#This Row],[COD PRODOTTO]],3,3)</f>
        <v>859</v>
      </c>
      <c r="K932" s="32"/>
      <c r="L932" t="str">
        <f t="shared" si="75"/>
        <v>terminato</v>
      </c>
      <c r="M932" t="str">
        <f t="shared" si="76"/>
        <v>D0859603</v>
      </c>
      <c r="N932" t="str">
        <f>TRIM(C932)</f>
        <v>ITA</v>
      </c>
      <c r="O932" t="str">
        <f>TRIM(D932)</f>
        <v>lollo SRL</v>
      </c>
      <c r="P932" t="str">
        <f t="shared" si="74"/>
        <v>terminato</v>
      </c>
      <c r="Q932" t="str">
        <f t="shared" si="74"/>
        <v>0</v>
      </c>
      <c r="R932" t="str">
        <f t="shared" si="74"/>
        <v>30</v>
      </c>
    </row>
    <row r="933" spans="1:18" ht="12.75" customHeight="1" x14ac:dyDescent="0.3">
      <c r="A933" s="16">
        <v>935</v>
      </c>
      <c r="B933" s="14" t="s">
        <v>469</v>
      </c>
      <c r="C933" s="14" t="s">
        <v>8</v>
      </c>
      <c r="D933" s="14" t="s">
        <v>47</v>
      </c>
      <c r="E933" s="15" t="s">
        <v>1391</v>
      </c>
      <c r="F933" s="16">
        <v>30</v>
      </c>
      <c r="G933" s="17">
        <v>17</v>
      </c>
      <c r="H933" s="18">
        <f t="shared" si="72"/>
        <v>510</v>
      </c>
      <c r="I933" s="14" t="str">
        <f t="shared" si="73"/>
        <v>ITA-zan pin SPA-17</v>
      </c>
      <c r="J933" s="32" t="str">
        <f>MID(Tabella1[[#This Row],[COD PRODOTTO]],3,3)</f>
        <v>594</v>
      </c>
      <c r="K933" s="32"/>
      <c r="L933" t="str">
        <f t="shared" si="75"/>
        <v>terminato</v>
      </c>
      <c r="M933" t="str">
        <f t="shared" si="76"/>
        <v>A7594343</v>
      </c>
      <c r="N933" t="str">
        <f>TRIM(C933)</f>
        <v>ITA</v>
      </c>
      <c r="O933" t="str">
        <f>TRIM(D933)</f>
        <v>zan pin SPA</v>
      </c>
      <c r="P933" t="str">
        <f t="shared" si="74"/>
        <v>non terminato</v>
      </c>
      <c r="Q933" t="str">
        <f t="shared" si="74"/>
        <v>30</v>
      </c>
      <c r="R933" t="str">
        <f t="shared" si="74"/>
        <v>17</v>
      </c>
    </row>
    <row r="934" spans="1:18" ht="12.75" customHeight="1" x14ac:dyDescent="0.3">
      <c r="A934" s="16">
        <v>936</v>
      </c>
      <c r="B934" s="14" t="s">
        <v>469</v>
      </c>
      <c r="C934" s="14" t="s">
        <v>8</v>
      </c>
      <c r="D934" s="14" t="s">
        <v>47</v>
      </c>
      <c r="E934" s="14" t="s">
        <v>10</v>
      </c>
      <c r="F934" s="16">
        <v>0</v>
      </c>
      <c r="G934" s="17">
        <v>26</v>
      </c>
      <c r="H934" s="18" t="str">
        <f t="shared" si="72"/>
        <v/>
      </c>
      <c r="I934" s="14" t="str">
        <f t="shared" si="73"/>
        <v>ITA-zan pin SPA-26</v>
      </c>
      <c r="J934" s="32" t="str">
        <f>MID(Tabella1[[#This Row],[COD PRODOTTO]],3,3)</f>
        <v>594</v>
      </c>
      <c r="K934" s="32"/>
      <c r="L934" t="str">
        <f t="shared" si="75"/>
        <v>terminato</v>
      </c>
      <c r="M934" t="str">
        <f t="shared" si="76"/>
        <v>A7594343</v>
      </c>
      <c r="N934" t="str">
        <f>TRIM(C934)</f>
        <v>ITA</v>
      </c>
      <c r="O934" t="str">
        <f>TRIM(D934)</f>
        <v>zan pin SPA</v>
      </c>
      <c r="P934" t="str">
        <f t="shared" si="74"/>
        <v>terminato</v>
      </c>
      <c r="Q934" t="str">
        <f t="shared" si="74"/>
        <v>0</v>
      </c>
      <c r="R934" t="str">
        <f t="shared" si="74"/>
        <v>26</v>
      </c>
    </row>
    <row r="935" spans="1:18" ht="12.75" customHeight="1" x14ac:dyDescent="0.3">
      <c r="A935" s="16">
        <v>937</v>
      </c>
      <c r="B935" s="14" t="s">
        <v>470</v>
      </c>
      <c r="C935" s="14" t="s">
        <v>8</v>
      </c>
      <c r="D935" s="14" t="s">
        <v>65</v>
      </c>
      <c r="E935" s="15" t="s">
        <v>1391</v>
      </c>
      <c r="F935" s="16">
        <v>20</v>
      </c>
      <c r="G935" s="17">
        <v>10</v>
      </c>
      <c r="H935" s="18">
        <f t="shared" si="72"/>
        <v>200</v>
      </c>
      <c r="I935" s="14" t="str">
        <f t="shared" si="73"/>
        <v>ITA-zan PAM-10</v>
      </c>
      <c r="J935" s="32" t="str">
        <f>MID(Tabella1[[#This Row],[COD PRODOTTO]],3,3)</f>
        <v>929</v>
      </c>
      <c r="K935" s="32"/>
      <c r="L935" t="str">
        <f t="shared" si="75"/>
        <v>terminato</v>
      </c>
      <c r="M935" t="str">
        <f t="shared" si="76"/>
        <v>V1929051</v>
      </c>
      <c r="N935" t="str">
        <f>TRIM(C935)</f>
        <v>ITA</v>
      </c>
      <c r="O935" t="str">
        <f>TRIM(D935)</f>
        <v>zan PAM</v>
      </c>
      <c r="P935" t="str">
        <f t="shared" si="74"/>
        <v>non terminato</v>
      </c>
      <c r="Q935" t="str">
        <f t="shared" si="74"/>
        <v>20</v>
      </c>
      <c r="R935" t="str">
        <f t="shared" si="74"/>
        <v>10</v>
      </c>
    </row>
    <row r="936" spans="1:18" ht="12.75" customHeight="1" x14ac:dyDescent="0.3">
      <c r="A936" s="16">
        <v>938</v>
      </c>
      <c r="B936" s="14" t="s">
        <v>470</v>
      </c>
      <c r="C936" s="14" t="s">
        <v>8</v>
      </c>
      <c r="D936" s="14" t="s">
        <v>65</v>
      </c>
      <c r="E936" s="15" t="s">
        <v>1391</v>
      </c>
      <c r="F936" s="16">
        <v>30</v>
      </c>
      <c r="G936" s="17">
        <v>26</v>
      </c>
      <c r="H936" s="18">
        <f t="shared" si="72"/>
        <v>780</v>
      </c>
      <c r="I936" s="14" t="str">
        <f t="shared" si="73"/>
        <v>ITA-zan PAM-26</v>
      </c>
      <c r="J936" s="32" t="str">
        <f>MID(Tabella1[[#This Row],[COD PRODOTTO]],3,3)</f>
        <v>929</v>
      </c>
      <c r="K936" s="32"/>
      <c r="L936" t="str">
        <f t="shared" si="75"/>
        <v>terminato</v>
      </c>
      <c r="M936" t="str">
        <f t="shared" si="76"/>
        <v>V1929051</v>
      </c>
      <c r="N936" t="str">
        <f>TRIM(C936)</f>
        <v>ITA</v>
      </c>
      <c r="O936" t="str">
        <f>TRIM(D936)</f>
        <v>zan PAM</v>
      </c>
      <c r="P936" t="str">
        <f t="shared" si="74"/>
        <v>non terminato</v>
      </c>
      <c r="Q936" t="str">
        <f t="shared" si="74"/>
        <v>30</v>
      </c>
      <c r="R936" t="str">
        <f t="shared" si="74"/>
        <v>26</v>
      </c>
    </row>
    <row r="937" spans="1:18" ht="12.75" customHeight="1" x14ac:dyDescent="0.3">
      <c r="A937" s="16">
        <v>939</v>
      </c>
      <c r="B937" s="14" t="s">
        <v>470</v>
      </c>
      <c r="C937" s="14" t="s">
        <v>8</v>
      </c>
      <c r="D937" s="14" t="s">
        <v>65</v>
      </c>
      <c r="E937" s="14" t="s">
        <v>10</v>
      </c>
      <c r="F937" s="16">
        <v>0</v>
      </c>
      <c r="G937" s="17">
        <v>17</v>
      </c>
      <c r="H937" s="18" t="str">
        <f t="shared" si="72"/>
        <v/>
      </c>
      <c r="I937" s="14" t="str">
        <f t="shared" si="73"/>
        <v>ITA-zan PAM-17</v>
      </c>
      <c r="J937" s="32" t="str">
        <f>MID(Tabella1[[#This Row],[COD PRODOTTO]],3,3)</f>
        <v>929</v>
      </c>
      <c r="K937" s="32"/>
      <c r="L937" t="str">
        <f t="shared" si="75"/>
        <v>terminato</v>
      </c>
      <c r="M937" t="str">
        <f t="shared" si="76"/>
        <v>V1929051</v>
      </c>
      <c r="N937" t="str">
        <f>TRIM(C937)</f>
        <v>ITA</v>
      </c>
      <c r="O937" t="str">
        <f>TRIM(D937)</f>
        <v>zan PAM</v>
      </c>
      <c r="P937" t="str">
        <f t="shared" si="74"/>
        <v>terminato</v>
      </c>
      <c r="Q937" t="str">
        <f t="shared" si="74"/>
        <v>0</v>
      </c>
      <c r="R937" t="str">
        <f t="shared" si="74"/>
        <v>17</v>
      </c>
    </row>
    <row r="938" spans="1:18" ht="12.75" customHeight="1" x14ac:dyDescent="0.3">
      <c r="A938" s="16">
        <v>940</v>
      </c>
      <c r="B938" s="14" t="s">
        <v>471</v>
      </c>
      <c r="C938" s="14" t="s">
        <v>8</v>
      </c>
      <c r="D938" s="14" t="s">
        <v>36</v>
      </c>
      <c r="E938" s="14" t="s">
        <v>10</v>
      </c>
      <c r="F938" s="16">
        <v>0</v>
      </c>
      <c r="G938" s="17">
        <v>37</v>
      </c>
      <c r="H938" s="18" t="str">
        <f t="shared" si="72"/>
        <v/>
      </c>
      <c r="I938" s="14" t="str">
        <f t="shared" si="73"/>
        <v>ITA-zan VETRI-37</v>
      </c>
      <c r="J938" s="32" t="str">
        <f>MID(Tabella1[[#This Row],[COD PRODOTTO]],3,3)</f>
        <v>976</v>
      </c>
      <c r="K938" s="32"/>
      <c r="L938" t="str">
        <f t="shared" si="75"/>
        <v>terminato</v>
      </c>
      <c r="M938" t="str">
        <f t="shared" si="76"/>
        <v>E5976114</v>
      </c>
      <c r="N938" t="str">
        <f>TRIM(C938)</f>
        <v>ITA</v>
      </c>
      <c r="O938" t="str">
        <f>TRIM(D938)</f>
        <v>zan VETRI</v>
      </c>
      <c r="P938" t="str">
        <f t="shared" si="74"/>
        <v>terminato</v>
      </c>
      <c r="Q938" t="str">
        <f t="shared" si="74"/>
        <v>0</v>
      </c>
      <c r="R938" t="str">
        <f t="shared" si="74"/>
        <v>37</v>
      </c>
    </row>
    <row r="939" spans="1:18" ht="12.75" customHeight="1" x14ac:dyDescent="0.3">
      <c r="A939" s="16">
        <v>941</v>
      </c>
      <c r="B939" s="14" t="s">
        <v>472</v>
      </c>
      <c r="C939" s="14" t="s">
        <v>8</v>
      </c>
      <c r="D939" s="14" t="s">
        <v>49</v>
      </c>
      <c r="E939" s="14" t="s">
        <v>10</v>
      </c>
      <c r="F939" s="16">
        <v>0</v>
      </c>
      <c r="G939" s="17">
        <v>36</v>
      </c>
      <c r="H939" s="18" t="str">
        <f t="shared" si="72"/>
        <v/>
      </c>
      <c r="I939" s="14" t="str">
        <f t="shared" si="73"/>
        <v>ITA-SICURpin SUD S.r.l-36</v>
      </c>
      <c r="J939" s="32" t="str">
        <f>MID(Tabella1[[#This Row],[COD PRODOTTO]],3,3)</f>
        <v>139</v>
      </c>
      <c r="K939" s="32"/>
      <c r="L939" t="str">
        <f t="shared" si="75"/>
        <v>terminato</v>
      </c>
      <c r="M939" t="str">
        <f t="shared" si="76"/>
        <v>L5139495</v>
      </c>
      <c r="N939" t="str">
        <f>TRIM(C939)</f>
        <v>ITA</v>
      </c>
      <c r="O939" t="str">
        <f>TRIM(D939)</f>
        <v>SICURpin SUD S.r.l</v>
      </c>
      <c r="P939" t="str">
        <f t="shared" si="74"/>
        <v>terminato</v>
      </c>
      <c r="Q939" t="str">
        <f t="shared" si="74"/>
        <v>0</v>
      </c>
      <c r="R939" t="str">
        <f t="shared" si="74"/>
        <v>36</v>
      </c>
    </row>
    <row r="940" spans="1:18" ht="12.75" customHeight="1" x14ac:dyDescent="0.3">
      <c r="A940" s="16">
        <v>942</v>
      </c>
      <c r="B940" s="14" t="s">
        <v>472</v>
      </c>
      <c r="C940" s="14" t="s">
        <v>8</v>
      </c>
      <c r="D940" s="14" t="s">
        <v>49</v>
      </c>
      <c r="E940" s="15" t="s">
        <v>1391</v>
      </c>
      <c r="F940" s="16">
        <v>30</v>
      </c>
      <c r="G940" s="17">
        <v>21</v>
      </c>
      <c r="H940" s="18">
        <f t="shared" si="72"/>
        <v>630</v>
      </c>
      <c r="I940" s="14" t="str">
        <f t="shared" si="73"/>
        <v>ITA-SICURpin SUD S.r.l-21</v>
      </c>
      <c r="J940" s="32" t="str">
        <f>MID(Tabella1[[#This Row],[COD PRODOTTO]],3,3)</f>
        <v>139</v>
      </c>
      <c r="K940" s="32"/>
      <c r="L940" t="str">
        <f t="shared" si="75"/>
        <v>terminato</v>
      </c>
      <c r="M940" t="str">
        <f t="shared" si="76"/>
        <v>L5139495</v>
      </c>
      <c r="N940" t="str">
        <f>TRIM(C940)</f>
        <v>ITA</v>
      </c>
      <c r="O940" t="str">
        <f>TRIM(D940)</f>
        <v>SICURpin SUD S.r.l</v>
      </c>
      <c r="P940" t="str">
        <f t="shared" si="74"/>
        <v>non terminato</v>
      </c>
      <c r="Q940" t="str">
        <f t="shared" si="74"/>
        <v>30</v>
      </c>
      <c r="R940" t="str">
        <f t="shared" si="74"/>
        <v>21</v>
      </c>
    </row>
    <row r="941" spans="1:18" ht="12.75" customHeight="1" x14ac:dyDescent="0.3">
      <c r="A941" s="16">
        <v>943</v>
      </c>
      <c r="B941" s="14" t="s">
        <v>472</v>
      </c>
      <c r="C941" s="14" t="s">
        <v>8</v>
      </c>
      <c r="D941" s="14" t="s">
        <v>49</v>
      </c>
      <c r="E941" s="15" t="s">
        <v>1391</v>
      </c>
      <c r="F941" s="16">
        <v>20</v>
      </c>
      <c r="G941" s="17">
        <v>30</v>
      </c>
      <c r="H941" s="18">
        <f t="shared" si="72"/>
        <v>600</v>
      </c>
      <c r="I941" s="14" t="str">
        <f t="shared" si="73"/>
        <v>ITA-SICURpin SUD S.r.l-30</v>
      </c>
      <c r="J941" s="32" t="str">
        <f>MID(Tabella1[[#This Row],[COD PRODOTTO]],3,3)</f>
        <v>139</v>
      </c>
      <c r="K941" s="32"/>
      <c r="L941" t="str">
        <f t="shared" si="75"/>
        <v>terminato</v>
      </c>
      <c r="M941" t="str">
        <f t="shared" si="76"/>
        <v>L5139495</v>
      </c>
      <c r="N941" t="str">
        <f>TRIM(C941)</f>
        <v>ITA</v>
      </c>
      <c r="O941" t="str">
        <f>TRIM(D941)</f>
        <v>SICURpin SUD S.r.l</v>
      </c>
      <c r="P941" t="str">
        <f t="shared" si="74"/>
        <v>non terminato</v>
      </c>
      <c r="Q941" t="str">
        <f t="shared" si="74"/>
        <v>20</v>
      </c>
      <c r="R941" t="str">
        <f t="shared" si="74"/>
        <v>30</v>
      </c>
    </row>
    <row r="942" spans="1:18" ht="12.75" customHeight="1" x14ac:dyDescent="0.3">
      <c r="A942" s="16">
        <v>944</v>
      </c>
      <c r="B942" s="14" t="s">
        <v>473</v>
      </c>
      <c r="C942" s="14" t="s">
        <v>8</v>
      </c>
      <c r="D942" s="14" t="s">
        <v>65</v>
      </c>
      <c r="E942" s="14" t="s">
        <v>10</v>
      </c>
      <c r="F942" s="16">
        <v>0</v>
      </c>
      <c r="G942" s="17">
        <v>10</v>
      </c>
      <c r="H942" s="18" t="str">
        <f t="shared" si="72"/>
        <v/>
      </c>
      <c r="I942" s="14" t="str">
        <f t="shared" si="73"/>
        <v>ITA-zan PAM-10</v>
      </c>
      <c r="J942" s="32" t="str">
        <f>MID(Tabella1[[#This Row],[COD PRODOTTO]],3,3)</f>
        <v>021</v>
      </c>
      <c r="K942" s="32"/>
      <c r="L942" t="str">
        <f t="shared" si="75"/>
        <v>terminato</v>
      </c>
      <c r="M942" t="str">
        <f t="shared" si="76"/>
        <v>A4021743</v>
      </c>
      <c r="N942" t="str">
        <f>TRIM(C942)</f>
        <v>ITA</v>
      </c>
      <c r="O942" t="str">
        <f>TRIM(D942)</f>
        <v>zan PAM</v>
      </c>
      <c r="P942" t="str">
        <f t="shared" si="74"/>
        <v>terminato</v>
      </c>
      <c r="Q942" t="str">
        <f t="shared" si="74"/>
        <v>0</v>
      </c>
      <c r="R942" t="str">
        <f t="shared" si="74"/>
        <v>10</v>
      </c>
    </row>
    <row r="943" spans="1:18" ht="12.75" customHeight="1" x14ac:dyDescent="0.3">
      <c r="A943" s="16">
        <v>945</v>
      </c>
      <c r="B943" s="14" t="s">
        <v>473</v>
      </c>
      <c r="C943" s="14" t="s">
        <v>8</v>
      </c>
      <c r="D943" s="14" t="s">
        <v>65</v>
      </c>
      <c r="E943" s="15" t="s">
        <v>1391</v>
      </c>
      <c r="F943" s="16">
        <v>30</v>
      </c>
      <c r="G943" s="17">
        <v>32</v>
      </c>
      <c r="H943" s="18">
        <f t="shared" si="72"/>
        <v>960</v>
      </c>
      <c r="I943" s="14" t="str">
        <f t="shared" si="73"/>
        <v>ITA-zan PAM-32</v>
      </c>
      <c r="J943" s="32" t="str">
        <f>MID(Tabella1[[#This Row],[COD PRODOTTO]],3,3)</f>
        <v>021</v>
      </c>
      <c r="K943" s="32"/>
      <c r="L943" t="str">
        <f t="shared" si="75"/>
        <v>terminato</v>
      </c>
      <c r="M943" t="str">
        <f t="shared" si="76"/>
        <v>A4021743</v>
      </c>
      <c r="N943" t="str">
        <f>TRIM(C943)</f>
        <v>ITA</v>
      </c>
      <c r="O943" t="str">
        <f>TRIM(D943)</f>
        <v>zan PAM</v>
      </c>
      <c r="P943" t="str">
        <f t="shared" si="74"/>
        <v>non terminato</v>
      </c>
      <c r="Q943" t="str">
        <f t="shared" si="74"/>
        <v>30</v>
      </c>
      <c r="R943" t="str">
        <f t="shared" si="74"/>
        <v>32</v>
      </c>
    </row>
    <row r="944" spans="1:18" ht="12.75" customHeight="1" x14ac:dyDescent="0.3">
      <c r="A944" s="16">
        <v>946</v>
      </c>
      <c r="B944" s="14" t="s">
        <v>473</v>
      </c>
      <c r="C944" s="14" t="s">
        <v>8</v>
      </c>
      <c r="D944" s="14" t="s">
        <v>65</v>
      </c>
      <c r="E944" s="15" t="s">
        <v>1391</v>
      </c>
      <c r="F944" s="16">
        <v>20</v>
      </c>
      <c r="G944" s="17">
        <v>34</v>
      </c>
      <c r="H944" s="18">
        <f t="shared" si="72"/>
        <v>680</v>
      </c>
      <c r="I944" s="14" t="str">
        <f t="shared" si="73"/>
        <v>ITA-zan PAM-34</v>
      </c>
      <c r="J944" s="32" t="str">
        <f>MID(Tabella1[[#This Row],[COD PRODOTTO]],3,3)</f>
        <v>021</v>
      </c>
      <c r="K944" s="32"/>
      <c r="L944" t="str">
        <f t="shared" si="75"/>
        <v>terminato</v>
      </c>
      <c r="M944" t="str">
        <f t="shared" si="76"/>
        <v>A4021743</v>
      </c>
      <c r="N944" t="str">
        <f>TRIM(C944)</f>
        <v>ITA</v>
      </c>
      <c r="O944" t="str">
        <f>TRIM(D944)</f>
        <v>zan PAM</v>
      </c>
      <c r="P944" t="str">
        <f t="shared" si="74"/>
        <v>non terminato</v>
      </c>
      <c r="Q944" t="str">
        <f t="shared" si="74"/>
        <v>20</v>
      </c>
      <c r="R944" t="str">
        <f t="shared" si="74"/>
        <v>34</v>
      </c>
    </row>
    <row r="945" spans="1:18" ht="12.75" customHeight="1" x14ac:dyDescent="0.3">
      <c r="A945" s="16">
        <v>947</v>
      </c>
      <c r="B945" s="14" t="s">
        <v>474</v>
      </c>
      <c r="C945" s="14" t="s">
        <v>8</v>
      </c>
      <c r="D945" s="14" t="s">
        <v>54</v>
      </c>
      <c r="E945" s="14" t="s">
        <v>10</v>
      </c>
      <c r="F945" s="16">
        <v>0</v>
      </c>
      <c r="G945" s="17">
        <v>31</v>
      </c>
      <c r="H945" s="18" t="str">
        <f t="shared" si="72"/>
        <v/>
      </c>
      <c r="I945" s="14" t="str">
        <f t="shared" si="73"/>
        <v>ITA-zan S.R.L.-31</v>
      </c>
      <c r="J945" s="32" t="str">
        <f>MID(Tabella1[[#This Row],[COD PRODOTTO]],3,3)</f>
        <v>891</v>
      </c>
      <c r="K945" s="32"/>
      <c r="L945" t="str">
        <f t="shared" si="75"/>
        <v>terminato</v>
      </c>
      <c r="M945" t="str">
        <f t="shared" si="76"/>
        <v>L8891702</v>
      </c>
      <c r="N945" t="str">
        <f>TRIM(C945)</f>
        <v>ITA</v>
      </c>
      <c r="O945" t="str">
        <f>TRIM(D945)</f>
        <v>zan S.R.L.</v>
      </c>
      <c r="P945" t="str">
        <f t="shared" si="74"/>
        <v>terminato</v>
      </c>
      <c r="Q945" t="str">
        <f t="shared" si="74"/>
        <v>0</v>
      </c>
      <c r="R945" t="str">
        <f t="shared" si="74"/>
        <v>31</v>
      </c>
    </row>
    <row r="946" spans="1:18" ht="12.75" customHeight="1" x14ac:dyDescent="0.3">
      <c r="A946" s="16">
        <v>948</v>
      </c>
      <c r="B946" s="14" t="s">
        <v>474</v>
      </c>
      <c r="C946" s="14" t="s">
        <v>8</v>
      </c>
      <c r="D946" s="14" t="s">
        <v>54</v>
      </c>
      <c r="E946" s="15" t="s">
        <v>1391</v>
      </c>
      <c r="F946" s="16">
        <v>30</v>
      </c>
      <c r="G946" s="17">
        <v>14</v>
      </c>
      <c r="H946" s="18">
        <f t="shared" si="72"/>
        <v>420</v>
      </c>
      <c r="I946" s="14" t="str">
        <f t="shared" si="73"/>
        <v>ITA-zan S.R.L.-14</v>
      </c>
      <c r="J946" s="32" t="str">
        <f>MID(Tabella1[[#This Row],[COD PRODOTTO]],3,3)</f>
        <v>891</v>
      </c>
      <c r="K946" s="32"/>
      <c r="L946" t="str">
        <f t="shared" si="75"/>
        <v>terminato</v>
      </c>
      <c r="M946" t="str">
        <f t="shared" si="76"/>
        <v>L8891702</v>
      </c>
      <c r="N946" t="str">
        <f>TRIM(C946)</f>
        <v>ITA</v>
      </c>
      <c r="O946" t="str">
        <f>TRIM(D946)</f>
        <v>zan S.R.L.</v>
      </c>
      <c r="P946" t="str">
        <f t="shared" si="74"/>
        <v>non terminato</v>
      </c>
      <c r="Q946" t="str">
        <f t="shared" si="74"/>
        <v>30</v>
      </c>
      <c r="R946" t="str">
        <f t="shared" si="74"/>
        <v>14</v>
      </c>
    </row>
    <row r="947" spans="1:18" ht="12.75" customHeight="1" x14ac:dyDescent="0.3">
      <c r="A947" s="16">
        <v>949</v>
      </c>
      <c r="B947" s="14" t="s">
        <v>474</v>
      </c>
      <c r="C947" s="14" t="s">
        <v>8</v>
      </c>
      <c r="D947" s="14" t="s">
        <v>54</v>
      </c>
      <c r="E947" s="15" t="s">
        <v>1391</v>
      </c>
      <c r="F947" s="16">
        <v>20</v>
      </c>
      <c r="G947" s="17">
        <v>38</v>
      </c>
      <c r="H947" s="18">
        <f t="shared" si="72"/>
        <v>760</v>
      </c>
      <c r="I947" s="14" t="str">
        <f t="shared" si="73"/>
        <v>ITA-zan S.R.L.-38</v>
      </c>
      <c r="J947" s="32" t="str">
        <f>MID(Tabella1[[#This Row],[COD PRODOTTO]],3,3)</f>
        <v>891</v>
      </c>
      <c r="K947" s="32"/>
      <c r="L947" t="str">
        <f t="shared" si="75"/>
        <v>terminato</v>
      </c>
      <c r="M947" t="str">
        <f t="shared" si="76"/>
        <v>L8891702</v>
      </c>
      <c r="N947" t="str">
        <f>TRIM(C947)</f>
        <v>ITA</v>
      </c>
      <c r="O947" t="str">
        <f>TRIM(D947)</f>
        <v>zan S.R.L.</v>
      </c>
      <c r="P947" t="str">
        <f t="shared" si="74"/>
        <v>non terminato</v>
      </c>
      <c r="Q947" t="str">
        <f t="shared" si="74"/>
        <v>20</v>
      </c>
      <c r="R947" t="str">
        <f t="shared" si="74"/>
        <v>38</v>
      </c>
    </row>
    <row r="948" spans="1:18" ht="12.75" customHeight="1" x14ac:dyDescent="0.3">
      <c r="A948" s="16">
        <v>950</v>
      </c>
      <c r="B948" s="14" t="s">
        <v>475</v>
      </c>
      <c r="C948" s="14" t="s">
        <v>8</v>
      </c>
      <c r="D948" s="14" t="s">
        <v>75</v>
      </c>
      <c r="E948" s="14" t="s">
        <v>10</v>
      </c>
      <c r="F948" s="16">
        <v>0</v>
      </c>
      <c r="G948" s="17">
        <v>17</v>
      </c>
      <c r="H948" s="18" t="str">
        <f t="shared" si="72"/>
        <v/>
      </c>
      <c r="I948" s="14" t="str">
        <f t="shared" si="73"/>
        <v>ITA-lollo SRL-17</v>
      </c>
      <c r="J948" s="32" t="str">
        <f>MID(Tabella1[[#This Row],[COD PRODOTTO]],3,3)</f>
        <v>499</v>
      </c>
      <c r="K948" s="32"/>
      <c r="L948" t="str">
        <f t="shared" si="75"/>
        <v>terminato</v>
      </c>
      <c r="M948" t="str">
        <f t="shared" si="76"/>
        <v>C1499379</v>
      </c>
      <c r="N948" t="str">
        <f>TRIM(C948)</f>
        <v>ITA</v>
      </c>
      <c r="O948" t="str">
        <f>TRIM(D948)</f>
        <v>lollo SRL</v>
      </c>
      <c r="P948" t="str">
        <f t="shared" si="74"/>
        <v>terminato</v>
      </c>
      <c r="Q948" t="str">
        <f t="shared" si="74"/>
        <v>0</v>
      </c>
      <c r="R948" t="str">
        <f t="shared" si="74"/>
        <v>17</v>
      </c>
    </row>
    <row r="949" spans="1:18" ht="12.75" customHeight="1" x14ac:dyDescent="0.3">
      <c r="A949" s="16">
        <v>951</v>
      </c>
      <c r="B949" s="14" t="s">
        <v>476</v>
      </c>
      <c r="C949" s="14" t="s">
        <v>8</v>
      </c>
      <c r="D949" s="14" t="s">
        <v>75</v>
      </c>
      <c r="E949" s="14" t="s">
        <v>10</v>
      </c>
      <c r="F949" s="16">
        <v>0</v>
      </c>
      <c r="G949" s="17">
        <v>34</v>
      </c>
      <c r="H949" s="18" t="str">
        <f t="shared" si="72"/>
        <v/>
      </c>
      <c r="I949" s="14" t="str">
        <f t="shared" si="73"/>
        <v>ITA-lollo SRL-34</v>
      </c>
      <c r="J949" s="32" t="str">
        <f>MID(Tabella1[[#This Row],[COD PRODOTTO]],3,3)</f>
        <v>190</v>
      </c>
      <c r="K949" s="32"/>
      <c r="L949" t="str">
        <f t="shared" si="75"/>
        <v>terminato</v>
      </c>
      <c r="M949" t="str">
        <f t="shared" si="76"/>
        <v>F1190502</v>
      </c>
      <c r="N949" t="str">
        <f>TRIM(C949)</f>
        <v>ITA</v>
      </c>
      <c r="O949" t="str">
        <f>TRIM(D949)</f>
        <v>lollo SRL</v>
      </c>
      <c r="P949" t="str">
        <f t="shared" si="74"/>
        <v>terminato</v>
      </c>
      <c r="Q949" t="str">
        <f t="shared" si="74"/>
        <v>0</v>
      </c>
      <c r="R949" t="str">
        <f t="shared" si="74"/>
        <v>34</v>
      </c>
    </row>
    <row r="950" spans="1:18" ht="12.75" customHeight="1" x14ac:dyDescent="0.3">
      <c r="A950" s="16">
        <v>952</v>
      </c>
      <c r="B950" s="14" t="s">
        <v>477</v>
      </c>
      <c r="C950" s="14" t="s">
        <v>8</v>
      </c>
      <c r="D950" s="14" t="s">
        <v>9</v>
      </c>
      <c r="E950" s="14" t="s">
        <v>10</v>
      </c>
      <c r="F950" s="16">
        <v>0</v>
      </c>
      <c r="G950" s="17">
        <v>19</v>
      </c>
      <c r="H950" s="18" t="str">
        <f t="shared" si="72"/>
        <v/>
      </c>
      <c r="I950" s="14" t="str">
        <f t="shared" si="73"/>
        <v>ITA-SG-19</v>
      </c>
      <c r="J950" s="32" t="str">
        <f>MID(Tabella1[[#This Row],[COD PRODOTTO]],3,3)</f>
        <v>476</v>
      </c>
      <c r="K950" s="32"/>
      <c r="L950" t="str">
        <f t="shared" si="75"/>
        <v>terminato</v>
      </c>
      <c r="M950" t="str">
        <f t="shared" si="76"/>
        <v>D7476241</v>
      </c>
      <c r="N950" t="str">
        <f>TRIM(C950)</f>
        <v>ITA</v>
      </c>
      <c r="O950" t="str">
        <f>TRIM(D950)</f>
        <v>SG</v>
      </c>
      <c r="P950" t="str">
        <f t="shared" si="74"/>
        <v>terminato</v>
      </c>
      <c r="Q950" t="str">
        <f t="shared" si="74"/>
        <v>0</v>
      </c>
      <c r="R950" t="str">
        <f t="shared" si="74"/>
        <v>19</v>
      </c>
    </row>
    <row r="951" spans="1:18" ht="12.75" customHeight="1" x14ac:dyDescent="0.3">
      <c r="A951" s="16">
        <v>953</v>
      </c>
      <c r="B951" s="14" t="s">
        <v>478</v>
      </c>
      <c r="C951" s="14" t="s">
        <v>8</v>
      </c>
      <c r="D951" s="14" t="s">
        <v>9</v>
      </c>
      <c r="E951" s="15" t="s">
        <v>1391</v>
      </c>
      <c r="F951" s="16">
        <v>30</v>
      </c>
      <c r="G951" s="17">
        <v>15</v>
      </c>
      <c r="H951" s="18">
        <f t="shared" si="72"/>
        <v>450</v>
      </c>
      <c r="I951" s="14" t="str">
        <f t="shared" si="73"/>
        <v>ITA-SG-15</v>
      </c>
      <c r="J951" s="32" t="str">
        <f>MID(Tabella1[[#This Row],[COD PRODOTTO]],3,3)</f>
        <v>175</v>
      </c>
      <c r="K951" s="32"/>
      <c r="L951" t="str">
        <f t="shared" si="75"/>
        <v>terminato</v>
      </c>
      <c r="M951" t="str">
        <f t="shared" si="76"/>
        <v>G9175796</v>
      </c>
      <c r="N951" t="str">
        <f>TRIM(C951)</f>
        <v>ITA</v>
      </c>
      <c r="O951" t="str">
        <f>TRIM(D951)</f>
        <v>SG</v>
      </c>
      <c r="P951" t="str">
        <f t="shared" si="74"/>
        <v>non terminato</v>
      </c>
      <c r="Q951" t="str">
        <f t="shared" si="74"/>
        <v>30</v>
      </c>
      <c r="R951" t="str">
        <f t="shared" si="74"/>
        <v>15</v>
      </c>
    </row>
    <row r="952" spans="1:18" ht="12.75" customHeight="1" x14ac:dyDescent="0.3">
      <c r="A952" s="16">
        <v>954</v>
      </c>
      <c r="B952" s="14" t="s">
        <v>478</v>
      </c>
      <c r="C952" s="14" t="s">
        <v>8</v>
      </c>
      <c r="D952" s="14" t="s">
        <v>9</v>
      </c>
      <c r="E952" s="14" t="s">
        <v>10</v>
      </c>
      <c r="F952" s="16">
        <v>0</v>
      </c>
      <c r="G952" s="17">
        <v>38</v>
      </c>
      <c r="H952" s="18" t="str">
        <f t="shared" si="72"/>
        <v/>
      </c>
      <c r="I952" s="14" t="str">
        <f t="shared" si="73"/>
        <v>ITA-SG-38</v>
      </c>
      <c r="J952" s="32" t="str">
        <f>MID(Tabella1[[#This Row],[COD PRODOTTO]],3,3)</f>
        <v>175</v>
      </c>
      <c r="K952" s="32"/>
      <c r="L952" t="str">
        <f t="shared" si="75"/>
        <v>terminato</v>
      </c>
      <c r="M952" t="str">
        <f t="shared" si="76"/>
        <v>G9175796</v>
      </c>
      <c r="N952" t="str">
        <f>TRIM(C952)</f>
        <v>ITA</v>
      </c>
      <c r="O952" t="str">
        <f>TRIM(D952)</f>
        <v>SG</v>
      </c>
      <c r="P952" t="str">
        <f t="shared" si="74"/>
        <v>terminato</v>
      </c>
      <c r="Q952" t="str">
        <f t="shared" si="74"/>
        <v>0</v>
      </c>
      <c r="R952" t="str">
        <f t="shared" si="74"/>
        <v>38</v>
      </c>
    </row>
    <row r="953" spans="1:18" ht="12.75" customHeight="1" x14ac:dyDescent="0.3">
      <c r="A953" s="16">
        <v>955</v>
      </c>
      <c r="B953" s="14" t="s">
        <v>479</v>
      </c>
      <c r="C953" s="14" t="s">
        <v>8</v>
      </c>
      <c r="D953" s="14" t="s">
        <v>54</v>
      </c>
      <c r="E953" s="14" t="s">
        <v>10</v>
      </c>
      <c r="F953" s="16">
        <v>0</v>
      </c>
      <c r="G953" s="17">
        <v>19</v>
      </c>
      <c r="H953" s="18" t="str">
        <f t="shared" si="72"/>
        <v/>
      </c>
      <c r="I953" s="14" t="str">
        <f t="shared" si="73"/>
        <v>ITA-zan S.R.L.-19</v>
      </c>
      <c r="J953" s="32" t="str">
        <f>MID(Tabella1[[#This Row],[COD PRODOTTO]],3,3)</f>
        <v>634</v>
      </c>
      <c r="K953" s="32"/>
      <c r="L953" t="str">
        <f t="shared" si="75"/>
        <v>terminato</v>
      </c>
      <c r="M953" t="str">
        <f t="shared" si="76"/>
        <v>A8634104</v>
      </c>
      <c r="N953" t="str">
        <f>TRIM(C953)</f>
        <v>ITA</v>
      </c>
      <c r="O953" t="str">
        <f>TRIM(D953)</f>
        <v>zan S.R.L.</v>
      </c>
      <c r="P953" t="str">
        <f t="shared" si="74"/>
        <v>terminato</v>
      </c>
      <c r="Q953" t="str">
        <f t="shared" si="74"/>
        <v>0</v>
      </c>
      <c r="R953" t="str">
        <f t="shared" si="74"/>
        <v>19</v>
      </c>
    </row>
    <row r="954" spans="1:18" ht="12.75" customHeight="1" x14ac:dyDescent="0.3">
      <c r="A954" s="16">
        <v>956</v>
      </c>
      <c r="B954" s="14" t="s">
        <v>480</v>
      </c>
      <c r="C954" s="14" t="s">
        <v>8</v>
      </c>
      <c r="D954" s="14" t="s">
        <v>9</v>
      </c>
      <c r="E954" s="14" t="s">
        <v>10</v>
      </c>
      <c r="F954" s="16">
        <v>0</v>
      </c>
      <c r="G954" s="17">
        <v>26</v>
      </c>
      <c r="H954" s="18" t="str">
        <f t="shared" si="72"/>
        <v/>
      </c>
      <c r="I954" s="14" t="str">
        <f t="shared" si="73"/>
        <v>ITA-SG-26</v>
      </c>
      <c r="J954" s="32" t="str">
        <f>MID(Tabella1[[#This Row],[COD PRODOTTO]],3,3)</f>
        <v>668</v>
      </c>
      <c r="K954" s="32"/>
      <c r="L954" t="str">
        <f t="shared" si="75"/>
        <v>terminato</v>
      </c>
      <c r="M954" t="str">
        <f t="shared" si="76"/>
        <v>M5668965</v>
      </c>
      <c r="N954" t="str">
        <f>TRIM(C954)</f>
        <v>ITA</v>
      </c>
      <c r="O954" t="str">
        <f>TRIM(D954)</f>
        <v>SG</v>
      </c>
      <c r="P954" t="str">
        <f t="shared" si="74"/>
        <v>terminato</v>
      </c>
      <c r="Q954" t="str">
        <f t="shared" si="74"/>
        <v>0</v>
      </c>
      <c r="R954" t="str">
        <f t="shared" si="74"/>
        <v>26</v>
      </c>
    </row>
    <row r="955" spans="1:18" ht="12.75" customHeight="1" x14ac:dyDescent="0.3">
      <c r="A955" s="16">
        <v>957</v>
      </c>
      <c r="B955" s="14" t="s">
        <v>481</v>
      </c>
      <c r="C955" s="14" t="s">
        <v>83</v>
      </c>
      <c r="D955" s="14" t="s">
        <v>84</v>
      </c>
      <c r="E955" s="15" t="s">
        <v>1391</v>
      </c>
      <c r="F955" s="16">
        <v>30</v>
      </c>
      <c r="G955" s="17">
        <v>13</v>
      </c>
      <c r="H955" s="18">
        <f t="shared" si="72"/>
        <v>390</v>
      </c>
      <c r="I955" s="14" t="str">
        <f t="shared" si="73"/>
        <v>GRC-zan ABEE-13</v>
      </c>
      <c r="J955" s="32" t="str">
        <f>MID(Tabella1[[#This Row],[COD PRODOTTO]],3,3)</f>
        <v>824</v>
      </c>
      <c r="K955" s="32"/>
      <c r="L955" t="str">
        <f t="shared" si="75"/>
        <v>terminato</v>
      </c>
      <c r="M955" t="str">
        <f t="shared" si="76"/>
        <v>Y0824695</v>
      </c>
      <c r="N955" t="str">
        <f>TRIM(C955)</f>
        <v>GRC</v>
      </c>
      <c r="O955" t="str">
        <f>TRIM(D955)</f>
        <v>zan ABEE</v>
      </c>
      <c r="P955" t="str">
        <f t="shared" si="74"/>
        <v>non terminato</v>
      </c>
      <c r="Q955" t="str">
        <f t="shared" si="74"/>
        <v>30</v>
      </c>
      <c r="R955" t="str">
        <f t="shared" si="74"/>
        <v>13</v>
      </c>
    </row>
    <row r="956" spans="1:18" ht="12.75" customHeight="1" x14ac:dyDescent="0.3">
      <c r="A956" s="16">
        <v>958</v>
      </c>
      <c r="B956" s="14" t="s">
        <v>481</v>
      </c>
      <c r="C956" s="14" t="s">
        <v>83</v>
      </c>
      <c r="D956" s="14" t="s">
        <v>84</v>
      </c>
      <c r="E956" s="14" t="s">
        <v>10</v>
      </c>
      <c r="F956" s="16">
        <v>0</v>
      </c>
      <c r="G956" s="17">
        <v>27</v>
      </c>
      <c r="H956" s="18" t="str">
        <f t="shared" si="72"/>
        <v/>
      </c>
      <c r="I956" s="14" t="str">
        <f t="shared" si="73"/>
        <v>GRC-zan ABEE-27</v>
      </c>
      <c r="J956" s="32" t="str">
        <f>MID(Tabella1[[#This Row],[COD PRODOTTO]],3,3)</f>
        <v>824</v>
      </c>
      <c r="K956" s="32"/>
      <c r="L956" t="str">
        <f t="shared" si="75"/>
        <v>terminato</v>
      </c>
      <c r="M956" t="str">
        <f t="shared" si="76"/>
        <v>Y0824695</v>
      </c>
      <c r="N956" t="str">
        <f>TRIM(C956)</f>
        <v>GRC</v>
      </c>
      <c r="O956" t="str">
        <f>TRIM(D956)</f>
        <v>zan ABEE</v>
      </c>
      <c r="P956" t="str">
        <f t="shared" si="74"/>
        <v>terminato</v>
      </c>
      <c r="Q956" t="str">
        <f t="shared" si="74"/>
        <v>0</v>
      </c>
      <c r="R956" t="str">
        <f t="shared" si="74"/>
        <v>27</v>
      </c>
    </row>
    <row r="957" spans="1:18" ht="12.75" customHeight="1" x14ac:dyDescent="0.3">
      <c r="A957" s="16">
        <v>959</v>
      </c>
      <c r="B957" s="14" t="s">
        <v>481</v>
      </c>
      <c r="C957" s="14" t="s">
        <v>83</v>
      </c>
      <c r="D957" s="14" t="s">
        <v>84</v>
      </c>
      <c r="E957" s="15" t="s">
        <v>1391</v>
      </c>
      <c r="F957" s="16">
        <v>20</v>
      </c>
      <c r="G957" s="17">
        <v>25</v>
      </c>
      <c r="H957" s="18">
        <f t="shared" si="72"/>
        <v>500</v>
      </c>
      <c r="I957" s="14" t="str">
        <f t="shared" si="73"/>
        <v>GRC-zan ABEE-25</v>
      </c>
      <c r="J957" s="32" t="str">
        <f>MID(Tabella1[[#This Row],[COD PRODOTTO]],3,3)</f>
        <v>824</v>
      </c>
      <c r="K957" s="32"/>
      <c r="L957" t="str">
        <f t="shared" si="75"/>
        <v>terminato</v>
      </c>
      <c r="M957" t="str">
        <f t="shared" si="76"/>
        <v>Y0824695</v>
      </c>
      <c r="N957" t="str">
        <f>TRIM(C957)</f>
        <v>GRC</v>
      </c>
      <c r="O957" t="str">
        <f>TRIM(D957)</f>
        <v>zan ABEE</v>
      </c>
      <c r="P957" t="str">
        <f t="shared" si="74"/>
        <v>non terminato</v>
      </c>
      <c r="Q957" t="str">
        <f t="shared" si="74"/>
        <v>20</v>
      </c>
      <c r="R957" t="str">
        <f t="shared" si="74"/>
        <v>25</v>
      </c>
    </row>
    <row r="958" spans="1:18" ht="12.75" customHeight="1" x14ac:dyDescent="0.3">
      <c r="A958" s="16">
        <v>960</v>
      </c>
      <c r="B958" s="14" t="s">
        <v>481</v>
      </c>
      <c r="C958" s="14" t="s">
        <v>83</v>
      </c>
      <c r="D958" s="14" t="s">
        <v>84</v>
      </c>
      <c r="E958" s="15" t="s">
        <v>1391</v>
      </c>
      <c r="F958" s="16">
        <v>20</v>
      </c>
      <c r="G958" s="17">
        <v>32</v>
      </c>
      <c r="H958" s="18">
        <f t="shared" si="72"/>
        <v>640</v>
      </c>
      <c r="I958" s="14" t="str">
        <f t="shared" si="73"/>
        <v>GRC-zan ABEE-32</v>
      </c>
      <c r="J958" s="32" t="str">
        <f>MID(Tabella1[[#This Row],[COD PRODOTTO]],3,3)</f>
        <v>824</v>
      </c>
      <c r="K958" s="32"/>
      <c r="L958" t="str">
        <f t="shared" si="75"/>
        <v>terminato</v>
      </c>
      <c r="M958" t="str">
        <f t="shared" si="76"/>
        <v>Y0824695</v>
      </c>
      <c r="N958" t="str">
        <f>TRIM(C958)</f>
        <v>GRC</v>
      </c>
      <c r="O958" t="str">
        <f>TRIM(D958)</f>
        <v>zan ABEE</v>
      </c>
      <c r="P958" t="str">
        <f t="shared" si="74"/>
        <v>non terminato</v>
      </c>
      <c r="Q958" t="str">
        <f t="shared" si="74"/>
        <v>20</v>
      </c>
      <c r="R958" t="str">
        <f t="shared" si="74"/>
        <v>32</v>
      </c>
    </row>
    <row r="959" spans="1:18" ht="12.75" customHeight="1" x14ac:dyDescent="0.3">
      <c r="A959" s="16">
        <v>961</v>
      </c>
      <c r="B959" s="14" t="s">
        <v>482</v>
      </c>
      <c r="C959" s="14" t="s">
        <v>8</v>
      </c>
      <c r="D959" s="14" t="s">
        <v>65</v>
      </c>
      <c r="E959" s="15" t="s">
        <v>1391</v>
      </c>
      <c r="F959" s="16">
        <v>20</v>
      </c>
      <c r="G959" s="17">
        <v>12</v>
      </c>
      <c r="H959" s="18">
        <f t="shared" si="72"/>
        <v>240</v>
      </c>
      <c r="I959" s="14" t="str">
        <f t="shared" si="73"/>
        <v>ITA-zan PAM-12</v>
      </c>
      <c r="J959" s="32" t="str">
        <f>MID(Tabella1[[#This Row],[COD PRODOTTO]],3,3)</f>
        <v>390</v>
      </c>
      <c r="K959" s="32"/>
      <c r="L959" t="str">
        <f t="shared" si="75"/>
        <v>terminato</v>
      </c>
      <c r="M959" t="str">
        <f t="shared" si="76"/>
        <v>F4390527</v>
      </c>
      <c r="N959" t="str">
        <f>TRIM(C959)</f>
        <v>ITA</v>
      </c>
      <c r="O959" t="str">
        <f>TRIM(D959)</f>
        <v>zan PAM</v>
      </c>
      <c r="P959" t="str">
        <f t="shared" si="74"/>
        <v>non terminato</v>
      </c>
      <c r="Q959" t="str">
        <f t="shared" si="74"/>
        <v>20</v>
      </c>
      <c r="R959" t="str">
        <f t="shared" si="74"/>
        <v>12</v>
      </c>
    </row>
    <row r="960" spans="1:18" ht="12.75" customHeight="1" x14ac:dyDescent="0.3">
      <c r="A960" s="16">
        <v>962</v>
      </c>
      <c r="B960" s="14" t="s">
        <v>482</v>
      </c>
      <c r="C960" s="14" t="s">
        <v>8</v>
      </c>
      <c r="D960" s="14" t="s">
        <v>65</v>
      </c>
      <c r="E960" s="15" t="s">
        <v>1391</v>
      </c>
      <c r="F960" s="16">
        <v>30</v>
      </c>
      <c r="G960" s="17">
        <v>40</v>
      </c>
      <c r="H960" s="18">
        <f t="shared" si="72"/>
        <v>1200</v>
      </c>
      <c r="I960" s="14" t="str">
        <f t="shared" si="73"/>
        <v>ITA-zan PAM-40</v>
      </c>
      <c r="J960" s="32" t="str">
        <f>MID(Tabella1[[#This Row],[COD PRODOTTO]],3,3)</f>
        <v>390</v>
      </c>
      <c r="K960" s="32"/>
      <c r="L960" t="str">
        <f t="shared" si="75"/>
        <v>terminato</v>
      </c>
      <c r="M960" t="str">
        <f t="shared" si="76"/>
        <v>F4390527</v>
      </c>
      <c r="N960" t="str">
        <f>TRIM(C960)</f>
        <v>ITA</v>
      </c>
      <c r="O960" t="str">
        <f>TRIM(D960)</f>
        <v>zan PAM</v>
      </c>
      <c r="P960" t="str">
        <f t="shared" si="74"/>
        <v>non terminato</v>
      </c>
      <c r="Q960" t="str">
        <f t="shared" si="74"/>
        <v>30</v>
      </c>
      <c r="R960" t="str">
        <f t="shared" si="74"/>
        <v>40</v>
      </c>
    </row>
    <row r="961" spans="1:18" ht="12.75" customHeight="1" x14ac:dyDescent="0.3">
      <c r="A961" s="16">
        <v>963</v>
      </c>
      <c r="B961" s="14" t="s">
        <v>482</v>
      </c>
      <c r="C961" s="14" t="s">
        <v>8</v>
      </c>
      <c r="D961" s="14" t="s">
        <v>65</v>
      </c>
      <c r="E961" s="14" t="s">
        <v>10</v>
      </c>
      <c r="F961" s="16">
        <v>0</v>
      </c>
      <c r="G961" s="17">
        <v>28</v>
      </c>
      <c r="H961" s="18" t="str">
        <f t="shared" si="72"/>
        <v/>
      </c>
      <c r="I961" s="14" t="str">
        <f t="shared" si="73"/>
        <v>ITA-zan PAM-28</v>
      </c>
      <c r="J961" s="32" t="str">
        <f>MID(Tabella1[[#This Row],[COD PRODOTTO]],3,3)</f>
        <v>390</v>
      </c>
      <c r="K961" s="32"/>
      <c r="L961" t="str">
        <f t="shared" si="75"/>
        <v>terminato</v>
      </c>
      <c r="M961" t="str">
        <f t="shared" si="76"/>
        <v>F4390527</v>
      </c>
      <c r="N961" t="str">
        <f>TRIM(C961)</f>
        <v>ITA</v>
      </c>
      <c r="O961" t="str">
        <f>TRIM(D961)</f>
        <v>zan PAM</v>
      </c>
      <c r="P961" t="str">
        <f t="shared" si="74"/>
        <v>terminato</v>
      </c>
      <c r="Q961" t="str">
        <f t="shared" si="74"/>
        <v>0</v>
      </c>
      <c r="R961" t="str">
        <f t="shared" si="74"/>
        <v>28</v>
      </c>
    </row>
    <row r="962" spans="1:18" ht="12.75" customHeight="1" x14ac:dyDescent="0.3">
      <c r="A962" s="16">
        <v>964</v>
      </c>
      <c r="B962" s="14" t="s">
        <v>483</v>
      </c>
      <c r="C962" s="14" t="s">
        <v>8</v>
      </c>
      <c r="D962" s="14" t="s">
        <v>9</v>
      </c>
      <c r="E962" s="14" t="s">
        <v>10</v>
      </c>
      <c r="F962" s="16">
        <v>0</v>
      </c>
      <c r="G962" s="17">
        <v>23</v>
      </c>
      <c r="H962" s="18" t="str">
        <f t="shared" ref="H962:H1025" si="77">IF(G962*F962=0,"",G962*F962)</f>
        <v/>
      </c>
      <c r="I962" s="14" t="str">
        <f t="shared" ref="I962:I1025" si="78">_xlfn.CONCAT(C962,"-",D962,"-",G962)</f>
        <v>ITA-SG-23</v>
      </c>
      <c r="J962" s="32" t="str">
        <f>MID(Tabella1[[#This Row],[COD PRODOTTO]],3,3)</f>
        <v>965</v>
      </c>
      <c r="K962" s="32"/>
      <c r="L962" t="str">
        <f t="shared" si="75"/>
        <v>terminato</v>
      </c>
      <c r="M962" t="str">
        <f t="shared" si="76"/>
        <v>A6965655</v>
      </c>
      <c r="N962" t="str">
        <f>TRIM(C962)</f>
        <v>ITA</v>
      </c>
      <c r="O962" t="str">
        <f>TRIM(D962)</f>
        <v>SG</v>
      </c>
      <c r="P962" t="str">
        <f>TRIM(E962)</f>
        <v>terminato</v>
      </c>
      <c r="Q962" t="str">
        <f>TRIM(F962)</f>
        <v>0</v>
      </c>
      <c r="R962" t="str">
        <f>TRIM(G962)</f>
        <v>23</v>
      </c>
    </row>
    <row r="963" spans="1:18" ht="12.75" customHeight="1" x14ac:dyDescent="0.3">
      <c r="A963" s="16">
        <v>965</v>
      </c>
      <c r="B963" s="14" t="s">
        <v>483</v>
      </c>
      <c r="C963" s="14" t="s">
        <v>8</v>
      </c>
      <c r="D963" s="14" t="s">
        <v>9</v>
      </c>
      <c r="E963" s="15" t="s">
        <v>1391</v>
      </c>
      <c r="F963" s="16">
        <v>20</v>
      </c>
      <c r="G963" s="17">
        <v>33</v>
      </c>
      <c r="H963" s="18">
        <f t="shared" si="77"/>
        <v>660</v>
      </c>
      <c r="I963" s="14" t="str">
        <f t="shared" si="78"/>
        <v>ITA-SG-33</v>
      </c>
      <c r="J963" s="32" t="str">
        <f>MID(Tabella1[[#This Row],[COD PRODOTTO]],3,3)</f>
        <v>965</v>
      </c>
      <c r="K963" s="32"/>
      <c r="L963" t="str">
        <f t="shared" ref="L963:L1026" si="79">IF($E963="","non terminato","terminato")</f>
        <v>terminato</v>
      </c>
      <c r="M963" t="str">
        <f t="shared" ref="M963:M1026" si="80">TRIM(B963)</f>
        <v>A6965655</v>
      </c>
      <c r="N963" t="str">
        <f>TRIM(C963)</f>
        <v>ITA</v>
      </c>
      <c r="O963" t="str">
        <f>TRIM(D963)</f>
        <v>SG</v>
      </c>
      <c r="P963" t="str">
        <f>TRIM(E963)</f>
        <v>non terminato</v>
      </c>
      <c r="Q963" t="str">
        <f t="shared" ref="Q963:R1026" si="81">TRIM(F963)</f>
        <v>20</v>
      </c>
      <c r="R963" t="str">
        <f t="shared" si="81"/>
        <v>33</v>
      </c>
    </row>
    <row r="964" spans="1:18" ht="12.75" customHeight="1" x14ac:dyDescent="0.3">
      <c r="A964" s="16">
        <v>966</v>
      </c>
      <c r="B964" s="14" t="s">
        <v>483</v>
      </c>
      <c r="C964" s="14" t="s">
        <v>8</v>
      </c>
      <c r="D964" s="14" t="s">
        <v>9</v>
      </c>
      <c r="E964" s="15" t="s">
        <v>1391</v>
      </c>
      <c r="F964" s="16">
        <v>20</v>
      </c>
      <c r="G964" s="17">
        <v>31</v>
      </c>
      <c r="H964" s="18">
        <f t="shared" si="77"/>
        <v>620</v>
      </c>
      <c r="I964" s="14" t="str">
        <f t="shared" si="78"/>
        <v>ITA-SG-31</v>
      </c>
      <c r="J964" s="32" t="str">
        <f>MID(Tabella1[[#This Row],[COD PRODOTTO]],3,3)</f>
        <v>965</v>
      </c>
      <c r="K964" s="32"/>
      <c r="L964" t="str">
        <f t="shared" si="79"/>
        <v>terminato</v>
      </c>
      <c r="M964" t="str">
        <f t="shared" si="80"/>
        <v>A6965655</v>
      </c>
      <c r="N964" t="str">
        <f>TRIM(C964)</f>
        <v>ITA</v>
      </c>
      <c r="O964" t="str">
        <f>TRIM(D964)</f>
        <v>SG</v>
      </c>
      <c r="P964" t="str">
        <f>TRIM(E964)</f>
        <v>non terminato</v>
      </c>
      <c r="Q964" t="str">
        <f t="shared" si="81"/>
        <v>20</v>
      </c>
      <c r="R964" t="str">
        <f t="shared" si="81"/>
        <v>31</v>
      </c>
    </row>
    <row r="965" spans="1:18" ht="12.75" customHeight="1" x14ac:dyDescent="0.3">
      <c r="A965" s="16">
        <v>967</v>
      </c>
      <c r="B965" s="14" t="s">
        <v>483</v>
      </c>
      <c r="C965" s="14" t="s">
        <v>8</v>
      </c>
      <c r="D965" s="14" t="s">
        <v>9</v>
      </c>
      <c r="E965" s="15" t="s">
        <v>1391</v>
      </c>
      <c r="F965" s="16">
        <v>30</v>
      </c>
      <c r="G965" s="17">
        <v>27</v>
      </c>
      <c r="H965" s="18">
        <f t="shared" si="77"/>
        <v>810</v>
      </c>
      <c r="I965" s="14" t="str">
        <f t="shared" si="78"/>
        <v>ITA-SG-27</v>
      </c>
      <c r="J965" s="32" t="str">
        <f>MID(Tabella1[[#This Row],[COD PRODOTTO]],3,3)</f>
        <v>965</v>
      </c>
      <c r="K965" s="32"/>
      <c r="L965" t="str">
        <f t="shared" si="79"/>
        <v>terminato</v>
      </c>
      <c r="M965" t="str">
        <f t="shared" si="80"/>
        <v>A6965655</v>
      </c>
      <c r="N965" t="str">
        <f>TRIM(C965)</f>
        <v>ITA</v>
      </c>
      <c r="O965" t="str">
        <f>TRIM(D965)</f>
        <v>SG</v>
      </c>
      <c r="P965" t="str">
        <f>TRIM(E965)</f>
        <v>non terminato</v>
      </c>
      <c r="Q965" t="str">
        <f t="shared" si="81"/>
        <v>30</v>
      </c>
      <c r="R965" t="str">
        <f t="shared" si="81"/>
        <v>27</v>
      </c>
    </row>
    <row r="966" spans="1:18" ht="12.75" customHeight="1" x14ac:dyDescent="0.3">
      <c r="A966" s="16">
        <v>968</v>
      </c>
      <c r="B966" s="14" t="s">
        <v>484</v>
      </c>
      <c r="C966" s="14" t="s">
        <v>8</v>
      </c>
      <c r="D966" s="14" t="s">
        <v>9</v>
      </c>
      <c r="E966" s="15" t="s">
        <v>1391</v>
      </c>
      <c r="F966" s="16">
        <v>30</v>
      </c>
      <c r="G966" s="17">
        <v>30</v>
      </c>
      <c r="H966" s="18">
        <f t="shared" si="77"/>
        <v>900</v>
      </c>
      <c r="I966" s="14" t="str">
        <f t="shared" si="78"/>
        <v>ITA-SG-30</v>
      </c>
      <c r="J966" s="32" t="str">
        <f>MID(Tabella1[[#This Row],[COD PRODOTTO]],3,3)</f>
        <v>970</v>
      </c>
      <c r="K966" s="32"/>
      <c r="L966" t="str">
        <f t="shared" si="79"/>
        <v>terminato</v>
      </c>
      <c r="M966" t="str">
        <f t="shared" si="80"/>
        <v>M7970263</v>
      </c>
      <c r="N966" t="str">
        <f>TRIM(C966)</f>
        <v>ITA</v>
      </c>
      <c r="O966" t="str">
        <f>TRIM(D966)</f>
        <v>SG</v>
      </c>
      <c r="P966" t="str">
        <f>TRIM(E966)</f>
        <v>non terminato</v>
      </c>
      <c r="Q966" t="str">
        <f t="shared" si="81"/>
        <v>30</v>
      </c>
      <c r="R966" t="str">
        <f t="shared" si="81"/>
        <v>30</v>
      </c>
    </row>
    <row r="967" spans="1:18" ht="12.75" customHeight="1" x14ac:dyDescent="0.3">
      <c r="A967" s="16">
        <v>969</v>
      </c>
      <c r="B967" s="14" t="s">
        <v>484</v>
      </c>
      <c r="C967" s="14" t="s">
        <v>8</v>
      </c>
      <c r="D967" s="14" t="s">
        <v>9</v>
      </c>
      <c r="E967" s="14" t="s">
        <v>10</v>
      </c>
      <c r="F967" s="16">
        <v>0</v>
      </c>
      <c r="G967" s="17">
        <v>25</v>
      </c>
      <c r="H967" s="18" t="str">
        <f t="shared" si="77"/>
        <v/>
      </c>
      <c r="I967" s="14" t="str">
        <f t="shared" si="78"/>
        <v>ITA-SG-25</v>
      </c>
      <c r="J967" s="32" t="str">
        <f>MID(Tabella1[[#This Row],[COD PRODOTTO]],3,3)</f>
        <v>970</v>
      </c>
      <c r="K967" s="32"/>
      <c r="L967" t="str">
        <f t="shared" si="79"/>
        <v>terminato</v>
      </c>
      <c r="M967" t="str">
        <f t="shared" si="80"/>
        <v>M7970263</v>
      </c>
      <c r="N967" t="str">
        <f>TRIM(C967)</f>
        <v>ITA</v>
      </c>
      <c r="O967" t="str">
        <f>TRIM(D967)</f>
        <v>SG</v>
      </c>
      <c r="P967" t="str">
        <f>TRIM(E967)</f>
        <v>terminato</v>
      </c>
      <c r="Q967" t="str">
        <f t="shared" si="81"/>
        <v>0</v>
      </c>
      <c r="R967" t="str">
        <f t="shared" si="81"/>
        <v>25</v>
      </c>
    </row>
    <row r="968" spans="1:18" ht="12.75" customHeight="1" x14ac:dyDescent="0.3">
      <c r="A968" s="16">
        <v>970</v>
      </c>
      <c r="B968" s="14" t="s">
        <v>484</v>
      </c>
      <c r="C968" s="14" t="s">
        <v>8</v>
      </c>
      <c r="D968" s="14" t="s">
        <v>9</v>
      </c>
      <c r="E968" s="15" t="s">
        <v>1391</v>
      </c>
      <c r="F968" s="16">
        <v>20</v>
      </c>
      <c r="G968" s="17">
        <v>17</v>
      </c>
      <c r="H968" s="18">
        <f t="shared" si="77"/>
        <v>340</v>
      </c>
      <c r="I968" s="14" t="str">
        <f t="shared" si="78"/>
        <v>ITA-SG-17</v>
      </c>
      <c r="J968" s="32" t="str">
        <f>MID(Tabella1[[#This Row],[COD PRODOTTO]],3,3)</f>
        <v>970</v>
      </c>
      <c r="K968" s="32"/>
      <c r="L968" t="str">
        <f t="shared" si="79"/>
        <v>terminato</v>
      </c>
      <c r="M968" t="str">
        <f t="shared" si="80"/>
        <v>M7970263</v>
      </c>
      <c r="N968" t="str">
        <f>TRIM(C968)</f>
        <v>ITA</v>
      </c>
      <c r="O968" t="str">
        <f>TRIM(D968)</f>
        <v>SG</v>
      </c>
      <c r="P968" t="str">
        <f>TRIM(E968)</f>
        <v>non terminato</v>
      </c>
      <c r="Q968" t="str">
        <f t="shared" si="81"/>
        <v>20</v>
      </c>
      <c r="R968" t="str">
        <f t="shared" si="81"/>
        <v>17</v>
      </c>
    </row>
    <row r="969" spans="1:18" ht="12.75" customHeight="1" x14ac:dyDescent="0.3">
      <c r="A969" s="16">
        <v>971</v>
      </c>
      <c r="B969" s="14" t="s">
        <v>485</v>
      </c>
      <c r="C969" s="14" t="s">
        <v>14</v>
      </c>
      <c r="D969" s="14" t="s">
        <v>23</v>
      </c>
      <c r="E969" s="15" t="s">
        <v>1391</v>
      </c>
      <c r="F969" s="16">
        <v>30</v>
      </c>
      <c r="G969" s="17">
        <v>28</v>
      </c>
      <c r="H969" s="18">
        <f t="shared" si="77"/>
        <v>840</v>
      </c>
      <c r="I969" s="14" t="str">
        <f t="shared" si="78"/>
        <v>EGY-zan pin assuf S.A.E.-28</v>
      </c>
      <c r="J969" s="32" t="str">
        <f>MID(Tabella1[[#This Row],[COD PRODOTTO]],3,3)</f>
        <v>748</v>
      </c>
      <c r="K969" s="32"/>
      <c r="L969" t="str">
        <f t="shared" si="79"/>
        <v>terminato</v>
      </c>
      <c r="M969" t="str">
        <f t="shared" si="80"/>
        <v>A6748043</v>
      </c>
      <c r="N969" t="str">
        <f>TRIM(C969)</f>
        <v>EGY</v>
      </c>
      <c r="O969" t="str">
        <f>TRIM(D969)</f>
        <v>zan pin assuf S.A.E.</v>
      </c>
      <c r="P969" t="str">
        <f>TRIM(E969)</f>
        <v>non terminato</v>
      </c>
      <c r="Q969" t="str">
        <f t="shared" si="81"/>
        <v>30</v>
      </c>
      <c r="R969" t="str">
        <f t="shared" si="81"/>
        <v>28</v>
      </c>
    </row>
    <row r="970" spans="1:18" ht="12.75" customHeight="1" x14ac:dyDescent="0.3">
      <c r="A970" s="16">
        <v>972</v>
      </c>
      <c r="B970" s="14" t="s">
        <v>485</v>
      </c>
      <c r="C970" s="14" t="s">
        <v>14</v>
      </c>
      <c r="D970" s="14" t="s">
        <v>23</v>
      </c>
      <c r="E970" s="14" t="s">
        <v>10</v>
      </c>
      <c r="F970" s="16">
        <v>0</v>
      </c>
      <c r="G970" s="17">
        <v>16</v>
      </c>
      <c r="H970" s="18" t="str">
        <f t="shared" si="77"/>
        <v/>
      </c>
      <c r="I970" s="14" t="str">
        <f t="shared" si="78"/>
        <v>EGY-zan pin assuf S.A.E.-16</v>
      </c>
      <c r="J970" s="32" t="str">
        <f>MID(Tabella1[[#This Row],[COD PRODOTTO]],3,3)</f>
        <v>748</v>
      </c>
      <c r="K970" s="32"/>
      <c r="L970" t="str">
        <f t="shared" si="79"/>
        <v>terminato</v>
      </c>
      <c r="M970" t="str">
        <f t="shared" si="80"/>
        <v>A6748043</v>
      </c>
      <c r="N970" t="str">
        <f>TRIM(C970)</f>
        <v>EGY</v>
      </c>
      <c r="O970" t="str">
        <f>TRIM(D970)</f>
        <v>zan pin assuf S.A.E.</v>
      </c>
      <c r="P970" t="str">
        <f>TRIM(E970)</f>
        <v>terminato</v>
      </c>
      <c r="Q970" t="str">
        <f t="shared" si="81"/>
        <v>0</v>
      </c>
      <c r="R970" t="str">
        <f t="shared" si="81"/>
        <v>16</v>
      </c>
    </row>
    <row r="971" spans="1:18" ht="12.75" customHeight="1" x14ac:dyDescent="0.3">
      <c r="A971" s="16">
        <v>973</v>
      </c>
      <c r="B971" s="14" t="s">
        <v>485</v>
      </c>
      <c r="C971" s="14" t="s">
        <v>14</v>
      </c>
      <c r="D971" s="14" t="s">
        <v>23</v>
      </c>
      <c r="E971" s="15" t="s">
        <v>1391</v>
      </c>
      <c r="F971" s="16">
        <v>20</v>
      </c>
      <c r="G971" s="17">
        <v>39</v>
      </c>
      <c r="H971" s="18">
        <f t="shared" si="77"/>
        <v>780</v>
      </c>
      <c r="I971" s="14" t="str">
        <f t="shared" si="78"/>
        <v>EGY-zan pin assuf S.A.E.-39</v>
      </c>
      <c r="J971" s="32" t="str">
        <f>MID(Tabella1[[#This Row],[COD PRODOTTO]],3,3)</f>
        <v>748</v>
      </c>
      <c r="K971" s="32"/>
      <c r="L971" t="str">
        <f t="shared" si="79"/>
        <v>terminato</v>
      </c>
      <c r="M971" t="str">
        <f t="shared" si="80"/>
        <v>A6748043</v>
      </c>
      <c r="N971" t="str">
        <f>TRIM(C971)</f>
        <v>EGY</v>
      </c>
      <c r="O971" t="str">
        <f>TRIM(D971)</f>
        <v>zan pin assuf S.A.E.</v>
      </c>
      <c r="P971" t="str">
        <f>TRIM(E971)</f>
        <v>non terminato</v>
      </c>
      <c r="Q971" t="str">
        <f t="shared" si="81"/>
        <v>20</v>
      </c>
      <c r="R971" t="str">
        <f t="shared" si="81"/>
        <v>39</v>
      </c>
    </row>
    <row r="972" spans="1:18" ht="12.75" customHeight="1" x14ac:dyDescent="0.3">
      <c r="A972" s="16">
        <v>974</v>
      </c>
      <c r="B972" s="14" t="s">
        <v>486</v>
      </c>
      <c r="C972" s="14" t="s">
        <v>14</v>
      </c>
      <c r="D972" s="14" t="s">
        <v>23</v>
      </c>
      <c r="E972" s="15" t="s">
        <v>1391</v>
      </c>
      <c r="F972" s="16">
        <v>30</v>
      </c>
      <c r="G972" s="17">
        <v>13</v>
      </c>
      <c r="H972" s="18">
        <f t="shared" si="77"/>
        <v>390</v>
      </c>
      <c r="I972" s="14" t="str">
        <f t="shared" si="78"/>
        <v>EGY-zan pin assuf S.A.E.-13</v>
      </c>
      <c r="J972" s="32" t="str">
        <f>MID(Tabella1[[#This Row],[COD PRODOTTO]],3,3)</f>
        <v>889</v>
      </c>
      <c r="K972" s="32"/>
      <c r="L972" t="str">
        <f t="shared" si="79"/>
        <v>terminato</v>
      </c>
      <c r="M972" t="str">
        <f t="shared" si="80"/>
        <v>N4889213</v>
      </c>
      <c r="N972" t="str">
        <f>TRIM(C972)</f>
        <v>EGY</v>
      </c>
      <c r="O972" t="str">
        <f>TRIM(D972)</f>
        <v>zan pin assuf S.A.E.</v>
      </c>
      <c r="P972" t="str">
        <f>TRIM(E972)</f>
        <v>non terminato</v>
      </c>
      <c r="Q972" t="str">
        <f t="shared" si="81"/>
        <v>30</v>
      </c>
      <c r="R972" t="str">
        <f t="shared" si="81"/>
        <v>13</v>
      </c>
    </row>
    <row r="973" spans="1:18" ht="12.75" customHeight="1" x14ac:dyDescent="0.3">
      <c r="A973" s="16">
        <v>975</v>
      </c>
      <c r="B973" s="14" t="s">
        <v>487</v>
      </c>
      <c r="C973" s="14" t="s">
        <v>14</v>
      </c>
      <c r="D973" s="14" t="s">
        <v>23</v>
      </c>
      <c r="E973" s="15" t="s">
        <v>1391</v>
      </c>
      <c r="F973" s="16">
        <v>30</v>
      </c>
      <c r="G973" s="17">
        <v>40</v>
      </c>
      <c r="H973" s="18">
        <f t="shared" si="77"/>
        <v>1200</v>
      </c>
      <c r="I973" s="14" t="str">
        <f t="shared" si="78"/>
        <v>EGY-zan pin assuf S.A.E.-40</v>
      </c>
      <c r="J973" s="32" t="str">
        <f>MID(Tabella1[[#This Row],[COD PRODOTTO]],3,3)</f>
        <v>658</v>
      </c>
      <c r="K973" s="32"/>
      <c r="L973" t="str">
        <f t="shared" si="79"/>
        <v>terminato</v>
      </c>
      <c r="M973" t="str">
        <f t="shared" si="80"/>
        <v>W6658151</v>
      </c>
      <c r="N973" t="str">
        <f>TRIM(C973)</f>
        <v>EGY</v>
      </c>
      <c r="O973" t="str">
        <f>TRIM(D973)</f>
        <v>zan pin assuf S.A.E.</v>
      </c>
      <c r="P973" t="str">
        <f>TRIM(E973)</f>
        <v>non terminato</v>
      </c>
      <c r="Q973" t="str">
        <f t="shared" si="81"/>
        <v>30</v>
      </c>
      <c r="R973" t="str">
        <f t="shared" si="81"/>
        <v>40</v>
      </c>
    </row>
    <row r="974" spans="1:18" ht="12.75" customHeight="1" x14ac:dyDescent="0.3">
      <c r="A974" s="16">
        <v>976</v>
      </c>
      <c r="B974" s="14" t="s">
        <v>487</v>
      </c>
      <c r="C974" s="14" t="s">
        <v>14</v>
      </c>
      <c r="D974" s="14" t="s">
        <v>23</v>
      </c>
      <c r="E974" s="14" t="s">
        <v>10</v>
      </c>
      <c r="F974" s="16">
        <v>0</v>
      </c>
      <c r="G974" s="17">
        <v>24</v>
      </c>
      <c r="H974" s="18" t="str">
        <f t="shared" si="77"/>
        <v/>
      </c>
      <c r="I974" s="14" t="str">
        <f t="shared" si="78"/>
        <v>EGY-zan pin assuf S.A.E.-24</v>
      </c>
      <c r="J974" s="32" t="str">
        <f>MID(Tabella1[[#This Row],[COD PRODOTTO]],3,3)</f>
        <v>658</v>
      </c>
      <c r="K974" s="32"/>
      <c r="L974" t="str">
        <f t="shared" si="79"/>
        <v>terminato</v>
      </c>
      <c r="M974" t="str">
        <f t="shared" si="80"/>
        <v>W6658151</v>
      </c>
      <c r="N974" t="str">
        <f>TRIM(C974)</f>
        <v>EGY</v>
      </c>
      <c r="O974" t="str">
        <f>TRIM(D974)</f>
        <v>zan pin assuf S.A.E.</v>
      </c>
      <c r="P974" t="str">
        <f>TRIM(E974)</f>
        <v>terminato</v>
      </c>
      <c r="Q974" t="str">
        <f t="shared" si="81"/>
        <v>0</v>
      </c>
      <c r="R974" t="str">
        <f t="shared" si="81"/>
        <v>24</v>
      </c>
    </row>
    <row r="975" spans="1:18" ht="12.75" customHeight="1" x14ac:dyDescent="0.3">
      <c r="A975" s="16">
        <v>977</v>
      </c>
      <c r="B975" s="14" t="s">
        <v>488</v>
      </c>
      <c r="C975" s="14" t="s">
        <v>14</v>
      </c>
      <c r="D975" s="14" t="s">
        <v>13</v>
      </c>
      <c r="E975" s="15" t="s">
        <v>1391</v>
      </c>
      <c r="F975" s="16">
        <v>20</v>
      </c>
      <c r="G975" s="17">
        <v>30</v>
      </c>
      <c r="H975" s="18">
        <f t="shared" si="77"/>
        <v>600</v>
      </c>
      <c r="I975" s="14" t="str">
        <f t="shared" si="78"/>
        <v>EGY-ccc order-30</v>
      </c>
      <c r="J975" s="32" t="str">
        <f>MID(Tabella1[[#This Row],[COD PRODOTTO]],3,3)</f>
        <v>591</v>
      </c>
      <c r="K975" s="32"/>
      <c r="L975" t="str">
        <f t="shared" si="79"/>
        <v>terminato</v>
      </c>
      <c r="M975" t="str">
        <f t="shared" si="80"/>
        <v>A1591320</v>
      </c>
      <c r="N975" t="str">
        <f>TRIM(C975)</f>
        <v>EGY</v>
      </c>
      <c r="O975" t="str">
        <f>TRIM(D975)</f>
        <v>ccc order</v>
      </c>
      <c r="P975" t="str">
        <f>TRIM(E975)</f>
        <v>non terminato</v>
      </c>
      <c r="Q975" t="str">
        <f t="shared" si="81"/>
        <v>20</v>
      </c>
      <c r="R975" t="str">
        <f t="shared" si="81"/>
        <v>30</v>
      </c>
    </row>
    <row r="976" spans="1:18" ht="12.75" customHeight="1" x14ac:dyDescent="0.3">
      <c r="A976" s="16">
        <v>978</v>
      </c>
      <c r="B976" s="14" t="s">
        <v>488</v>
      </c>
      <c r="C976" s="14" t="s">
        <v>14</v>
      </c>
      <c r="D976" s="14" t="s">
        <v>13</v>
      </c>
      <c r="E976" s="15" t="s">
        <v>1391</v>
      </c>
      <c r="F976" s="16">
        <v>30</v>
      </c>
      <c r="G976" s="17">
        <v>19</v>
      </c>
      <c r="H976" s="18">
        <f t="shared" si="77"/>
        <v>570</v>
      </c>
      <c r="I976" s="14" t="str">
        <f t="shared" si="78"/>
        <v>EGY-ccc order-19</v>
      </c>
      <c r="J976" s="32" t="str">
        <f>MID(Tabella1[[#This Row],[COD PRODOTTO]],3,3)</f>
        <v>591</v>
      </c>
      <c r="K976" s="32"/>
      <c r="L976" t="str">
        <f t="shared" si="79"/>
        <v>terminato</v>
      </c>
      <c r="M976" t="str">
        <f t="shared" si="80"/>
        <v>A1591320</v>
      </c>
      <c r="N976" t="str">
        <f>TRIM(C976)</f>
        <v>EGY</v>
      </c>
      <c r="O976" t="str">
        <f>TRIM(D976)</f>
        <v>ccc order</v>
      </c>
      <c r="P976" t="str">
        <f>TRIM(E976)</f>
        <v>non terminato</v>
      </c>
      <c r="Q976" t="str">
        <f t="shared" si="81"/>
        <v>30</v>
      </c>
      <c r="R976" t="str">
        <f t="shared" si="81"/>
        <v>19</v>
      </c>
    </row>
    <row r="977" spans="1:18" ht="12.75" customHeight="1" x14ac:dyDescent="0.3">
      <c r="A977" s="16">
        <v>979</v>
      </c>
      <c r="B977" s="14" t="s">
        <v>488</v>
      </c>
      <c r="C977" s="14" t="s">
        <v>14</v>
      </c>
      <c r="D977" s="14" t="s">
        <v>13</v>
      </c>
      <c r="E977" s="14" t="s">
        <v>10</v>
      </c>
      <c r="F977" s="16">
        <v>0</v>
      </c>
      <c r="G977" s="17">
        <v>24</v>
      </c>
      <c r="H977" s="18" t="str">
        <f t="shared" si="77"/>
        <v/>
      </c>
      <c r="I977" s="14" t="str">
        <f t="shared" si="78"/>
        <v>EGY-ccc order-24</v>
      </c>
      <c r="J977" s="32" t="str">
        <f>MID(Tabella1[[#This Row],[COD PRODOTTO]],3,3)</f>
        <v>591</v>
      </c>
      <c r="K977" s="32"/>
      <c r="L977" t="str">
        <f t="shared" si="79"/>
        <v>terminato</v>
      </c>
      <c r="M977" t="str">
        <f t="shared" si="80"/>
        <v>A1591320</v>
      </c>
      <c r="N977" t="str">
        <f>TRIM(C977)</f>
        <v>EGY</v>
      </c>
      <c r="O977" t="str">
        <f>TRIM(D977)</f>
        <v>ccc order</v>
      </c>
      <c r="P977" t="str">
        <f>TRIM(E977)</f>
        <v>terminato</v>
      </c>
      <c r="Q977" t="str">
        <f t="shared" si="81"/>
        <v>0</v>
      </c>
      <c r="R977" t="str">
        <f t="shared" si="81"/>
        <v>24</v>
      </c>
    </row>
    <row r="978" spans="1:18" ht="12.75" customHeight="1" x14ac:dyDescent="0.3">
      <c r="A978" s="16">
        <v>980</v>
      </c>
      <c r="B978" s="14" t="s">
        <v>489</v>
      </c>
      <c r="C978" s="14" t="s">
        <v>14</v>
      </c>
      <c r="D978" s="14" t="s">
        <v>13</v>
      </c>
      <c r="E978" s="15" t="s">
        <v>1391</v>
      </c>
      <c r="F978" s="16">
        <v>20</v>
      </c>
      <c r="G978" s="17">
        <v>10</v>
      </c>
      <c r="H978" s="18">
        <f t="shared" si="77"/>
        <v>200</v>
      </c>
      <c r="I978" s="14" t="str">
        <f t="shared" si="78"/>
        <v>EGY-ccc order-10</v>
      </c>
      <c r="J978" s="32" t="str">
        <f>MID(Tabella1[[#This Row],[COD PRODOTTO]],3,3)</f>
        <v>160</v>
      </c>
      <c r="K978" s="32"/>
      <c r="L978" t="str">
        <f t="shared" si="79"/>
        <v>terminato</v>
      </c>
      <c r="M978" t="str">
        <f t="shared" si="80"/>
        <v>K9160922</v>
      </c>
      <c r="N978" t="str">
        <f>TRIM(C978)</f>
        <v>EGY</v>
      </c>
      <c r="O978" t="str">
        <f>TRIM(D978)</f>
        <v>ccc order</v>
      </c>
      <c r="P978" t="str">
        <f>TRIM(E978)</f>
        <v>non terminato</v>
      </c>
      <c r="Q978" t="str">
        <f t="shared" si="81"/>
        <v>20</v>
      </c>
      <c r="R978" t="str">
        <f t="shared" si="81"/>
        <v>10</v>
      </c>
    </row>
    <row r="979" spans="1:18" ht="12.75" customHeight="1" x14ac:dyDescent="0.3">
      <c r="A979" s="16">
        <v>981</v>
      </c>
      <c r="B979" s="14" t="s">
        <v>489</v>
      </c>
      <c r="C979" s="14" t="s">
        <v>14</v>
      </c>
      <c r="D979" s="14" t="s">
        <v>13</v>
      </c>
      <c r="E979" s="15" t="s">
        <v>1391</v>
      </c>
      <c r="F979" s="16">
        <v>30</v>
      </c>
      <c r="G979" s="17">
        <v>22</v>
      </c>
      <c r="H979" s="18">
        <f t="shared" si="77"/>
        <v>660</v>
      </c>
      <c r="I979" s="14" t="str">
        <f t="shared" si="78"/>
        <v>EGY-ccc order-22</v>
      </c>
      <c r="J979" s="32" t="str">
        <f>MID(Tabella1[[#This Row],[COD PRODOTTO]],3,3)</f>
        <v>160</v>
      </c>
      <c r="K979" s="32"/>
      <c r="L979" t="str">
        <f t="shared" si="79"/>
        <v>terminato</v>
      </c>
      <c r="M979" t="str">
        <f t="shared" si="80"/>
        <v>K9160922</v>
      </c>
      <c r="N979" t="str">
        <f>TRIM(C979)</f>
        <v>EGY</v>
      </c>
      <c r="O979" t="str">
        <f>TRIM(D979)</f>
        <v>ccc order</v>
      </c>
      <c r="P979" t="str">
        <f>TRIM(E979)</f>
        <v>non terminato</v>
      </c>
      <c r="Q979" t="str">
        <f t="shared" si="81"/>
        <v>30</v>
      </c>
      <c r="R979" t="str">
        <f t="shared" si="81"/>
        <v>22</v>
      </c>
    </row>
    <row r="980" spans="1:18" ht="12.75" customHeight="1" x14ac:dyDescent="0.3">
      <c r="A980" s="16">
        <v>982</v>
      </c>
      <c r="B980" s="14" t="s">
        <v>489</v>
      </c>
      <c r="C980" s="14" t="s">
        <v>14</v>
      </c>
      <c r="D980" s="14" t="s">
        <v>13</v>
      </c>
      <c r="E980" s="14" t="s">
        <v>10</v>
      </c>
      <c r="F980" s="16">
        <v>0</v>
      </c>
      <c r="G980" s="17">
        <v>26</v>
      </c>
      <c r="H980" s="18" t="str">
        <f t="shared" si="77"/>
        <v/>
      </c>
      <c r="I980" s="14" t="str">
        <f t="shared" si="78"/>
        <v>EGY-ccc order-26</v>
      </c>
      <c r="J980" s="32" t="str">
        <f>MID(Tabella1[[#This Row],[COD PRODOTTO]],3,3)</f>
        <v>160</v>
      </c>
      <c r="K980" s="32"/>
      <c r="L980" t="str">
        <f t="shared" si="79"/>
        <v>terminato</v>
      </c>
      <c r="M980" t="str">
        <f t="shared" si="80"/>
        <v>K9160922</v>
      </c>
      <c r="N980" t="str">
        <f>TRIM(C980)</f>
        <v>EGY</v>
      </c>
      <c r="O980" t="str">
        <f>TRIM(D980)</f>
        <v>ccc order</v>
      </c>
      <c r="P980" t="str">
        <f>TRIM(E980)</f>
        <v>terminato</v>
      </c>
      <c r="Q980" t="str">
        <f t="shared" si="81"/>
        <v>0</v>
      </c>
      <c r="R980" t="str">
        <f t="shared" si="81"/>
        <v>26</v>
      </c>
    </row>
    <row r="981" spans="1:18" ht="12.75" customHeight="1" x14ac:dyDescent="0.3">
      <c r="A981" s="16">
        <v>983</v>
      </c>
      <c r="B981" s="14" t="s">
        <v>489</v>
      </c>
      <c r="C981" s="14" t="s">
        <v>14</v>
      </c>
      <c r="D981" s="14" t="s">
        <v>13</v>
      </c>
      <c r="E981" s="15" t="s">
        <v>1391</v>
      </c>
      <c r="F981" s="16">
        <v>20</v>
      </c>
      <c r="G981" s="17">
        <v>35</v>
      </c>
      <c r="H981" s="18">
        <f t="shared" si="77"/>
        <v>700</v>
      </c>
      <c r="I981" s="14" t="str">
        <f t="shared" si="78"/>
        <v>EGY-ccc order-35</v>
      </c>
      <c r="J981" s="32" t="str">
        <f>MID(Tabella1[[#This Row],[COD PRODOTTO]],3,3)</f>
        <v>160</v>
      </c>
      <c r="K981" s="32"/>
      <c r="L981" t="str">
        <f t="shared" si="79"/>
        <v>terminato</v>
      </c>
      <c r="M981" t="str">
        <f t="shared" si="80"/>
        <v>K9160922</v>
      </c>
      <c r="N981" t="str">
        <f>TRIM(C981)</f>
        <v>EGY</v>
      </c>
      <c r="O981" t="str">
        <f>TRIM(D981)</f>
        <v>ccc order</v>
      </c>
      <c r="P981" t="str">
        <f>TRIM(E981)</f>
        <v>non terminato</v>
      </c>
      <c r="Q981" t="str">
        <f t="shared" si="81"/>
        <v>20</v>
      </c>
      <c r="R981" t="str">
        <f t="shared" si="81"/>
        <v>35</v>
      </c>
    </row>
    <row r="982" spans="1:18" ht="12.75" customHeight="1" x14ac:dyDescent="0.3">
      <c r="A982" s="16">
        <v>984</v>
      </c>
      <c r="B982" s="14" t="s">
        <v>490</v>
      </c>
      <c r="C982" s="14" t="s">
        <v>14</v>
      </c>
      <c r="D982" s="14" t="s">
        <v>13</v>
      </c>
      <c r="E982" s="14" t="s">
        <v>10</v>
      </c>
      <c r="F982" s="16">
        <v>0</v>
      </c>
      <c r="G982" s="17">
        <v>23</v>
      </c>
      <c r="H982" s="18" t="str">
        <f t="shared" si="77"/>
        <v/>
      </c>
      <c r="I982" s="14" t="str">
        <f t="shared" si="78"/>
        <v>EGY-ccc order-23</v>
      </c>
      <c r="J982" s="32" t="str">
        <f>MID(Tabella1[[#This Row],[COD PRODOTTO]],3,3)</f>
        <v>570</v>
      </c>
      <c r="K982" s="32"/>
      <c r="L982" t="str">
        <f t="shared" si="79"/>
        <v>terminato</v>
      </c>
      <c r="M982" t="str">
        <f t="shared" si="80"/>
        <v>Y1570073</v>
      </c>
      <c r="N982" t="str">
        <f>TRIM(C982)</f>
        <v>EGY</v>
      </c>
      <c r="O982" t="str">
        <f>TRIM(D982)</f>
        <v>ccc order</v>
      </c>
      <c r="P982" t="str">
        <f>TRIM(E982)</f>
        <v>terminato</v>
      </c>
      <c r="Q982" t="str">
        <f t="shared" si="81"/>
        <v>0</v>
      </c>
      <c r="R982" t="str">
        <f t="shared" si="81"/>
        <v>23</v>
      </c>
    </row>
    <row r="983" spans="1:18" ht="12.75" customHeight="1" x14ac:dyDescent="0.3">
      <c r="A983" s="16">
        <v>985</v>
      </c>
      <c r="B983" s="14" t="s">
        <v>491</v>
      </c>
      <c r="C983" s="14" t="s">
        <v>30</v>
      </c>
      <c r="D983" s="14" t="s">
        <v>16</v>
      </c>
      <c r="E983" s="14" t="s">
        <v>10</v>
      </c>
      <c r="F983" s="16">
        <v>0</v>
      </c>
      <c r="G983" s="17">
        <v>38</v>
      </c>
      <c r="H983" s="18" t="str">
        <f t="shared" si="77"/>
        <v/>
      </c>
      <c r="I983" s="14" t="str">
        <f t="shared" si="78"/>
        <v>NON PRESENTE-EGYPTIAN SAE-38</v>
      </c>
      <c r="J983" s="32" t="str">
        <f>MID(Tabella1[[#This Row],[COD PRODOTTO]],3,3)</f>
        <v>529</v>
      </c>
      <c r="K983" s="32"/>
      <c r="L983" t="str">
        <f t="shared" si="79"/>
        <v>terminato</v>
      </c>
      <c r="M983" t="str">
        <f t="shared" si="80"/>
        <v>K0529086</v>
      </c>
      <c r="N983" t="str">
        <f>TRIM(C983)</f>
        <v>NON PRESENTE</v>
      </c>
      <c r="O983" t="str">
        <f>TRIM(D983)</f>
        <v>EGYPTIAN SAE</v>
      </c>
      <c r="P983" t="str">
        <f>TRIM(E983)</f>
        <v>terminato</v>
      </c>
      <c r="Q983" t="str">
        <f t="shared" si="81"/>
        <v>0</v>
      </c>
      <c r="R983" t="str">
        <f t="shared" si="81"/>
        <v>38</v>
      </c>
    </row>
    <row r="984" spans="1:18" ht="12.75" customHeight="1" x14ac:dyDescent="0.3">
      <c r="A984" s="16">
        <v>986</v>
      </c>
      <c r="B984" s="14" t="s">
        <v>491</v>
      </c>
      <c r="C984" s="14" t="s">
        <v>30</v>
      </c>
      <c r="D984" s="14" t="s">
        <v>16</v>
      </c>
      <c r="E984" s="15" t="s">
        <v>1391</v>
      </c>
      <c r="F984" s="16">
        <v>20</v>
      </c>
      <c r="G984" s="17">
        <v>14</v>
      </c>
      <c r="H984" s="18">
        <f t="shared" si="77"/>
        <v>280</v>
      </c>
      <c r="I984" s="14" t="str">
        <f t="shared" si="78"/>
        <v>NON PRESENTE-EGYPTIAN SAE-14</v>
      </c>
      <c r="J984" s="32" t="str">
        <f>MID(Tabella1[[#This Row],[COD PRODOTTO]],3,3)</f>
        <v>529</v>
      </c>
      <c r="K984" s="32"/>
      <c r="L984" t="str">
        <f t="shared" si="79"/>
        <v>terminato</v>
      </c>
      <c r="M984" t="str">
        <f t="shared" si="80"/>
        <v>K0529086</v>
      </c>
      <c r="N984" t="str">
        <f>TRIM(C984)</f>
        <v>NON PRESENTE</v>
      </c>
      <c r="O984" t="str">
        <f>TRIM(D984)</f>
        <v>EGYPTIAN SAE</v>
      </c>
      <c r="P984" t="str">
        <f>TRIM(E984)</f>
        <v>non terminato</v>
      </c>
      <c r="Q984" t="str">
        <f t="shared" si="81"/>
        <v>20</v>
      </c>
      <c r="R984" t="str">
        <f t="shared" si="81"/>
        <v>14</v>
      </c>
    </row>
    <row r="985" spans="1:18" ht="12.75" customHeight="1" x14ac:dyDescent="0.3">
      <c r="A985" s="16">
        <v>987</v>
      </c>
      <c r="B985" s="14" t="s">
        <v>492</v>
      </c>
      <c r="C985" s="14" t="s">
        <v>14</v>
      </c>
      <c r="D985" s="14" t="s">
        <v>23</v>
      </c>
      <c r="E985" s="15" t="s">
        <v>1391</v>
      </c>
      <c r="F985" s="16">
        <v>30</v>
      </c>
      <c r="G985" s="17">
        <v>34</v>
      </c>
      <c r="H985" s="18">
        <f t="shared" si="77"/>
        <v>1020</v>
      </c>
      <c r="I985" s="14" t="str">
        <f t="shared" si="78"/>
        <v>EGY-zan pin assuf S.A.E.-34</v>
      </c>
      <c r="J985" s="32" t="str">
        <f>MID(Tabella1[[#This Row],[COD PRODOTTO]],3,3)</f>
        <v>251</v>
      </c>
      <c r="K985" s="32"/>
      <c r="L985" t="str">
        <f t="shared" si="79"/>
        <v>terminato</v>
      </c>
      <c r="M985" t="str">
        <f t="shared" si="80"/>
        <v>K3251894</v>
      </c>
      <c r="N985" t="str">
        <f>TRIM(C985)</f>
        <v>EGY</v>
      </c>
      <c r="O985" t="str">
        <f>TRIM(D985)</f>
        <v>zan pin assuf S.A.E.</v>
      </c>
      <c r="P985" t="str">
        <f>TRIM(E985)</f>
        <v>non terminato</v>
      </c>
      <c r="Q985" t="str">
        <f t="shared" si="81"/>
        <v>30</v>
      </c>
      <c r="R985" t="str">
        <f t="shared" si="81"/>
        <v>34</v>
      </c>
    </row>
    <row r="986" spans="1:18" ht="12.75" customHeight="1" x14ac:dyDescent="0.3">
      <c r="A986" s="16">
        <v>988</v>
      </c>
      <c r="B986" s="14" t="s">
        <v>492</v>
      </c>
      <c r="C986" s="14" t="s">
        <v>14</v>
      </c>
      <c r="D986" s="14" t="s">
        <v>23</v>
      </c>
      <c r="E986" s="15" t="s">
        <v>1391</v>
      </c>
      <c r="F986" s="16">
        <v>20</v>
      </c>
      <c r="G986" s="17">
        <v>18</v>
      </c>
      <c r="H986" s="18">
        <f t="shared" si="77"/>
        <v>360</v>
      </c>
      <c r="I986" s="14" t="str">
        <f t="shared" si="78"/>
        <v>EGY-zan pin assuf S.A.E.-18</v>
      </c>
      <c r="J986" s="32" t="str">
        <f>MID(Tabella1[[#This Row],[COD PRODOTTO]],3,3)</f>
        <v>251</v>
      </c>
      <c r="K986" s="32"/>
      <c r="L986" t="str">
        <f t="shared" si="79"/>
        <v>terminato</v>
      </c>
      <c r="M986" t="str">
        <f t="shared" si="80"/>
        <v>K3251894</v>
      </c>
      <c r="N986" t="str">
        <f>TRIM(C986)</f>
        <v>EGY</v>
      </c>
      <c r="O986" t="str">
        <f>TRIM(D986)</f>
        <v>zan pin assuf S.A.E.</v>
      </c>
      <c r="P986" t="str">
        <f>TRIM(E986)</f>
        <v>non terminato</v>
      </c>
      <c r="Q986" t="str">
        <f t="shared" si="81"/>
        <v>20</v>
      </c>
      <c r="R986" t="str">
        <f t="shared" si="81"/>
        <v>18</v>
      </c>
    </row>
    <row r="987" spans="1:18" ht="12.75" customHeight="1" x14ac:dyDescent="0.3">
      <c r="A987" s="16">
        <v>989</v>
      </c>
      <c r="B987" s="14" t="s">
        <v>492</v>
      </c>
      <c r="C987" s="14" t="s">
        <v>14</v>
      </c>
      <c r="D987" s="14" t="s">
        <v>23</v>
      </c>
      <c r="E987" s="14" t="s">
        <v>10</v>
      </c>
      <c r="F987" s="16">
        <v>0</v>
      </c>
      <c r="G987" s="17">
        <v>14</v>
      </c>
      <c r="H987" s="18" t="str">
        <f t="shared" si="77"/>
        <v/>
      </c>
      <c r="I987" s="14" t="str">
        <f t="shared" si="78"/>
        <v>EGY-zan pin assuf S.A.E.-14</v>
      </c>
      <c r="J987" s="32" t="str">
        <f>MID(Tabella1[[#This Row],[COD PRODOTTO]],3,3)</f>
        <v>251</v>
      </c>
      <c r="K987" s="32"/>
      <c r="L987" t="str">
        <f t="shared" si="79"/>
        <v>terminato</v>
      </c>
      <c r="M987" t="str">
        <f t="shared" si="80"/>
        <v>K3251894</v>
      </c>
      <c r="N987" t="str">
        <f>TRIM(C987)</f>
        <v>EGY</v>
      </c>
      <c r="O987" t="str">
        <f>TRIM(D987)</f>
        <v>zan pin assuf S.A.E.</v>
      </c>
      <c r="P987" t="str">
        <f>TRIM(E987)</f>
        <v>terminato</v>
      </c>
      <c r="Q987" t="str">
        <f t="shared" si="81"/>
        <v>0</v>
      </c>
      <c r="R987" t="str">
        <f t="shared" si="81"/>
        <v>14</v>
      </c>
    </row>
    <row r="988" spans="1:18" ht="12.75" customHeight="1" x14ac:dyDescent="0.3">
      <c r="A988" s="16">
        <v>990</v>
      </c>
      <c r="B988" s="14" t="s">
        <v>493</v>
      </c>
      <c r="C988" s="14" t="s">
        <v>14</v>
      </c>
      <c r="D988" s="14" t="s">
        <v>23</v>
      </c>
      <c r="E988" s="14" t="s">
        <v>10</v>
      </c>
      <c r="F988" s="16">
        <v>0</v>
      </c>
      <c r="G988" s="17">
        <v>20</v>
      </c>
      <c r="H988" s="18" t="str">
        <f t="shared" si="77"/>
        <v/>
      </c>
      <c r="I988" s="14" t="str">
        <f t="shared" si="78"/>
        <v>EGY-zan pin assuf S.A.E.-20</v>
      </c>
      <c r="J988" s="32" t="str">
        <f>MID(Tabella1[[#This Row],[COD PRODOTTO]],3,3)</f>
        <v>295</v>
      </c>
      <c r="K988" s="32"/>
      <c r="L988" t="str">
        <f t="shared" si="79"/>
        <v>terminato</v>
      </c>
      <c r="M988" t="str">
        <f t="shared" si="80"/>
        <v>A1295887</v>
      </c>
      <c r="N988" t="str">
        <f>TRIM(C988)</f>
        <v>EGY</v>
      </c>
      <c r="O988" t="str">
        <f>TRIM(D988)</f>
        <v>zan pin assuf S.A.E.</v>
      </c>
      <c r="P988" t="str">
        <f>TRIM(E988)</f>
        <v>terminato</v>
      </c>
      <c r="Q988" t="str">
        <f t="shared" si="81"/>
        <v>0</v>
      </c>
      <c r="R988" t="str">
        <f t="shared" si="81"/>
        <v>20</v>
      </c>
    </row>
    <row r="989" spans="1:18" ht="12.75" customHeight="1" x14ac:dyDescent="0.3">
      <c r="A989" s="16">
        <v>991</v>
      </c>
      <c r="B989" s="14" t="s">
        <v>493</v>
      </c>
      <c r="C989" s="14" t="s">
        <v>14</v>
      </c>
      <c r="D989" s="14" t="s">
        <v>23</v>
      </c>
      <c r="E989" s="15" t="s">
        <v>1391</v>
      </c>
      <c r="F989" s="16">
        <v>20</v>
      </c>
      <c r="G989" s="17">
        <v>20</v>
      </c>
      <c r="H989" s="18">
        <f t="shared" si="77"/>
        <v>400</v>
      </c>
      <c r="I989" s="14" t="str">
        <f t="shared" si="78"/>
        <v>EGY-zan pin assuf S.A.E.-20</v>
      </c>
      <c r="J989" s="32" t="str">
        <f>MID(Tabella1[[#This Row],[COD PRODOTTO]],3,3)</f>
        <v>295</v>
      </c>
      <c r="K989" s="32"/>
      <c r="L989" t="str">
        <f t="shared" si="79"/>
        <v>terminato</v>
      </c>
      <c r="M989" t="str">
        <f t="shared" si="80"/>
        <v>A1295887</v>
      </c>
      <c r="N989" t="str">
        <f>TRIM(C989)</f>
        <v>EGY</v>
      </c>
      <c r="O989" t="str">
        <f>TRIM(D989)</f>
        <v>zan pin assuf S.A.E.</v>
      </c>
      <c r="P989" t="str">
        <f>TRIM(E989)</f>
        <v>non terminato</v>
      </c>
      <c r="Q989" t="str">
        <f t="shared" si="81"/>
        <v>20</v>
      </c>
      <c r="R989" t="str">
        <f t="shared" si="81"/>
        <v>20</v>
      </c>
    </row>
    <row r="990" spans="1:18" ht="12.75" customHeight="1" x14ac:dyDescent="0.3">
      <c r="A990" s="16">
        <v>992</v>
      </c>
      <c r="B990" s="14" t="s">
        <v>493</v>
      </c>
      <c r="C990" s="14" t="s">
        <v>14</v>
      </c>
      <c r="D990" s="14" t="s">
        <v>23</v>
      </c>
      <c r="E990" s="15" t="s">
        <v>1391</v>
      </c>
      <c r="F990" s="16">
        <v>30</v>
      </c>
      <c r="G990" s="17">
        <v>18</v>
      </c>
      <c r="H990" s="18">
        <f t="shared" si="77"/>
        <v>540</v>
      </c>
      <c r="I990" s="14" t="str">
        <f t="shared" si="78"/>
        <v>EGY-zan pin assuf S.A.E.-18</v>
      </c>
      <c r="J990" s="32" t="str">
        <f>MID(Tabella1[[#This Row],[COD PRODOTTO]],3,3)</f>
        <v>295</v>
      </c>
      <c r="K990" s="32"/>
      <c r="L990" t="str">
        <f t="shared" si="79"/>
        <v>terminato</v>
      </c>
      <c r="M990" t="str">
        <f t="shared" si="80"/>
        <v>A1295887</v>
      </c>
      <c r="N990" t="str">
        <f>TRIM(C990)</f>
        <v>EGY</v>
      </c>
      <c r="O990" t="str">
        <f>TRIM(D990)</f>
        <v>zan pin assuf S.A.E.</v>
      </c>
      <c r="P990" t="str">
        <f>TRIM(E990)</f>
        <v>non terminato</v>
      </c>
      <c r="Q990" t="str">
        <f t="shared" si="81"/>
        <v>30</v>
      </c>
      <c r="R990" t="str">
        <f t="shared" si="81"/>
        <v>18</v>
      </c>
    </row>
    <row r="991" spans="1:18" ht="12.75" customHeight="1" x14ac:dyDescent="0.3">
      <c r="A991" s="16">
        <v>993</v>
      </c>
      <c r="B991" s="14" t="s">
        <v>494</v>
      </c>
      <c r="C991" s="14" t="s">
        <v>14</v>
      </c>
      <c r="D991" s="14" t="s">
        <v>13</v>
      </c>
      <c r="E991" s="14" t="s">
        <v>10</v>
      </c>
      <c r="F991" s="16">
        <v>0</v>
      </c>
      <c r="G991" s="17">
        <v>26</v>
      </c>
      <c r="H991" s="18" t="str">
        <f t="shared" si="77"/>
        <v/>
      </c>
      <c r="I991" s="14" t="str">
        <f t="shared" si="78"/>
        <v>EGY-ccc order-26</v>
      </c>
      <c r="J991" s="32" t="str">
        <f>MID(Tabella1[[#This Row],[COD PRODOTTO]],3,3)</f>
        <v>017</v>
      </c>
      <c r="K991" s="32"/>
      <c r="L991" t="str">
        <f t="shared" si="79"/>
        <v>terminato</v>
      </c>
      <c r="M991" t="str">
        <f t="shared" si="80"/>
        <v>M6017382</v>
      </c>
      <c r="N991" t="str">
        <f>TRIM(C991)</f>
        <v>EGY</v>
      </c>
      <c r="O991" t="str">
        <f>TRIM(D991)</f>
        <v>ccc order</v>
      </c>
      <c r="P991" t="str">
        <f>TRIM(E991)</f>
        <v>terminato</v>
      </c>
      <c r="Q991" t="str">
        <f t="shared" si="81"/>
        <v>0</v>
      </c>
      <c r="R991" t="str">
        <f t="shared" si="81"/>
        <v>26</v>
      </c>
    </row>
    <row r="992" spans="1:18" ht="12.75" customHeight="1" x14ac:dyDescent="0.3">
      <c r="A992" s="16">
        <v>994</v>
      </c>
      <c r="B992" s="14" t="s">
        <v>494</v>
      </c>
      <c r="C992" s="14" t="s">
        <v>14</v>
      </c>
      <c r="D992" s="14" t="s">
        <v>13</v>
      </c>
      <c r="E992" s="15" t="s">
        <v>1391</v>
      </c>
      <c r="F992" s="16">
        <v>30</v>
      </c>
      <c r="G992" s="17">
        <v>19</v>
      </c>
      <c r="H992" s="18">
        <f t="shared" si="77"/>
        <v>570</v>
      </c>
      <c r="I992" s="14" t="str">
        <f t="shared" si="78"/>
        <v>EGY-ccc order-19</v>
      </c>
      <c r="J992" s="32" t="str">
        <f>MID(Tabella1[[#This Row],[COD PRODOTTO]],3,3)</f>
        <v>017</v>
      </c>
      <c r="K992" s="32"/>
      <c r="L992" t="str">
        <f t="shared" si="79"/>
        <v>terminato</v>
      </c>
      <c r="M992" t="str">
        <f t="shared" si="80"/>
        <v>M6017382</v>
      </c>
      <c r="N992" t="str">
        <f>TRIM(C992)</f>
        <v>EGY</v>
      </c>
      <c r="O992" t="str">
        <f>TRIM(D992)</f>
        <v>ccc order</v>
      </c>
      <c r="P992" t="str">
        <f>TRIM(E992)</f>
        <v>non terminato</v>
      </c>
      <c r="Q992" t="str">
        <f t="shared" si="81"/>
        <v>30</v>
      </c>
      <c r="R992" t="str">
        <f t="shared" si="81"/>
        <v>19</v>
      </c>
    </row>
    <row r="993" spans="1:18" ht="12.75" customHeight="1" x14ac:dyDescent="0.3">
      <c r="A993" s="16">
        <v>995</v>
      </c>
      <c r="B993" s="14" t="s">
        <v>494</v>
      </c>
      <c r="C993" s="14" t="s">
        <v>14</v>
      </c>
      <c r="D993" s="14" t="s">
        <v>13</v>
      </c>
      <c r="E993" s="15" t="s">
        <v>1391</v>
      </c>
      <c r="F993" s="16">
        <v>20</v>
      </c>
      <c r="G993" s="17">
        <v>25</v>
      </c>
      <c r="H993" s="18">
        <f t="shared" si="77"/>
        <v>500</v>
      </c>
      <c r="I993" s="14" t="str">
        <f t="shared" si="78"/>
        <v>EGY-ccc order-25</v>
      </c>
      <c r="J993" s="32" t="str">
        <f>MID(Tabella1[[#This Row],[COD PRODOTTO]],3,3)</f>
        <v>017</v>
      </c>
      <c r="K993" s="32"/>
      <c r="L993" t="str">
        <f t="shared" si="79"/>
        <v>terminato</v>
      </c>
      <c r="M993" t="str">
        <f t="shared" si="80"/>
        <v>M6017382</v>
      </c>
      <c r="N993" t="str">
        <f>TRIM(C993)</f>
        <v>EGY</v>
      </c>
      <c r="O993" t="str">
        <f>TRIM(D993)</f>
        <v>ccc order</v>
      </c>
      <c r="P993" t="str">
        <f>TRIM(E993)</f>
        <v>non terminato</v>
      </c>
      <c r="Q993" t="str">
        <f t="shared" si="81"/>
        <v>20</v>
      </c>
      <c r="R993" t="str">
        <f t="shared" si="81"/>
        <v>25</v>
      </c>
    </row>
    <row r="994" spans="1:18" ht="12.75" customHeight="1" x14ac:dyDescent="0.3">
      <c r="A994" s="16">
        <v>996</v>
      </c>
      <c r="B994" s="14" t="s">
        <v>495</v>
      </c>
      <c r="C994" s="14" t="s">
        <v>30</v>
      </c>
      <c r="D994" s="14" t="s">
        <v>16</v>
      </c>
      <c r="E994" s="14" t="s">
        <v>10</v>
      </c>
      <c r="F994" s="16">
        <v>0</v>
      </c>
      <c r="G994" s="17">
        <v>33</v>
      </c>
      <c r="H994" s="18" t="str">
        <f t="shared" si="77"/>
        <v/>
      </c>
      <c r="I994" s="14" t="str">
        <f t="shared" si="78"/>
        <v>NON PRESENTE-EGYPTIAN SAE-33</v>
      </c>
      <c r="J994" s="32" t="str">
        <f>MID(Tabella1[[#This Row],[COD PRODOTTO]],3,3)</f>
        <v>360</v>
      </c>
      <c r="K994" s="32"/>
      <c r="L994" t="str">
        <f t="shared" si="79"/>
        <v>terminato</v>
      </c>
      <c r="M994" t="str">
        <f t="shared" si="80"/>
        <v>M0360573</v>
      </c>
      <c r="N994" t="str">
        <f>TRIM(C994)</f>
        <v>NON PRESENTE</v>
      </c>
      <c r="O994" t="str">
        <f>TRIM(D994)</f>
        <v>EGYPTIAN SAE</v>
      </c>
      <c r="P994" t="str">
        <f>TRIM(E994)</f>
        <v>terminato</v>
      </c>
      <c r="Q994" t="str">
        <f t="shared" si="81"/>
        <v>0</v>
      </c>
      <c r="R994" t="str">
        <f t="shared" si="81"/>
        <v>33</v>
      </c>
    </row>
    <row r="995" spans="1:18" ht="12.75" customHeight="1" x14ac:dyDescent="0.3">
      <c r="A995" s="16">
        <v>997</v>
      </c>
      <c r="B995" s="14" t="s">
        <v>496</v>
      </c>
      <c r="C995" s="14" t="s">
        <v>14</v>
      </c>
      <c r="D995" s="14" t="s">
        <v>23</v>
      </c>
      <c r="E995" s="15" t="s">
        <v>1391</v>
      </c>
      <c r="F995" s="16">
        <v>30</v>
      </c>
      <c r="G995" s="17">
        <v>29</v>
      </c>
      <c r="H995" s="18">
        <f t="shared" si="77"/>
        <v>870</v>
      </c>
      <c r="I995" s="14" t="str">
        <f t="shared" si="78"/>
        <v>EGY-zan pin assuf S.A.E.-29</v>
      </c>
      <c r="J995" s="32" t="str">
        <f>MID(Tabella1[[#This Row],[COD PRODOTTO]],3,3)</f>
        <v>515</v>
      </c>
      <c r="K995" s="32"/>
      <c r="L995" t="str">
        <f t="shared" si="79"/>
        <v>terminato</v>
      </c>
      <c r="M995" t="str">
        <f t="shared" si="80"/>
        <v>M9515422</v>
      </c>
      <c r="N995" t="str">
        <f>TRIM(C995)</f>
        <v>EGY</v>
      </c>
      <c r="O995" t="str">
        <f>TRIM(D995)</f>
        <v>zan pin assuf S.A.E.</v>
      </c>
      <c r="P995" t="str">
        <f>TRIM(E995)</f>
        <v>non terminato</v>
      </c>
      <c r="Q995" t="str">
        <f t="shared" si="81"/>
        <v>30</v>
      </c>
      <c r="R995" t="str">
        <f t="shared" si="81"/>
        <v>29</v>
      </c>
    </row>
    <row r="996" spans="1:18" ht="12.75" customHeight="1" x14ac:dyDescent="0.3">
      <c r="A996" s="16">
        <v>998</v>
      </c>
      <c r="B996" s="14" t="s">
        <v>497</v>
      </c>
      <c r="C996" s="14" t="s">
        <v>30</v>
      </c>
      <c r="D996" s="14" t="s">
        <v>16</v>
      </c>
      <c r="E996" s="15" t="s">
        <v>1391</v>
      </c>
      <c r="F996" s="16">
        <v>30</v>
      </c>
      <c r="G996" s="17">
        <v>32</v>
      </c>
      <c r="H996" s="18">
        <f t="shared" si="77"/>
        <v>960</v>
      </c>
      <c r="I996" s="14" t="str">
        <f t="shared" si="78"/>
        <v>NON PRESENTE-EGYPTIAN SAE-32</v>
      </c>
      <c r="J996" s="32" t="str">
        <f>MID(Tabella1[[#This Row],[COD PRODOTTO]],3,3)</f>
        <v>111</v>
      </c>
      <c r="K996" s="32"/>
      <c r="L996" t="str">
        <f t="shared" si="79"/>
        <v>terminato</v>
      </c>
      <c r="M996" t="str">
        <f t="shared" si="80"/>
        <v>T7111707</v>
      </c>
      <c r="N996" t="str">
        <f>TRIM(C996)</f>
        <v>NON PRESENTE</v>
      </c>
      <c r="O996" t="str">
        <f>TRIM(D996)</f>
        <v>EGYPTIAN SAE</v>
      </c>
      <c r="P996" t="str">
        <f>TRIM(E996)</f>
        <v>non terminato</v>
      </c>
      <c r="Q996" t="str">
        <f t="shared" si="81"/>
        <v>30</v>
      </c>
      <c r="R996" t="str">
        <f t="shared" si="81"/>
        <v>32</v>
      </c>
    </row>
    <row r="997" spans="1:18" ht="12.75" customHeight="1" x14ac:dyDescent="0.3">
      <c r="A997" s="16">
        <v>999</v>
      </c>
      <c r="B997" s="14" t="s">
        <v>497</v>
      </c>
      <c r="C997" s="14" t="s">
        <v>30</v>
      </c>
      <c r="D997" s="14" t="s">
        <v>16</v>
      </c>
      <c r="E997" s="14" t="s">
        <v>10</v>
      </c>
      <c r="F997" s="16">
        <v>0</v>
      </c>
      <c r="G997" s="17">
        <v>29</v>
      </c>
      <c r="H997" s="18" t="str">
        <f t="shared" si="77"/>
        <v/>
      </c>
      <c r="I997" s="14" t="str">
        <f t="shared" si="78"/>
        <v>NON PRESENTE-EGYPTIAN SAE-29</v>
      </c>
      <c r="J997" s="32" t="str">
        <f>MID(Tabella1[[#This Row],[COD PRODOTTO]],3,3)</f>
        <v>111</v>
      </c>
      <c r="K997" s="32"/>
      <c r="L997" t="str">
        <f t="shared" si="79"/>
        <v>terminato</v>
      </c>
      <c r="M997" t="str">
        <f t="shared" si="80"/>
        <v>T7111707</v>
      </c>
      <c r="N997" t="str">
        <f>TRIM(C997)</f>
        <v>NON PRESENTE</v>
      </c>
      <c r="O997" t="str">
        <f>TRIM(D997)</f>
        <v>EGYPTIAN SAE</v>
      </c>
      <c r="P997" t="str">
        <f>TRIM(E997)</f>
        <v>terminato</v>
      </c>
      <c r="Q997" t="str">
        <f t="shared" si="81"/>
        <v>0</v>
      </c>
      <c r="R997" t="str">
        <f t="shared" si="81"/>
        <v>29</v>
      </c>
    </row>
    <row r="998" spans="1:18" ht="12.75" customHeight="1" x14ac:dyDescent="0.3">
      <c r="A998" s="16">
        <v>1000</v>
      </c>
      <c r="B998" s="14" t="s">
        <v>497</v>
      </c>
      <c r="C998" s="14" t="s">
        <v>30</v>
      </c>
      <c r="D998" s="14" t="s">
        <v>16</v>
      </c>
      <c r="E998" s="15" t="s">
        <v>1391</v>
      </c>
      <c r="F998" s="16">
        <v>20</v>
      </c>
      <c r="G998" s="17">
        <v>39</v>
      </c>
      <c r="H998" s="18">
        <f t="shared" si="77"/>
        <v>780</v>
      </c>
      <c r="I998" s="14" t="str">
        <f t="shared" si="78"/>
        <v>NON PRESENTE-EGYPTIAN SAE-39</v>
      </c>
      <c r="J998" s="32" t="str">
        <f>MID(Tabella1[[#This Row],[COD PRODOTTO]],3,3)</f>
        <v>111</v>
      </c>
      <c r="K998" s="32"/>
      <c r="L998" t="str">
        <f t="shared" si="79"/>
        <v>terminato</v>
      </c>
      <c r="M998" t="str">
        <f t="shared" si="80"/>
        <v>T7111707</v>
      </c>
      <c r="N998" t="str">
        <f>TRIM(C998)</f>
        <v>NON PRESENTE</v>
      </c>
      <c r="O998" t="str">
        <f>TRIM(D998)</f>
        <v>EGYPTIAN SAE</v>
      </c>
      <c r="P998" t="str">
        <f>TRIM(E998)</f>
        <v>non terminato</v>
      </c>
      <c r="Q998" t="str">
        <f t="shared" si="81"/>
        <v>20</v>
      </c>
      <c r="R998" t="str">
        <f t="shared" si="81"/>
        <v>39</v>
      </c>
    </row>
    <row r="999" spans="1:18" ht="12.75" customHeight="1" x14ac:dyDescent="0.3">
      <c r="A999" s="16">
        <v>1001</v>
      </c>
      <c r="B999" s="14" t="s">
        <v>498</v>
      </c>
      <c r="C999" s="14" t="s">
        <v>14</v>
      </c>
      <c r="D999" s="14" t="s">
        <v>13</v>
      </c>
      <c r="E999" s="15" t="s">
        <v>1391</v>
      </c>
      <c r="F999" s="16">
        <v>20</v>
      </c>
      <c r="G999" s="17">
        <v>34</v>
      </c>
      <c r="H999" s="18">
        <f t="shared" si="77"/>
        <v>680</v>
      </c>
      <c r="I999" s="14" t="str">
        <f t="shared" si="78"/>
        <v>EGY-ccc order-34</v>
      </c>
      <c r="J999" s="32" t="str">
        <f>MID(Tabella1[[#This Row],[COD PRODOTTO]],3,3)</f>
        <v>002</v>
      </c>
      <c r="K999" s="32"/>
      <c r="L999" t="str">
        <f t="shared" si="79"/>
        <v>terminato</v>
      </c>
      <c r="M999" t="str">
        <f t="shared" si="80"/>
        <v>K0002300</v>
      </c>
      <c r="N999" t="str">
        <f>TRIM(C999)</f>
        <v>EGY</v>
      </c>
      <c r="O999" t="str">
        <f>TRIM(D999)</f>
        <v>ccc order</v>
      </c>
      <c r="P999" t="str">
        <f>TRIM(E999)</f>
        <v>non terminato</v>
      </c>
      <c r="Q999" t="str">
        <f t="shared" si="81"/>
        <v>20</v>
      </c>
      <c r="R999" t="str">
        <f t="shared" si="81"/>
        <v>34</v>
      </c>
    </row>
    <row r="1000" spans="1:18" ht="12.75" customHeight="1" x14ac:dyDescent="0.3">
      <c r="A1000" s="16">
        <v>1002</v>
      </c>
      <c r="B1000" s="14" t="s">
        <v>498</v>
      </c>
      <c r="C1000" s="14" t="s">
        <v>14</v>
      </c>
      <c r="D1000" s="14" t="s">
        <v>13</v>
      </c>
      <c r="E1000" s="14" t="s">
        <v>10</v>
      </c>
      <c r="F1000" s="16">
        <v>0</v>
      </c>
      <c r="G1000" s="17">
        <v>16</v>
      </c>
      <c r="H1000" s="18" t="str">
        <f t="shared" si="77"/>
        <v/>
      </c>
      <c r="I1000" s="14" t="str">
        <f t="shared" si="78"/>
        <v>EGY-ccc order-16</v>
      </c>
      <c r="J1000" s="32" t="str">
        <f>MID(Tabella1[[#This Row],[COD PRODOTTO]],3,3)</f>
        <v>002</v>
      </c>
      <c r="K1000" s="32"/>
      <c r="L1000" t="str">
        <f t="shared" si="79"/>
        <v>terminato</v>
      </c>
      <c r="M1000" t="str">
        <f t="shared" si="80"/>
        <v>K0002300</v>
      </c>
      <c r="N1000" t="str">
        <f>TRIM(C1000)</f>
        <v>EGY</v>
      </c>
      <c r="O1000" t="str">
        <f>TRIM(D1000)</f>
        <v>ccc order</v>
      </c>
      <c r="P1000" t="str">
        <f>TRIM(E1000)</f>
        <v>terminato</v>
      </c>
      <c r="Q1000" t="str">
        <f t="shared" si="81"/>
        <v>0</v>
      </c>
      <c r="R1000" t="str">
        <f t="shared" si="81"/>
        <v>16</v>
      </c>
    </row>
    <row r="1001" spans="1:18" ht="12.75" customHeight="1" x14ac:dyDescent="0.3">
      <c r="A1001" s="16">
        <v>1003</v>
      </c>
      <c r="B1001" s="14" t="s">
        <v>499</v>
      </c>
      <c r="C1001" s="14" t="s">
        <v>14</v>
      </c>
      <c r="D1001" s="14" t="s">
        <v>23</v>
      </c>
      <c r="E1001" s="15" t="s">
        <v>1391</v>
      </c>
      <c r="F1001" s="16">
        <v>30</v>
      </c>
      <c r="G1001" s="17">
        <v>20</v>
      </c>
      <c r="H1001" s="18">
        <f t="shared" si="77"/>
        <v>600</v>
      </c>
      <c r="I1001" s="14" t="str">
        <f t="shared" si="78"/>
        <v>EGY-zan pin assuf S.A.E.-20</v>
      </c>
      <c r="J1001" s="32" t="str">
        <f>MID(Tabella1[[#This Row],[COD PRODOTTO]],3,3)</f>
        <v>613</v>
      </c>
      <c r="K1001" s="32"/>
      <c r="L1001" t="str">
        <f t="shared" si="79"/>
        <v>terminato</v>
      </c>
      <c r="M1001" t="str">
        <f t="shared" si="80"/>
        <v>A7613819</v>
      </c>
      <c r="N1001" t="str">
        <f>TRIM(C1001)</f>
        <v>EGY</v>
      </c>
      <c r="O1001" t="str">
        <f>TRIM(D1001)</f>
        <v>zan pin assuf S.A.E.</v>
      </c>
      <c r="P1001" t="str">
        <f>TRIM(E1001)</f>
        <v>non terminato</v>
      </c>
      <c r="Q1001" t="str">
        <f t="shared" si="81"/>
        <v>30</v>
      </c>
      <c r="R1001" t="str">
        <f t="shared" si="81"/>
        <v>20</v>
      </c>
    </row>
    <row r="1002" spans="1:18" ht="12.75" customHeight="1" x14ac:dyDescent="0.3">
      <c r="A1002" s="16">
        <v>1004</v>
      </c>
      <c r="B1002" s="14" t="s">
        <v>499</v>
      </c>
      <c r="C1002" s="14" t="s">
        <v>14</v>
      </c>
      <c r="D1002" s="14" t="s">
        <v>23</v>
      </c>
      <c r="E1002" s="15" t="s">
        <v>1391</v>
      </c>
      <c r="F1002" s="16">
        <v>20</v>
      </c>
      <c r="G1002" s="17">
        <v>33</v>
      </c>
      <c r="H1002" s="18">
        <f t="shared" si="77"/>
        <v>660</v>
      </c>
      <c r="I1002" s="14" t="str">
        <f t="shared" si="78"/>
        <v>EGY-zan pin assuf S.A.E.-33</v>
      </c>
      <c r="J1002" s="32" t="str">
        <f>MID(Tabella1[[#This Row],[COD PRODOTTO]],3,3)</f>
        <v>613</v>
      </c>
      <c r="K1002" s="32"/>
      <c r="L1002" t="str">
        <f t="shared" si="79"/>
        <v>terminato</v>
      </c>
      <c r="M1002" t="str">
        <f t="shared" si="80"/>
        <v>A7613819</v>
      </c>
      <c r="N1002" t="str">
        <f>TRIM(C1002)</f>
        <v>EGY</v>
      </c>
      <c r="O1002" t="str">
        <f>TRIM(D1002)</f>
        <v>zan pin assuf S.A.E.</v>
      </c>
      <c r="P1002" t="str">
        <f>TRIM(E1002)</f>
        <v>non terminato</v>
      </c>
      <c r="Q1002" t="str">
        <f t="shared" si="81"/>
        <v>20</v>
      </c>
      <c r="R1002" t="str">
        <f t="shared" si="81"/>
        <v>33</v>
      </c>
    </row>
    <row r="1003" spans="1:18" ht="12.75" customHeight="1" x14ac:dyDescent="0.3">
      <c r="A1003" s="16">
        <v>1005</v>
      </c>
      <c r="B1003" s="14" t="s">
        <v>499</v>
      </c>
      <c r="C1003" s="14" t="s">
        <v>14</v>
      </c>
      <c r="D1003" s="14" t="s">
        <v>23</v>
      </c>
      <c r="E1003" s="14" t="s">
        <v>10</v>
      </c>
      <c r="F1003" s="16">
        <v>0</v>
      </c>
      <c r="G1003" s="17">
        <v>33</v>
      </c>
      <c r="H1003" s="18" t="str">
        <f t="shared" si="77"/>
        <v/>
      </c>
      <c r="I1003" s="14" t="str">
        <f t="shared" si="78"/>
        <v>EGY-zan pin assuf S.A.E.-33</v>
      </c>
      <c r="J1003" s="32" t="str">
        <f>MID(Tabella1[[#This Row],[COD PRODOTTO]],3,3)</f>
        <v>613</v>
      </c>
      <c r="K1003" s="32"/>
      <c r="L1003" t="str">
        <f t="shared" si="79"/>
        <v>terminato</v>
      </c>
      <c r="M1003" t="str">
        <f t="shared" si="80"/>
        <v>A7613819</v>
      </c>
      <c r="N1003" t="str">
        <f>TRIM(C1003)</f>
        <v>EGY</v>
      </c>
      <c r="O1003" t="str">
        <f>TRIM(D1003)</f>
        <v>zan pin assuf S.A.E.</v>
      </c>
      <c r="P1003" t="str">
        <f>TRIM(E1003)</f>
        <v>terminato</v>
      </c>
      <c r="Q1003" t="str">
        <f t="shared" si="81"/>
        <v>0</v>
      </c>
      <c r="R1003" t="str">
        <f t="shared" si="81"/>
        <v>33</v>
      </c>
    </row>
    <row r="1004" spans="1:18" ht="12.75" customHeight="1" x14ac:dyDescent="0.3">
      <c r="A1004" s="16">
        <v>1006</v>
      </c>
      <c r="B1004" s="14" t="s">
        <v>500</v>
      </c>
      <c r="C1004" s="14" t="s">
        <v>14</v>
      </c>
      <c r="D1004" s="14" t="s">
        <v>23</v>
      </c>
      <c r="E1004" s="14" t="s">
        <v>10</v>
      </c>
      <c r="F1004" s="16">
        <v>0</v>
      </c>
      <c r="G1004" s="17">
        <v>15</v>
      </c>
      <c r="H1004" s="18" t="str">
        <f t="shared" si="77"/>
        <v/>
      </c>
      <c r="I1004" s="14" t="str">
        <f t="shared" si="78"/>
        <v>EGY-zan pin assuf S.A.E.-15</v>
      </c>
      <c r="J1004" s="32" t="str">
        <f>MID(Tabella1[[#This Row],[COD PRODOTTO]],3,3)</f>
        <v>461</v>
      </c>
      <c r="K1004" s="32"/>
      <c r="L1004" t="str">
        <f t="shared" si="79"/>
        <v>terminato</v>
      </c>
      <c r="M1004" t="str">
        <f t="shared" si="80"/>
        <v>T9461212</v>
      </c>
      <c r="N1004" t="str">
        <f>TRIM(C1004)</f>
        <v>EGY</v>
      </c>
      <c r="O1004" t="str">
        <f>TRIM(D1004)</f>
        <v>zan pin assuf S.A.E.</v>
      </c>
      <c r="P1004" t="str">
        <f>TRIM(E1004)</f>
        <v>terminato</v>
      </c>
      <c r="Q1004" t="str">
        <f t="shared" si="81"/>
        <v>0</v>
      </c>
      <c r="R1004" t="str">
        <f t="shared" si="81"/>
        <v>15</v>
      </c>
    </row>
    <row r="1005" spans="1:18" ht="12.75" customHeight="1" x14ac:dyDescent="0.3">
      <c r="A1005" s="16">
        <v>1007</v>
      </c>
      <c r="B1005" s="14" t="s">
        <v>500</v>
      </c>
      <c r="C1005" s="14" t="s">
        <v>14</v>
      </c>
      <c r="D1005" s="14" t="s">
        <v>23</v>
      </c>
      <c r="E1005" s="15" t="s">
        <v>1391</v>
      </c>
      <c r="F1005" s="16">
        <v>30</v>
      </c>
      <c r="G1005" s="17">
        <v>36</v>
      </c>
      <c r="H1005" s="18">
        <f t="shared" si="77"/>
        <v>1080</v>
      </c>
      <c r="I1005" s="14" t="str">
        <f t="shared" si="78"/>
        <v>EGY-zan pin assuf S.A.E.-36</v>
      </c>
      <c r="J1005" s="32" t="str">
        <f>MID(Tabella1[[#This Row],[COD PRODOTTO]],3,3)</f>
        <v>461</v>
      </c>
      <c r="K1005" s="32"/>
      <c r="L1005" t="str">
        <f t="shared" si="79"/>
        <v>terminato</v>
      </c>
      <c r="M1005" t="str">
        <f t="shared" si="80"/>
        <v>T9461212</v>
      </c>
      <c r="N1005" t="str">
        <f>TRIM(C1005)</f>
        <v>EGY</v>
      </c>
      <c r="O1005" t="str">
        <f>TRIM(D1005)</f>
        <v>zan pin assuf S.A.E.</v>
      </c>
      <c r="P1005" t="str">
        <f>TRIM(E1005)</f>
        <v>non terminato</v>
      </c>
      <c r="Q1005" t="str">
        <f t="shared" si="81"/>
        <v>30</v>
      </c>
      <c r="R1005" t="str">
        <f t="shared" si="81"/>
        <v>36</v>
      </c>
    </row>
    <row r="1006" spans="1:18" ht="12.75" customHeight="1" x14ac:dyDescent="0.3">
      <c r="A1006" s="16">
        <v>1008</v>
      </c>
      <c r="B1006" s="14" t="s">
        <v>501</v>
      </c>
      <c r="C1006" s="14" t="s">
        <v>14</v>
      </c>
      <c r="D1006" s="14" t="s">
        <v>13</v>
      </c>
      <c r="E1006" s="15" t="s">
        <v>1391</v>
      </c>
      <c r="F1006" s="16">
        <v>20</v>
      </c>
      <c r="G1006" s="17">
        <v>21</v>
      </c>
      <c r="H1006" s="18">
        <f t="shared" si="77"/>
        <v>420</v>
      </c>
      <c r="I1006" s="14" t="str">
        <f t="shared" si="78"/>
        <v>EGY-ccc order-21</v>
      </c>
      <c r="J1006" s="32" t="str">
        <f>MID(Tabella1[[#This Row],[COD PRODOTTO]],3,3)</f>
        <v>353</v>
      </c>
      <c r="K1006" s="32"/>
      <c r="L1006" t="str">
        <f t="shared" si="79"/>
        <v>terminato</v>
      </c>
      <c r="M1006" t="str">
        <f t="shared" si="80"/>
        <v>T4353442</v>
      </c>
      <c r="N1006" t="str">
        <f>TRIM(C1006)</f>
        <v>EGY</v>
      </c>
      <c r="O1006" t="str">
        <f>TRIM(D1006)</f>
        <v>ccc order</v>
      </c>
      <c r="P1006" t="str">
        <f>TRIM(E1006)</f>
        <v>non terminato</v>
      </c>
      <c r="Q1006" t="str">
        <f t="shared" si="81"/>
        <v>20</v>
      </c>
      <c r="R1006" t="str">
        <f t="shared" si="81"/>
        <v>21</v>
      </c>
    </row>
    <row r="1007" spans="1:18" ht="12.75" customHeight="1" x14ac:dyDescent="0.3">
      <c r="A1007" s="16">
        <v>1009</v>
      </c>
      <c r="B1007" s="14" t="s">
        <v>501</v>
      </c>
      <c r="C1007" s="14" t="s">
        <v>14</v>
      </c>
      <c r="D1007" s="14" t="s">
        <v>13</v>
      </c>
      <c r="E1007" s="14" t="s">
        <v>10</v>
      </c>
      <c r="F1007" s="16">
        <v>0</v>
      </c>
      <c r="G1007" s="17">
        <v>13</v>
      </c>
      <c r="H1007" s="18" t="str">
        <f t="shared" si="77"/>
        <v/>
      </c>
      <c r="I1007" s="14" t="str">
        <f t="shared" si="78"/>
        <v>EGY-ccc order-13</v>
      </c>
      <c r="J1007" s="32" t="str">
        <f>MID(Tabella1[[#This Row],[COD PRODOTTO]],3,3)</f>
        <v>353</v>
      </c>
      <c r="K1007" s="32"/>
      <c r="L1007" t="str">
        <f t="shared" si="79"/>
        <v>terminato</v>
      </c>
      <c r="M1007" t="str">
        <f t="shared" si="80"/>
        <v>T4353442</v>
      </c>
      <c r="N1007" t="str">
        <f>TRIM(C1007)</f>
        <v>EGY</v>
      </c>
      <c r="O1007" t="str">
        <f>TRIM(D1007)</f>
        <v>ccc order</v>
      </c>
      <c r="P1007" t="str">
        <f>TRIM(E1007)</f>
        <v>terminato</v>
      </c>
      <c r="Q1007" t="str">
        <f t="shared" si="81"/>
        <v>0</v>
      </c>
      <c r="R1007" t="str">
        <f t="shared" si="81"/>
        <v>13</v>
      </c>
    </row>
    <row r="1008" spans="1:18" ht="12.75" customHeight="1" x14ac:dyDescent="0.3">
      <c r="A1008" s="16">
        <v>1010</v>
      </c>
      <c r="B1008" s="14" t="s">
        <v>502</v>
      </c>
      <c r="C1008" s="14" t="s">
        <v>8</v>
      </c>
      <c r="D1008" s="14" t="s">
        <v>65</v>
      </c>
      <c r="E1008" s="15" t="s">
        <v>1391</v>
      </c>
      <c r="F1008" s="16">
        <v>20</v>
      </c>
      <c r="G1008" s="17">
        <v>12</v>
      </c>
      <c r="H1008" s="18">
        <f t="shared" si="77"/>
        <v>240</v>
      </c>
      <c r="I1008" s="14" t="str">
        <f t="shared" si="78"/>
        <v>ITA-zan PAM-12</v>
      </c>
      <c r="J1008" s="32" t="str">
        <f>MID(Tabella1[[#This Row],[COD PRODOTTO]],3,3)</f>
        <v>180</v>
      </c>
      <c r="K1008" s="32"/>
      <c r="L1008" t="str">
        <f t="shared" si="79"/>
        <v>terminato</v>
      </c>
      <c r="M1008" t="str">
        <f t="shared" si="80"/>
        <v>C3180461</v>
      </c>
      <c r="N1008" t="str">
        <f>TRIM(C1008)</f>
        <v>ITA</v>
      </c>
      <c r="O1008" t="str">
        <f>TRIM(D1008)</f>
        <v>zan PAM</v>
      </c>
      <c r="P1008" t="str">
        <f>TRIM(E1008)</f>
        <v>non terminato</v>
      </c>
      <c r="Q1008" t="str">
        <f t="shared" si="81"/>
        <v>20</v>
      </c>
      <c r="R1008" t="str">
        <f t="shared" si="81"/>
        <v>12</v>
      </c>
    </row>
    <row r="1009" spans="1:18" ht="12.75" customHeight="1" x14ac:dyDescent="0.3">
      <c r="A1009" s="16">
        <v>1011</v>
      </c>
      <c r="B1009" s="14" t="s">
        <v>502</v>
      </c>
      <c r="C1009" s="14" t="s">
        <v>8</v>
      </c>
      <c r="D1009" s="14" t="s">
        <v>65</v>
      </c>
      <c r="E1009" s="15" t="s">
        <v>1391</v>
      </c>
      <c r="F1009" s="16">
        <v>30</v>
      </c>
      <c r="G1009" s="17">
        <v>39</v>
      </c>
      <c r="H1009" s="18">
        <f t="shared" si="77"/>
        <v>1170</v>
      </c>
      <c r="I1009" s="14" t="str">
        <f t="shared" si="78"/>
        <v>ITA-zan PAM-39</v>
      </c>
      <c r="J1009" s="32" t="str">
        <f>MID(Tabella1[[#This Row],[COD PRODOTTO]],3,3)</f>
        <v>180</v>
      </c>
      <c r="K1009" s="32"/>
      <c r="L1009" t="str">
        <f t="shared" si="79"/>
        <v>terminato</v>
      </c>
      <c r="M1009" t="str">
        <f t="shared" si="80"/>
        <v>C3180461</v>
      </c>
      <c r="N1009" t="str">
        <f>TRIM(C1009)</f>
        <v>ITA</v>
      </c>
      <c r="O1009" t="str">
        <f>TRIM(D1009)</f>
        <v>zan PAM</v>
      </c>
      <c r="P1009" t="str">
        <f>TRIM(E1009)</f>
        <v>non terminato</v>
      </c>
      <c r="Q1009" t="str">
        <f t="shared" si="81"/>
        <v>30</v>
      </c>
      <c r="R1009" t="str">
        <f t="shared" si="81"/>
        <v>39</v>
      </c>
    </row>
    <row r="1010" spans="1:18" ht="12.75" customHeight="1" x14ac:dyDescent="0.3">
      <c r="A1010" s="16">
        <v>1012</v>
      </c>
      <c r="B1010" s="14" t="s">
        <v>502</v>
      </c>
      <c r="C1010" s="14" t="s">
        <v>8</v>
      </c>
      <c r="D1010" s="14" t="s">
        <v>65</v>
      </c>
      <c r="E1010" s="14" t="s">
        <v>10</v>
      </c>
      <c r="F1010" s="16">
        <v>0</v>
      </c>
      <c r="G1010" s="17">
        <v>32</v>
      </c>
      <c r="H1010" s="18" t="str">
        <f t="shared" si="77"/>
        <v/>
      </c>
      <c r="I1010" s="14" t="str">
        <f t="shared" si="78"/>
        <v>ITA-zan PAM-32</v>
      </c>
      <c r="J1010" s="32" t="str">
        <f>MID(Tabella1[[#This Row],[COD PRODOTTO]],3,3)</f>
        <v>180</v>
      </c>
      <c r="K1010" s="32"/>
      <c r="L1010" t="str">
        <f t="shared" si="79"/>
        <v>terminato</v>
      </c>
      <c r="M1010" t="str">
        <f t="shared" si="80"/>
        <v>C3180461</v>
      </c>
      <c r="N1010" t="str">
        <f>TRIM(C1010)</f>
        <v>ITA</v>
      </c>
      <c r="O1010" t="str">
        <f>TRIM(D1010)</f>
        <v>zan PAM</v>
      </c>
      <c r="P1010" t="str">
        <f>TRIM(E1010)</f>
        <v>terminato</v>
      </c>
      <c r="Q1010" t="str">
        <f t="shared" si="81"/>
        <v>0</v>
      </c>
      <c r="R1010" t="str">
        <f t="shared" si="81"/>
        <v>32</v>
      </c>
    </row>
    <row r="1011" spans="1:18" ht="12.75" customHeight="1" x14ac:dyDescent="0.3">
      <c r="A1011" s="16">
        <v>1013</v>
      </c>
      <c r="B1011" s="14" t="s">
        <v>503</v>
      </c>
      <c r="C1011" s="14" t="s">
        <v>8</v>
      </c>
      <c r="D1011" s="14" t="s">
        <v>9</v>
      </c>
      <c r="E1011" s="14" t="s">
        <v>10</v>
      </c>
      <c r="F1011" s="16">
        <v>0</v>
      </c>
      <c r="G1011" s="17">
        <v>34</v>
      </c>
      <c r="H1011" s="18" t="str">
        <f t="shared" si="77"/>
        <v/>
      </c>
      <c r="I1011" s="14" t="str">
        <f t="shared" si="78"/>
        <v>ITA-SG-34</v>
      </c>
      <c r="J1011" s="32" t="str">
        <f>MID(Tabella1[[#This Row],[COD PRODOTTO]],3,3)</f>
        <v>784</v>
      </c>
      <c r="K1011" s="32"/>
      <c r="L1011" t="str">
        <f t="shared" si="79"/>
        <v>terminato</v>
      </c>
      <c r="M1011" t="str">
        <f t="shared" si="80"/>
        <v>R0784787</v>
      </c>
      <c r="N1011" t="str">
        <f>TRIM(C1011)</f>
        <v>ITA</v>
      </c>
      <c r="O1011" t="str">
        <f>TRIM(D1011)</f>
        <v>SG</v>
      </c>
      <c r="P1011" t="str">
        <f>TRIM(E1011)</f>
        <v>terminato</v>
      </c>
      <c r="Q1011" t="str">
        <f t="shared" si="81"/>
        <v>0</v>
      </c>
      <c r="R1011" t="str">
        <f t="shared" si="81"/>
        <v>34</v>
      </c>
    </row>
    <row r="1012" spans="1:18" ht="12.75" customHeight="1" x14ac:dyDescent="0.3">
      <c r="A1012" s="16">
        <v>1014</v>
      </c>
      <c r="B1012" s="14" t="s">
        <v>503</v>
      </c>
      <c r="C1012" s="14" t="s">
        <v>8</v>
      </c>
      <c r="D1012" s="14" t="s">
        <v>9</v>
      </c>
      <c r="E1012" s="15" t="s">
        <v>1391</v>
      </c>
      <c r="F1012" s="16">
        <v>30</v>
      </c>
      <c r="G1012" s="17">
        <v>33</v>
      </c>
      <c r="H1012" s="18">
        <f t="shared" si="77"/>
        <v>990</v>
      </c>
      <c r="I1012" s="14" t="str">
        <f t="shared" si="78"/>
        <v>ITA-SG-33</v>
      </c>
      <c r="J1012" s="32" t="str">
        <f>MID(Tabella1[[#This Row],[COD PRODOTTO]],3,3)</f>
        <v>784</v>
      </c>
      <c r="K1012" s="32"/>
      <c r="L1012" t="str">
        <f t="shared" si="79"/>
        <v>terminato</v>
      </c>
      <c r="M1012" t="str">
        <f t="shared" si="80"/>
        <v>R0784787</v>
      </c>
      <c r="N1012" t="str">
        <f>TRIM(C1012)</f>
        <v>ITA</v>
      </c>
      <c r="O1012" t="str">
        <f>TRIM(D1012)</f>
        <v>SG</v>
      </c>
      <c r="P1012" t="str">
        <f>TRIM(E1012)</f>
        <v>non terminato</v>
      </c>
      <c r="Q1012" t="str">
        <f t="shared" si="81"/>
        <v>30</v>
      </c>
      <c r="R1012" t="str">
        <f t="shared" si="81"/>
        <v>33</v>
      </c>
    </row>
    <row r="1013" spans="1:18" ht="12.75" customHeight="1" x14ac:dyDescent="0.3">
      <c r="A1013" s="16">
        <v>1015</v>
      </c>
      <c r="B1013" s="14" t="s">
        <v>504</v>
      </c>
      <c r="C1013" s="14" t="s">
        <v>8</v>
      </c>
      <c r="D1013" s="14" t="s">
        <v>9</v>
      </c>
      <c r="E1013" s="14" t="s">
        <v>10</v>
      </c>
      <c r="F1013" s="16">
        <v>0</v>
      </c>
      <c r="G1013" s="17">
        <v>10</v>
      </c>
      <c r="H1013" s="18" t="str">
        <f t="shared" si="77"/>
        <v/>
      </c>
      <c r="I1013" s="14" t="str">
        <f t="shared" si="78"/>
        <v>ITA-SG-10</v>
      </c>
      <c r="J1013" s="32" t="str">
        <f>MID(Tabella1[[#This Row],[COD PRODOTTO]],3,3)</f>
        <v>341</v>
      </c>
      <c r="K1013" s="32"/>
      <c r="L1013" t="str">
        <f t="shared" si="79"/>
        <v>terminato</v>
      </c>
      <c r="M1013" t="str">
        <f t="shared" si="80"/>
        <v>E7341494</v>
      </c>
      <c r="N1013" t="str">
        <f>TRIM(C1013)</f>
        <v>ITA</v>
      </c>
      <c r="O1013" t="str">
        <f>TRIM(D1013)</f>
        <v>SG</v>
      </c>
      <c r="P1013" t="str">
        <f>TRIM(E1013)</f>
        <v>terminato</v>
      </c>
      <c r="Q1013" t="str">
        <f t="shared" si="81"/>
        <v>0</v>
      </c>
      <c r="R1013" t="str">
        <f t="shared" si="81"/>
        <v>10</v>
      </c>
    </row>
    <row r="1014" spans="1:18" ht="12.75" customHeight="1" x14ac:dyDescent="0.3">
      <c r="A1014" s="16">
        <v>1016</v>
      </c>
      <c r="B1014" s="14" t="s">
        <v>504</v>
      </c>
      <c r="C1014" s="14" t="s">
        <v>8</v>
      </c>
      <c r="D1014" s="14" t="s">
        <v>9</v>
      </c>
      <c r="E1014" s="15" t="s">
        <v>1391</v>
      </c>
      <c r="F1014" s="16">
        <v>30</v>
      </c>
      <c r="G1014" s="17">
        <v>37</v>
      </c>
      <c r="H1014" s="18">
        <f t="shared" si="77"/>
        <v>1110</v>
      </c>
      <c r="I1014" s="14" t="str">
        <f t="shared" si="78"/>
        <v>ITA-SG-37</v>
      </c>
      <c r="J1014" s="32" t="str">
        <f>MID(Tabella1[[#This Row],[COD PRODOTTO]],3,3)</f>
        <v>341</v>
      </c>
      <c r="K1014" s="32"/>
      <c r="L1014" t="str">
        <f t="shared" si="79"/>
        <v>terminato</v>
      </c>
      <c r="M1014" t="str">
        <f t="shared" si="80"/>
        <v>E7341494</v>
      </c>
      <c r="N1014" t="str">
        <f>TRIM(C1014)</f>
        <v>ITA</v>
      </c>
      <c r="O1014" t="str">
        <f>TRIM(D1014)</f>
        <v>SG</v>
      </c>
      <c r="P1014" t="str">
        <f>TRIM(E1014)</f>
        <v>non terminato</v>
      </c>
      <c r="Q1014" t="str">
        <f t="shared" si="81"/>
        <v>30</v>
      </c>
      <c r="R1014" t="str">
        <f t="shared" si="81"/>
        <v>37</v>
      </c>
    </row>
    <row r="1015" spans="1:18" ht="12.75" customHeight="1" x14ac:dyDescent="0.3">
      <c r="A1015" s="16">
        <v>1017</v>
      </c>
      <c r="B1015" s="14" t="s">
        <v>505</v>
      </c>
      <c r="C1015" s="14" t="s">
        <v>8</v>
      </c>
      <c r="D1015" s="14" t="s">
        <v>9</v>
      </c>
      <c r="E1015" s="14" t="s">
        <v>10</v>
      </c>
      <c r="F1015" s="16">
        <v>0</v>
      </c>
      <c r="G1015" s="17">
        <v>31</v>
      </c>
      <c r="H1015" s="18" t="str">
        <f t="shared" si="77"/>
        <v/>
      </c>
      <c r="I1015" s="14" t="str">
        <f t="shared" si="78"/>
        <v>ITA-SG-31</v>
      </c>
      <c r="J1015" s="32" t="str">
        <f>MID(Tabella1[[#This Row],[COD PRODOTTO]],3,3)</f>
        <v>193</v>
      </c>
      <c r="K1015" s="32"/>
      <c r="L1015" t="str">
        <f t="shared" si="79"/>
        <v>terminato</v>
      </c>
      <c r="M1015" t="str">
        <f t="shared" si="80"/>
        <v>L1193417</v>
      </c>
      <c r="N1015" t="str">
        <f>TRIM(C1015)</f>
        <v>ITA</v>
      </c>
      <c r="O1015" t="str">
        <f>TRIM(D1015)</f>
        <v>SG</v>
      </c>
      <c r="P1015" t="str">
        <f>TRIM(E1015)</f>
        <v>terminato</v>
      </c>
      <c r="Q1015" t="str">
        <f t="shared" si="81"/>
        <v>0</v>
      </c>
      <c r="R1015" t="str">
        <f t="shared" si="81"/>
        <v>31</v>
      </c>
    </row>
    <row r="1016" spans="1:18" ht="12.75" customHeight="1" x14ac:dyDescent="0.3">
      <c r="A1016" s="16">
        <v>1018</v>
      </c>
      <c r="B1016" s="14" t="s">
        <v>506</v>
      </c>
      <c r="C1016" s="14" t="s">
        <v>8</v>
      </c>
      <c r="D1016" s="14" t="s">
        <v>36</v>
      </c>
      <c r="E1016" s="14" t="s">
        <v>10</v>
      </c>
      <c r="F1016" s="16">
        <v>0</v>
      </c>
      <c r="G1016" s="17">
        <v>21</v>
      </c>
      <c r="H1016" s="18" t="str">
        <f t="shared" si="77"/>
        <v/>
      </c>
      <c r="I1016" s="14" t="str">
        <f t="shared" si="78"/>
        <v>ITA-zan VETRI-21</v>
      </c>
      <c r="J1016" s="32" t="str">
        <f>MID(Tabella1[[#This Row],[COD PRODOTTO]],3,3)</f>
        <v>396</v>
      </c>
      <c r="K1016" s="32"/>
      <c r="L1016" t="str">
        <f t="shared" si="79"/>
        <v>terminato</v>
      </c>
      <c r="M1016" t="str">
        <f t="shared" si="80"/>
        <v>L5396614</v>
      </c>
      <c r="N1016" t="str">
        <f>TRIM(C1016)</f>
        <v>ITA</v>
      </c>
      <c r="O1016" t="str">
        <f>TRIM(D1016)</f>
        <v>zan VETRI</v>
      </c>
      <c r="P1016" t="str">
        <f>TRIM(E1016)</f>
        <v>terminato</v>
      </c>
      <c r="Q1016" t="str">
        <f t="shared" si="81"/>
        <v>0</v>
      </c>
      <c r="R1016" t="str">
        <f t="shared" si="81"/>
        <v>21</v>
      </c>
    </row>
    <row r="1017" spans="1:18" ht="12.75" customHeight="1" x14ac:dyDescent="0.3">
      <c r="A1017" s="16">
        <v>1019</v>
      </c>
      <c r="B1017" s="14" t="s">
        <v>507</v>
      </c>
      <c r="C1017" s="14" t="s">
        <v>8</v>
      </c>
      <c r="D1017" s="14" t="s">
        <v>36</v>
      </c>
      <c r="E1017" s="14" t="s">
        <v>10</v>
      </c>
      <c r="F1017" s="16">
        <v>0</v>
      </c>
      <c r="G1017" s="17">
        <v>30</v>
      </c>
      <c r="H1017" s="18" t="str">
        <f t="shared" si="77"/>
        <v/>
      </c>
      <c r="I1017" s="14" t="str">
        <f t="shared" si="78"/>
        <v>ITA-zan VETRI-30</v>
      </c>
      <c r="J1017" s="32" t="str">
        <f>MID(Tabella1[[#This Row],[COD PRODOTTO]],3,3)</f>
        <v>351</v>
      </c>
      <c r="K1017" s="32"/>
      <c r="L1017" t="str">
        <f t="shared" si="79"/>
        <v>terminato</v>
      </c>
      <c r="M1017" t="str">
        <f t="shared" si="80"/>
        <v>P0351664</v>
      </c>
      <c r="N1017" t="str">
        <f>TRIM(C1017)</f>
        <v>ITA</v>
      </c>
      <c r="O1017" t="str">
        <f>TRIM(D1017)</f>
        <v>zan VETRI</v>
      </c>
      <c r="P1017" t="str">
        <f>TRIM(E1017)</f>
        <v>terminato</v>
      </c>
      <c r="Q1017" t="str">
        <f t="shared" si="81"/>
        <v>0</v>
      </c>
      <c r="R1017" t="str">
        <f t="shared" si="81"/>
        <v>30</v>
      </c>
    </row>
    <row r="1018" spans="1:18" ht="12.75" customHeight="1" x14ac:dyDescent="0.3">
      <c r="A1018" s="16">
        <v>1020</v>
      </c>
      <c r="B1018" s="14" t="s">
        <v>507</v>
      </c>
      <c r="C1018" s="14" t="s">
        <v>8</v>
      </c>
      <c r="D1018" s="14" t="s">
        <v>36</v>
      </c>
      <c r="E1018" s="15" t="s">
        <v>1391</v>
      </c>
      <c r="F1018" s="16">
        <v>20</v>
      </c>
      <c r="G1018" s="17">
        <v>33</v>
      </c>
      <c r="H1018" s="18">
        <f t="shared" si="77"/>
        <v>660</v>
      </c>
      <c r="I1018" s="14" t="str">
        <f t="shared" si="78"/>
        <v>ITA-zan VETRI-33</v>
      </c>
      <c r="J1018" s="32" t="str">
        <f>MID(Tabella1[[#This Row],[COD PRODOTTO]],3,3)</f>
        <v>351</v>
      </c>
      <c r="K1018" s="32"/>
      <c r="L1018" t="str">
        <f t="shared" si="79"/>
        <v>terminato</v>
      </c>
      <c r="M1018" t="str">
        <f t="shared" si="80"/>
        <v>P0351664</v>
      </c>
      <c r="N1018" t="str">
        <f>TRIM(C1018)</f>
        <v>ITA</v>
      </c>
      <c r="O1018" t="str">
        <f>TRIM(D1018)</f>
        <v>zan VETRI</v>
      </c>
      <c r="P1018" t="str">
        <f>TRIM(E1018)</f>
        <v>non terminato</v>
      </c>
      <c r="Q1018" t="str">
        <f t="shared" si="81"/>
        <v>20</v>
      </c>
      <c r="R1018" t="str">
        <f t="shared" si="81"/>
        <v>33</v>
      </c>
    </row>
    <row r="1019" spans="1:18" ht="12.75" customHeight="1" x14ac:dyDescent="0.3">
      <c r="A1019" s="16">
        <v>1021</v>
      </c>
      <c r="B1019" s="14" t="s">
        <v>507</v>
      </c>
      <c r="C1019" s="14" t="s">
        <v>8</v>
      </c>
      <c r="D1019" s="14" t="s">
        <v>36</v>
      </c>
      <c r="E1019" s="15" t="s">
        <v>1391</v>
      </c>
      <c r="F1019" s="16">
        <v>30</v>
      </c>
      <c r="G1019" s="17">
        <v>23</v>
      </c>
      <c r="H1019" s="18">
        <f t="shared" si="77"/>
        <v>690</v>
      </c>
      <c r="I1019" s="14" t="str">
        <f t="shared" si="78"/>
        <v>ITA-zan VETRI-23</v>
      </c>
      <c r="J1019" s="32" t="str">
        <f>MID(Tabella1[[#This Row],[COD PRODOTTO]],3,3)</f>
        <v>351</v>
      </c>
      <c r="K1019" s="32"/>
      <c r="L1019" t="str">
        <f t="shared" si="79"/>
        <v>terminato</v>
      </c>
      <c r="M1019" t="str">
        <f t="shared" si="80"/>
        <v>P0351664</v>
      </c>
      <c r="N1019" t="str">
        <f>TRIM(C1019)</f>
        <v>ITA</v>
      </c>
      <c r="O1019" t="str">
        <f>TRIM(D1019)</f>
        <v>zan VETRI</v>
      </c>
      <c r="P1019" t="str">
        <f>TRIM(E1019)</f>
        <v>non terminato</v>
      </c>
      <c r="Q1019" t="str">
        <f t="shared" si="81"/>
        <v>30</v>
      </c>
      <c r="R1019" t="str">
        <f t="shared" si="81"/>
        <v>23</v>
      </c>
    </row>
    <row r="1020" spans="1:18" ht="12.75" customHeight="1" x14ac:dyDescent="0.3">
      <c r="A1020" s="16">
        <v>1022</v>
      </c>
      <c r="B1020" s="14" t="s">
        <v>508</v>
      </c>
      <c r="C1020" s="14" t="s">
        <v>8</v>
      </c>
      <c r="D1020" s="14" t="s">
        <v>36</v>
      </c>
      <c r="E1020" s="15" t="s">
        <v>1391</v>
      </c>
      <c r="F1020" s="16">
        <v>30</v>
      </c>
      <c r="G1020" s="17">
        <v>24</v>
      </c>
      <c r="H1020" s="18">
        <f t="shared" si="77"/>
        <v>720</v>
      </c>
      <c r="I1020" s="14" t="str">
        <f t="shared" si="78"/>
        <v>ITA-zan VETRI-24</v>
      </c>
      <c r="J1020" s="32" t="str">
        <f>MID(Tabella1[[#This Row],[COD PRODOTTO]],3,3)</f>
        <v>144</v>
      </c>
      <c r="K1020" s="32"/>
      <c r="L1020" t="str">
        <f t="shared" si="79"/>
        <v>terminato</v>
      </c>
      <c r="M1020" t="str">
        <f t="shared" si="80"/>
        <v>D0144907</v>
      </c>
      <c r="N1020" t="str">
        <f>TRIM(C1020)</f>
        <v>ITA</v>
      </c>
      <c r="O1020" t="str">
        <f>TRIM(D1020)</f>
        <v>zan VETRI</v>
      </c>
      <c r="P1020" t="str">
        <f>TRIM(E1020)</f>
        <v>non terminato</v>
      </c>
      <c r="Q1020" t="str">
        <f t="shared" si="81"/>
        <v>30</v>
      </c>
      <c r="R1020" t="str">
        <f t="shared" si="81"/>
        <v>24</v>
      </c>
    </row>
    <row r="1021" spans="1:18" ht="12.75" customHeight="1" x14ac:dyDescent="0.3">
      <c r="A1021" s="16">
        <v>1023</v>
      </c>
      <c r="B1021" s="14" t="s">
        <v>508</v>
      </c>
      <c r="C1021" s="14" t="s">
        <v>8</v>
      </c>
      <c r="D1021" s="14" t="s">
        <v>36</v>
      </c>
      <c r="E1021" s="14" t="s">
        <v>10</v>
      </c>
      <c r="F1021" s="16">
        <v>0</v>
      </c>
      <c r="G1021" s="17">
        <v>37</v>
      </c>
      <c r="H1021" s="18" t="str">
        <f t="shared" si="77"/>
        <v/>
      </c>
      <c r="I1021" s="14" t="str">
        <f t="shared" si="78"/>
        <v>ITA-zan VETRI-37</v>
      </c>
      <c r="J1021" s="32" t="str">
        <f>MID(Tabella1[[#This Row],[COD PRODOTTO]],3,3)</f>
        <v>144</v>
      </c>
      <c r="K1021" s="32"/>
      <c r="L1021" t="str">
        <f t="shared" si="79"/>
        <v>terminato</v>
      </c>
      <c r="M1021" t="str">
        <f t="shared" si="80"/>
        <v>D0144907</v>
      </c>
      <c r="N1021" t="str">
        <f>TRIM(C1021)</f>
        <v>ITA</v>
      </c>
      <c r="O1021" t="str">
        <f>TRIM(D1021)</f>
        <v>zan VETRI</v>
      </c>
      <c r="P1021" t="str">
        <f>TRIM(E1021)</f>
        <v>terminato</v>
      </c>
      <c r="Q1021" t="str">
        <f t="shared" si="81"/>
        <v>0</v>
      </c>
      <c r="R1021" t="str">
        <f t="shared" si="81"/>
        <v>37</v>
      </c>
    </row>
    <row r="1022" spans="1:18" ht="12.75" customHeight="1" x14ac:dyDescent="0.3">
      <c r="A1022" s="16">
        <v>1024</v>
      </c>
      <c r="B1022" s="14" t="s">
        <v>508</v>
      </c>
      <c r="C1022" s="14" t="s">
        <v>8</v>
      </c>
      <c r="D1022" s="14" t="s">
        <v>36</v>
      </c>
      <c r="E1022" s="15" t="s">
        <v>1391</v>
      </c>
      <c r="F1022" s="16">
        <v>20</v>
      </c>
      <c r="G1022" s="17">
        <v>10</v>
      </c>
      <c r="H1022" s="18">
        <f t="shared" si="77"/>
        <v>200</v>
      </c>
      <c r="I1022" s="14" t="str">
        <f t="shared" si="78"/>
        <v>ITA-zan VETRI-10</v>
      </c>
      <c r="J1022" s="32" t="str">
        <f>MID(Tabella1[[#This Row],[COD PRODOTTO]],3,3)</f>
        <v>144</v>
      </c>
      <c r="K1022" s="32"/>
      <c r="L1022" t="str">
        <f t="shared" si="79"/>
        <v>terminato</v>
      </c>
      <c r="M1022" t="str">
        <f t="shared" si="80"/>
        <v>D0144907</v>
      </c>
      <c r="N1022" t="str">
        <f>TRIM(C1022)</f>
        <v>ITA</v>
      </c>
      <c r="O1022" t="str">
        <f>TRIM(D1022)</f>
        <v>zan VETRI</v>
      </c>
      <c r="P1022" t="str">
        <f>TRIM(E1022)</f>
        <v>non terminato</v>
      </c>
      <c r="Q1022" t="str">
        <f t="shared" si="81"/>
        <v>20</v>
      </c>
      <c r="R1022" t="str">
        <f t="shared" si="81"/>
        <v>10</v>
      </c>
    </row>
    <row r="1023" spans="1:18" ht="12.75" customHeight="1" x14ac:dyDescent="0.3">
      <c r="A1023" s="16">
        <v>1025</v>
      </c>
      <c r="B1023" s="14" t="s">
        <v>509</v>
      </c>
      <c r="C1023" s="14" t="s">
        <v>8</v>
      </c>
      <c r="D1023" s="14" t="s">
        <v>36</v>
      </c>
      <c r="E1023" s="15" t="s">
        <v>1391</v>
      </c>
      <c r="F1023" s="16">
        <v>30</v>
      </c>
      <c r="G1023" s="17">
        <v>26</v>
      </c>
      <c r="H1023" s="18">
        <f t="shared" si="77"/>
        <v>780</v>
      </c>
      <c r="I1023" s="14" t="str">
        <f t="shared" si="78"/>
        <v>ITA-zan VETRI-26</v>
      </c>
      <c r="J1023" s="32" t="str">
        <f>MID(Tabella1[[#This Row],[COD PRODOTTO]],3,3)</f>
        <v>953</v>
      </c>
      <c r="K1023" s="32"/>
      <c r="L1023" t="str">
        <f t="shared" si="79"/>
        <v>terminato</v>
      </c>
      <c r="M1023" t="str">
        <f t="shared" si="80"/>
        <v>R0953864</v>
      </c>
      <c r="N1023" t="str">
        <f>TRIM(C1023)</f>
        <v>ITA</v>
      </c>
      <c r="O1023" t="str">
        <f>TRIM(D1023)</f>
        <v>zan VETRI</v>
      </c>
      <c r="P1023" t="str">
        <f>TRIM(E1023)</f>
        <v>non terminato</v>
      </c>
      <c r="Q1023" t="str">
        <f t="shared" si="81"/>
        <v>30</v>
      </c>
      <c r="R1023" t="str">
        <f t="shared" si="81"/>
        <v>26</v>
      </c>
    </row>
    <row r="1024" spans="1:18" ht="12.75" customHeight="1" x14ac:dyDescent="0.3">
      <c r="A1024" s="16">
        <v>1026</v>
      </c>
      <c r="B1024" s="14" t="s">
        <v>509</v>
      </c>
      <c r="C1024" s="14" t="s">
        <v>8</v>
      </c>
      <c r="D1024" s="14" t="s">
        <v>36</v>
      </c>
      <c r="E1024" s="14" t="s">
        <v>10</v>
      </c>
      <c r="F1024" s="16">
        <v>0</v>
      </c>
      <c r="G1024" s="17">
        <v>11</v>
      </c>
      <c r="H1024" s="18" t="str">
        <f t="shared" si="77"/>
        <v/>
      </c>
      <c r="I1024" s="14" t="str">
        <f t="shared" si="78"/>
        <v>ITA-zan VETRI-11</v>
      </c>
      <c r="J1024" s="32" t="str">
        <f>MID(Tabella1[[#This Row],[COD PRODOTTO]],3,3)</f>
        <v>953</v>
      </c>
      <c r="K1024" s="32"/>
      <c r="L1024" t="str">
        <f t="shared" si="79"/>
        <v>terminato</v>
      </c>
      <c r="M1024" t="str">
        <f t="shared" si="80"/>
        <v>R0953864</v>
      </c>
      <c r="N1024" t="str">
        <f>TRIM(C1024)</f>
        <v>ITA</v>
      </c>
      <c r="O1024" t="str">
        <f>TRIM(D1024)</f>
        <v>zan VETRI</v>
      </c>
      <c r="P1024" t="str">
        <f>TRIM(E1024)</f>
        <v>terminato</v>
      </c>
      <c r="Q1024" t="str">
        <f t="shared" si="81"/>
        <v>0</v>
      </c>
      <c r="R1024" t="str">
        <f t="shared" si="81"/>
        <v>11</v>
      </c>
    </row>
    <row r="1025" spans="1:18" ht="12.75" customHeight="1" x14ac:dyDescent="0.3">
      <c r="A1025" s="16">
        <v>1027</v>
      </c>
      <c r="B1025" s="14" t="s">
        <v>509</v>
      </c>
      <c r="C1025" s="14" t="s">
        <v>8</v>
      </c>
      <c r="D1025" s="14" t="s">
        <v>36</v>
      </c>
      <c r="E1025" s="15" t="s">
        <v>1391</v>
      </c>
      <c r="F1025" s="16">
        <v>20</v>
      </c>
      <c r="G1025" s="17">
        <v>11</v>
      </c>
      <c r="H1025" s="18">
        <f t="shared" si="77"/>
        <v>220</v>
      </c>
      <c r="I1025" s="14" t="str">
        <f t="shared" si="78"/>
        <v>ITA-zan VETRI-11</v>
      </c>
      <c r="J1025" s="32" t="str">
        <f>MID(Tabella1[[#This Row],[COD PRODOTTO]],3,3)</f>
        <v>953</v>
      </c>
      <c r="K1025" s="32"/>
      <c r="L1025" t="str">
        <f t="shared" si="79"/>
        <v>terminato</v>
      </c>
      <c r="M1025" t="str">
        <f t="shared" si="80"/>
        <v>R0953864</v>
      </c>
      <c r="N1025" t="str">
        <f>TRIM(C1025)</f>
        <v>ITA</v>
      </c>
      <c r="O1025" t="str">
        <f>TRIM(D1025)</f>
        <v>zan VETRI</v>
      </c>
      <c r="P1025" t="str">
        <f>TRIM(E1025)</f>
        <v>non terminato</v>
      </c>
      <c r="Q1025" t="str">
        <f t="shared" si="81"/>
        <v>20</v>
      </c>
      <c r="R1025" t="str">
        <f t="shared" si="81"/>
        <v>11</v>
      </c>
    </row>
    <row r="1026" spans="1:18" ht="12.75" customHeight="1" x14ac:dyDescent="0.3">
      <c r="A1026" s="16">
        <v>1028</v>
      </c>
      <c r="B1026" s="14" t="s">
        <v>510</v>
      </c>
      <c r="C1026" s="14" t="s">
        <v>30</v>
      </c>
      <c r="D1026" s="14" t="s">
        <v>16</v>
      </c>
      <c r="E1026" s="14" t="s">
        <v>10</v>
      </c>
      <c r="F1026" s="16">
        <v>0</v>
      </c>
      <c r="G1026" s="17">
        <v>11</v>
      </c>
      <c r="H1026" s="18" t="str">
        <f t="shared" ref="H1026:H1089" si="82">IF(G1026*F1026=0,"",G1026*F1026)</f>
        <v/>
      </c>
      <c r="I1026" s="14" t="str">
        <f t="shared" ref="I1026:I1089" si="83">_xlfn.CONCAT(C1026,"-",D1026,"-",G1026)</f>
        <v>NON PRESENTE-EGYPTIAN SAE-11</v>
      </c>
      <c r="J1026" s="32" t="str">
        <f>MID(Tabella1[[#This Row],[COD PRODOTTO]],3,3)</f>
        <v>919</v>
      </c>
      <c r="K1026" s="32"/>
      <c r="L1026" t="str">
        <f t="shared" si="79"/>
        <v>terminato</v>
      </c>
      <c r="M1026" t="str">
        <f t="shared" si="80"/>
        <v>M4919748</v>
      </c>
      <c r="N1026" t="str">
        <f>TRIM(C1026)</f>
        <v>NON PRESENTE</v>
      </c>
      <c r="O1026" t="str">
        <f>TRIM(D1026)</f>
        <v>EGYPTIAN SAE</v>
      </c>
      <c r="P1026" t="str">
        <f t="shared" ref="P1026:R1089" si="84">TRIM(E1026)</f>
        <v>terminato</v>
      </c>
      <c r="Q1026" t="str">
        <f t="shared" si="81"/>
        <v>0</v>
      </c>
      <c r="R1026" t="str">
        <f t="shared" si="81"/>
        <v>11</v>
      </c>
    </row>
    <row r="1027" spans="1:18" ht="12.75" customHeight="1" x14ac:dyDescent="0.3">
      <c r="A1027" s="16">
        <v>1029</v>
      </c>
      <c r="B1027" s="14" t="s">
        <v>510</v>
      </c>
      <c r="C1027" s="14" t="s">
        <v>30</v>
      </c>
      <c r="D1027" s="14" t="s">
        <v>16</v>
      </c>
      <c r="E1027" s="15" t="s">
        <v>1391</v>
      </c>
      <c r="F1027" s="16">
        <v>30</v>
      </c>
      <c r="G1027" s="17">
        <v>37</v>
      </c>
      <c r="H1027" s="18">
        <f t="shared" si="82"/>
        <v>1110</v>
      </c>
      <c r="I1027" s="14" t="str">
        <f t="shared" si="83"/>
        <v>NON PRESENTE-EGYPTIAN SAE-37</v>
      </c>
      <c r="J1027" s="32" t="str">
        <f>MID(Tabella1[[#This Row],[COD PRODOTTO]],3,3)</f>
        <v>919</v>
      </c>
      <c r="K1027" s="32"/>
      <c r="L1027" t="str">
        <f t="shared" ref="L1027:L1090" si="85">IF($E1027="","non terminato","terminato")</f>
        <v>terminato</v>
      </c>
      <c r="M1027" t="str">
        <f t="shared" ref="M1027:M1090" si="86">TRIM(B1027)</f>
        <v>M4919748</v>
      </c>
      <c r="N1027" t="str">
        <f>TRIM(C1027)</f>
        <v>NON PRESENTE</v>
      </c>
      <c r="O1027" t="str">
        <f>TRIM(D1027)</f>
        <v>EGYPTIAN SAE</v>
      </c>
      <c r="P1027" t="str">
        <f t="shared" si="84"/>
        <v>non terminato</v>
      </c>
      <c r="Q1027" t="str">
        <f t="shared" si="84"/>
        <v>30</v>
      </c>
      <c r="R1027" t="str">
        <f t="shared" si="84"/>
        <v>37</v>
      </c>
    </row>
    <row r="1028" spans="1:18" ht="12.75" customHeight="1" x14ac:dyDescent="0.3">
      <c r="A1028" s="16">
        <v>1030</v>
      </c>
      <c r="B1028" s="14" t="s">
        <v>511</v>
      </c>
      <c r="C1028" s="14" t="s">
        <v>8</v>
      </c>
      <c r="D1028" s="14" t="s">
        <v>47</v>
      </c>
      <c r="E1028" s="14" t="s">
        <v>10</v>
      </c>
      <c r="F1028" s="16">
        <v>0</v>
      </c>
      <c r="G1028" s="17">
        <v>19</v>
      </c>
      <c r="H1028" s="18" t="str">
        <f t="shared" si="82"/>
        <v/>
      </c>
      <c r="I1028" s="14" t="str">
        <f t="shared" si="83"/>
        <v>ITA-zan pin SPA-19</v>
      </c>
      <c r="J1028" s="32" t="str">
        <f>MID(Tabella1[[#This Row],[COD PRODOTTO]],3,3)</f>
        <v>774</v>
      </c>
      <c r="K1028" s="32"/>
      <c r="L1028" t="str">
        <f t="shared" si="85"/>
        <v>terminato</v>
      </c>
      <c r="M1028" t="str">
        <f t="shared" si="86"/>
        <v>A6774078</v>
      </c>
      <c r="N1028" t="str">
        <f>TRIM(C1028)</f>
        <v>ITA</v>
      </c>
      <c r="O1028" t="str">
        <f>TRIM(D1028)</f>
        <v>zan pin SPA</v>
      </c>
      <c r="P1028" t="str">
        <f t="shared" si="84"/>
        <v>terminato</v>
      </c>
      <c r="Q1028" t="str">
        <f t="shared" si="84"/>
        <v>0</v>
      </c>
      <c r="R1028" t="str">
        <f t="shared" si="84"/>
        <v>19</v>
      </c>
    </row>
    <row r="1029" spans="1:18" ht="12.75" customHeight="1" x14ac:dyDescent="0.3">
      <c r="A1029" s="16">
        <v>1031</v>
      </c>
      <c r="B1029" s="14" t="s">
        <v>512</v>
      </c>
      <c r="C1029" s="14" t="s">
        <v>8</v>
      </c>
      <c r="D1029" s="14" t="s">
        <v>9</v>
      </c>
      <c r="E1029" s="14" t="s">
        <v>10</v>
      </c>
      <c r="F1029" s="16">
        <v>0</v>
      </c>
      <c r="G1029" s="17">
        <v>23</v>
      </c>
      <c r="H1029" s="18" t="str">
        <f t="shared" si="82"/>
        <v/>
      </c>
      <c r="I1029" s="14" t="str">
        <f t="shared" si="83"/>
        <v>ITA-SG-23</v>
      </c>
      <c r="J1029" s="32" t="str">
        <f>MID(Tabella1[[#This Row],[COD PRODOTTO]],3,3)</f>
        <v>025</v>
      </c>
      <c r="K1029" s="32"/>
      <c r="L1029" t="str">
        <f t="shared" si="85"/>
        <v>terminato</v>
      </c>
      <c r="M1029" t="str">
        <f t="shared" si="86"/>
        <v>A6025927</v>
      </c>
      <c r="N1029" t="str">
        <f>TRIM(C1029)</f>
        <v>ITA</v>
      </c>
      <c r="O1029" t="str">
        <f>TRIM(D1029)</f>
        <v>SG</v>
      </c>
      <c r="P1029" t="str">
        <f t="shared" si="84"/>
        <v>terminato</v>
      </c>
      <c r="Q1029" t="str">
        <f t="shared" si="84"/>
        <v>0</v>
      </c>
      <c r="R1029" t="str">
        <f t="shared" si="84"/>
        <v>23</v>
      </c>
    </row>
    <row r="1030" spans="1:18" ht="12.75" customHeight="1" x14ac:dyDescent="0.3">
      <c r="A1030" s="16">
        <v>1032</v>
      </c>
      <c r="B1030" s="14" t="s">
        <v>513</v>
      </c>
      <c r="C1030" s="14" t="s">
        <v>8</v>
      </c>
      <c r="D1030" s="14" t="s">
        <v>9</v>
      </c>
      <c r="E1030" s="14" t="s">
        <v>10</v>
      </c>
      <c r="F1030" s="16">
        <v>0</v>
      </c>
      <c r="G1030" s="17">
        <v>32</v>
      </c>
      <c r="H1030" s="18" t="str">
        <f t="shared" si="82"/>
        <v/>
      </c>
      <c r="I1030" s="14" t="str">
        <f t="shared" si="83"/>
        <v>ITA-SG-32</v>
      </c>
      <c r="J1030" s="32" t="str">
        <f>MID(Tabella1[[#This Row],[COD PRODOTTO]],3,3)</f>
        <v>660</v>
      </c>
      <c r="K1030" s="32"/>
      <c r="L1030" t="str">
        <f t="shared" si="85"/>
        <v>terminato</v>
      </c>
      <c r="M1030" t="str">
        <f t="shared" si="86"/>
        <v>E0660423</v>
      </c>
      <c r="N1030" t="str">
        <f>TRIM(C1030)</f>
        <v>ITA</v>
      </c>
      <c r="O1030" t="str">
        <f>TRIM(D1030)</f>
        <v>SG</v>
      </c>
      <c r="P1030" t="str">
        <f t="shared" si="84"/>
        <v>terminato</v>
      </c>
      <c r="Q1030" t="str">
        <f t="shared" si="84"/>
        <v>0</v>
      </c>
      <c r="R1030" t="str">
        <f t="shared" si="84"/>
        <v>32</v>
      </c>
    </row>
    <row r="1031" spans="1:18" ht="12.75" customHeight="1" x14ac:dyDescent="0.3">
      <c r="A1031" s="16">
        <v>1033</v>
      </c>
      <c r="B1031" s="14" t="s">
        <v>514</v>
      </c>
      <c r="C1031" s="14" t="s">
        <v>8</v>
      </c>
      <c r="D1031" s="14" t="s">
        <v>54</v>
      </c>
      <c r="E1031" s="15" t="s">
        <v>1391</v>
      </c>
      <c r="F1031" s="16">
        <v>20</v>
      </c>
      <c r="G1031" s="17">
        <v>13</v>
      </c>
      <c r="H1031" s="18">
        <f t="shared" si="82"/>
        <v>260</v>
      </c>
      <c r="I1031" s="14" t="str">
        <f t="shared" si="83"/>
        <v>ITA-zan S.R.L.-13</v>
      </c>
      <c r="J1031" s="32" t="str">
        <f>MID(Tabella1[[#This Row],[COD PRODOTTO]],3,3)</f>
        <v>734</v>
      </c>
      <c r="K1031" s="32"/>
      <c r="L1031" t="str">
        <f t="shared" si="85"/>
        <v>terminato</v>
      </c>
      <c r="M1031" t="str">
        <f t="shared" si="86"/>
        <v>E5734332</v>
      </c>
      <c r="N1031" t="str">
        <f>TRIM(C1031)</f>
        <v>ITA</v>
      </c>
      <c r="O1031" t="str">
        <f>TRIM(D1031)</f>
        <v>zan S.R.L.</v>
      </c>
      <c r="P1031" t="str">
        <f t="shared" si="84"/>
        <v>non terminato</v>
      </c>
      <c r="Q1031" t="str">
        <f t="shared" si="84"/>
        <v>20</v>
      </c>
      <c r="R1031" t="str">
        <f t="shared" si="84"/>
        <v>13</v>
      </c>
    </row>
    <row r="1032" spans="1:18" ht="12.75" customHeight="1" x14ac:dyDescent="0.3">
      <c r="A1032" s="16">
        <v>1034</v>
      </c>
      <c r="B1032" s="14" t="s">
        <v>514</v>
      </c>
      <c r="C1032" s="14" t="s">
        <v>8</v>
      </c>
      <c r="D1032" s="14" t="s">
        <v>54</v>
      </c>
      <c r="E1032" s="14" t="s">
        <v>10</v>
      </c>
      <c r="F1032" s="16">
        <v>0</v>
      </c>
      <c r="G1032" s="17">
        <v>38</v>
      </c>
      <c r="H1032" s="18" t="str">
        <f t="shared" si="82"/>
        <v/>
      </c>
      <c r="I1032" s="14" t="str">
        <f t="shared" si="83"/>
        <v>ITA-zan S.R.L.-38</v>
      </c>
      <c r="J1032" s="32" t="str">
        <f>MID(Tabella1[[#This Row],[COD PRODOTTO]],3,3)</f>
        <v>734</v>
      </c>
      <c r="K1032" s="32"/>
      <c r="L1032" t="str">
        <f t="shared" si="85"/>
        <v>terminato</v>
      </c>
      <c r="M1032" t="str">
        <f t="shared" si="86"/>
        <v>E5734332</v>
      </c>
      <c r="N1032" t="str">
        <f>TRIM(C1032)</f>
        <v>ITA</v>
      </c>
      <c r="O1032" t="str">
        <f>TRIM(D1032)</f>
        <v>zan S.R.L.</v>
      </c>
      <c r="P1032" t="str">
        <f t="shared" si="84"/>
        <v>terminato</v>
      </c>
      <c r="Q1032" t="str">
        <f t="shared" si="84"/>
        <v>0</v>
      </c>
      <c r="R1032" t="str">
        <f t="shared" si="84"/>
        <v>38</v>
      </c>
    </row>
    <row r="1033" spans="1:18" ht="12.75" customHeight="1" x14ac:dyDescent="0.3">
      <c r="A1033" s="16">
        <v>1035</v>
      </c>
      <c r="B1033" s="14" t="s">
        <v>514</v>
      </c>
      <c r="C1033" s="14" t="s">
        <v>8</v>
      </c>
      <c r="D1033" s="14" t="s">
        <v>54</v>
      </c>
      <c r="E1033" s="15" t="s">
        <v>1391</v>
      </c>
      <c r="F1033" s="16">
        <v>30</v>
      </c>
      <c r="G1033" s="17">
        <v>33</v>
      </c>
      <c r="H1033" s="18">
        <f t="shared" si="82"/>
        <v>990</v>
      </c>
      <c r="I1033" s="14" t="str">
        <f t="shared" si="83"/>
        <v>ITA-zan S.R.L.-33</v>
      </c>
      <c r="J1033" s="32" t="str">
        <f>MID(Tabella1[[#This Row],[COD PRODOTTO]],3,3)</f>
        <v>734</v>
      </c>
      <c r="K1033" s="32"/>
      <c r="L1033" t="str">
        <f t="shared" si="85"/>
        <v>terminato</v>
      </c>
      <c r="M1033" t="str">
        <f t="shared" si="86"/>
        <v>E5734332</v>
      </c>
      <c r="N1033" t="str">
        <f>TRIM(C1033)</f>
        <v>ITA</v>
      </c>
      <c r="O1033" t="str">
        <f>TRIM(D1033)</f>
        <v>zan S.R.L.</v>
      </c>
      <c r="P1033" t="str">
        <f t="shared" si="84"/>
        <v>non terminato</v>
      </c>
      <c r="Q1033" t="str">
        <f t="shared" si="84"/>
        <v>30</v>
      </c>
      <c r="R1033" t="str">
        <f t="shared" si="84"/>
        <v>33</v>
      </c>
    </row>
    <row r="1034" spans="1:18" ht="12.75" customHeight="1" x14ac:dyDescent="0.3">
      <c r="A1034" s="16">
        <v>1036</v>
      </c>
      <c r="B1034" s="14" t="s">
        <v>515</v>
      </c>
      <c r="C1034" s="14" t="s">
        <v>8</v>
      </c>
      <c r="D1034" s="14" t="s">
        <v>47</v>
      </c>
      <c r="E1034" s="14" t="s">
        <v>10</v>
      </c>
      <c r="F1034" s="16">
        <v>0</v>
      </c>
      <c r="G1034" s="17">
        <v>25</v>
      </c>
      <c r="H1034" s="18" t="str">
        <f t="shared" si="82"/>
        <v/>
      </c>
      <c r="I1034" s="14" t="str">
        <f t="shared" si="83"/>
        <v>ITA-zan pin SPA-25</v>
      </c>
      <c r="J1034" s="32" t="str">
        <f>MID(Tabella1[[#This Row],[COD PRODOTTO]],3,3)</f>
        <v>217</v>
      </c>
      <c r="K1034" s="32"/>
      <c r="L1034" t="str">
        <f t="shared" si="85"/>
        <v>terminato</v>
      </c>
      <c r="M1034" t="str">
        <f t="shared" si="86"/>
        <v>S2217309</v>
      </c>
      <c r="N1034" t="str">
        <f>TRIM(C1034)</f>
        <v>ITA</v>
      </c>
      <c r="O1034" t="str">
        <f>TRIM(D1034)</f>
        <v>zan pin SPA</v>
      </c>
      <c r="P1034" t="str">
        <f t="shared" si="84"/>
        <v>terminato</v>
      </c>
      <c r="Q1034" t="str">
        <f t="shared" si="84"/>
        <v>0</v>
      </c>
      <c r="R1034" t="str">
        <f t="shared" si="84"/>
        <v>25</v>
      </c>
    </row>
    <row r="1035" spans="1:18" ht="12.75" customHeight="1" x14ac:dyDescent="0.3">
      <c r="A1035" s="16">
        <v>1037</v>
      </c>
      <c r="B1035" s="14" t="s">
        <v>516</v>
      </c>
      <c r="C1035" s="14" t="s">
        <v>8</v>
      </c>
      <c r="D1035" s="14" t="s">
        <v>75</v>
      </c>
      <c r="E1035" s="14" t="s">
        <v>10</v>
      </c>
      <c r="F1035" s="16">
        <v>0</v>
      </c>
      <c r="G1035" s="17">
        <v>40</v>
      </c>
      <c r="H1035" s="18" t="str">
        <f t="shared" si="82"/>
        <v/>
      </c>
      <c r="I1035" s="14" t="str">
        <f t="shared" si="83"/>
        <v>ITA-lollo SRL-40</v>
      </c>
      <c r="J1035" s="32" t="str">
        <f>MID(Tabella1[[#This Row],[COD PRODOTTO]],3,3)</f>
        <v>570</v>
      </c>
      <c r="K1035" s="32"/>
      <c r="L1035" t="str">
        <f t="shared" si="85"/>
        <v>terminato</v>
      </c>
      <c r="M1035" t="str">
        <f t="shared" si="86"/>
        <v>E9570018</v>
      </c>
      <c r="N1035" t="str">
        <f>TRIM(C1035)</f>
        <v>ITA</v>
      </c>
      <c r="O1035" t="str">
        <f>TRIM(D1035)</f>
        <v>lollo SRL</v>
      </c>
      <c r="P1035" t="str">
        <f t="shared" si="84"/>
        <v>terminato</v>
      </c>
      <c r="Q1035" t="str">
        <f t="shared" si="84"/>
        <v>0</v>
      </c>
      <c r="R1035" t="str">
        <f t="shared" si="84"/>
        <v>40</v>
      </c>
    </row>
    <row r="1036" spans="1:18" ht="12.75" customHeight="1" x14ac:dyDescent="0.3">
      <c r="A1036" s="16">
        <v>1038</v>
      </c>
      <c r="B1036" s="14" t="s">
        <v>517</v>
      </c>
      <c r="C1036" s="14" t="s">
        <v>14</v>
      </c>
      <c r="D1036" s="14" t="s">
        <v>13</v>
      </c>
      <c r="E1036" s="15" t="s">
        <v>1391</v>
      </c>
      <c r="F1036" s="16">
        <v>30</v>
      </c>
      <c r="G1036" s="17">
        <v>22</v>
      </c>
      <c r="H1036" s="18">
        <f t="shared" si="82"/>
        <v>660</v>
      </c>
      <c r="I1036" s="14" t="str">
        <f t="shared" si="83"/>
        <v>EGY-ccc order-22</v>
      </c>
      <c r="J1036" s="32" t="str">
        <f>MID(Tabella1[[#This Row],[COD PRODOTTO]],3,3)</f>
        <v>251</v>
      </c>
      <c r="K1036" s="32"/>
      <c r="L1036" t="str">
        <f t="shared" si="85"/>
        <v>terminato</v>
      </c>
      <c r="M1036" t="str">
        <f t="shared" si="86"/>
        <v>R4251381</v>
      </c>
      <c r="N1036" t="str">
        <f>TRIM(C1036)</f>
        <v>EGY</v>
      </c>
      <c r="O1036" t="str">
        <f>TRIM(D1036)</f>
        <v>ccc order</v>
      </c>
      <c r="P1036" t="str">
        <f t="shared" si="84"/>
        <v>non terminato</v>
      </c>
      <c r="Q1036" t="str">
        <f t="shared" si="84"/>
        <v>30</v>
      </c>
      <c r="R1036" t="str">
        <f t="shared" si="84"/>
        <v>22</v>
      </c>
    </row>
    <row r="1037" spans="1:18" ht="12.75" customHeight="1" x14ac:dyDescent="0.3">
      <c r="A1037" s="16">
        <v>1039</v>
      </c>
      <c r="B1037" s="14" t="s">
        <v>517</v>
      </c>
      <c r="C1037" s="14" t="s">
        <v>14</v>
      </c>
      <c r="D1037" s="14" t="s">
        <v>13</v>
      </c>
      <c r="E1037" s="14" t="s">
        <v>10</v>
      </c>
      <c r="F1037" s="16">
        <v>0</v>
      </c>
      <c r="G1037" s="17">
        <v>37</v>
      </c>
      <c r="H1037" s="18" t="str">
        <f t="shared" si="82"/>
        <v/>
      </c>
      <c r="I1037" s="14" t="str">
        <f t="shared" si="83"/>
        <v>EGY-ccc order-37</v>
      </c>
      <c r="J1037" s="32" t="str">
        <f>MID(Tabella1[[#This Row],[COD PRODOTTO]],3,3)</f>
        <v>251</v>
      </c>
      <c r="K1037" s="32"/>
      <c r="L1037" t="str">
        <f t="shared" si="85"/>
        <v>terminato</v>
      </c>
      <c r="M1037" t="str">
        <f t="shared" si="86"/>
        <v>R4251381</v>
      </c>
      <c r="N1037" t="str">
        <f>TRIM(C1037)</f>
        <v>EGY</v>
      </c>
      <c r="O1037" t="str">
        <f>TRIM(D1037)</f>
        <v>ccc order</v>
      </c>
      <c r="P1037" t="str">
        <f t="shared" si="84"/>
        <v>terminato</v>
      </c>
      <c r="Q1037" t="str">
        <f t="shared" si="84"/>
        <v>0</v>
      </c>
      <c r="R1037" t="str">
        <f t="shared" si="84"/>
        <v>37</v>
      </c>
    </row>
    <row r="1038" spans="1:18" ht="12.75" customHeight="1" x14ac:dyDescent="0.3">
      <c r="A1038" s="16">
        <v>1040</v>
      </c>
      <c r="B1038" s="14" t="s">
        <v>517</v>
      </c>
      <c r="C1038" s="14" t="s">
        <v>14</v>
      </c>
      <c r="D1038" s="14" t="s">
        <v>13</v>
      </c>
      <c r="E1038" s="15" t="s">
        <v>1391</v>
      </c>
      <c r="F1038" s="16">
        <v>20</v>
      </c>
      <c r="G1038" s="17">
        <v>23</v>
      </c>
      <c r="H1038" s="18">
        <f t="shared" si="82"/>
        <v>460</v>
      </c>
      <c r="I1038" s="14" t="str">
        <f t="shared" si="83"/>
        <v>EGY-ccc order-23</v>
      </c>
      <c r="J1038" s="32" t="str">
        <f>MID(Tabella1[[#This Row],[COD PRODOTTO]],3,3)</f>
        <v>251</v>
      </c>
      <c r="K1038" s="32"/>
      <c r="L1038" t="str">
        <f t="shared" si="85"/>
        <v>terminato</v>
      </c>
      <c r="M1038" t="str">
        <f t="shared" si="86"/>
        <v>R4251381</v>
      </c>
      <c r="N1038" t="str">
        <f>TRIM(C1038)</f>
        <v>EGY</v>
      </c>
      <c r="O1038" t="str">
        <f>TRIM(D1038)</f>
        <v>ccc order</v>
      </c>
      <c r="P1038" t="str">
        <f t="shared" si="84"/>
        <v>non terminato</v>
      </c>
      <c r="Q1038" t="str">
        <f t="shared" si="84"/>
        <v>20</v>
      </c>
      <c r="R1038" t="str">
        <f t="shared" si="84"/>
        <v>23</v>
      </c>
    </row>
    <row r="1039" spans="1:18" ht="12.75" customHeight="1" x14ac:dyDescent="0.3">
      <c r="A1039" s="16">
        <v>1041</v>
      </c>
      <c r="B1039" s="14" t="s">
        <v>518</v>
      </c>
      <c r="C1039" s="14" t="s">
        <v>8</v>
      </c>
      <c r="D1039" s="14" t="s">
        <v>47</v>
      </c>
      <c r="E1039" s="14" t="s">
        <v>10</v>
      </c>
      <c r="F1039" s="16">
        <v>0</v>
      </c>
      <c r="G1039" s="17">
        <v>28</v>
      </c>
      <c r="H1039" s="18" t="str">
        <f t="shared" si="82"/>
        <v/>
      </c>
      <c r="I1039" s="14" t="str">
        <f t="shared" si="83"/>
        <v>ITA-zan pin SPA-28</v>
      </c>
      <c r="J1039" s="32" t="str">
        <f>MID(Tabella1[[#This Row],[COD PRODOTTO]],3,3)</f>
        <v>732</v>
      </c>
      <c r="K1039" s="32"/>
      <c r="L1039" t="str">
        <f t="shared" si="85"/>
        <v>terminato</v>
      </c>
      <c r="M1039" t="str">
        <f t="shared" si="86"/>
        <v>A3732504</v>
      </c>
      <c r="N1039" t="str">
        <f>TRIM(C1039)</f>
        <v>ITA</v>
      </c>
      <c r="O1039" t="str">
        <f>TRIM(D1039)</f>
        <v>zan pin SPA</v>
      </c>
      <c r="P1039" t="str">
        <f t="shared" si="84"/>
        <v>terminato</v>
      </c>
      <c r="Q1039" t="str">
        <f t="shared" si="84"/>
        <v>0</v>
      </c>
      <c r="R1039" t="str">
        <f t="shared" si="84"/>
        <v>28</v>
      </c>
    </row>
    <row r="1040" spans="1:18" ht="12.75" customHeight="1" x14ac:dyDescent="0.3">
      <c r="A1040" s="16">
        <v>1042</v>
      </c>
      <c r="B1040" s="14" t="s">
        <v>519</v>
      </c>
      <c r="C1040" s="14" t="s">
        <v>14</v>
      </c>
      <c r="D1040" s="14" t="s">
        <v>23</v>
      </c>
      <c r="E1040" s="15" t="s">
        <v>1391</v>
      </c>
      <c r="F1040" s="16">
        <v>20</v>
      </c>
      <c r="G1040" s="17">
        <v>39</v>
      </c>
      <c r="H1040" s="18">
        <f t="shared" si="82"/>
        <v>780</v>
      </c>
      <c r="I1040" s="14" t="str">
        <f t="shared" si="83"/>
        <v>EGY-zan pin assuf S.A.E.-39</v>
      </c>
      <c r="J1040" s="32" t="str">
        <f>MID(Tabella1[[#This Row],[COD PRODOTTO]],3,3)</f>
        <v>274</v>
      </c>
      <c r="K1040" s="32"/>
      <c r="L1040" t="str">
        <f t="shared" si="85"/>
        <v>terminato</v>
      </c>
      <c r="M1040" t="str">
        <f t="shared" si="86"/>
        <v>M4274276</v>
      </c>
      <c r="N1040" t="str">
        <f>TRIM(C1040)</f>
        <v>EGY</v>
      </c>
      <c r="O1040" t="str">
        <f>TRIM(D1040)</f>
        <v>zan pin assuf S.A.E.</v>
      </c>
      <c r="P1040" t="str">
        <f t="shared" si="84"/>
        <v>non terminato</v>
      </c>
      <c r="Q1040" t="str">
        <f t="shared" si="84"/>
        <v>20</v>
      </c>
      <c r="R1040" t="str">
        <f t="shared" si="84"/>
        <v>39</v>
      </c>
    </row>
    <row r="1041" spans="1:18" ht="12.75" customHeight="1" x14ac:dyDescent="0.3">
      <c r="A1041" s="16">
        <v>1043</v>
      </c>
      <c r="B1041" s="14" t="s">
        <v>519</v>
      </c>
      <c r="C1041" s="14" t="s">
        <v>14</v>
      </c>
      <c r="D1041" s="14" t="s">
        <v>23</v>
      </c>
      <c r="E1041" s="15" t="s">
        <v>1391</v>
      </c>
      <c r="F1041" s="16">
        <v>30</v>
      </c>
      <c r="G1041" s="17">
        <v>34</v>
      </c>
      <c r="H1041" s="18">
        <f t="shared" si="82"/>
        <v>1020</v>
      </c>
      <c r="I1041" s="14" t="str">
        <f t="shared" si="83"/>
        <v>EGY-zan pin assuf S.A.E.-34</v>
      </c>
      <c r="J1041" s="32" t="str">
        <f>MID(Tabella1[[#This Row],[COD PRODOTTO]],3,3)</f>
        <v>274</v>
      </c>
      <c r="K1041" s="32"/>
      <c r="L1041" t="str">
        <f t="shared" si="85"/>
        <v>terminato</v>
      </c>
      <c r="M1041" t="str">
        <f t="shared" si="86"/>
        <v>M4274276</v>
      </c>
      <c r="N1041" t="str">
        <f>TRIM(C1041)</f>
        <v>EGY</v>
      </c>
      <c r="O1041" t="str">
        <f>TRIM(D1041)</f>
        <v>zan pin assuf S.A.E.</v>
      </c>
      <c r="P1041" t="str">
        <f t="shared" si="84"/>
        <v>non terminato</v>
      </c>
      <c r="Q1041" t="str">
        <f t="shared" si="84"/>
        <v>30</v>
      </c>
      <c r="R1041" t="str">
        <f t="shared" si="84"/>
        <v>34</v>
      </c>
    </row>
    <row r="1042" spans="1:18" ht="12.75" customHeight="1" x14ac:dyDescent="0.3">
      <c r="A1042" s="16">
        <v>1044</v>
      </c>
      <c r="B1042" s="14" t="s">
        <v>519</v>
      </c>
      <c r="C1042" s="14" t="s">
        <v>14</v>
      </c>
      <c r="D1042" s="14" t="s">
        <v>23</v>
      </c>
      <c r="E1042" s="14" t="s">
        <v>10</v>
      </c>
      <c r="F1042" s="16">
        <v>0</v>
      </c>
      <c r="G1042" s="17">
        <v>19</v>
      </c>
      <c r="H1042" s="18" t="str">
        <f t="shared" si="82"/>
        <v/>
      </c>
      <c r="I1042" s="14" t="str">
        <f t="shared" si="83"/>
        <v>EGY-zan pin assuf S.A.E.-19</v>
      </c>
      <c r="J1042" s="32" t="str">
        <f>MID(Tabella1[[#This Row],[COD PRODOTTO]],3,3)</f>
        <v>274</v>
      </c>
      <c r="K1042" s="32"/>
      <c r="L1042" t="str">
        <f t="shared" si="85"/>
        <v>terminato</v>
      </c>
      <c r="M1042" t="str">
        <f t="shared" si="86"/>
        <v>M4274276</v>
      </c>
      <c r="N1042" t="str">
        <f>TRIM(C1042)</f>
        <v>EGY</v>
      </c>
      <c r="O1042" t="str">
        <f>TRIM(D1042)</f>
        <v>zan pin assuf S.A.E.</v>
      </c>
      <c r="P1042" t="str">
        <f t="shared" si="84"/>
        <v>terminato</v>
      </c>
      <c r="Q1042" t="str">
        <f t="shared" si="84"/>
        <v>0</v>
      </c>
      <c r="R1042" t="str">
        <f t="shared" si="84"/>
        <v>19</v>
      </c>
    </row>
    <row r="1043" spans="1:18" ht="12.75" customHeight="1" x14ac:dyDescent="0.3">
      <c r="A1043" s="16">
        <v>1045</v>
      </c>
      <c r="B1043" s="14" t="s">
        <v>520</v>
      </c>
      <c r="C1043" s="14" t="s">
        <v>30</v>
      </c>
      <c r="D1043" s="14" t="s">
        <v>16</v>
      </c>
      <c r="E1043" s="14" t="s">
        <v>10</v>
      </c>
      <c r="F1043" s="16">
        <v>0</v>
      </c>
      <c r="G1043" s="17">
        <v>32</v>
      </c>
      <c r="H1043" s="18" t="str">
        <f t="shared" si="82"/>
        <v/>
      </c>
      <c r="I1043" s="14" t="str">
        <f t="shared" si="83"/>
        <v>NON PRESENTE-EGYPTIAN SAE-32</v>
      </c>
      <c r="J1043" s="32" t="str">
        <f>MID(Tabella1[[#This Row],[COD PRODOTTO]],3,3)</f>
        <v>403</v>
      </c>
      <c r="K1043" s="32"/>
      <c r="L1043" t="str">
        <f t="shared" si="85"/>
        <v>terminato</v>
      </c>
      <c r="M1043" t="str">
        <f t="shared" si="86"/>
        <v>A5403253</v>
      </c>
      <c r="N1043" t="str">
        <f>TRIM(C1043)</f>
        <v>NON PRESENTE</v>
      </c>
      <c r="O1043" t="str">
        <f>TRIM(D1043)</f>
        <v>EGYPTIAN SAE</v>
      </c>
      <c r="P1043" t="str">
        <f t="shared" si="84"/>
        <v>terminato</v>
      </c>
      <c r="Q1043" t="str">
        <f t="shared" si="84"/>
        <v>0</v>
      </c>
      <c r="R1043" t="str">
        <f t="shared" si="84"/>
        <v>32</v>
      </c>
    </row>
    <row r="1044" spans="1:18" ht="12.75" customHeight="1" x14ac:dyDescent="0.3">
      <c r="A1044" s="16">
        <v>1046</v>
      </c>
      <c r="B1044" s="14" t="s">
        <v>520</v>
      </c>
      <c r="C1044" s="14" t="s">
        <v>30</v>
      </c>
      <c r="D1044" s="14" t="s">
        <v>16</v>
      </c>
      <c r="E1044" s="15" t="s">
        <v>1391</v>
      </c>
      <c r="F1044" s="16">
        <v>20</v>
      </c>
      <c r="G1044" s="17">
        <v>29</v>
      </c>
      <c r="H1044" s="18">
        <f t="shared" si="82"/>
        <v>580</v>
      </c>
      <c r="I1044" s="14" t="str">
        <f t="shared" si="83"/>
        <v>NON PRESENTE-EGYPTIAN SAE-29</v>
      </c>
      <c r="J1044" s="32" t="str">
        <f>MID(Tabella1[[#This Row],[COD PRODOTTO]],3,3)</f>
        <v>403</v>
      </c>
      <c r="K1044" s="32"/>
      <c r="L1044" t="str">
        <f t="shared" si="85"/>
        <v>terminato</v>
      </c>
      <c r="M1044" t="str">
        <f t="shared" si="86"/>
        <v>A5403253</v>
      </c>
      <c r="N1044" t="str">
        <f>TRIM(C1044)</f>
        <v>NON PRESENTE</v>
      </c>
      <c r="O1044" t="str">
        <f>TRIM(D1044)</f>
        <v>EGYPTIAN SAE</v>
      </c>
      <c r="P1044" t="str">
        <f t="shared" si="84"/>
        <v>non terminato</v>
      </c>
      <c r="Q1044" t="str">
        <f t="shared" si="84"/>
        <v>20</v>
      </c>
      <c r="R1044" t="str">
        <f t="shared" si="84"/>
        <v>29</v>
      </c>
    </row>
    <row r="1045" spans="1:18" ht="12.75" customHeight="1" x14ac:dyDescent="0.3">
      <c r="A1045" s="16">
        <v>1047</v>
      </c>
      <c r="B1045" s="14" t="s">
        <v>521</v>
      </c>
      <c r="C1045" s="14" t="s">
        <v>14</v>
      </c>
      <c r="D1045" s="14" t="s">
        <v>13</v>
      </c>
      <c r="E1045" s="14" t="s">
        <v>10</v>
      </c>
      <c r="F1045" s="16">
        <v>0</v>
      </c>
      <c r="G1045" s="17">
        <v>28</v>
      </c>
      <c r="H1045" s="18" t="str">
        <f t="shared" si="82"/>
        <v/>
      </c>
      <c r="I1045" s="14" t="str">
        <f t="shared" si="83"/>
        <v>EGY-ccc order-28</v>
      </c>
      <c r="J1045" s="32" t="str">
        <f>MID(Tabella1[[#This Row],[COD PRODOTTO]],3,3)</f>
        <v>092</v>
      </c>
      <c r="K1045" s="32"/>
      <c r="L1045" t="str">
        <f t="shared" si="85"/>
        <v>terminato</v>
      </c>
      <c r="M1045" t="str">
        <f t="shared" si="86"/>
        <v>F3092151</v>
      </c>
      <c r="N1045" t="str">
        <f>TRIM(C1045)</f>
        <v>EGY</v>
      </c>
      <c r="O1045" t="str">
        <f>TRIM(D1045)</f>
        <v>ccc order</v>
      </c>
      <c r="P1045" t="str">
        <f t="shared" si="84"/>
        <v>terminato</v>
      </c>
      <c r="Q1045" t="str">
        <f t="shared" si="84"/>
        <v>0</v>
      </c>
      <c r="R1045" t="str">
        <f t="shared" si="84"/>
        <v>28</v>
      </c>
    </row>
    <row r="1046" spans="1:18" ht="12.75" customHeight="1" x14ac:dyDescent="0.3">
      <c r="A1046" s="16">
        <v>1048</v>
      </c>
      <c r="B1046" s="14" t="s">
        <v>521</v>
      </c>
      <c r="C1046" s="14" t="s">
        <v>14</v>
      </c>
      <c r="D1046" s="14" t="s">
        <v>13</v>
      </c>
      <c r="E1046" s="15" t="s">
        <v>1391</v>
      </c>
      <c r="F1046" s="16">
        <v>30</v>
      </c>
      <c r="G1046" s="17">
        <v>40</v>
      </c>
      <c r="H1046" s="18">
        <f t="shared" si="82"/>
        <v>1200</v>
      </c>
      <c r="I1046" s="14" t="str">
        <f t="shared" si="83"/>
        <v>EGY-ccc order-40</v>
      </c>
      <c r="J1046" s="32" t="str">
        <f>MID(Tabella1[[#This Row],[COD PRODOTTO]],3,3)</f>
        <v>092</v>
      </c>
      <c r="K1046" s="32"/>
      <c r="L1046" t="str">
        <f t="shared" si="85"/>
        <v>terminato</v>
      </c>
      <c r="M1046" t="str">
        <f t="shared" si="86"/>
        <v>F3092151</v>
      </c>
      <c r="N1046" t="str">
        <f>TRIM(C1046)</f>
        <v>EGY</v>
      </c>
      <c r="O1046" t="str">
        <f>TRIM(D1046)</f>
        <v>ccc order</v>
      </c>
      <c r="P1046" t="str">
        <f t="shared" si="84"/>
        <v>non terminato</v>
      </c>
      <c r="Q1046" t="str">
        <f t="shared" si="84"/>
        <v>30</v>
      </c>
      <c r="R1046" t="str">
        <f t="shared" si="84"/>
        <v>40</v>
      </c>
    </row>
    <row r="1047" spans="1:18" ht="12.75" customHeight="1" x14ac:dyDescent="0.3">
      <c r="A1047" s="16">
        <v>1049</v>
      </c>
      <c r="B1047" s="14" t="s">
        <v>521</v>
      </c>
      <c r="C1047" s="14" t="s">
        <v>14</v>
      </c>
      <c r="D1047" s="14" t="s">
        <v>13</v>
      </c>
      <c r="E1047" s="15" t="s">
        <v>1391</v>
      </c>
      <c r="F1047" s="16">
        <v>20</v>
      </c>
      <c r="G1047" s="17">
        <v>22</v>
      </c>
      <c r="H1047" s="18">
        <f t="shared" si="82"/>
        <v>440</v>
      </c>
      <c r="I1047" s="14" t="str">
        <f t="shared" si="83"/>
        <v>EGY-ccc order-22</v>
      </c>
      <c r="J1047" s="32" t="str">
        <f>MID(Tabella1[[#This Row],[COD PRODOTTO]],3,3)</f>
        <v>092</v>
      </c>
      <c r="K1047" s="32"/>
      <c r="L1047" t="str">
        <f t="shared" si="85"/>
        <v>terminato</v>
      </c>
      <c r="M1047" t="str">
        <f t="shared" si="86"/>
        <v>F3092151</v>
      </c>
      <c r="N1047" t="str">
        <f>TRIM(C1047)</f>
        <v>EGY</v>
      </c>
      <c r="O1047" t="str">
        <f>TRIM(D1047)</f>
        <v>ccc order</v>
      </c>
      <c r="P1047" t="str">
        <f t="shared" si="84"/>
        <v>non terminato</v>
      </c>
      <c r="Q1047" t="str">
        <f t="shared" si="84"/>
        <v>20</v>
      </c>
      <c r="R1047" t="str">
        <f t="shared" si="84"/>
        <v>22</v>
      </c>
    </row>
    <row r="1048" spans="1:18" ht="12.75" customHeight="1" x14ac:dyDescent="0.3">
      <c r="A1048" s="16">
        <v>1050</v>
      </c>
      <c r="B1048" s="14" t="s">
        <v>522</v>
      </c>
      <c r="C1048" s="14" t="s">
        <v>8</v>
      </c>
      <c r="D1048" s="14" t="s">
        <v>9</v>
      </c>
      <c r="E1048" s="14" t="s">
        <v>10</v>
      </c>
      <c r="F1048" s="16">
        <v>0</v>
      </c>
      <c r="G1048" s="17">
        <v>13</v>
      </c>
      <c r="H1048" s="18" t="str">
        <f t="shared" si="82"/>
        <v/>
      </c>
      <c r="I1048" s="14" t="str">
        <f t="shared" si="83"/>
        <v>ITA-SG-13</v>
      </c>
      <c r="J1048" s="32" t="str">
        <f>MID(Tabella1[[#This Row],[COD PRODOTTO]],3,3)</f>
        <v>380</v>
      </c>
      <c r="K1048" s="32"/>
      <c r="L1048" t="str">
        <f t="shared" si="85"/>
        <v>terminato</v>
      </c>
      <c r="M1048" t="str">
        <f t="shared" si="86"/>
        <v>F0380614</v>
      </c>
      <c r="N1048" t="str">
        <f>TRIM(C1048)</f>
        <v>ITA</v>
      </c>
      <c r="O1048" t="str">
        <f>TRIM(D1048)</f>
        <v>SG</v>
      </c>
      <c r="P1048" t="str">
        <f t="shared" si="84"/>
        <v>terminato</v>
      </c>
      <c r="Q1048" t="str">
        <f t="shared" si="84"/>
        <v>0</v>
      </c>
      <c r="R1048" t="str">
        <f t="shared" si="84"/>
        <v>13</v>
      </c>
    </row>
    <row r="1049" spans="1:18" ht="12.75" customHeight="1" x14ac:dyDescent="0.3">
      <c r="A1049" s="16">
        <v>1051</v>
      </c>
      <c r="B1049" s="14" t="s">
        <v>523</v>
      </c>
      <c r="C1049" s="14" t="s">
        <v>14</v>
      </c>
      <c r="D1049" s="14" t="s">
        <v>23</v>
      </c>
      <c r="E1049" s="15" t="s">
        <v>1391</v>
      </c>
      <c r="F1049" s="16">
        <v>30</v>
      </c>
      <c r="G1049" s="17">
        <v>40</v>
      </c>
      <c r="H1049" s="18">
        <f t="shared" si="82"/>
        <v>1200</v>
      </c>
      <c r="I1049" s="14" t="str">
        <f t="shared" si="83"/>
        <v>EGY-zan pin assuf S.A.E.-40</v>
      </c>
      <c r="J1049" s="32" t="str">
        <f>MID(Tabella1[[#This Row],[COD PRODOTTO]],3,3)</f>
        <v>861</v>
      </c>
      <c r="K1049" s="32"/>
      <c r="L1049" t="str">
        <f t="shared" si="85"/>
        <v>terminato</v>
      </c>
      <c r="M1049" t="str">
        <f t="shared" si="86"/>
        <v>A0861547</v>
      </c>
      <c r="N1049" t="str">
        <f>TRIM(C1049)</f>
        <v>EGY</v>
      </c>
      <c r="O1049" t="str">
        <f>TRIM(D1049)</f>
        <v>zan pin assuf S.A.E.</v>
      </c>
      <c r="P1049" t="str">
        <f t="shared" si="84"/>
        <v>non terminato</v>
      </c>
      <c r="Q1049" t="str">
        <f t="shared" si="84"/>
        <v>30</v>
      </c>
      <c r="R1049" t="str">
        <f t="shared" si="84"/>
        <v>40</v>
      </c>
    </row>
    <row r="1050" spans="1:18" ht="12.75" customHeight="1" x14ac:dyDescent="0.3">
      <c r="A1050" s="16">
        <v>1052</v>
      </c>
      <c r="B1050" s="14" t="s">
        <v>524</v>
      </c>
      <c r="C1050" s="14" t="s">
        <v>30</v>
      </c>
      <c r="D1050" s="14" t="s">
        <v>16</v>
      </c>
      <c r="E1050" s="14" t="s">
        <v>10</v>
      </c>
      <c r="F1050" s="16">
        <v>0</v>
      </c>
      <c r="G1050" s="17">
        <v>29</v>
      </c>
      <c r="H1050" s="18" t="str">
        <f t="shared" si="82"/>
        <v/>
      </c>
      <c r="I1050" s="14" t="str">
        <f t="shared" si="83"/>
        <v>NON PRESENTE-EGYPTIAN SAE-29</v>
      </c>
      <c r="J1050" s="32" t="str">
        <f>MID(Tabella1[[#This Row],[COD PRODOTTO]],3,3)</f>
        <v>246</v>
      </c>
      <c r="K1050" s="32"/>
      <c r="L1050" t="str">
        <f t="shared" si="85"/>
        <v>terminato</v>
      </c>
      <c r="M1050" t="str">
        <f t="shared" si="86"/>
        <v>P2246460</v>
      </c>
      <c r="N1050" t="str">
        <f>TRIM(C1050)</f>
        <v>NON PRESENTE</v>
      </c>
      <c r="O1050" t="str">
        <f>TRIM(D1050)</f>
        <v>EGYPTIAN SAE</v>
      </c>
      <c r="P1050" t="str">
        <f t="shared" si="84"/>
        <v>terminato</v>
      </c>
      <c r="Q1050" t="str">
        <f t="shared" si="84"/>
        <v>0</v>
      </c>
      <c r="R1050" t="str">
        <f t="shared" si="84"/>
        <v>29</v>
      </c>
    </row>
    <row r="1051" spans="1:18" ht="12.75" customHeight="1" x14ac:dyDescent="0.3">
      <c r="A1051" s="16">
        <v>1053</v>
      </c>
      <c r="B1051" s="14" t="s">
        <v>524</v>
      </c>
      <c r="C1051" s="14" t="s">
        <v>30</v>
      </c>
      <c r="D1051" s="14" t="s">
        <v>16</v>
      </c>
      <c r="E1051" s="15" t="s">
        <v>1391</v>
      </c>
      <c r="F1051" s="16">
        <v>30</v>
      </c>
      <c r="G1051" s="17">
        <v>18</v>
      </c>
      <c r="H1051" s="18">
        <f t="shared" si="82"/>
        <v>540</v>
      </c>
      <c r="I1051" s="14" t="str">
        <f t="shared" si="83"/>
        <v>NON PRESENTE-EGYPTIAN SAE-18</v>
      </c>
      <c r="J1051" s="32" t="str">
        <f>MID(Tabella1[[#This Row],[COD PRODOTTO]],3,3)</f>
        <v>246</v>
      </c>
      <c r="K1051" s="32"/>
      <c r="L1051" t="str">
        <f t="shared" si="85"/>
        <v>terminato</v>
      </c>
      <c r="M1051" t="str">
        <f t="shared" si="86"/>
        <v>P2246460</v>
      </c>
      <c r="N1051" t="str">
        <f>TRIM(C1051)</f>
        <v>NON PRESENTE</v>
      </c>
      <c r="O1051" t="str">
        <f>TRIM(D1051)</f>
        <v>EGYPTIAN SAE</v>
      </c>
      <c r="P1051" t="str">
        <f t="shared" si="84"/>
        <v>non terminato</v>
      </c>
      <c r="Q1051" t="str">
        <f t="shared" si="84"/>
        <v>30</v>
      </c>
      <c r="R1051" t="str">
        <f t="shared" si="84"/>
        <v>18</v>
      </c>
    </row>
    <row r="1052" spans="1:18" ht="12.75" customHeight="1" x14ac:dyDescent="0.3">
      <c r="A1052" s="16">
        <v>1054</v>
      </c>
      <c r="B1052" s="14" t="s">
        <v>525</v>
      </c>
      <c r="C1052" s="14" t="s">
        <v>8</v>
      </c>
      <c r="D1052" s="14" t="s">
        <v>47</v>
      </c>
      <c r="E1052" s="15" t="s">
        <v>1391</v>
      </c>
      <c r="F1052" s="16">
        <v>30</v>
      </c>
      <c r="G1052" s="17">
        <v>38</v>
      </c>
      <c r="H1052" s="18">
        <f t="shared" si="82"/>
        <v>1140</v>
      </c>
      <c r="I1052" s="14" t="str">
        <f t="shared" si="83"/>
        <v>ITA-zan pin SPA-38</v>
      </c>
      <c r="J1052" s="32" t="str">
        <f>MID(Tabella1[[#This Row],[COD PRODOTTO]],3,3)</f>
        <v>395</v>
      </c>
      <c r="K1052" s="32"/>
      <c r="L1052" t="str">
        <f t="shared" si="85"/>
        <v>terminato</v>
      </c>
      <c r="M1052" t="str">
        <f t="shared" si="86"/>
        <v>S1395439</v>
      </c>
      <c r="N1052" t="str">
        <f>TRIM(C1052)</f>
        <v>ITA</v>
      </c>
      <c r="O1052" t="str">
        <f>TRIM(D1052)</f>
        <v>zan pin SPA</v>
      </c>
      <c r="P1052" t="str">
        <f t="shared" si="84"/>
        <v>non terminato</v>
      </c>
      <c r="Q1052" t="str">
        <f t="shared" si="84"/>
        <v>30</v>
      </c>
      <c r="R1052" t="str">
        <f t="shared" si="84"/>
        <v>38</v>
      </c>
    </row>
    <row r="1053" spans="1:18" ht="12.75" customHeight="1" x14ac:dyDescent="0.3">
      <c r="A1053" s="16">
        <v>1055</v>
      </c>
      <c r="B1053" s="14" t="s">
        <v>526</v>
      </c>
      <c r="C1053" s="14" t="s">
        <v>8</v>
      </c>
      <c r="D1053" s="14" t="s">
        <v>54</v>
      </c>
      <c r="E1053" s="15" t="s">
        <v>1391</v>
      </c>
      <c r="F1053" s="16">
        <v>20</v>
      </c>
      <c r="G1053" s="17">
        <v>40</v>
      </c>
      <c r="H1053" s="18">
        <f t="shared" si="82"/>
        <v>800</v>
      </c>
      <c r="I1053" s="14" t="str">
        <f t="shared" si="83"/>
        <v>ITA-zan S.R.L.-40</v>
      </c>
      <c r="J1053" s="32" t="str">
        <f>MID(Tabella1[[#This Row],[COD PRODOTTO]],3,3)</f>
        <v>586</v>
      </c>
      <c r="K1053" s="32"/>
      <c r="L1053" t="str">
        <f t="shared" si="85"/>
        <v>terminato</v>
      </c>
      <c r="M1053" t="str">
        <f t="shared" si="86"/>
        <v>M6586767</v>
      </c>
      <c r="N1053" t="str">
        <f>TRIM(C1053)</f>
        <v>ITA</v>
      </c>
      <c r="O1053" t="str">
        <f>TRIM(D1053)</f>
        <v>zan S.R.L.</v>
      </c>
      <c r="P1053" t="str">
        <f t="shared" si="84"/>
        <v>non terminato</v>
      </c>
      <c r="Q1053" t="str">
        <f t="shared" si="84"/>
        <v>20</v>
      </c>
      <c r="R1053" t="str">
        <f t="shared" si="84"/>
        <v>40</v>
      </c>
    </row>
    <row r="1054" spans="1:18" ht="12.75" customHeight="1" x14ac:dyDescent="0.3">
      <c r="A1054" s="16">
        <v>1056</v>
      </c>
      <c r="B1054" s="14" t="s">
        <v>526</v>
      </c>
      <c r="C1054" s="14" t="s">
        <v>8</v>
      </c>
      <c r="D1054" s="14" t="s">
        <v>54</v>
      </c>
      <c r="E1054" s="15" t="s">
        <v>1391</v>
      </c>
      <c r="F1054" s="16">
        <v>30</v>
      </c>
      <c r="G1054" s="17">
        <v>16</v>
      </c>
      <c r="H1054" s="18">
        <f t="shared" si="82"/>
        <v>480</v>
      </c>
      <c r="I1054" s="14" t="str">
        <f t="shared" si="83"/>
        <v>ITA-zan S.R.L.-16</v>
      </c>
      <c r="J1054" s="32" t="str">
        <f>MID(Tabella1[[#This Row],[COD PRODOTTO]],3,3)</f>
        <v>586</v>
      </c>
      <c r="K1054" s="32"/>
      <c r="L1054" t="str">
        <f t="shared" si="85"/>
        <v>terminato</v>
      </c>
      <c r="M1054" t="str">
        <f t="shared" si="86"/>
        <v>M6586767</v>
      </c>
      <c r="N1054" t="str">
        <f>TRIM(C1054)</f>
        <v>ITA</v>
      </c>
      <c r="O1054" t="str">
        <f>TRIM(D1054)</f>
        <v>zan S.R.L.</v>
      </c>
      <c r="P1054" t="str">
        <f t="shared" si="84"/>
        <v>non terminato</v>
      </c>
      <c r="Q1054" t="str">
        <f t="shared" si="84"/>
        <v>30</v>
      </c>
      <c r="R1054" t="str">
        <f t="shared" si="84"/>
        <v>16</v>
      </c>
    </row>
    <row r="1055" spans="1:18" ht="12.75" customHeight="1" x14ac:dyDescent="0.3">
      <c r="A1055" s="16">
        <v>1057</v>
      </c>
      <c r="B1055" s="14" t="s">
        <v>526</v>
      </c>
      <c r="C1055" s="14" t="s">
        <v>8</v>
      </c>
      <c r="D1055" s="14" t="s">
        <v>54</v>
      </c>
      <c r="E1055" s="14" t="s">
        <v>10</v>
      </c>
      <c r="F1055" s="16">
        <v>0</v>
      </c>
      <c r="G1055" s="17">
        <v>13</v>
      </c>
      <c r="H1055" s="18" t="str">
        <f t="shared" si="82"/>
        <v/>
      </c>
      <c r="I1055" s="14" t="str">
        <f t="shared" si="83"/>
        <v>ITA-zan S.R.L.-13</v>
      </c>
      <c r="J1055" s="32" t="str">
        <f>MID(Tabella1[[#This Row],[COD PRODOTTO]],3,3)</f>
        <v>586</v>
      </c>
      <c r="K1055" s="32"/>
      <c r="L1055" t="str">
        <f t="shared" si="85"/>
        <v>terminato</v>
      </c>
      <c r="M1055" t="str">
        <f t="shared" si="86"/>
        <v>M6586767</v>
      </c>
      <c r="N1055" t="str">
        <f>TRIM(C1055)</f>
        <v>ITA</v>
      </c>
      <c r="O1055" t="str">
        <f>TRIM(D1055)</f>
        <v>zan S.R.L.</v>
      </c>
      <c r="P1055" t="str">
        <f t="shared" si="84"/>
        <v>terminato</v>
      </c>
      <c r="Q1055" t="str">
        <f t="shared" si="84"/>
        <v>0</v>
      </c>
      <c r="R1055" t="str">
        <f t="shared" si="84"/>
        <v>13</v>
      </c>
    </row>
    <row r="1056" spans="1:18" ht="12.75" customHeight="1" x14ac:dyDescent="0.3">
      <c r="A1056" s="16">
        <v>1058</v>
      </c>
      <c r="B1056" s="14" t="s">
        <v>527</v>
      </c>
      <c r="C1056" s="14" t="s">
        <v>30</v>
      </c>
      <c r="D1056" s="14" t="s">
        <v>31</v>
      </c>
      <c r="E1056" s="14" t="s">
        <v>10</v>
      </c>
      <c r="F1056" s="16">
        <v>0</v>
      </c>
      <c r="G1056" s="17">
        <v>18</v>
      </c>
      <c r="H1056" s="18" t="str">
        <f t="shared" si="82"/>
        <v/>
      </c>
      <c r="I1056" s="14" t="str">
        <f t="shared" si="83"/>
        <v>NON PRESENTE-order For Trading SARL-18</v>
      </c>
      <c r="J1056" s="32" t="str">
        <f>MID(Tabella1[[#This Row],[COD PRODOTTO]],3,3)</f>
        <v>761</v>
      </c>
      <c r="K1056" s="32"/>
      <c r="L1056" t="str">
        <f t="shared" si="85"/>
        <v>terminato</v>
      </c>
      <c r="M1056" t="str">
        <f t="shared" si="86"/>
        <v>E8761116</v>
      </c>
      <c r="N1056" t="str">
        <f>TRIM(C1056)</f>
        <v>NON PRESENTE</v>
      </c>
      <c r="O1056" t="str">
        <f>TRIM(D1056)</f>
        <v>order For Trading SARL</v>
      </c>
      <c r="P1056" t="str">
        <f t="shared" si="84"/>
        <v>terminato</v>
      </c>
      <c r="Q1056" t="str">
        <f t="shared" si="84"/>
        <v>0</v>
      </c>
      <c r="R1056" t="str">
        <f t="shared" si="84"/>
        <v>18</v>
      </c>
    </row>
    <row r="1057" spans="1:18" ht="12.75" customHeight="1" x14ac:dyDescent="0.3">
      <c r="A1057" s="16">
        <v>1059</v>
      </c>
      <c r="B1057" s="14" t="s">
        <v>528</v>
      </c>
      <c r="C1057" s="14" t="s">
        <v>14</v>
      </c>
      <c r="D1057" s="14" t="s">
        <v>23</v>
      </c>
      <c r="E1057" s="15" t="s">
        <v>1391</v>
      </c>
      <c r="F1057" s="16">
        <v>20</v>
      </c>
      <c r="G1057" s="17">
        <v>13</v>
      </c>
      <c r="H1057" s="18">
        <f t="shared" si="82"/>
        <v>260</v>
      </c>
      <c r="I1057" s="14" t="str">
        <f t="shared" si="83"/>
        <v>EGY-zan pin assuf S.A.E.-13</v>
      </c>
      <c r="J1057" s="32" t="str">
        <f>MID(Tabella1[[#This Row],[COD PRODOTTO]],3,3)</f>
        <v>760</v>
      </c>
      <c r="K1057" s="32"/>
      <c r="L1057" t="str">
        <f t="shared" si="85"/>
        <v>terminato</v>
      </c>
      <c r="M1057" t="str">
        <f t="shared" si="86"/>
        <v>M9760139</v>
      </c>
      <c r="N1057" t="str">
        <f>TRIM(C1057)</f>
        <v>EGY</v>
      </c>
      <c r="O1057" t="str">
        <f>TRIM(D1057)</f>
        <v>zan pin assuf S.A.E.</v>
      </c>
      <c r="P1057" t="str">
        <f t="shared" si="84"/>
        <v>non terminato</v>
      </c>
      <c r="Q1057" t="str">
        <f t="shared" si="84"/>
        <v>20</v>
      </c>
      <c r="R1057" t="str">
        <f t="shared" si="84"/>
        <v>13</v>
      </c>
    </row>
    <row r="1058" spans="1:18" ht="12.75" customHeight="1" x14ac:dyDescent="0.3">
      <c r="A1058" s="16">
        <v>1060</v>
      </c>
      <c r="B1058" s="14" t="s">
        <v>528</v>
      </c>
      <c r="C1058" s="14" t="s">
        <v>14</v>
      </c>
      <c r="D1058" s="14" t="s">
        <v>23</v>
      </c>
      <c r="E1058" s="14" t="s">
        <v>10</v>
      </c>
      <c r="F1058" s="16">
        <v>0</v>
      </c>
      <c r="G1058" s="17">
        <v>39</v>
      </c>
      <c r="H1058" s="18" t="str">
        <f t="shared" si="82"/>
        <v/>
      </c>
      <c r="I1058" s="14" t="str">
        <f t="shared" si="83"/>
        <v>EGY-zan pin assuf S.A.E.-39</v>
      </c>
      <c r="J1058" s="32" t="str">
        <f>MID(Tabella1[[#This Row],[COD PRODOTTO]],3,3)</f>
        <v>760</v>
      </c>
      <c r="K1058" s="32"/>
      <c r="L1058" t="str">
        <f t="shared" si="85"/>
        <v>terminato</v>
      </c>
      <c r="M1058" t="str">
        <f t="shared" si="86"/>
        <v>M9760139</v>
      </c>
      <c r="N1058" t="str">
        <f>TRIM(C1058)</f>
        <v>EGY</v>
      </c>
      <c r="O1058" t="str">
        <f>TRIM(D1058)</f>
        <v>zan pin assuf S.A.E.</v>
      </c>
      <c r="P1058" t="str">
        <f t="shared" si="84"/>
        <v>terminato</v>
      </c>
      <c r="Q1058" t="str">
        <f t="shared" si="84"/>
        <v>0</v>
      </c>
      <c r="R1058" t="str">
        <f t="shared" si="84"/>
        <v>39</v>
      </c>
    </row>
    <row r="1059" spans="1:18" ht="12.75" customHeight="1" x14ac:dyDescent="0.3">
      <c r="A1059" s="16">
        <v>1061</v>
      </c>
      <c r="B1059" s="14" t="s">
        <v>528</v>
      </c>
      <c r="C1059" s="14" t="s">
        <v>14</v>
      </c>
      <c r="D1059" s="14" t="s">
        <v>23</v>
      </c>
      <c r="E1059" s="15" t="s">
        <v>1391</v>
      </c>
      <c r="F1059" s="16">
        <v>30</v>
      </c>
      <c r="G1059" s="17">
        <v>34</v>
      </c>
      <c r="H1059" s="18">
        <f t="shared" si="82"/>
        <v>1020</v>
      </c>
      <c r="I1059" s="14" t="str">
        <f t="shared" si="83"/>
        <v>EGY-zan pin assuf S.A.E.-34</v>
      </c>
      <c r="J1059" s="32" t="str">
        <f>MID(Tabella1[[#This Row],[COD PRODOTTO]],3,3)</f>
        <v>760</v>
      </c>
      <c r="K1059" s="32"/>
      <c r="L1059" t="str">
        <f t="shared" si="85"/>
        <v>terminato</v>
      </c>
      <c r="M1059" t="str">
        <f t="shared" si="86"/>
        <v>M9760139</v>
      </c>
      <c r="N1059" t="str">
        <f>TRIM(C1059)</f>
        <v>EGY</v>
      </c>
      <c r="O1059" t="str">
        <f>TRIM(D1059)</f>
        <v>zan pin assuf S.A.E.</v>
      </c>
      <c r="P1059" t="str">
        <f t="shared" si="84"/>
        <v>non terminato</v>
      </c>
      <c r="Q1059" t="str">
        <f t="shared" si="84"/>
        <v>30</v>
      </c>
      <c r="R1059" t="str">
        <f t="shared" si="84"/>
        <v>34</v>
      </c>
    </row>
    <row r="1060" spans="1:18" ht="12.75" customHeight="1" x14ac:dyDescent="0.3">
      <c r="A1060" s="16">
        <v>1062</v>
      </c>
      <c r="B1060" s="14" t="s">
        <v>529</v>
      </c>
      <c r="C1060" s="14" t="s">
        <v>8</v>
      </c>
      <c r="D1060" s="14" t="s">
        <v>36</v>
      </c>
      <c r="E1060" s="15" t="s">
        <v>1391</v>
      </c>
      <c r="F1060" s="16">
        <v>20</v>
      </c>
      <c r="G1060" s="17">
        <v>34</v>
      </c>
      <c r="H1060" s="18">
        <f t="shared" si="82"/>
        <v>680</v>
      </c>
      <c r="I1060" s="14" t="str">
        <f t="shared" si="83"/>
        <v>ITA-zan VETRI-34</v>
      </c>
      <c r="J1060" s="32" t="str">
        <f>MID(Tabella1[[#This Row],[COD PRODOTTO]],3,3)</f>
        <v>814</v>
      </c>
      <c r="K1060" s="32"/>
      <c r="L1060" t="str">
        <f t="shared" si="85"/>
        <v>terminato</v>
      </c>
      <c r="M1060" t="str">
        <f t="shared" si="86"/>
        <v>G8814669</v>
      </c>
      <c r="N1060" t="str">
        <f>TRIM(C1060)</f>
        <v>ITA</v>
      </c>
      <c r="O1060" t="str">
        <f>TRIM(D1060)</f>
        <v>zan VETRI</v>
      </c>
      <c r="P1060" t="str">
        <f t="shared" si="84"/>
        <v>non terminato</v>
      </c>
      <c r="Q1060" t="str">
        <f t="shared" si="84"/>
        <v>20</v>
      </c>
      <c r="R1060" t="str">
        <f t="shared" si="84"/>
        <v>34</v>
      </c>
    </row>
    <row r="1061" spans="1:18" ht="12.75" customHeight="1" x14ac:dyDescent="0.3">
      <c r="A1061" s="16">
        <v>1063</v>
      </c>
      <c r="B1061" s="14" t="s">
        <v>529</v>
      </c>
      <c r="C1061" s="14" t="s">
        <v>8</v>
      </c>
      <c r="D1061" s="14" t="s">
        <v>36</v>
      </c>
      <c r="E1061" s="15" t="s">
        <v>1391</v>
      </c>
      <c r="F1061" s="16">
        <v>30</v>
      </c>
      <c r="G1061" s="17">
        <v>13</v>
      </c>
      <c r="H1061" s="18">
        <f t="shared" si="82"/>
        <v>390</v>
      </c>
      <c r="I1061" s="14" t="str">
        <f t="shared" si="83"/>
        <v>ITA-zan VETRI-13</v>
      </c>
      <c r="J1061" s="32" t="str">
        <f>MID(Tabella1[[#This Row],[COD PRODOTTO]],3,3)</f>
        <v>814</v>
      </c>
      <c r="K1061" s="32"/>
      <c r="L1061" t="str">
        <f t="shared" si="85"/>
        <v>terminato</v>
      </c>
      <c r="M1061" t="str">
        <f t="shared" si="86"/>
        <v>G8814669</v>
      </c>
      <c r="N1061" t="str">
        <f>TRIM(C1061)</f>
        <v>ITA</v>
      </c>
      <c r="O1061" t="str">
        <f>TRIM(D1061)</f>
        <v>zan VETRI</v>
      </c>
      <c r="P1061" t="str">
        <f t="shared" si="84"/>
        <v>non terminato</v>
      </c>
      <c r="Q1061" t="str">
        <f t="shared" si="84"/>
        <v>30</v>
      </c>
      <c r="R1061" t="str">
        <f t="shared" si="84"/>
        <v>13</v>
      </c>
    </row>
    <row r="1062" spans="1:18" ht="12.75" customHeight="1" x14ac:dyDescent="0.3">
      <c r="A1062" s="16">
        <v>1064</v>
      </c>
      <c r="B1062" s="14" t="s">
        <v>529</v>
      </c>
      <c r="C1062" s="14" t="s">
        <v>8</v>
      </c>
      <c r="D1062" s="14" t="s">
        <v>36</v>
      </c>
      <c r="E1062" s="14" t="s">
        <v>10</v>
      </c>
      <c r="F1062" s="16">
        <v>0</v>
      </c>
      <c r="G1062" s="17">
        <v>33</v>
      </c>
      <c r="H1062" s="18" t="str">
        <f t="shared" si="82"/>
        <v/>
      </c>
      <c r="I1062" s="14" t="str">
        <f t="shared" si="83"/>
        <v>ITA-zan VETRI-33</v>
      </c>
      <c r="J1062" s="32" t="str">
        <f>MID(Tabella1[[#This Row],[COD PRODOTTO]],3,3)</f>
        <v>814</v>
      </c>
      <c r="K1062" s="32"/>
      <c r="L1062" t="str">
        <f t="shared" si="85"/>
        <v>terminato</v>
      </c>
      <c r="M1062" t="str">
        <f t="shared" si="86"/>
        <v>G8814669</v>
      </c>
      <c r="N1062" t="str">
        <f>TRIM(C1062)</f>
        <v>ITA</v>
      </c>
      <c r="O1062" t="str">
        <f>TRIM(D1062)</f>
        <v>zan VETRI</v>
      </c>
      <c r="P1062" t="str">
        <f t="shared" si="84"/>
        <v>terminato</v>
      </c>
      <c r="Q1062" t="str">
        <f t="shared" si="84"/>
        <v>0</v>
      </c>
      <c r="R1062" t="str">
        <f t="shared" si="84"/>
        <v>33</v>
      </c>
    </row>
    <row r="1063" spans="1:18" ht="12.75" customHeight="1" x14ac:dyDescent="0.3">
      <c r="A1063" s="16">
        <v>1065</v>
      </c>
      <c r="B1063" s="14" t="s">
        <v>530</v>
      </c>
      <c r="C1063" s="14" t="s">
        <v>8</v>
      </c>
      <c r="D1063" s="14" t="s">
        <v>75</v>
      </c>
      <c r="E1063" s="14" t="s">
        <v>10</v>
      </c>
      <c r="F1063" s="16">
        <v>0</v>
      </c>
      <c r="G1063" s="17">
        <v>40</v>
      </c>
      <c r="H1063" s="18" t="str">
        <f t="shared" si="82"/>
        <v/>
      </c>
      <c r="I1063" s="14" t="str">
        <f t="shared" si="83"/>
        <v>ITA-lollo SRL-40</v>
      </c>
      <c r="J1063" s="32" t="str">
        <f>MID(Tabella1[[#This Row],[COD PRODOTTO]],3,3)</f>
        <v>588</v>
      </c>
      <c r="K1063" s="32"/>
      <c r="L1063" t="str">
        <f t="shared" si="85"/>
        <v>terminato</v>
      </c>
      <c r="M1063" t="str">
        <f t="shared" si="86"/>
        <v>G5588449</v>
      </c>
      <c r="N1063" t="str">
        <f>TRIM(C1063)</f>
        <v>ITA</v>
      </c>
      <c r="O1063" t="str">
        <f>TRIM(D1063)</f>
        <v>lollo SRL</v>
      </c>
      <c r="P1063" t="str">
        <f t="shared" si="84"/>
        <v>terminato</v>
      </c>
      <c r="Q1063" t="str">
        <f t="shared" si="84"/>
        <v>0</v>
      </c>
      <c r="R1063" t="str">
        <f t="shared" si="84"/>
        <v>40</v>
      </c>
    </row>
    <row r="1064" spans="1:18" ht="12.75" customHeight="1" x14ac:dyDescent="0.3">
      <c r="A1064" s="16">
        <v>1066</v>
      </c>
      <c r="B1064" s="14" t="s">
        <v>531</v>
      </c>
      <c r="C1064" s="14" t="s">
        <v>14</v>
      </c>
      <c r="D1064" s="14" t="s">
        <v>13</v>
      </c>
      <c r="E1064" s="14" t="s">
        <v>10</v>
      </c>
      <c r="F1064" s="16">
        <v>0</v>
      </c>
      <c r="G1064" s="17">
        <v>36</v>
      </c>
      <c r="H1064" s="18" t="str">
        <f t="shared" si="82"/>
        <v/>
      </c>
      <c r="I1064" s="14" t="str">
        <f t="shared" si="83"/>
        <v>EGY-ccc order-36</v>
      </c>
      <c r="J1064" s="32" t="str">
        <f>MID(Tabella1[[#This Row],[COD PRODOTTO]],3,3)</f>
        <v>686</v>
      </c>
      <c r="K1064" s="32"/>
      <c r="L1064" t="str">
        <f t="shared" si="85"/>
        <v>terminato</v>
      </c>
      <c r="M1064" t="str">
        <f t="shared" si="86"/>
        <v>A8686792</v>
      </c>
      <c r="N1064" t="str">
        <f>TRIM(C1064)</f>
        <v>EGY</v>
      </c>
      <c r="O1064" t="str">
        <f>TRIM(D1064)</f>
        <v>ccc order</v>
      </c>
      <c r="P1064" t="str">
        <f t="shared" si="84"/>
        <v>terminato</v>
      </c>
      <c r="Q1064" t="str">
        <f t="shared" si="84"/>
        <v>0</v>
      </c>
      <c r="R1064" t="str">
        <f t="shared" si="84"/>
        <v>36</v>
      </c>
    </row>
    <row r="1065" spans="1:18" ht="12.75" customHeight="1" x14ac:dyDescent="0.3">
      <c r="A1065" s="16">
        <v>1067</v>
      </c>
      <c r="B1065" s="14" t="s">
        <v>532</v>
      </c>
      <c r="C1065" s="14" t="s">
        <v>14</v>
      </c>
      <c r="D1065" s="14" t="s">
        <v>13</v>
      </c>
      <c r="E1065" s="14" t="s">
        <v>10</v>
      </c>
      <c r="F1065" s="16">
        <v>0</v>
      </c>
      <c r="G1065" s="17">
        <v>10</v>
      </c>
      <c r="H1065" s="18" t="str">
        <f t="shared" si="82"/>
        <v/>
      </c>
      <c r="I1065" s="14" t="str">
        <f t="shared" si="83"/>
        <v>EGY-ccc order-10</v>
      </c>
      <c r="J1065" s="32" t="str">
        <f>MID(Tabella1[[#This Row],[COD PRODOTTO]],3,3)</f>
        <v>864</v>
      </c>
      <c r="K1065" s="32"/>
      <c r="L1065" t="str">
        <f t="shared" si="85"/>
        <v>terminato</v>
      </c>
      <c r="M1065" t="str">
        <f t="shared" si="86"/>
        <v>E2864349</v>
      </c>
      <c r="N1065" t="str">
        <f>TRIM(C1065)</f>
        <v>EGY</v>
      </c>
      <c r="O1065" t="str">
        <f>TRIM(D1065)</f>
        <v>ccc order</v>
      </c>
      <c r="P1065" t="str">
        <f t="shared" si="84"/>
        <v>terminato</v>
      </c>
      <c r="Q1065" t="str">
        <f t="shared" si="84"/>
        <v>0</v>
      </c>
      <c r="R1065" t="str">
        <f t="shared" si="84"/>
        <v>10</v>
      </c>
    </row>
    <row r="1066" spans="1:18" ht="12.75" customHeight="1" x14ac:dyDescent="0.3">
      <c r="A1066" s="16">
        <v>1068</v>
      </c>
      <c r="B1066" s="14" t="s">
        <v>532</v>
      </c>
      <c r="C1066" s="14" t="s">
        <v>14</v>
      </c>
      <c r="D1066" s="14" t="s">
        <v>13</v>
      </c>
      <c r="E1066" s="15" t="s">
        <v>1391</v>
      </c>
      <c r="F1066" s="16">
        <v>30</v>
      </c>
      <c r="G1066" s="17">
        <v>30</v>
      </c>
      <c r="H1066" s="18">
        <f t="shared" si="82"/>
        <v>900</v>
      </c>
      <c r="I1066" s="14" t="str">
        <f t="shared" si="83"/>
        <v>EGY-ccc order-30</v>
      </c>
      <c r="J1066" s="32" t="str">
        <f>MID(Tabella1[[#This Row],[COD PRODOTTO]],3,3)</f>
        <v>864</v>
      </c>
      <c r="K1066" s="32"/>
      <c r="L1066" t="str">
        <f t="shared" si="85"/>
        <v>terminato</v>
      </c>
      <c r="M1066" t="str">
        <f t="shared" si="86"/>
        <v>E2864349</v>
      </c>
      <c r="N1066" t="str">
        <f>TRIM(C1066)</f>
        <v>EGY</v>
      </c>
      <c r="O1066" t="str">
        <f>TRIM(D1066)</f>
        <v>ccc order</v>
      </c>
      <c r="P1066" t="str">
        <f t="shared" si="84"/>
        <v>non terminato</v>
      </c>
      <c r="Q1066" t="str">
        <f t="shared" si="84"/>
        <v>30</v>
      </c>
      <c r="R1066" t="str">
        <f t="shared" si="84"/>
        <v>30</v>
      </c>
    </row>
    <row r="1067" spans="1:18" ht="12.75" customHeight="1" x14ac:dyDescent="0.3">
      <c r="A1067" s="16">
        <v>1069</v>
      </c>
      <c r="B1067" s="14" t="s">
        <v>532</v>
      </c>
      <c r="C1067" s="14" t="s">
        <v>14</v>
      </c>
      <c r="D1067" s="14" t="s">
        <v>13</v>
      </c>
      <c r="E1067" s="15" t="s">
        <v>1391</v>
      </c>
      <c r="F1067" s="16">
        <v>20</v>
      </c>
      <c r="G1067" s="17">
        <v>11</v>
      </c>
      <c r="H1067" s="18">
        <f t="shared" si="82"/>
        <v>220</v>
      </c>
      <c r="I1067" s="14" t="str">
        <f t="shared" si="83"/>
        <v>EGY-ccc order-11</v>
      </c>
      <c r="J1067" s="32" t="str">
        <f>MID(Tabella1[[#This Row],[COD PRODOTTO]],3,3)</f>
        <v>864</v>
      </c>
      <c r="K1067" s="32"/>
      <c r="L1067" t="str">
        <f t="shared" si="85"/>
        <v>terminato</v>
      </c>
      <c r="M1067" t="str">
        <f t="shared" si="86"/>
        <v>E2864349</v>
      </c>
      <c r="N1067" t="str">
        <f>TRIM(C1067)</f>
        <v>EGY</v>
      </c>
      <c r="O1067" t="str">
        <f>TRIM(D1067)</f>
        <v>ccc order</v>
      </c>
      <c r="P1067" t="str">
        <f t="shared" si="84"/>
        <v>non terminato</v>
      </c>
      <c r="Q1067" t="str">
        <f t="shared" si="84"/>
        <v>20</v>
      </c>
      <c r="R1067" t="str">
        <f t="shared" si="84"/>
        <v>11</v>
      </c>
    </row>
    <row r="1068" spans="1:18" ht="12.75" customHeight="1" x14ac:dyDescent="0.3">
      <c r="A1068" s="16">
        <v>1070</v>
      </c>
      <c r="B1068" s="14" t="s">
        <v>533</v>
      </c>
      <c r="C1068" s="14" t="s">
        <v>14</v>
      </c>
      <c r="D1068" s="14" t="s">
        <v>13</v>
      </c>
      <c r="E1068" s="14" t="s">
        <v>10</v>
      </c>
      <c r="F1068" s="16">
        <v>0</v>
      </c>
      <c r="G1068" s="17">
        <v>40</v>
      </c>
      <c r="H1068" s="18" t="str">
        <f t="shared" si="82"/>
        <v/>
      </c>
      <c r="I1068" s="14" t="str">
        <f t="shared" si="83"/>
        <v>EGY-ccc order-40</v>
      </c>
      <c r="J1068" s="32" t="str">
        <f>MID(Tabella1[[#This Row],[COD PRODOTTO]],3,3)</f>
        <v>662</v>
      </c>
      <c r="K1068" s="32"/>
      <c r="L1068" t="str">
        <f t="shared" si="85"/>
        <v>terminato</v>
      </c>
      <c r="M1068" t="str">
        <f t="shared" si="86"/>
        <v>E4662135</v>
      </c>
      <c r="N1068" t="str">
        <f>TRIM(C1068)</f>
        <v>EGY</v>
      </c>
      <c r="O1068" t="str">
        <f>TRIM(D1068)</f>
        <v>ccc order</v>
      </c>
      <c r="P1068" t="str">
        <f t="shared" si="84"/>
        <v>terminato</v>
      </c>
      <c r="Q1068" t="str">
        <f t="shared" si="84"/>
        <v>0</v>
      </c>
      <c r="R1068" t="str">
        <f t="shared" si="84"/>
        <v>40</v>
      </c>
    </row>
    <row r="1069" spans="1:18" ht="12.75" customHeight="1" x14ac:dyDescent="0.3">
      <c r="A1069" s="16">
        <v>1071</v>
      </c>
      <c r="B1069" s="14" t="s">
        <v>533</v>
      </c>
      <c r="C1069" s="14" t="s">
        <v>14</v>
      </c>
      <c r="D1069" s="14" t="s">
        <v>13</v>
      </c>
      <c r="E1069" s="15" t="s">
        <v>1391</v>
      </c>
      <c r="F1069" s="16">
        <v>30</v>
      </c>
      <c r="G1069" s="17">
        <v>35</v>
      </c>
      <c r="H1069" s="18">
        <f t="shared" si="82"/>
        <v>1050</v>
      </c>
      <c r="I1069" s="14" t="str">
        <f t="shared" si="83"/>
        <v>EGY-ccc order-35</v>
      </c>
      <c r="J1069" s="32" t="str">
        <f>MID(Tabella1[[#This Row],[COD PRODOTTO]],3,3)</f>
        <v>662</v>
      </c>
      <c r="K1069" s="32"/>
      <c r="L1069" t="str">
        <f t="shared" si="85"/>
        <v>terminato</v>
      </c>
      <c r="M1069" t="str">
        <f t="shared" si="86"/>
        <v>E4662135</v>
      </c>
      <c r="N1069" t="str">
        <f>TRIM(C1069)</f>
        <v>EGY</v>
      </c>
      <c r="O1069" t="str">
        <f>TRIM(D1069)</f>
        <v>ccc order</v>
      </c>
      <c r="P1069" t="str">
        <f t="shared" si="84"/>
        <v>non terminato</v>
      </c>
      <c r="Q1069" t="str">
        <f t="shared" si="84"/>
        <v>30</v>
      </c>
      <c r="R1069" t="str">
        <f t="shared" si="84"/>
        <v>35</v>
      </c>
    </row>
    <row r="1070" spans="1:18" ht="12.75" customHeight="1" x14ac:dyDescent="0.3">
      <c r="A1070" s="16">
        <v>1072</v>
      </c>
      <c r="B1070" s="14" t="s">
        <v>533</v>
      </c>
      <c r="C1070" s="14" t="s">
        <v>14</v>
      </c>
      <c r="D1070" s="14" t="s">
        <v>13</v>
      </c>
      <c r="E1070" s="15" t="s">
        <v>1391</v>
      </c>
      <c r="F1070" s="16">
        <v>20</v>
      </c>
      <c r="G1070" s="17">
        <v>22</v>
      </c>
      <c r="H1070" s="18">
        <f t="shared" si="82"/>
        <v>440</v>
      </c>
      <c r="I1070" s="14" t="str">
        <f t="shared" si="83"/>
        <v>EGY-ccc order-22</v>
      </c>
      <c r="J1070" s="32" t="str">
        <f>MID(Tabella1[[#This Row],[COD PRODOTTO]],3,3)</f>
        <v>662</v>
      </c>
      <c r="K1070" s="32"/>
      <c r="L1070" t="str">
        <f t="shared" si="85"/>
        <v>terminato</v>
      </c>
      <c r="M1070" t="str">
        <f t="shared" si="86"/>
        <v>E4662135</v>
      </c>
      <c r="N1070" t="str">
        <f>TRIM(C1070)</f>
        <v>EGY</v>
      </c>
      <c r="O1070" t="str">
        <f>TRIM(D1070)</f>
        <v>ccc order</v>
      </c>
      <c r="P1070" t="str">
        <f t="shared" si="84"/>
        <v>non terminato</v>
      </c>
      <c r="Q1070" t="str">
        <f t="shared" si="84"/>
        <v>20</v>
      </c>
      <c r="R1070" t="str">
        <f t="shared" si="84"/>
        <v>22</v>
      </c>
    </row>
    <row r="1071" spans="1:18" ht="12.75" customHeight="1" x14ac:dyDescent="0.3">
      <c r="A1071" s="16">
        <v>1073</v>
      </c>
      <c r="B1071" s="14" t="s">
        <v>534</v>
      </c>
      <c r="C1071" s="14" t="s">
        <v>8</v>
      </c>
      <c r="D1071" s="14" t="s">
        <v>75</v>
      </c>
      <c r="E1071" s="14" t="s">
        <v>10</v>
      </c>
      <c r="F1071" s="16">
        <v>0</v>
      </c>
      <c r="G1071" s="17">
        <v>29</v>
      </c>
      <c r="H1071" s="18" t="str">
        <f t="shared" si="82"/>
        <v/>
      </c>
      <c r="I1071" s="14" t="str">
        <f t="shared" si="83"/>
        <v>ITA-lollo SRL-29</v>
      </c>
      <c r="J1071" s="32" t="str">
        <f>MID(Tabella1[[#This Row],[COD PRODOTTO]],3,3)</f>
        <v>979</v>
      </c>
      <c r="K1071" s="32"/>
      <c r="L1071" t="str">
        <f t="shared" si="85"/>
        <v>terminato</v>
      </c>
      <c r="M1071" t="str">
        <f t="shared" si="86"/>
        <v>L8979958</v>
      </c>
      <c r="N1071" t="str">
        <f>TRIM(C1071)</f>
        <v>ITA</v>
      </c>
      <c r="O1071" t="str">
        <f>TRIM(D1071)</f>
        <v>lollo SRL</v>
      </c>
      <c r="P1071" t="str">
        <f t="shared" si="84"/>
        <v>terminato</v>
      </c>
      <c r="Q1071" t="str">
        <f t="shared" si="84"/>
        <v>0</v>
      </c>
      <c r="R1071" t="str">
        <f t="shared" si="84"/>
        <v>29</v>
      </c>
    </row>
    <row r="1072" spans="1:18" ht="12.75" customHeight="1" x14ac:dyDescent="0.3">
      <c r="A1072" s="16">
        <v>1074</v>
      </c>
      <c r="B1072" s="14" t="s">
        <v>535</v>
      </c>
      <c r="C1072" s="14" t="s">
        <v>8</v>
      </c>
      <c r="D1072" s="14" t="s">
        <v>47</v>
      </c>
      <c r="E1072" s="14" t="s">
        <v>10</v>
      </c>
      <c r="F1072" s="16">
        <v>0</v>
      </c>
      <c r="G1072" s="17">
        <v>39</v>
      </c>
      <c r="H1072" s="18" t="str">
        <f t="shared" si="82"/>
        <v/>
      </c>
      <c r="I1072" s="14" t="str">
        <f t="shared" si="83"/>
        <v>ITA-zan pin SPA-39</v>
      </c>
      <c r="J1072" s="32" t="str">
        <f>MID(Tabella1[[#This Row],[COD PRODOTTO]],3,3)</f>
        <v>230</v>
      </c>
      <c r="K1072" s="32"/>
      <c r="L1072" t="str">
        <f t="shared" si="85"/>
        <v>terminato</v>
      </c>
      <c r="M1072" t="str">
        <f t="shared" si="86"/>
        <v>E0230621</v>
      </c>
      <c r="N1072" t="str">
        <f>TRIM(C1072)</f>
        <v>ITA</v>
      </c>
      <c r="O1072" t="str">
        <f>TRIM(D1072)</f>
        <v>zan pin SPA</v>
      </c>
      <c r="P1072" t="str">
        <f t="shared" si="84"/>
        <v>terminato</v>
      </c>
      <c r="Q1072" t="str">
        <f t="shared" si="84"/>
        <v>0</v>
      </c>
      <c r="R1072" t="str">
        <f t="shared" si="84"/>
        <v>39</v>
      </c>
    </row>
    <row r="1073" spans="1:18" ht="12.75" customHeight="1" x14ac:dyDescent="0.3">
      <c r="A1073" s="16">
        <v>1075</v>
      </c>
      <c r="B1073" s="14" t="s">
        <v>535</v>
      </c>
      <c r="C1073" s="14" t="s">
        <v>8</v>
      </c>
      <c r="D1073" s="14" t="s">
        <v>47</v>
      </c>
      <c r="E1073" s="15" t="s">
        <v>1391</v>
      </c>
      <c r="F1073" s="16">
        <v>20</v>
      </c>
      <c r="G1073" s="17">
        <v>24</v>
      </c>
      <c r="H1073" s="18">
        <f t="shared" si="82"/>
        <v>480</v>
      </c>
      <c r="I1073" s="14" t="str">
        <f t="shared" si="83"/>
        <v>ITA-zan pin SPA-24</v>
      </c>
      <c r="J1073" s="32" t="str">
        <f>MID(Tabella1[[#This Row],[COD PRODOTTO]],3,3)</f>
        <v>230</v>
      </c>
      <c r="K1073" s="32"/>
      <c r="L1073" t="str">
        <f t="shared" si="85"/>
        <v>terminato</v>
      </c>
      <c r="M1073" t="str">
        <f t="shared" si="86"/>
        <v>E0230621</v>
      </c>
      <c r="N1073" t="str">
        <f>TRIM(C1073)</f>
        <v>ITA</v>
      </c>
      <c r="O1073" t="str">
        <f>TRIM(D1073)</f>
        <v>zan pin SPA</v>
      </c>
      <c r="P1073" t="str">
        <f t="shared" si="84"/>
        <v>non terminato</v>
      </c>
      <c r="Q1073" t="str">
        <f t="shared" si="84"/>
        <v>20</v>
      </c>
      <c r="R1073" t="str">
        <f t="shared" si="84"/>
        <v>24</v>
      </c>
    </row>
    <row r="1074" spans="1:18" ht="12.75" customHeight="1" x14ac:dyDescent="0.3">
      <c r="A1074" s="16">
        <v>1076</v>
      </c>
      <c r="B1074" s="14" t="s">
        <v>535</v>
      </c>
      <c r="C1074" s="14" t="s">
        <v>8</v>
      </c>
      <c r="D1074" s="14" t="s">
        <v>47</v>
      </c>
      <c r="E1074" s="15" t="s">
        <v>1391</v>
      </c>
      <c r="F1074" s="16">
        <v>30</v>
      </c>
      <c r="G1074" s="17">
        <v>32</v>
      </c>
      <c r="H1074" s="18">
        <f t="shared" si="82"/>
        <v>960</v>
      </c>
      <c r="I1074" s="14" t="str">
        <f t="shared" si="83"/>
        <v>ITA-zan pin SPA-32</v>
      </c>
      <c r="J1074" s="32" t="str">
        <f>MID(Tabella1[[#This Row],[COD PRODOTTO]],3,3)</f>
        <v>230</v>
      </c>
      <c r="K1074" s="32"/>
      <c r="L1074" t="str">
        <f t="shared" si="85"/>
        <v>terminato</v>
      </c>
      <c r="M1074" t="str">
        <f t="shared" si="86"/>
        <v>E0230621</v>
      </c>
      <c r="N1074" t="str">
        <f>TRIM(C1074)</f>
        <v>ITA</v>
      </c>
      <c r="O1074" t="str">
        <f>TRIM(D1074)</f>
        <v>zan pin SPA</v>
      </c>
      <c r="P1074" t="str">
        <f t="shared" si="84"/>
        <v>non terminato</v>
      </c>
      <c r="Q1074" t="str">
        <f t="shared" si="84"/>
        <v>30</v>
      </c>
      <c r="R1074" t="str">
        <f t="shared" si="84"/>
        <v>32</v>
      </c>
    </row>
    <row r="1075" spans="1:18" ht="12.75" customHeight="1" x14ac:dyDescent="0.3">
      <c r="A1075" s="16">
        <v>1077</v>
      </c>
      <c r="B1075" s="14" t="s">
        <v>535</v>
      </c>
      <c r="C1075" s="14" t="s">
        <v>8</v>
      </c>
      <c r="D1075" s="14" t="s">
        <v>47</v>
      </c>
      <c r="E1075" s="15" t="s">
        <v>1391</v>
      </c>
      <c r="F1075" s="16">
        <v>20</v>
      </c>
      <c r="G1075" s="17">
        <v>19</v>
      </c>
      <c r="H1075" s="18">
        <f t="shared" si="82"/>
        <v>380</v>
      </c>
      <c r="I1075" s="14" t="str">
        <f t="shared" si="83"/>
        <v>ITA-zan pin SPA-19</v>
      </c>
      <c r="J1075" s="32" t="str">
        <f>MID(Tabella1[[#This Row],[COD PRODOTTO]],3,3)</f>
        <v>230</v>
      </c>
      <c r="K1075" s="32"/>
      <c r="L1075" t="str">
        <f t="shared" si="85"/>
        <v>terminato</v>
      </c>
      <c r="M1075" t="str">
        <f t="shared" si="86"/>
        <v>E0230621</v>
      </c>
      <c r="N1075" t="str">
        <f>TRIM(C1075)</f>
        <v>ITA</v>
      </c>
      <c r="O1075" t="str">
        <f>TRIM(D1075)</f>
        <v>zan pin SPA</v>
      </c>
      <c r="P1075" t="str">
        <f t="shared" si="84"/>
        <v>non terminato</v>
      </c>
      <c r="Q1075" t="str">
        <f t="shared" si="84"/>
        <v>20</v>
      </c>
      <c r="R1075" t="str">
        <f t="shared" si="84"/>
        <v>19</v>
      </c>
    </row>
    <row r="1076" spans="1:18" ht="12.75" customHeight="1" x14ac:dyDescent="0.3">
      <c r="A1076" s="16">
        <v>1078</v>
      </c>
      <c r="B1076" s="14" t="s">
        <v>536</v>
      </c>
      <c r="C1076" s="14" t="s">
        <v>8</v>
      </c>
      <c r="D1076" s="14" t="s">
        <v>65</v>
      </c>
      <c r="E1076" s="14" t="s">
        <v>10</v>
      </c>
      <c r="F1076" s="16">
        <v>0</v>
      </c>
      <c r="G1076" s="17">
        <v>25</v>
      </c>
      <c r="H1076" s="18" t="str">
        <f t="shared" si="82"/>
        <v/>
      </c>
      <c r="I1076" s="14" t="str">
        <f t="shared" si="83"/>
        <v>ITA-zan PAM-25</v>
      </c>
      <c r="J1076" s="32" t="str">
        <f>MID(Tabella1[[#This Row],[COD PRODOTTO]],3,3)</f>
        <v>158</v>
      </c>
      <c r="K1076" s="32"/>
      <c r="L1076" t="str">
        <f t="shared" si="85"/>
        <v>terminato</v>
      </c>
      <c r="M1076" t="str">
        <f t="shared" si="86"/>
        <v>A2158202</v>
      </c>
      <c r="N1076" t="str">
        <f>TRIM(C1076)</f>
        <v>ITA</v>
      </c>
      <c r="O1076" t="str">
        <f>TRIM(D1076)</f>
        <v>zan PAM</v>
      </c>
      <c r="P1076" t="str">
        <f t="shared" si="84"/>
        <v>terminato</v>
      </c>
      <c r="Q1076" t="str">
        <f t="shared" si="84"/>
        <v>0</v>
      </c>
      <c r="R1076" t="str">
        <f t="shared" si="84"/>
        <v>25</v>
      </c>
    </row>
    <row r="1077" spans="1:18" ht="12.75" customHeight="1" x14ac:dyDescent="0.3">
      <c r="A1077" s="16">
        <v>1079</v>
      </c>
      <c r="B1077" s="14" t="s">
        <v>536</v>
      </c>
      <c r="C1077" s="14" t="s">
        <v>8</v>
      </c>
      <c r="D1077" s="14" t="s">
        <v>65</v>
      </c>
      <c r="E1077" s="15" t="s">
        <v>1391</v>
      </c>
      <c r="F1077" s="16">
        <v>20</v>
      </c>
      <c r="G1077" s="17">
        <v>23</v>
      </c>
      <c r="H1077" s="18">
        <f t="shared" si="82"/>
        <v>460</v>
      </c>
      <c r="I1077" s="14" t="str">
        <f t="shared" si="83"/>
        <v>ITA-zan PAM-23</v>
      </c>
      <c r="J1077" s="32" t="str">
        <f>MID(Tabella1[[#This Row],[COD PRODOTTO]],3,3)</f>
        <v>158</v>
      </c>
      <c r="K1077" s="32"/>
      <c r="L1077" t="str">
        <f t="shared" si="85"/>
        <v>terminato</v>
      </c>
      <c r="M1077" t="str">
        <f t="shared" si="86"/>
        <v>A2158202</v>
      </c>
      <c r="N1077" t="str">
        <f>TRIM(C1077)</f>
        <v>ITA</v>
      </c>
      <c r="O1077" t="str">
        <f>TRIM(D1077)</f>
        <v>zan PAM</v>
      </c>
      <c r="P1077" t="str">
        <f t="shared" si="84"/>
        <v>non terminato</v>
      </c>
      <c r="Q1077" t="str">
        <f t="shared" si="84"/>
        <v>20</v>
      </c>
      <c r="R1077" t="str">
        <f t="shared" si="84"/>
        <v>23</v>
      </c>
    </row>
    <row r="1078" spans="1:18" ht="12.75" customHeight="1" x14ac:dyDescent="0.3">
      <c r="A1078" s="16">
        <v>1080</v>
      </c>
      <c r="B1078" s="14" t="s">
        <v>537</v>
      </c>
      <c r="C1078" s="14" t="s">
        <v>8</v>
      </c>
      <c r="D1078" s="14" t="s">
        <v>36</v>
      </c>
      <c r="E1078" s="14" t="s">
        <v>10</v>
      </c>
      <c r="F1078" s="16">
        <v>0</v>
      </c>
      <c r="G1078" s="17">
        <v>34</v>
      </c>
      <c r="H1078" s="18" t="str">
        <f t="shared" si="82"/>
        <v/>
      </c>
      <c r="I1078" s="14" t="str">
        <f t="shared" si="83"/>
        <v>ITA-zan VETRI-34</v>
      </c>
      <c r="J1078" s="32" t="str">
        <f>MID(Tabella1[[#This Row],[COD PRODOTTO]],3,3)</f>
        <v>794</v>
      </c>
      <c r="K1078" s="32"/>
      <c r="L1078" t="str">
        <f t="shared" si="85"/>
        <v>terminato</v>
      </c>
      <c r="M1078" t="str">
        <f t="shared" si="86"/>
        <v>S0794952</v>
      </c>
      <c r="N1078" t="str">
        <f>TRIM(C1078)</f>
        <v>ITA</v>
      </c>
      <c r="O1078" t="str">
        <f>TRIM(D1078)</f>
        <v>zan VETRI</v>
      </c>
      <c r="P1078" t="str">
        <f t="shared" si="84"/>
        <v>terminato</v>
      </c>
      <c r="Q1078" t="str">
        <f t="shared" si="84"/>
        <v>0</v>
      </c>
      <c r="R1078" t="str">
        <f t="shared" si="84"/>
        <v>34</v>
      </c>
    </row>
    <row r="1079" spans="1:18" ht="12.75" customHeight="1" x14ac:dyDescent="0.3">
      <c r="A1079" s="16">
        <v>1081</v>
      </c>
      <c r="B1079" s="14" t="s">
        <v>537</v>
      </c>
      <c r="C1079" s="14" t="s">
        <v>8</v>
      </c>
      <c r="D1079" s="14" t="s">
        <v>36</v>
      </c>
      <c r="E1079" s="15" t="s">
        <v>1391</v>
      </c>
      <c r="F1079" s="16">
        <v>30</v>
      </c>
      <c r="G1079" s="17">
        <v>18</v>
      </c>
      <c r="H1079" s="18">
        <f t="shared" si="82"/>
        <v>540</v>
      </c>
      <c r="I1079" s="14" t="str">
        <f t="shared" si="83"/>
        <v>ITA-zan VETRI-18</v>
      </c>
      <c r="J1079" s="32" t="str">
        <f>MID(Tabella1[[#This Row],[COD PRODOTTO]],3,3)</f>
        <v>794</v>
      </c>
      <c r="K1079" s="32"/>
      <c r="L1079" t="str">
        <f t="shared" si="85"/>
        <v>terminato</v>
      </c>
      <c r="M1079" t="str">
        <f t="shared" si="86"/>
        <v>S0794952</v>
      </c>
      <c r="N1079" t="str">
        <f>TRIM(C1079)</f>
        <v>ITA</v>
      </c>
      <c r="O1079" t="str">
        <f>TRIM(D1079)</f>
        <v>zan VETRI</v>
      </c>
      <c r="P1079" t="str">
        <f t="shared" si="84"/>
        <v>non terminato</v>
      </c>
      <c r="Q1079" t="str">
        <f t="shared" si="84"/>
        <v>30</v>
      </c>
      <c r="R1079" t="str">
        <f t="shared" si="84"/>
        <v>18</v>
      </c>
    </row>
    <row r="1080" spans="1:18" ht="12.75" customHeight="1" x14ac:dyDescent="0.3">
      <c r="A1080" s="16">
        <v>1082</v>
      </c>
      <c r="B1080" s="14" t="s">
        <v>537</v>
      </c>
      <c r="C1080" s="14" t="s">
        <v>8</v>
      </c>
      <c r="D1080" s="14" t="s">
        <v>36</v>
      </c>
      <c r="E1080" s="15" t="s">
        <v>1391</v>
      </c>
      <c r="F1080" s="16">
        <v>20</v>
      </c>
      <c r="G1080" s="17">
        <v>19</v>
      </c>
      <c r="H1080" s="18">
        <f t="shared" si="82"/>
        <v>380</v>
      </c>
      <c r="I1080" s="14" t="str">
        <f t="shared" si="83"/>
        <v>ITA-zan VETRI-19</v>
      </c>
      <c r="J1080" s="32" t="str">
        <f>MID(Tabella1[[#This Row],[COD PRODOTTO]],3,3)</f>
        <v>794</v>
      </c>
      <c r="K1080" s="32"/>
      <c r="L1080" t="str">
        <f t="shared" si="85"/>
        <v>terminato</v>
      </c>
      <c r="M1080" t="str">
        <f t="shared" si="86"/>
        <v>S0794952</v>
      </c>
      <c r="N1080" t="str">
        <f>TRIM(C1080)</f>
        <v>ITA</v>
      </c>
      <c r="O1080" t="str">
        <f>TRIM(D1080)</f>
        <v>zan VETRI</v>
      </c>
      <c r="P1080" t="str">
        <f t="shared" si="84"/>
        <v>non terminato</v>
      </c>
      <c r="Q1080" t="str">
        <f t="shared" si="84"/>
        <v>20</v>
      </c>
      <c r="R1080" t="str">
        <f t="shared" si="84"/>
        <v>19</v>
      </c>
    </row>
    <row r="1081" spans="1:18" ht="12.75" customHeight="1" x14ac:dyDescent="0.3">
      <c r="A1081" s="16">
        <v>1083</v>
      </c>
      <c r="B1081" s="14" t="s">
        <v>538</v>
      </c>
      <c r="C1081" s="14" t="s">
        <v>8</v>
      </c>
      <c r="D1081" s="14" t="s">
        <v>9</v>
      </c>
      <c r="E1081" s="15" t="s">
        <v>1391</v>
      </c>
      <c r="F1081" s="16">
        <v>20</v>
      </c>
      <c r="G1081" s="17">
        <v>29</v>
      </c>
      <c r="H1081" s="18">
        <f t="shared" si="82"/>
        <v>580</v>
      </c>
      <c r="I1081" s="14" t="str">
        <f t="shared" si="83"/>
        <v>ITA-SG-29</v>
      </c>
      <c r="J1081" s="32" t="str">
        <f>MID(Tabella1[[#This Row],[COD PRODOTTO]],3,3)</f>
        <v>006</v>
      </c>
      <c r="K1081" s="32"/>
      <c r="L1081" t="str">
        <f t="shared" si="85"/>
        <v>terminato</v>
      </c>
      <c r="M1081" t="str">
        <f t="shared" si="86"/>
        <v>M9006975</v>
      </c>
      <c r="N1081" t="str">
        <f>TRIM(C1081)</f>
        <v>ITA</v>
      </c>
      <c r="O1081" t="str">
        <f>TRIM(D1081)</f>
        <v>SG</v>
      </c>
      <c r="P1081" t="str">
        <f t="shared" si="84"/>
        <v>non terminato</v>
      </c>
      <c r="Q1081" t="str">
        <f t="shared" si="84"/>
        <v>20</v>
      </c>
      <c r="R1081" t="str">
        <f t="shared" si="84"/>
        <v>29</v>
      </c>
    </row>
    <row r="1082" spans="1:18" ht="12.75" customHeight="1" x14ac:dyDescent="0.3">
      <c r="A1082" s="16">
        <v>1084</v>
      </c>
      <c r="B1082" s="14" t="s">
        <v>538</v>
      </c>
      <c r="C1082" s="14" t="s">
        <v>8</v>
      </c>
      <c r="D1082" s="14" t="s">
        <v>9</v>
      </c>
      <c r="E1082" s="15" t="s">
        <v>1391</v>
      </c>
      <c r="F1082" s="16">
        <v>30</v>
      </c>
      <c r="G1082" s="17">
        <v>33</v>
      </c>
      <c r="H1082" s="18">
        <f t="shared" si="82"/>
        <v>990</v>
      </c>
      <c r="I1082" s="14" t="str">
        <f t="shared" si="83"/>
        <v>ITA-SG-33</v>
      </c>
      <c r="J1082" s="32" t="str">
        <f>MID(Tabella1[[#This Row],[COD PRODOTTO]],3,3)</f>
        <v>006</v>
      </c>
      <c r="K1082" s="32"/>
      <c r="L1082" t="str">
        <f t="shared" si="85"/>
        <v>terminato</v>
      </c>
      <c r="M1082" t="str">
        <f t="shared" si="86"/>
        <v>M9006975</v>
      </c>
      <c r="N1082" t="str">
        <f>TRIM(C1082)</f>
        <v>ITA</v>
      </c>
      <c r="O1082" t="str">
        <f>TRIM(D1082)</f>
        <v>SG</v>
      </c>
      <c r="P1082" t="str">
        <f t="shared" si="84"/>
        <v>non terminato</v>
      </c>
      <c r="Q1082" t="str">
        <f t="shared" si="84"/>
        <v>30</v>
      </c>
      <c r="R1082" t="str">
        <f t="shared" si="84"/>
        <v>33</v>
      </c>
    </row>
    <row r="1083" spans="1:18" ht="12.75" customHeight="1" x14ac:dyDescent="0.3">
      <c r="A1083" s="16">
        <v>1085</v>
      </c>
      <c r="B1083" s="14" t="s">
        <v>538</v>
      </c>
      <c r="C1083" s="14" t="s">
        <v>8</v>
      </c>
      <c r="D1083" s="14" t="s">
        <v>9</v>
      </c>
      <c r="E1083" s="14" t="s">
        <v>10</v>
      </c>
      <c r="F1083" s="16">
        <v>0</v>
      </c>
      <c r="G1083" s="17">
        <v>22</v>
      </c>
      <c r="H1083" s="18" t="str">
        <f t="shared" si="82"/>
        <v/>
      </c>
      <c r="I1083" s="14" t="str">
        <f t="shared" si="83"/>
        <v>ITA-SG-22</v>
      </c>
      <c r="J1083" s="32" t="str">
        <f>MID(Tabella1[[#This Row],[COD PRODOTTO]],3,3)</f>
        <v>006</v>
      </c>
      <c r="K1083" s="32"/>
      <c r="L1083" t="str">
        <f t="shared" si="85"/>
        <v>terminato</v>
      </c>
      <c r="M1083" t="str">
        <f t="shared" si="86"/>
        <v>M9006975</v>
      </c>
      <c r="N1083" t="str">
        <f>TRIM(C1083)</f>
        <v>ITA</v>
      </c>
      <c r="O1083" t="str">
        <f>TRIM(D1083)</f>
        <v>SG</v>
      </c>
      <c r="P1083" t="str">
        <f t="shared" si="84"/>
        <v>terminato</v>
      </c>
      <c r="Q1083" t="str">
        <f t="shared" si="84"/>
        <v>0</v>
      </c>
      <c r="R1083" t="str">
        <f t="shared" si="84"/>
        <v>22</v>
      </c>
    </row>
    <row r="1084" spans="1:18" ht="12.75" customHeight="1" x14ac:dyDescent="0.3">
      <c r="A1084" s="16">
        <v>1086</v>
      </c>
      <c r="B1084" s="14" t="s">
        <v>539</v>
      </c>
      <c r="C1084" s="14" t="s">
        <v>8</v>
      </c>
      <c r="D1084" s="14" t="s">
        <v>9</v>
      </c>
      <c r="E1084" s="14" t="s">
        <v>10</v>
      </c>
      <c r="F1084" s="16">
        <v>0</v>
      </c>
      <c r="G1084" s="17">
        <v>13</v>
      </c>
      <c r="H1084" s="18" t="str">
        <f t="shared" si="82"/>
        <v/>
      </c>
      <c r="I1084" s="14" t="str">
        <f t="shared" si="83"/>
        <v>ITA-SG-13</v>
      </c>
      <c r="J1084" s="32" t="str">
        <f>MID(Tabella1[[#This Row],[COD PRODOTTO]],3,3)</f>
        <v>467</v>
      </c>
      <c r="K1084" s="32"/>
      <c r="L1084" t="str">
        <f t="shared" si="85"/>
        <v>terminato</v>
      </c>
      <c r="M1084" t="str">
        <f t="shared" si="86"/>
        <v>R9467917</v>
      </c>
      <c r="N1084" t="str">
        <f>TRIM(C1084)</f>
        <v>ITA</v>
      </c>
      <c r="O1084" t="str">
        <f>TRIM(D1084)</f>
        <v>SG</v>
      </c>
      <c r="P1084" t="str">
        <f t="shared" si="84"/>
        <v>terminato</v>
      </c>
      <c r="Q1084" t="str">
        <f t="shared" si="84"/>
        <v>0</v>
      </c>
      <c r="R1084" t="str">
        <f t="shared" si="84"/>
        <v>13</v>
      </c>
    </row>
    <row r="1085" spans="1:18" ht="12.75" customHeight="1" x14ac:dyDescent="0.3">
      <c r="A1085" s="16">
        <v>1087</v>
      </c>
      <c r="B1085" s="14" t="s">
        <v>539</v>
      </c>
      <c r="C1085" s="14" t="s">
        <v>8</v>
      </c>
      <c r="D1085" s="14" t="s">
        <v>9</v>
      </c>
      <c r="E1085" s="15" t="s">
        <v>1391</v>
      </c>
      <c r="F1085" s="16">
        <v>30</v>
      </c>
      <c r="G1085" s="17">
        <v>20</v>
      </c>
      <c r="H1085" s="18">
        <f t="shared" si="82"/>
        <v>600</v>
      </c>
      <c r="I1085" s="14" t="str">
        <f t="shared" si="83"/>
        <v>ITA-SG-20</v>
      </c>
      <c r="J1085" s="32" t="str">
        <f>MID(Tabella1[[#This Row],[COD PRODOTTO]],3,3)</f>
        <v>467</v>
      </c>
      <c r="K1085" s="32"/>
      <c r="L1085" t="str">
        <f t="shared" si="85"/>
        <v>terminato</v>
      </c>
      <c r="M1085" t="str">
        <f t="shared" si="86"/>
        <v>R9467917</v>
      </c>
      <c r="N1085" t="str">
        <f>TRIM(C1085)</f>
        <v>ITA</v>
      </c>
      <c r="O1085" t="str">
        <f>TRIM(D1085)</f>
        <v>SG</v>
      </c>
      <c r="P1085" t="str">
        <f t="shared" si="84"/>
        <v>non terminato</v>
      </c>
      <c r="Q1085" t="str">
        <f t="shared" si="84"/>
        <v>30</v>
      </c>
      <c r="R1085" t="str">
        <f t="shared" si="84"/>
        <v>20</v>
      </c>
    </row>
    <row r="1086" spans="1:18" ht="12.75" customHeight="1" x14ac:dyDescent="0.3">
      <c r="A1086" s="16">
        <v>1088</v>
      </c>
      <c r="B1086" s="14" t="s">
        <v>540</v>
      </c>
      <c r="C1086" s="14" t="s">
        <v>8</v>
      </c>
      <c r="D1086" s="14" t="s">
        <v>9</v>
      </c>
      <c r="E1086" s="15" t="s">
        <v>1391</v>
      </c>
      <c r="F1086" s="16">
        <v>30</v>
      </c>
      <c r="G1086" s="17">
        <v>23</v>
      </c>
      <c r="H1086" s="18">
        <f t="shared" si="82"/>
        <v>690</v>
      </c>
      <c r="I1086" s="14" t="str">
        <f t="shared" si="83"/>
        <v>ITA-SG-23</v>
      </c>
      <c r="J1086" s="32" t="str">
        <f>MID(Tabella1[[#This Row],[COD PRODOTTO]],3,3)</f>
        <v>165</v>
      </c>
      <c r="K1086" s="32"/>
      <c r="L1086" t="str">
        <f t="shared" si="85"/>
        <v>terminato</v>
      </c>
      <c r="M1086" t="str">
        <f t="shared" si="86"/>
        <v>E1165555</v>
      </c>
      <c r="N1086" t="str">
        <f>TRIM(C1086)</f>
        <v>ITA</v>
      </c>
      <c r="O1086" t="str">
        <f>TRIM(D1086)</f>
        <v>SG</v>
      </c>
      <c r="P1086" t="str">
        <f t="shared" si="84"/>
        <v>non terminato</v>
      </c>
      <c r="Q1086" t="str">
        <f t="shared" si="84"/>
        <v>30</v>
      </c>
      <c r="R1086" t="str">
        <f t="shared" si="84"/>
        <v>23</v>
      </c>
    </row>
    <row r="1087" spans="1:18" ht="12.75" customHeight="1" x14ac:dyDescent="0.3">
      <c r="A1087" s="16">
        <v>1089</v>
      </c>
      <c r="B1087" s="14" t="s">
        <v>540</v>
      </c>
      <c r="C1087" s="14" t="s">
        <v>8</v>
      </c>
      <c r="D1087" s="14" t="s">
        <v>9</v>
      </c>
      <c r="E1087" s="14" t="s">
        <v>10</v>
      </c>
      <c r="F1087" s="16">
        <v>0</v>
      </c>
      <c r="G1087" s="17">
        <v>28</v>
      </c>
      <c r="H1087" s="18" t="str">
        <f t="shared" si="82"/>
        <v/>
      </c>
      <c r="I1087" s="14" t="str">
        <f t="shared" si="83"/>
        <v>ITA-SG-28</v>
      </c>
      <c r="J1087" s="32" t="str">
        <f>MID(Tabella1[[#This Row],[COD PRODOTTO]],3,3)</f>
        <v>165</v>
      </c>
      <c r="K1087" s="32"/>
      <c r="L1087" t="str">
        <f t="shared" si="85"/>
        <v>terminato</v>
      </c>
      <c r="M1087" t="str">
        <f t="shared" si="86"/>
        <v>E1165555</v>
      </c>
      <c r="N1087" t="str">
        <f>TRIM(C1087)</f>
        <v>ITA</v>
      </c>
      <c r="O1087" t="str">
        <f>TRIM(D1087)</f>
        <v>SG</v>
      </c>
      <c r="P1087" t="str">
        <f t="shared" si="84"/>
        <v>terminato</v>
      </c>
      <c r="Q1087" t="str">
        <f t="shared" si="84"/>
        <v>0</v>
      </c>
      <c r="R1087" t="str">
        <f t="shared" si="84"/>
        <v>28</v>
      </c>
    </row>
    <row r="1088" spans="1:18" ht="12.75" customHeight="1" x14ac:dyDescent="0.3">
      <c r="A1088" s="16">
        <v>1090</v>
      </c>
      <c r="B1088" s="14" t="s">
        <v>540</v>
      </c>
      <c r="C1088" s="14" t="s">
        <v>8</v>
      </c>
      <c r="D1088" s="14" t="s">
        <v>9</v>
      </c>
      <c r="E1088" s="15" t="s">
        <v>1391</v>
      </c>
      <c r="F1088" s="16">
        <v>20</v>
      </c>
      <c r="G1088" s="17">
        <v>26</v>
      </c>
      <c r="H1088" s="18">
        <f t="shared" si="82"/>
        <v>520</v>
      </c>
      <c r="I1088" s="14" t="str">
        <f t="shared" si="83"/>
        <v>ITA-SG-26</v>
      </c>
      <c r="J1088" s="32" t="str">
        <f>MID(Tabella1[[#This Row],[COD PRODOTTO]],3,3)</f>
        <v>165</v>
      </c>
      <c r="K1088" s="32"/>
      <c r="L1088" t="str">
        <f t="shared" si="85"/>
        <v>terminato</v>
      </c>
      <c r="M1088" t="str">
        <f t="shared" si="86"/>
        <v>E1165555</v>
      </c>
      <c r="N1088" t="str">
        <f>TRIM(C1088)</f>
        <v>ITA</v>
      </c>
      <c r="O1088" t="str">
        <f>TRIM(D1088)</f>
        <v>SG</v>
      </c>
      <c r="P1088" t="str">
        <f t="shared" si="84"/>
        <v>non terminato</v>
      </c>
      <c r="Q1088" t="str">
        <f t="shared" si="84"/>
        <v>20</v>
      </c>
      <c r="R1088" t="str">
        <f t="shared" si="84"/>
        <v>26</v>
      </c>
    </row>
    <row r="1089" spans="1:18" ht="12.75" customHeight="1" x14ac:dyDescent="0.3">
      <c r="A1089" s="16">
        <v>1091</v>
      </c>
      <c r="B1089" s="14" t="s">
        <v>541</v>
      </c>
      <c r="C1089" s="14" t="s">
        <v>8</v>
      </c>
      <c r="D1089" s="14" t="s">
        <v>36</v>
      </c>
      <c r="E1089" s="15" t="s">
        <v>1391</v>
      </c>
      <c r="F1089" s="16">
        <v>20</v>
      </c>
      <c r="G1089" s="17">
        <v>26</v>
      </c>
      <c r="H1089" s="18">
        <f t="shared" si="82"/>
        <v>520</v>
      </c>
      <c r="I1089" s="14" t="str">
        <f t="shared" si="83"/>
        <v>ITA-zan VETRI-26</v>
      </c>
      <c r="J1089" s="32" t="str">
        <f>MID(Tabella1[[#This Row],[COD PRODOTTO]],3,3)</f>
        <v>055</v>
      </c>
      <c r="K1089" s="32"/>
      <c r="L1089" t="str">
        <f t="shared" si="85"/>
        <v>terminato</v>
      </c>
      <c r="M1089" t="str">
        <f t="shared" si="86"/>
        <v>I6055276</v>
      </c>
      <c r="N1089" t="str">
        <f>TRIM(C1089)</f>
        <v>ITA</v>
      </c>
      <c r="O1089" t="str">
        <f>TRIM(D1089)</f>
        <v>zan VETRI</v>
      </c>
      <c r="P1089" t="str">
        <f t="shared" si="84"/>
        <v>non terminato</v>
      </c>
      <c r="Q1089" t="str">
        <f t="shared" si="84"/>
        <v>20</v>
      </c>
      <c r="R1089" t="str">
        <f t="shared" si="84"/>
        <v>26</v>
      </c>
    </row>
    <row r="1090" spans="1:18" ht="12.75" customHeight="1" x14ac:dyDescent="0.3">
      <c r="A1090" s="16">
        <v>1092</v>
      </c>
      <c r="B1090" s="14" t="s">
        <v>541</v>
      </c>
      <c r="C1090" s="14" t="s">
        <v>8</v>
      </c>
      <c r="D1090" s="14" t="s">
        <v>36</v>
      </c>
      <c r="E1090" s="15" t="s">
        <v>1391</v>
      </c>
      <c r="F1090" s="16">
        <v>30</v>
      </c>
      <c r="G1090" s="17">
        <v>16</v>
      </c>
      <c r="H1090" s="18">
        <f t="shared" ref="H1090:H1153" si="87">IF(G1090*F1090=0,"",G1090*F1090)</f>
        <v>480</v>
      </c>
      <c r="I1090" s="14" t="str">
        <f t="shared" ref="I1090:I1153" si="88">_xlfn.CONCAT(C1090,"-",D1090,"-",G1090)</f>
        <v>ITA-zan VETRI-16</v>
      </c>
      <c r="J1090" s="32" t="str">
        <f>MID(Tabella1[[#This Row],[COD PRODOTTO]],3,3)</f>
        <v>055</v>
      </c>
      <c r="K1090" s="32"/>
      <c r="L1090" t="str">
        <f t="shared" si="85"/>
        <v>terminato</v>
      </c>
      <c r="M1090" t="str">
        <f t="shared" si="86"/>
        <v>I6055276</v>
      </c>
      <c r="N1090" t="str">
        <f>TRIM(C1090)</f>
        <v>ITA</v>
      </c>
      <c r="O1090" t="str">
        <f>TRIM(D1090)</f>
        <v>zan VETRI</v>
      </c>
      <c r="P1090" t="str">
        <f>TRIM(E1090)</f>
        <v>non terminato</v>
      </c>
      <c r="Q1090" t="str">
        <f>TRIM(F1090)</f>
        <v>30</v>
      </c>
      <c r="R1090" t="str">
        <f>TRIM(G1090)</f>
        <v>16</v>
      </c>
    </row>
    <row r="1091" spans="1:18" ht="12.75" customHeight="1" x14ac:dyDescent="0.3">
      <c r="A1091" s="16">
        <v>1093</v>
      </c>
      <c r="B1091" s="14" t="s">
        <v>542</v>
      </c>
      <c r="C1091" s="14" t="s">
        <v>8</v>
      </c>
      <c r="D1091" s="14" t="s">
        <v>9</v>
      </c>
      <c r="E1091" s="14" t="s">
        <v>10</v>
      </c>
      <c r="F1091" s="16">
        <v>0</v>
      </c>
      <c r="G1091" s="17">
        <v>33</v>
      </c>
      <c r="H1091" s="18" t="str">
        <f t="shared" si="87"/>
        <v/>
      </c>
      <c r="I1091" s="14" t="str">
        <f t="shared" si="88"/>
        <v>ITA-SG-33</v>
      </c>
      <c r="J1091" s="32" t="str">
        <f>MID(Tabella1[[#This Row],[COD PRODOTTO]],3,3)</f>
        <v>138</v>
      </c>
      <c r="K1091" s="32"/>
      <c r="L1091" t="str">
        <f t="shared" ref="L1091:L1154" si="89">IF($E1091="","non terminato","terminato")</f>
        <v>terminato</v>
      </c>
      <c r="M1091" t="str">
        <f t="shared" ref="M1091:M1154" si="90">TRIM(B1091)</f>
        <v>V6138998</v>
      </c>
      <c r="N1091" t="str">
        <f>TRIM(C1091)</f>
        <v>ITA</v>
      </c>
      <c r="O1091" t="str">
        <f>TRIM(D1091)</f>
        <v>SG</v>
      </c>
      <c r="P1091" t="str">
        <f>TRIM(E1091)</f>
        <v>terminato</v>
      </c>
      <c r="Q1091" t="str">
        <f t="shared" ref="Q1091:R1154" si="91">TRIM(F1091)</f>
        <v>0</v>
      </c>
      <c r="R1091" t="str">
        <f t="shared" si="91"/>
        <v>33</v>
      </c>
    </row>
    <row r="1092" spans="1:18" ht="12.75" customHeight="1" x14ac:dyDescent="0.3">
      <c r="A1092" s="16">
        <v>1094</v>
      </c>
      <c r="B1092" s="14" t="s">
        <v>543</v>
      </c>
      <c r="C1092" s="14" t="s">
        <v>8</v>
      </c>
      <c r="D1092" s="14" t="s">
        <v>54</v>
      </c>
      <c r="E1092" s="15" t="s">
        <v>1391</v>
      </c>
      <c r="F1092" s="16">
        <v>30</v>
      </c>
      <c r="G1092" s="17">
        <v>15</v>
      </c>
      <c r="H1092" s="18">
        <f t="shared" si="87"/>
        <v>450</v>
      </c>
      <c r="I1092" s="14" t="str">
        <f t="shared" si="88"/>
        <v>ITA-zan S.R.L.-15</v>
      </c>
      <c r="J1092" s="32" t="str">
        <f>MID(Tabella1[[#This Row],[COD PRODOTTO]],3,3)</f>
        <v>897</v>
      </c>
      <c r="K1092" s="32"/>
      <c r="L1092" t="str">
        <f t="shared" si="89"/>
        <v>terminato</v>
      </c>
      <c r="M1092" t="str">
        <f t="shared" si="90"/>
        <v>C7897169</v>
      </c>
      <c r="N1092" t="str">
        <f>TRIM(C1092)</f>
        <v>ITA</v>
      </c>
      <c r="O1092" t="str">
        <f>TRIM(D1092)</f>
        <v>zan S.R.L.</v>
      </c>
      <c r="P1092" t="str">
        <f>TRIM(E1092)</f>
        <v>non terminato</v>
      </c>
      <c r="Q1092" t="str">
        <f t="shared" si="91"/>
        <v>30</v>
      </c>
      <c r="R1092" t="str">
        <f t="shared" si="91"/>
        <v>15</v>
      </c>
    </row>
    <row r="1093" spans="1:18" ht="12.75" customHeight="1" x14ac:dyDescent="0.3">
      <c r="A1093" s="16">
        <v>1095</v>
      </c>
      <c r="B1093" s="14" t="s">
        <v>544</v>
      </c>
      <c r="C1093" s="14" t="s">
        <v>8</v>
      </c>
      <c r="D1093" s="14" t="s">
        <v>54</v>
      </c>
      <c r="E1093" s="15" t="s">
        <v>1391</v>
      </c>
      <c r="F1093" s="16">
        <v>30</v>
      </c>
      <c r="G1093" s="17">
        <v>14</v>
      </c>
      <c r="H1093" s="18">
        <f t="shared" si="87"/>
        <v>420</v>
      </c>
      <c r="I1093" s="14" t="str">
        <f t="shared" si="88"/>
        <v>ITA-zan S.R.L.-14</v>
      </c>
      <c r="J1093" s="32" t="str">
        <f>MID(Tabella1[[#This Row],[COD PRODOTTO]],3,3)</f>
        <v>030</v>
      </c>
      <c r="K1093" s="32"/>
      <c r="L1093" t="str">
        <f t="shared" si="89"/>
        <v>terminato</v>
      </c>
      <c r="M1093" t="str">
        <f t="shared" si="90"/>
        <v>S0030641</v>
      </c>
      <c r="N1093" t="str">
        <f>TRIM(C1093)</f>
        <v>ITA</v>
      </c>
      <c r="O1093" t="str">
        <f>TRIM(D1093)</f>
        <v>zan S.R.L.</v>
      </c>
      <c r="P1093" t="str">
        <f>TRIM(E1093)</f>
        <v>non terminato</v>
      </c>
      <c r="Q1093" t="str">
        <f t="shared" si="91"/>
        <v>30</v>
      </c>
      <c r="R1093" t="str">
        <f t="shared" si="91"/>
        <v>14</v>
      </c>
    </row>
    <row r="1094" spans="1:18" ht="12.75" customHeight="1" x14ac:dyDescent="0.3">
      <c r="A1094" s="16">
        <v>1096</v>
      </c>
      <c r="B1094" s="14" t="s">
        <v>544</v>
      </c>
      <c r="C1094" s="14" t="s">
        <v>8</v>
      </c>
      <c r="D1094" s="14" t="s">
        <v>54</v>
      </c>
      <c r="E1094" s="14" t="s">
        <v>10</v>
      </c>
      <c r="F1094" s="16">
        <v>0</v>
      </c>
      <c r="G1094" s="17">
        <v>21</v>
      </c>
      <c r="H1094" s="18" t="str">
        <f t="shared" si="87"/>
        <v/>
      </c>
      <c r="I1094" s="14" t="str">
        <f t="shared" si="88"/>
        <v>ITA-zan S.R.L.-21</v>
      </c>
      <c r="J1094" s="32" t="str">
        <f>MID(Tabella1[[#This Row],[COD PRODOTTO]],3,3)</f>
        <v>030</v>
      </c>
      <c r="K1094" s="32"/>
      <c r="L1094" t="str">
        <f t="shared" si="89"/>
        <v>terminato</v>
      </c>
      <c r="M1094" t="str">
        <f t="shared" si="90"/>
        <v>S0030641</v>
      </c>
      <c r="N1094" t="str">
        <f>TRIM(C1094)</f>
        <v>ITA</v>
      </c>
      <c r="O1094" t="str">
        <f>TRIM(D1094)</f>
        <v>zan S.R.L.</v>
      </c>
      <c r="P1094" t="str">
        <f>TRIM(E1094)</f>
        <v>terminato</v>
      </c>
      <c r="Q1094" t="str">
        <f t="shared" si="91"/>
        <v>0</v>
      </c>
      <c r="R1094" t="str">
        <f t="shared" si="91"/>
        <v>21</v>
      </c>
    </row>
    <row r="1095" spans="1:18" ht="12.75" customHeight="1" x14ac:dyDescent="0.3">
      <c r="A1095" s="16">
        <v>1097</v>
      </c>
      <c r="B1095" s="14" t="s">
        <v>545</v>
      </c>
      <c r="C1095" s="14" t="s">
        <v>8</v>
      </c>
      <c r="D1095" s="14" t="s">
        <v>54</v>
      </c>
      <c r="E1095" s="14" t="s">
        <v>10</v>
      </c>
      <c r="F1095" s="16">
        <v>0</v>
      </c>
      <c r="G1095" s="17">
        <v>13</v>
      </c>
      <c r="H1095" s="18" t="str">
        <f t="shared" si="87"/>
        <v/>
      </c>
      <c r="I1095" s="14" t="str">
        <f t="shared" si="88"/>
        <v>ITA-zan S.R.L.-13</v>
      </c>
      <c r="J1095" s="32" t="str">
        <f>MID(Tabella1[[#This Row],[COD PRODOTTO]],3,3)</f>
        <v>263</v>
      </c>
      <c r="K1095" s="32"/>
      <c r="L1095" t="str">
        <f t="shared" si="89"/>
        <v>terminato</v>
      </c>
      <c r="M1095" t="str">
        <f t="shared" si="90"/>
        <v>P7263860</v>
      </c>
      <c r="N1095" t="str">
        <f>TRIM(C1095)</f>
        <v>ITA</v>
      </c>
      <c r="O1095" t="str">
        <f>TRIM(D1095)</f>
        <v>zan S.R.L.</v>
      </c>
      <c r="P1095" t="str">
        <f>TRIM(E1095)</f>
        <v>terminato</v>
      </c>
      <c r="Q1095" t="str">
        <f t="shared" si="91"/>
        <v>0</v>
      </c>
      <c r="R1095" t="str">
        <f t="shared" si="91"/>
        <v>13</v>
      </c>
    </row>
    <row r="1096" spans="1:18" ht="12.75" customHeight="1" x14ac:dyDescent="0.3">
      <c r="A1096" s="16">
        <v>1098</v>
      </c>
      <c r="B1096" s="14" t="s">
        <v>545</v>
      </c>
      <c r="C1096" s="14" t="s">
        <v>8</v>
      </c>
      <c r="D1096" s="14" t="s">
        <v>54</v>
      </c>
      <c r="E1096" s="15" t="s">
        <v>1391</v>
      </c>
      <c r="F1096" s="16">
        <v>20</v>
      </c>
      <c r="G1096" s="17">
        <v>12</v>
      </c>
      <c r="H1096" s="18">
        <f t="shared" si="87"/>
        <v>240</v>
      </c>
      <c r="I1096" s="14" t="str">
        <f t="shared" si="88"/>
        <v>ITA-zan S.R.L.-12</v>
      </c>
      <c r="J1096" s="32" t="str">
        <f>MID(Tabella1[[#This Row],[COD PRODOTTO]],3,3)</f>
        <v>263</v>
      </c>
      <c r="K1096" s="32"/>
      <c r="L1096" t="str">
        <f t="shared" si="89"/>
        <v>terminato</v>
      </c>
      <c r="M1096" t="str">
        <f t="shared" si="90"/>
        <v>P7263860</v>
      </c>
      <c r="N1096" t="str">
        <f>TRIM(C1096)</f>
        <v>ITA</v>
      </c>
      <c r="O1096" t="str">
        <f>TRIM(D1096)</f>
        <v>zan S.R.L.</v>
      </c>
      <c r="P1096" t="str">
        <f>TRIM(E1096)</f>
        <v>non terminato</v>
      </c>
      <c r="Q1096" t="str">
        <f t="shared" si="91"/>
        <v>20</v>
      </c>
      <c r="R1096" t="str">
        <f t="shared" si="91"/>
        <v>12</v>
      </c>
    </row>
    <row r="1097" spans="1:18" ht="12.75" customHeight="1" x14ac:dyDescent="0.3">
      <c r="A1097" s="16">
        <v>1099</v>
      </c>
      <c r="B1097" s="14" t="s">
        <v>545</v>
      </c>
      <c r="C1097" s="14" t="s">
        <v>8</v>
      </c>
      <c r="D1097" s="14" t="s">
        <v>54</v>
      </c>
      <c r="E1097" s="15" t="s">
        <v>1391</v>
      </c>
      <c r="F1097" s="16">
        <v>30</v>
      </c>
      <c r="G1097" s="17">
        <v>25</v>
      </c>
      <c r="H1097" s="18">
        <f t="shared" si="87"/>
        <v>750</v>
      </c>
      <c r="I1097" s="14" t="str">
        <f t="shared" si="88"/>
        <v>ITA-zan S.R.L.-25</v>
      </c>
      <c r="J1097" s="32" t="str">
        <f>MID(Tabella1[[#This Row],[COD PRODOTTO]],3,3)</f>
        <v>263</v>
      </c>
      <c r="K1097" s="32"/>
      <c r="L1097" t="str">
        <f t="shared" si="89"/>
        <v>terminato</v>
      </c>
      <c r="M1097" t="str">
        <f t="shared" si="90"/>
        <v>P7263860</v>
      </c>
      <c r="N1097" t="str">
        <f>TRIM(C1097)</f>
        <v>ITA</v>
      </c>
      <c r="O1097" t="str">
        <f>TRIM(D1097)</f>
        <v>zan S.R.L.</v>
      </c>
      <c r="P1097" t="str">
        <f>TRIM(E1097)</f>
        <v>non terminato</v>
      </c>
      <c r="Q1097" t="str">
        <f t="shared" si="91"/>
        <v>30</v>
      </c>
      <c r="R1097" t="str">
        <f t="shared" si="91"/>
        <v>25</v>
      </c>
    </row>
    <row r="1098" spans="1:18" ht="12.75" customHeight="1" x14ac:dyDescent="0.3">
      <c r="A1098" s="16">
        <v>1100</v>
      </c>
      <c r="B1098" s="14" t="s">
        <v>546</v>
      </c>
      <c r="C1098" s="14" t="s">
        <v>8</v>
      </c>
      <c r="D1098" s="14" t="s">
        <v>9</v>
      </c>
      <c r="E1098" s="15" t="s">
        <v>1391</v>
      </c>
      <c r="F1098" s="16">
        <v>30</v>
      </c>
      <c r="G1098" s="17">
        <v>14</v>
      </c>
      <c r="H1098" s="18">
        <f t="shared" si="87"/>
        <v>420</v>
      </c>
      <c r="I1098" s="14" t="str">
        <f t="shared" si="88"/>
        <v>ITA-SG-14</v>
      </c>
      <c r="J1098" s="32" t="str">
        <f>MID(Tabella1[[#This Row],[COD PRODOTTO]],3,3)</f>
        <v>985</v>
      </c>
      <c r="K1098" s="32"/>
      <c r="L1098" t="str">
        <f t="shared" si="89"/>
        <v>terminato</v>
      </c>
      <c r="M1098" t="str">
        <f t="shared" si="90"/>
        <v>S0985538</v>
      </c>
      <c r="N1098" t="str">
        <f>TRIM(C1098)</f>
        <v>ITA</v>
      </c>
      <c r="O1098" t="str">
        <f>TRIM(D1098)</f>
        <v>SG</v>
      </c>
      <c r="P1098" t="str">
        <f>TRIM(E1098)</f>
        <v>non terminato</v>
      </c>
      <c r="Q1098" t="str">
        <f t="shared" si="91"/>
        <v>30</v>
      </c>
      <c r="R1098" t="str">
        <f t="shared" si="91"/>
        <v>14</v>
      </c>
    </row>
    <row r="1099" spans="1:18" ht="12.75" customHeight="1" x14ac:dyDescent="0.3">
      <c r="A1099" s="16">
        <v>1101</v>
      </c>
      <c r="B1099" s="14" t="s">
        <v>546</v>
      </c>
      <c r="C1099" s="14" t="s">
        <v>8</v>
      </c>
      <c r="D1099" s="14" t="s">
        <v>9</v>
      </c>
      <c r="E1099" s="15" t="s">
        <v>1391</v>
      </c>
      <c r="F1099" s="16">
        <v>20</v>
      </c>
      <c r="G1099" s="17">
        <v>12</v>
      </c>
      <c r="H1099" s="18">
        <f t="shared" si="87"/>
        <v>240</v>
      </c>
      <c r="I1099" s="14" t="str">
        <f t="shared" si="88"/>
        <v>ITA-SG-12</v>
      </c>
      <c r="J1099" s="32" t="str">
        <f>MID(Tabella1[[#This Row],[COD PRODOTTO]],3,3)</f>
        <v>985</v>
      </c>
      <c r="K1099" s="32"/>
      <c r="L1099" t="str">
        <f t="shared" si="89"/>
        <v>terminato</v>
      </c>
      <c r="M1099" t="str">
        <f t="shared" si="90"/>
        <v>S0985538</v>
      </c>
      <c r="N1099" t="str">
        <f>TRIM(C1099)</f>
        <v>ITA</v>
      </c>
      <c r="O1099" t="str">
        <f>TRIM(D1099)</f>
        <v>SG</v>
      </c>
      <c r="P1099" t="str">
        <f>TRIM(E1099)</f>
        <v>non terminato</v>
      </c>
      <c r="Q1099" t="str">
        <f t="shared" si="91"/>
        <v>20</v>
      </c>
      <c r="R1099" t="str">
        <f t="shared" si="91"/>
        <v>12</v>
      </c>
    </row>
    <row r="1100" spans="1:18" ht="12.75" customHeight="1" x14ac:dyDescent="0.3">
      <c r="A1100" s="16">
        <v>1102</v>
      </c>
      <c r="B1100" s="14" t="s">
        <v>546</v>
      </c>
      <c r="C1100" s="14" t="s">
        <v>8</v>
      </c>
      <c r="D1100" s="14" t="s">
        <v>9</v>
      </c>
      <c r="E1100" s="14" t="s">
        <v>10</v>
      </c>
      <c r="F1100" s="16">
        <v>0</v>
      </c>
      <c r="G1100" s="17">
        <v>22</v>
      </c>
      <c r="H1100" s="18" t="str">
        <f t="shared" si="87"/>
        <v/>
      </c>
      <c r="I1100" s="14" t="str">
        <f t="shared" si="88"/>
        <v>ITA-SG-22</v>
      </c>
      <c r="J1100" s="32" t="str">
        <f>MID(Tabella1[[#This Row],[COD PRODOTTO]],3,3)</f>
        <v>985</v>
      </c>
      <c r="K1100" s="32"/>
      <c r="L1100" t="str">
        <f t="shared" si="89"/>
        <v>terminato</v>
      </c>
      <c r="M1100" t="str">
        <f t="shared" si="90"/>
        <v>S0985538</v>
      </c>
      <c r="N1100" t="str">
        <f>TRIM(C1100)</f>
        <v>ITA</v>
      </c>
      <c r="O1100" t="str">
        <f>TRIM(D1100)</f>
        <v>SG</v>
      </c>
      <c r="P1100" t="str">
        <f>TRIM(E1100)</f>
        <v>terminato</v>
      </c>
      <c r="Q1100" t="str">
        <f t="shared" si="91"/>
        <v>0</v>
      </c>
      <c r="R1100" t="str">
        <f t="shared" si="91"/>
        <v>22</v>
      </c>
    </row>
    <row r="1101" spans="1:18" ht="12.75" customHeight="1" x14ac:dyDescent="0.3">
      <c r="A1101" s="16">
        <v>1103</v>
      </c>
      <c r="B1101" s="14" t="s">
        <v>546</v>
      </c>
      <c r="C1101" s="14" t="s">
        <v>8</v>
      </c>
      <c r="D1101" s="14" t="s">
        <v>9</v>
      </c>
      <c r="E1101" s="15" t="s">
        <v>1391</v>
      </c>
      <c r="F1101" s="16">
        <v>20</v>
      </c>
      <c r="G1101" s="17">
        <v>10</v>
      </c>
      <c r="H1101" s="18">
        <f t="shared" si="87"/>
        <v>200</v>
      </c>
      <c r="I1101" s="14" t="str">
        <f t="shared" si="88"/>
        <v>ITA-SG-10</v>
      </c>
      <c r="J1101" s="32" t="str">
        <f>MID(Tabella1[[#This Row],[COD PRODOTTO]],3,3)</f>
        <v>985</v>
      </c>
      <c r="K1101" s="32"/>
      <c r="L1101" t="str">
        <f t="shared" si="89"/>
        <v>terminato</v>
      </c>
      <c r="M1101" t="str">
        <f t="shared" si="90"/>
        <v>S0985538</v>
      </c>
      <c r="N1101" t="str">
        <f>TRIM(C1101)</f>
        <v>ITA</v>
      </c>
      <c r="O1101" t="str">
        <f>TRIM(D1101)</f>
        <v>SG</v>
      </c>
      <c r="P1101" t="str">
        <f>TRIM(E1101)</f>
        <v>non terminato</v>
      </c>
      <c r="Q1101" t="str">
        <f t="shared" si="91"/>
        <v>20</v>
      </c>
      <c r="R1101" t="str">
        <f t="shared" si="91"/>
        <v>10</v>
      </c>
    </row>
    <row r="1102" spans="1:18" ht="12.75" customHeight="1" x14ac:dyDescent="0.3">
      <c r="A1102" s="16">
        <v>1104</v>
      </c>
      <c r="B1102" s="14" t="s">
        <v>547</v>
      </c>
      <c r="C1102" s="14" t="s">
        <v>8</v>
      </c>
      <c r="D1102" s="14" t="s">
        <v>49</v>
      </c>
      <c r="E1102" s="15" t="s">
        <v>1391</v>
      </c>
      <c r="F1102" s="16">
        <v>20</v>
      </c>
      <c r="G1102" s="17">
        <v>20</v>
      </c>
      <c r="H1102" s="18">
        <f t="shared" si="87"/>
        <v>400</v>
      </c>
      <c r="I1102" s="14" t="str">
        <f t="shared" si="88"/>
        <v>ITA-SICURpin SUD S.r.l-20</v>
      </c>
      <c r="J1102" s="32" t="str">
        <f>MID(Tabella1[[#This Row],[COD PRODOTTO]],3,3)</f>
        <v>750</v>
      </c>
      <c r="K1102" s="32"/>
      <c r="L1102" t="str">
        <f t="shared" si="89"/>
        <v>terminato</v>
      </c>
      <c r="M1102" t="str">
        <f t="shared" si="90"/>
        <v>C7750276</v>
      </c>
      <c r="N1102" t="str">
        <f>TRIM(C1102)</f>
        <v>ITA</v>
      </c>
      <c r="O1102" t="str">
        <f>TRIM(D1102)</f>
        <v>SICURpin SUD S.r.l</v>
      </c>
      <c r="P1102" t="str">
        <f>TRIM(E1102)</f>
        <v>non terminato</v>
      </c>
      <c r="Q1102" t="str">
        <f t="shared" si="91"/>
        <v>20</v>
      </c>
      <c r="R1102" t="str">
        <f t="shared" si="91"/>
        <v>20</v>
      </c>
    </row>
    <row r="1103" spans="1:18" ht="12.75" customHeight="1" x14ac:dyDescent="0.3">
      <c r="A1103" s="16">
        <v>1105</v>
      </c>
      <c r="B1103" s="14" t="s">
        <v>547</v>
      </c>
      <c r="C1103" s="14" t="s">
        <v>8</v>
      </c>
      <c r="D1103" s="14" t="s">
        <v>49</v>
      </c>
      <c r="E1103" s="14" t="s">
        <v>10</v>
      </c>
      <c r="F1103" s="16">
        <v>0</v>
      </c>
      <c r="G1103" s="17">
        <v>31</v>
      </c>
      <c r="H1103" s="18" t="str">
        <f t="shared" si="87"/>
        <v/>
      </c>
      <c r="I1103" s="14" t="str">
        <f t="shared" si="88"/>
        <v>ITA-SICURpin SUD S.r.l-31</v>
      </c>
      <c r="J1103" s="32" t="str">
        <f>MID(Tabella1[[#This Row],[COD PRODOTTO]],3,3)</f>
        <v>750</v>
      </c>
      <c r="K1103" s="32"/>
      <c r="L1103" t="str">
        <f t="shared" si="89"/>
        <v>terminato</v>
      </c>
      <c r="M1103" t="str">
        <f t="shared" si="90"/>
        <v>C7750276</v>
      </c>
      <c r="N1103" t="str">
        <f>TRIM(C1103)</f>
        <v>ITA</v>
      </c>
      <c r="O1103" t="str">
        <f>TRIM(D1103)</f>
        <v>SICURpin SUD S.r.l</v>
      </c>
      <c r="P1103" t="str">
        <f>TRIM(E1103)</f>
        <v>terminato</v>
      </c>
      <c r="Q1103" t="str">
        <f t="shared" si="91"/>
        <v>0</v>
      </c>
      <c r="R1103" t="str">
        <f t="shared" si="91"/>
        <v>31</v>
      </c>
    </row>
    <row r="1104" spans="1:18" ht="12.75" customHeight="1" x14ac:dyDescent="0.3">
      <c r="A1104" s="16">
        <v>1106</v>
      </c>
      <c r="B1104" s="14" t="s">
        <v>547</v>
      </c>
      <c r="C1104" s="14" t="s">
        <v>8</v>
      </c>
      <c r="D1104" s="14" t="s">
        <v>49</v>
      </c>
      <c r="E1104" s="15" t="s">
        <v>1391</v>
      </c>
      <c r="F1104" s="16">
        <v>30</v>
      </c>
      <c r="G1104" s="17">
        <v>14</v>
      </c>
      <c r="H1104" s="18">
        <f t="shared" si="87"/>
        <v>420</v>
      </c>
      <c r="I1104" s="14" t="str">
        <f t="shared" si="88"/>
        <v>ITA-SICURpin SUD S.r.l-14</v>
      </c>
      <c r="J1104" s="32" t="str">
        <f>MID(Tabella1[[#This Row],[COD PRODOTTO]],3,3)</f>
        <v>750</v>
      </c>
      <c r="K1104" s="32"/>
      <c r="L1104" t="str">
        <f t="shared" si="89"/>
        <v>terminato</v>
      </c>
      <c r="M1104" t="str">
        <f t="shared" si="90"/>
        <v>C7750276</v>
      </c>
      <c r="N1104" t="str">
        <f>TRIM(C1104)</f>
        <v>ITA</v>
      </c>
      <c r="O1104" t="str">
        <f>TRIM(D1104)</f>
        <v>SICURpin SUD S.r.l</v>
      </c>
      <c r="P1104" t="str">
        <f>TRIM(E1104)</f>
        <v>non terminato</v>
      </c>
      <c r="Q1104" t="str">
        <f t="shared" si="91"/>
        <v>30</v>
      </c>
      <c r="R1104" t="str">
        <f t="shared" si="91"/>
        <v>14</v>
      </c>
    </row>
    <row r="1105" spans="1:18" ht="12.75" customHeight="1" x14ac:dyDescent="0.3">
      <c r="A1105" s="16">
        <v>1107</v>
      </c>
      <c r="B1105" s="14" t="s">
        <v>548</v>
      </c>
      <c r="C1105" s="14" t="s">
        <v>8</v>
      </c>
      <c r="D1105" s="14" t="s">
        <v>36</v>
      </c>
      <c r="E1105" s="14" t="s">
        <v>10</v>
      </c>
      <c r="F1105" s="16">
        <v>0</v>
      </c>
      <c r="G1105" s="17">
        <v>16</v>
      </c>
      <c r="H1105" s="18" t="str">
        <f t="shared" si="87"/>
        <v/>
      </c>
      <c r="I1105" s="14" t="str">
        <f t="shared" si="88"/>
        <v>ITA-zan VETRI-16</v>
      </c>
      <c r="J1105" s="32" t="str">
        <f>MID(Tabella1[[#This Row],[COD PRODOTTO]],3,3)</f>
        <v>959</v>
      </c>
      <c r="K1105" s="32"/>
      <c r="L1105" t="str">
        <f t="shared" si="89"/>
        <v>terminato</v>
      </c>
      <c r="M1105" t="str">
        <f t="shared" si="90"/>
        <v>R0959074</v>
      </c>
      <c r="N1105" t="str">
        <f>TRIM(C1105)</f>
        <v>ITA</v>
      </c>
      <c r="O1105" t="str">
        <f>TRIM(D1105)</f>
        <v>zan VETRI</v>
      </c>
      <c r="P1105" t="str">
        <f>TRIM(E1105)</f>
        <v>terminato</v>
      </c>
      <c r="Q1105" t="str">
        <f t="shared" si="91"/>
        <v>0</v>
      </c>
      <c r="R1105" t="str">
        <f t="shared" si="91"/>
        <v>16</v>
      </c>
    </row>
    <row r="1106" spans="1:18" ht="12.75" customHeight="1" x14ac:dyDescent="0.3">
      <c r="A1106" s="16">
        <v>1108</v>
      </c>
      <c r="B1106" s="14" t="s">
        <v>549</v>
      </c>
      <c r="C1106" s="14" t="s">
        <v>8</v>
      </c>
      <c r="D1106" s="14" t="s">
        <v>9</v>
      </c>
      <c r="E1106" s="15" t="s">
        <v>1391</v>
      </c>
      <c r="F1106" s="16">
        <v>20</v>
      </c>
      <c r="G1106" s="17">
        <v>12</v>
      </c>
      <c r="H1106" s="18">
        <f t="shared" si="87"/>
        <v>240</v>
      </c>
      <c r="I1106" s="14" t="str">
        <f t="shared" si="88"/>
        <v>ITA-SG-12</v>
      </c>
      <c r="J1106" s="32" t="str">
        <f>MID(Tabella1[[#This Row],[COD PRODOTTO]],3,3)</f>
        <v>940</v>
      </c>
      <c r="K1106" s="32"/>
      <c r="L1106" t="str">
        <f t="shared" si="89"/>
        <v>terminato</v>
      </c>
      <c r="M1106" t="str">
        <f t="shared" si="90"/>
        <v>R0940762</v>
      </c>
      <c r="N1106" t="str">
        <f>TRIM(C1106)</f>
        <v>ITA</v>
      </c>
      <c r="O1106" t="str">
        <f>TRIM(D1106)</f>
        <v>SG</v>
      </c>
      <c r="P1106" t="str">
        <f>TRIM(E1106)</f>
        <v>non terminato</v>
      </c>
      <c r="Q1106" t="str">
        <f t="shared" si="91"/>
        <v>20</v>
      </c>
      <c r="R1106" t="str">
        <f t="shared" si="91"/>
        <v>12</v>
      </c>
    </row>
    <row r="1107" spans="1:18" ht="12.75" customHeight="1" x14ac:dyDescent="0.3">
      <c r="A1107" s="16">
        <v>1109</v>
      </c>
      <c r="B1107" s="14" t="s">
        <v>549</v>
      </c>
      <c r="C1107" s="14" t="s">
        <v>8</v>
      </c>
      <c r="D1107" s="14" t="s">
        <v>9</v>
      </c>
      <c r="E1107" s="15" t="s">
        <v>1391</v>
      </c>
      <c r="F1107" s="16">
        <v>30</v>
      </c>
      <c r="G1107" s="17">
        <v>26</v>
      </c>
      <c r="H1107" s="18">
        <f t="shared" si="87"/>
        <v>780</v>
      </c>
      <c r="I1107" s="14" t="str">
        <f t="shared" si="88"/>
        <v>ITA-SG-26</v>
      </c>
      <c r="J1107" s="32" t="str">
        <f>MID(Tabella1[[#This Row],[COD PRODOTTO]],3,3)</f>
        <v>940</v>
      </c>
      <c r="K1107" s="32"/>
      <c r="L1107" t="str">
        <f t="shared" si="89"/>
        <v>terminato</v>
      </c>
      <c r="M1107" t="str">
        <f t="shared" si="90"/>
        <v>R0940762</v>
      </c>
      <c r="N1107" t="str">
        <f>TRIM(C1107)</f>
        <v>ITA</v>
      </c>
      <c r="O1107" t="str">
        <f>TRIM(D1107)</f>
        <v>SG</v>
      </c>
      <c r="P1107" t="str">
        <f>TRIM(E1107)</f>
        <v>non terminato</v>
      </c>
      <c r="Q1107" t="str">
        <f t="shared" si="91"/>
        <v>30</v>
      </c>
      <c r="R1107" t="str">
        <f t="shared" si="91"/>
        <v>26</v>
      </c>
    </row>
    <row r="1108" spans="1:18" ht="12.75" customHeight="1" x14ac:dyDescent="0.3">
      <c r="A1108" s="16">
        <v>1110</v>
      </c>
      <c r="B1108" s="14" t="s">
        <v>549</v>
      </c>
      <c r="C1108" s="14" t="s">
        <v>8</v>
      </c>
      <c r="D1108" s="14" t="s">
        <v>9</v>
      </c>
      <c r="E1108" s="14" t="s">
        <v>10</v>
      </c>
      <c r="F1108" s="16">
        <v>0</v>
      </c>
      <c r="G1108" s="17">
        <v>31</v>
      </c>
      <c r="H1108" s="18" t="str">
        <f t="shared" si="87"/>
        <v/>
      </c>
      <c r="I1108" s="14" t="str">
        <f t="shared" si="88"/>
        <v>ITA-SG-31</v>
      </c>
      <c r="J1108" s="32" t="str">
        <f>MID(Tabella1[[#This Row],[COD PRODOTTO]],3,3)</f>
        <v>940</v>
      </c>
      <c r="K1108" s="32"/>
      <c r="L1108" t="str">
        <f t="shared" si="89"/>
        <v>terminato</v>
      </c>
      <c r="M1108" t="str">
        <f t="shared" si="90"/>
        <v>R0940762</v>
      </c>
      <c r="N1108" t="str">
        <f>TRIM(C1108)</f>
        <v>ITA</v>
      </c>
      <c r="O1108" t="str">
        <f>TRIM(D1108)</f>
        <v>SG</v>
      </c>
      <c r="P1108" t="str">
        <f>TRIM(E1108)</f>
        <v>terminato</v>
      </c>
      <c r="Q1108" t="str">
        <f t="shared" si="91"/>
        <v>0</v>
      </c>
      <c r="R1108" t="str">
        <f t="shared" si="91"/>
        <v>31</v>
      </c>
    </row>
    <row r="1109" spans="1:18" ht="12.75" customHeight="1" x14ac:dyDescent="0.3">
      <c r="A1109" s="16">
        <v>1111</v>
      </c>
      <c r="B1109" s="14" t="s">
        <v>550</v>
      </c>
      <c r="C1109" s="14" t="s">
        <v>8</v>
      </c>
      <c r="D1109" s="14" t="s">
        <v>75</v>
      </c>
      <c r="E1109" s="14" t="s">
        <v>10</v>
      </c>
      <c r="F1109" s="16">
        <v>0</v>
      </c>
      <c r="G1109" s="17">
        <v>22</v>
      </c>
      <c r="H1109" s="18" t="str">
        <f t="shared" si="87"/>
        <v/>
      </c>
      <c r="I1109" s="14" t="str">
        <f t="shared" si="88"/>
        <v>ITA-lollo SRL-22</v>
      </c>
      <c r="J1109" s="32" t="str">
        <f>MID(Tabella1[[#This Row],[COD PRODOTTO]],3,3)</f>
        <v>679</v>
      </c>
      <c r="K1109" s="32"/>
      <c r="L1109" t="str">
        <f t="shared" si="89"/>
        <v>terminato</v>
      </c>
      <c r="M1109" t="str">
        <f t="shared" si="90"/>
        <v>A8679549</v>
      </c>
      <c r="N1109" t="str">
        <f>TRIM(C1109)</f>
        <v>ITA</v>
      </c>
      <c r="O1109" t="str">
        <f>TRIM(D1109)</f>
        <v>lollo SRL</v>
      </c>
      <c r="P1109" t="str">
        <f>TRIM(E1109)</f>
        <v>terminato</v>
      </c>
      <c r="Q1109" t="str">
        <f t="shared" si="91"/>
        <v>0</v>
      </c>
      <c r="R1109" t="str">
        <f t="shared" si="91"/>
        <v>22</v>
      </c>
    </row>
    <row r="1110" spans="1:18" ht="12.75" customHeight="1" x14ac:dyDescent="0.3">
      <c r="A1110" s="16">
        <v>1112</v>
      </c>
      <c r="B1110" s="14" t="s">
        <v>551</v>
      </c>
      <c r="C1110" s="14" t="s">
        <v>8</v>
      </c>
      <c r="D1110" s="14" t="s">
        <v>9</v>
      </c>
      <c r="E1110" s="14" t="s">
        <v>10</v>
      </c>
      <c r="F1110" s="16">
        <v>0</v>
      </c>
      <c r="G1110" s="17">
        <v>38</v>
      </c>
      <c r="H1110" s="18" t="str">
        <f t="shared" si="87"/>
        <v/>
      </c>
      <c r="I1110" s="14" t="str">
        <f t="shared" si="88"/>
        <v>ITA-SG-38</v>
      </c>
      <c r="J1110" s="32" t="str">
        <f>MID(Tabella1[[#This Row],[COD PRODOTTO]],3,3)</f>
        <v>674</v>
      </c>
      <c r="K1110" s="32"/>
      <c r="L1110" t="str">
        <f t="shared" si="89"/>
        <v>terminato</v>
      </c>
      <c r="M1110" t="str">
        <f t="shared" si="90"/>
        <v>G4674347</v>
      </c>
      <c r="N1110" t="str">
        <f>TRIM(C1110)</f>
        <v>ITA</v>
      </c>
      <c r="O1110" t="str">
        <f>TRIM(D1110)</f>
        <v>SG</v>
      </c>
      <c r="P1110" t="str">
        <f>TRIM(E1110)</f>
        <v>terminato</v>
      </c>
      <c r="Q1110" t="str">
        <f t="shared" si="91"/>
        <v>0</v>
      </c>
      <c r="R1110" t="str">
        <f t="shared" si="91"/>
        <v>38</v>
      </c>
    </row>
    <row r="1111" spans="1:18" ht="12.75" customHeight="1" x14ac:dyDescent="0.3">
      <c r="A1111" s="16">
        <v>1113</v>
      </c>
      <c r="B1111" s="14" t="s">
        <v>551</v>
      </c>
      <c r="C1111" s="14" t="s">
        <v>8</v>
      </c>
      <c r="D1111" s="14" t="s">
        <v>9</v>
      </c>
      <c r="E1111" s="15" t="s">
        <v>1391</v>
      </c>
      <c r="F1111" s="16">
        <v>20</v>
      </c>
      <c r="G1111" s="17">
        <v>25</v>
      </c>
      <c r="H1111" s="18">
        <f t="shared" si="87"/>
        <v>500</v>
      </c>
      <c r="I1111" s="14" t="str">
        <f t="shared" si="88"/>
        <v>ITA-SG-25</v>
      </c>
      <c r="J1111" s="32" t="str">
        <f>MID(Tabella1[[#This Row],[COD PRODOTTO]],3,3)</f>
        <v>674</v>
      </c>
      <c r="K1111" s="32"/>
      <c r="L1111" t="str">
        <f t="shared" si="89"/>
        <v>terminato</v>
      </c>
      <c r="M1111" t="str">
        <f t="shared" si="90"/>
        <v>G4674347</v>
      </c>
      <c r="N1111" t="str">
        <f>TRIM(C1111)</f>
        <v>ITA</v>
      </c>
      <c r="O1111" t="str">
        <f>TRIM(D1111)</f>
        <v>SG</v>
      </c>
      <c r="P1111" t="str">
        <f>TRIM(E1111)</f>
        <v>non terminato</v>
      </c>
      <c r="Q1111" t="str">
        <f t="shared" si="91"/>
        <v>20</v>
      </c>
      <c r="R1111" t="str">
        <f t="shared" si="91"/>
        <v>25</v>
      </c>
    </row>
    <row r="1112" spans="1:18" ht="12.75" customHeight="1" x14ac:dyDescent="0.3">
      <c r="A1112" s="16">
        <v>1114</v>
      </c>
      <c r="B1112" s="14" t="s">
        <v>552</v>
      </c>
      <c r="C1112" s="14" t="s">
        <v>8</v>
      </c>
      <c r="D1112" s="14" t="s">
        <v>47</v>
      </c>
      <c r="E1112" s="15" t="s">
        <v>1391</v>
      </c>
      <c r="F1112" s="16">
        <v>30</v>
      </c>
      <c r="G1112" s="17">
        <v>18</v>
      </c>
      <c r="H1112" s="18">
        <f t="shared" si="87"/>
        <v>540</v>
      </c>
      <c r="I1112" s="14" t="str">
        <f t="shared" si="88"/>
        <v>ITA-zan pin SPA-18</v>
      </c>
      <c r="J1112" s="32" t="str">
        <f>MID(Tabella1[[#This Row],[COD PRODOTTO]],3,3)</f>
        <v>218</v>
      </c>
      <c r="K1112" s="32"/>
      <c r="L1112" t="str">
        <f t="shared" si="89"/>
        <v>terminato</v>
      </c>
      <c r="M1112" t="str">
        <f t="shared" si="90"/>
        <v>e5218622</v>
      </c>
      <c r="N1112" t="str">
        <f>TRIM(C1112)</f>
        <v>ITA</v>
      </c>
      <c r="O1112" t="str">
        <f>TRIM(D1112)</f>
        <v>zan pin SPA</v>
      </c>
      <c r="P1112" t="str">
        <f>TRIM(E1112)</f>
        <v>non terminato</v>
      </c>
      <c r="Q1112" t="str">
        <f t="shared" si="91"/>
        <v>30</v>
      </c>
      <c r="R1112" t="str">
        <f t="shared" si="91"/>
        <v>18</v>
      </c>
    </row>
    <row r="1113" spans="1:18" ht="12.75" customHeight="1" x14ac:dyDescent="0.3">
      <c r="A1113" s="16">
        <v>1115</v>
      </c>
      <c r="B1113" s="14" t="s">
        <v>553</v>
      </c>
      <c r="C1113" s="14" t="s">
        <v>8</v>
      </c>
      <c r="D1113" s="14" t="s">
        <v>9</v>
      </c>
      <c r="E1113" s="15" t="s">
        <v>1391</v>
      </c>
      <c r="F1113" s="16">
        <v>20</v>
      </c>
      <c r="G1113" s="17">
        <v>12</v>
      </c>
      <c r="H1113" s="18">
        <f t="shared" si="87"/>
        <v>240</v>
      </c>
      <c r="I1113" s="14" t="str">
        <f t="shared" si="88"/>
        <v>ITA-SG-12</v>
      </c>
      <c r="J1113" s="32" t="str">
        <f>MID(Tabella1[[#This Row],[COD PRODOTTO]],3,3)</f>
        <v>407</v>
      </c>
      <c r="K1113" s="32"/>
      <c r="L1113" t="str">
        <f t="shared" si="89"/>
        <v>terminato</v>
      </c>
      <c r="M1113" t="str">
        <f t="shared" si="90"/>
        <v>F8407474</v>
      </c>
      <c r="N1113" t="str">
        <f>TRIM(C1113)</f>
        <v>ITA</v>
      </c>
      <c r="O1113" t="str">
        <f>TRIM(D1113)</f>
        <v>SG</v>
      </c>
      <c r="P1113" t="str">
        <f>TRIM(E1113)</f>
        <v>non terminato</v>
      </c>
      <c r="Q1113" t="str">
        <f t="shared" si="91"/>
        <v>20</v>
      </c>
      <c r="R1113" t="str">
        <f t="shared" si="91"/>
        <v>12</v>
      </c>
    </row>
    <row r="1114" spans="1:18" ht="12.75" customHeight="1" x14ac:dyDescent="0.3">
      <c r="A1114" s="16">
        <v>1116</v>
      </c>
      <c r="B1114" s="14" t="s">
        <v>553</v>
      </c>
      <c r="C1114" s="14" t="s">
        <v>8</v>
      </c>
      <c r="D1114" s="14" t="s">
        <v>9</v>
      </c>
      <c r="E1114" s="15" t="s">
        <v>1391</v>
      </c>
      <c r="F1114" s="16">
        <v>30</v>
      </c>
      <c r="G1114" s="17">
        <v>24</v>
      </c>
      <c r="H1114" s="18">
        <f t="shared" si="87"/>
        <v>720</v>
      </c>
      <c r="I1114" s="14" t="str">
        <f t="shared" si="88"/>
        <v>ITA-SG-24</v>
      </c>
      <c r="J1114" s="32" t="str">
        <f>MID(Tabella1[[#This Row],[COD PRODOTTO]],3,3)</f>
        <v>407</v>
      </c>
      <c r="K1114" s="32"/>
      <c r="L1114" t="str">
        <f t="shared" si="89"/>
        <v>terminato</v>
      </c>
      <c r="M1114" t="str">
        <f t="shared" si="90"/>
        <v>F8407474</v>
      </c>
      <c r="N1114" t="str">
        <f>TRIM(C1114)</f>
        <v>ITA</v>
      </c>
      <c r="O1114" t="str">
        <f>TRIM(D1114)</f>
        <v>SG</v>
      </c>
      <c r="P1114" t="str">
        <f>TRIM(E1114)</f>
        <v>non terminato</v>
      </c>
      <c r="Q1114" t="str">
        <f t="shared" si="91"/>
        <v>30</v>
      </c>
      <c r="R1114" t="str">
        <f t="shared" si="91"/>
        <v>24</v>
      </c>
    </row>
    <row r="1115" spans="1:18" ht="12.75" customHeight="1" x14ac:dyDescent="0.3">
      <c r="A1115" s="16">
        <v>1117</v>
      </c>
      <c r="B1115" s="14" t="s">
        <v>554</v>
      </c>
      <c r="C1115" s="14" t="s">
        <v>8</v>
      </c>
      <c r="D1115" s="14" t="s">
        <v>36</v>
      </c>
      <c r="E1115" s="14" t="s">
        <v>10</v>
      </c>
      <c r="F1115" s="16">
        <v>0</v>
      </c>
      <c r="G1115" s="17">
        <v>36</v>
      </c>
      <c r="H1115" s="18" t="str">
        <f t="shared" si="87"/>
        <v/>
      </c>
      <c r="I1115" s="14" t="str">
        <f t="shared" si="88"/>
        <v>ITA-zan VETRI-36</v>
      </c>
      <c r="J1115" s="32" t="str">
        <f>MID(Tabella1[[#This Row],[COD PRODOTTO]],3,3)</f>
        <v>616</v>
      </c>
      <c r="K1115" s="32"/>
      <c r="L1115" t="str">
        <f t="shared" si="89"/>
        <v>terminato</v>
      </c>
      <c r="M1115" t="str">
        <f t="shared" si="90"/>
        <v>A0616634</v>
      </c>
      <c r="N1115" t="str">
        <f>TRIM(C1115)</f>
        <v>ITA</v>
      </c>
      <c r="O1115" t="str">
        <f>TRIM(D1115)</f>
        <v>zan VETRI</v>
      </c>
      <c r="P1115" t="str">
        <f>TRIM(E1115)</f>
        <v>terminato</v>
      </c>
      <c r="Q1115" t="str">
        <f t="shared" si="91"/>
        <v>0</v>
      </c>
      <c r="R1115" t="str">
        <f t="shared" si="91"/>
        <v>36</v>
      </c>
    </row>
    <row r="1116" spans="1:18" ht="12.75" customHeight="1" x14ac:dyDescent="0.3">
      <c r="A1116" s="16">
        <v>1118</v>
      </c>
      <c r="B1116" s="14" t="s">
        <v>555</v>
      </c>
      <c r="C1116" s="14" t="s">
        <v>8</v>
      </c>
      <c r="D1116" s="14" t="s">
        <v>9</v>
      </c>
      <c r="E1116" s="14" t="s">
        <v>10</v>
      </c>
      <c r="F1116" s="16">
        <v>0</v>
      </c>
      <c r="G1116" s="17">
        <v>35</v>
      </c>
      <c r="H1116" s="18" t="str">
        <f t="shared" si="87"/>
        <v/>
      </c>
      <c r="I1116" s="14" t="str">
        <f t="shared" si="88"/>
        <v>ITA-SG-35</v>
      </c>
      <c r="J1116" s="32" t="str">
        <f>MID(Tabella1[[#This Row],[COD PRODOTTO]],3,3)</f>
        <v>927</v>
      </c>
      <c r="K1116" s="32"/>
      <c r="L1116" t="str">
        <f t="shared" si="89"/>
        <v>terminato</v>
      </c>
      <c r="M1116" t="str">
        <f t="shared" si="90"/>
        <v>M9927925</v>
      </c>
      <c r="N1116" t="str">
        <f>TRIM(C1116)</f>
        <v>ITA</v>
      </c>
      <c r="O1116" t="str">
        <f>TRIM(D1116)</f>
        <v>SG</v>
      </c>
      <c r="P1116" t="str">
        <f>TRIM(E1116)</f>
        <v>terminato</v>
      </c>
      <c r="Q1116" t="str">
        <f t="shared" si="91"/>
        <v>0</v>
      </c>
      <c r="R1116" t="str">
        <f t="shared" si="91"/>
        <v>35</v>
      </c>
    </row>
    <row r="1117" spans="1:18" ht="12.75" customHeight="1" x14ac:dyDescent="0.3">
      <c r="A1117" s="16">
        <v>1119</v>
      </c>
      <c r="B1117" s="14" t="s">
        <v>556</v>
      </c>
      <c r="C1117" s="14" t="s">
        <v>8</v>
      </c>
      <c r="D1117" s="14" t="s">
        <v>54</v>
      </c>
      <c r="E1117" s="15" t="s">
        <v>1391</v>
      </c>
      <c r="F1117" s="16">
        <v>20</v>
      </c>
      <c r="G1117" s="17">
        <v>37</v>
      </c>
      <c r="H1117" s="18">
        <f t="shared" si="87"/>
        <v>740</v>
      </c>
      <c r="I1117" s="14" t="str">
        <f t="shared" si="88"/>
        <v>ITA-zan S.R.L.-37</v>
      </c>
      <c r="J1117" s="32" t="str">
        <f>MID(Tabella1[[#This Row],[COD PRODOTTO]],3,3)</f>
        <v>074</v>
      </c>
      <c r="K1117" s="32"/>
      <c r="L1117" t="str">
        <f t="shared" si="89"/>
        <v>terminato</v>
      </c>
      <c r="M1117" t="str">
        <f t="shared" si="90"/>
        <v>I7074883</v>
      </c>
      <c r="N1117" t="str">
        <f>TRIM(C1117)</f>
        <v>ITA</v>
      </c>
      <c r="O1117" t="str">
        <f>TRIM(D1117)</f>
        <v>zan S.R.L.</v>
      </c>
      <c r="P1117" t="str">
        <f>TRIM(E1117)</f>
        <v>non terminato</v>
      </c>
      <c r="Q1117" t="str">
        <f t="shared" si="91"/>
        <v>20</v>
      </c>
      <c r="R1117" t="str">
        <f t="shared" si="91"/>
        <v>37</v>
      </c>
    </row>
    <row r="1118" spans="1:18" ht="12.75" customHeight="1" x14ac:dyDescent="0.3">
      <c r="A1118" s="16">
        <v>1120</v>
      </c>
      <c r="B1118" s="14" t="s">
        <v>556</v>
      </c>
      <c r="C1118" s="14" t="s">
        <v>8</v>
      </c>
      <c r="D1118" s="14" t="s">
        <v>54</v>
      </c>
      <c r="E1118" s="15" t="s">
        <v>1391</v>
      </c>
      <c r="F1118" s="16">
        <v>20</v>
      </c>
      <c r="G1118" s="17">
        <v>12</v>
      </c>
      <c r="H1118" s="18">
        <f t="shared" si="87"/>
        <v>240</v>
      </c>
      <c r="I1118" s="14" t="str">
        <f t="shared" si="88"/>
        <v>ITA-zan S.R.L.-12</v>
      </c>
      <c r="J1118" s="32" t="str">
        <f>MID(Tabella1[[#This Row],[COD PRODOTTO]],3,3)</f>
        <v>074</v>
      </c>
      <c r="K1118" s="32"/>
      <c r="L1118" t="str">
        <f t="shared" si="89"/>
        <v>terminato</v>
      </c>
      <c r="M1118" t="str">
        <f t="shared" si="90"/>
        <v>I7074883</v>
      </c>
      <c r="N1118" t="str">
        <f>TRIM(C1118)</f>
        <v>ITA</v>
      </c>
      <c r="O1118" t="str">
        <f>TRIM(D1118)</f>
        <v>zan S.R.L.</v>
      </c>
      <c r="P1118" t="str">
        <f>TRIM(E1118)</f>
        <v>non terminato</v>
      </c>
      <c r="Q1118" t="str">
        <f t="shared" si="91"/>
        <v>20</v>
      </c>
      <c r="R1118" t="str">
        <f t="shared" si="91"/>
        <v>12</v>
      </c>
    </row>
    <row r="1119" spans="1:18" ht="12.75" customHeight="1" x14ac:dyDescent="0.3">
      <c r="A1119" s="16">
        <v>1121</v>
      </c>
      <c r="B1119" s="14" t="s">
        <v>556</v>
      </c>
      <c r="C1119" s="14" t="s">
        <v>8</v>
      </c>
      <c r="D1119" s="14" t="s">
        <v>54</v>
      </c>
      <c r="E1119" s="15" t="s">
        <v>1391</v>
      </c>
      <c r="F1119" s="16">
        <v>30</v>
      </c>
      <c r="G1119" s="17">
        <v>12</v>
      </c>
      <c r="H1119" s="18">
        <f t="shared" si="87"/>
        <v>360</v>
      </c>
      <c r="I1119" s="14" t="str">
        <f t="shared" si="88"/>
        <v>ITA-zan S.R.L.-12</v>
      </c>
      <c r="J1119" s="32" t="str">
        <f>MID(Tabella1[[#This Row],[COD PRODOTTO]],3,3)</f>
        <v>074</v>
      </c>
      <c r="K1119" s="32"/>
      <c r="L1119" t="str">
        <f t="shared" si="89"/>
        <v>terminato</v>
      </c>
      <c r="M1119" t="str">
        <f t="shared" si="90"/>
        <v>I7074883</v>
      </c>
      <c r="N1119" t="str">
        <f>TRIM(C1119)</f>
        <v>ITA</v>
      </c>
      <c r="O1119" t="str">
        <f>TRIM(D1119)</f>
        <v>zan S.R.L.</v>
      </c>
      <c r="P1119" t="str">
        <f>TRIM(E1119)</f>
        <v>non terminato</v>
      </c>
      <c r="Q1119" t="str">
        <f t="shared" si="91"/>
        <v>30</v>
      </c>
      <c r="R1119" t="str">
        <f t="shared" si="91"/>
        <v>12</v>
      </c>
    </row>
    <row r="1120" spans="1:18" ht="12.75" customHeight="1" x14ac:dyDescent="0.3">
      <c r="A1120" s="16">
        <v>1122</v>
      </c>
      <c r="B1120" s="14" t="s">
        <v>556</v>
      </c>
      <c r="C1120" s="14" t="s">
        <v>8</v>
      </c>
      <c r="D1120" s="14" t="s">
        <v>54</v>
      </c>
      <c r="E1120" s="14" t="s">
        <v>10</v>
      </c>
      <c r="F1120" s="16">
        <v>0</v>
      </c>
      <c r="G1120" s="17">
        <v>28</v>
      </c>
      <c r="H1120" s="18" t="str">
        <f t="shared" si="87"/>
        <v/>
      </c>
      <c r="I1120" s="14" t="str">
        <f t="shared" si="88"/>
        <v>ITA-zan S.R.L.-28</v>
      </c>
      <c r="J1120" s="32" t="str">
        <f>MID(Tabella1[[#This Row],[COD PRODOTTO]],3,3)</f>
        <v>074</v>
      </c>
      <c r="K1120" s="32"/>
      <c r="L1120" t="str">
        <f t="shared" si="89"/>
        <v>terminato</v>
      </c>
      <c r="M1120" t="str">
        <f t="shared" si="90"/>
        <v>I7074883</v>
      </c>
      <c r="N1120" t="str">
        <f>TRIM(C1120)</f>
        <v>ITA</v>
      </c>
      <c r="O1120" t="str">
        <f>TRIM(D1120)</f>
        <v>zan S.R.L.</v>
      </c>
      <c r="P1120" t="str">
        <f>TRIM(E1120)</f>
        <v>terminato</v>
      </c>
      <c r="Q1120" t="str">
        <f t="shared" si="91"/>
        <v>0</v>
      </c>
      <c r="R1120" t="str">
        <f t="shared" si="91"/>
        <v>28</v>
      </c>
    </row>
    <row r="1121" spans="1:18" ht="12.75" customHeight="1" x14ac:dyDescent="0.3">
      <c r="A1121" s="16">
        <v>1123</v>
      </c>
      <c r="B1121" s="14" t="s">
        <v>557</v>
      </c>
      <c r="C1121" s="14" t="s">
        <v>8</v>
      </c>
      <c r="D1121" s="14" t="s">
        <v>65</v>
      </c>
      <c r="E1121" s="15" t="s">
        <v>1391</v>
      </c>
      <c r="F1121" s="16">
        <v>20</v>
      </c>
      <c r="G1121" s="17">
        <v>40</v>
      </c>
      <c r="H1121" s="18">
        <f t="shared" si="87"/>
        <v>800</v>
      </c>
      <c r="I1121" s="14" t="str">
        <f t="shared" si="88"/>
        <v>ITA-zan PAM-40</v>
      </c>
      <c r="J1121" s="32" t="str">
        <f>MID(Tabella1[[#This Row],[COD PRODOTTO]],3,3)</f>
        <v>859</v>
      </c>
      <c r="K1121" s="32"/>
      <c r="L1121" t="str">
        <f t="shared" si="89"/>
        <v>terminato</v>
      </c>
      <c r="M1121" t="str">
        <f t="shared" si="90"/>
        <v>A5859670</v>
      </c>
      <c r="N1121" t="str">
        <f>TRIM(C1121)</f>
        <v>ITA</v>
      </c>
      <c r="O1121" t="str">
        <f>TRIM(D1121)</f>
        <v>zan PAM</v>
      </c>
      <c r="P1121" t="str">
        <f>TRIM(E1121)</f>
        <v>non terminato</v>
      </c>
      <c r="Q1121" t="str">
        <f t="shared" si="91"/>
        <v>20</v>
      </c>
      <c r="R1121" t="str">
        <f t="shared" si="91"/>
        <v>40</v>
      </c>
    </row>
    <row r="1122" spans="1:18" ht="12.75" customHeight="1" x14ac:dyDescent="0.3">
      <c r="A1122" s="16">
        <v>1124</v>
      </c>
      <c r="B1122" s="14" t="s">
        <v>557</v>
      </c>
      <c r="C1122" s="14" t="s">
        <v>8</v>
      </c>
      <c r="D1122" s="14" t="s">
        <v>65</v>
      </c>
      <c r="E1122" s="15" t="s">
        <v>1391</v>
      </c>
      <c r="F1122" s="16">
        <v>30</v>
      </c>
      <c r="G1122" s="17">
        <v>31</v>
      </c>
      <c r="H1122" s="18">
        <f t="shared" si="87"/>
        <v>930</v>
      </c>
      <c r="I1122" s="14" t="str">
        <f t="shared" si="88"/>
        <v>ITA-zan PAM-31</v>
      </c>
      <c r="J1122" s="32" t="str">
        <f>MID(Tabella1[[#This Row],[COD PRODOTTO]],3,3)</f>
        <v>859</v>
      </c>
      <c r="K1122" s="32"/>
      <c r="L1122" t="str">
        <f t="shared" si="89"/>
        <v>terminato</v>
      </c>
      <c r="M1122" t="str">
        <f t="shared" si="90"/>
        <v>A5859670</v>
      </c>
      <c r="N1122" t="str">
        <f>TRIM(C1122)</f>
        <v>ITA</v>
      </c>
      <c r="O1122" t="str">
        <f>TRIM(D1122)</f>
        <v>zan PAM</v>
      </c>
      <c r="P1122" t="str">
        <f>TRIM(E1122)</f>
        <v>non terminato</v>
      </c>
      <c r="Q1122" t="str">
        <f t="shared" si="91"/>
        <v>30</v>
      </c>
      <c r="R1122" t="str">
        <f t="shared" si="91"/>
        <v>31</v>
      </c>
    </row>
    <row r="1123" spans="1:18" ht="12.75" customHeight="1" x14ac:dyDescent="0.3">
      <c r="A1123" s="16">
        <v>1125</v>
      </c>
      <c r="B1123" s="14" t="s">
        <v>557</v>
      </c>
      <c r="C1123" s="14" t="s">
        <v>8</v>
      </c>
      <c r="D1123" s="14" t="s">
        <v>65</v>
      </c>
      <c r="E1123" s="14" t="s">
        <v>10</v>
      </c>
      <c r="F1123" s="16">
        <v>0</v>
      </c>
      <c r="G1123" s="17">
        <v>30</v>
      </c>
      <c r="H1123" s="18" t="str">
        <f t="shared" si="87"/>
        <v/>
      </c>
      <c r="I1123" s="14" t="str">
        <f t="shared" si="88"/>
        <v>ITA-zan PAM-30</v>
      </c>
      <c r="J1123" s="32" t="str">
        <f>MID(Tabella1[[#This Row],[COD PRODOTTO]],3,3)</f>
        <v>859</v>
      </c>
      <c r="K1123" s="32"/>
      <c r="L1123" t="str">
        <f t="shared" si="89"/>
        <v>terminato</v>
      </c>
      <c r="M1123" t="str">
        <f t="shared" si="90"/>
        <v>A5859670</v>
      </c>
      <c r="N1123" t="str">
        <f>TRIM(C1123)</f>
        <v>ITA</v>
      </c>
      <c r="O1123" t="str">
        <f>TRIM(D1123)</f>
        <v>zan PAM</v>
      </c>
      <c r="P1123" t="str">
        <f>TRIM(E1123)</f>
        <v>terminato</v>
      </c>
      <c r="Q1123" t="str">
        <f t="shared" si="91"/>
        <v>0</v>
      </c>
      <c r="R1123" t="str">
        <f t="shared" si="91"/>
        <v>30</v>
      </c>
    </row>
    <row r="1124" spans="1:18" ht="12.75" customHeight="1" x14ac:dyDescent="0.3">
      <c r="A1124" s="16">
        <v>1126</v>
      </c>
      <c r="B1124" s="14" t="s">
        <v>558</v>
      </c>
      <c r="C1124" s="14" t="s">
        <v>8</v>
      </c>
      <c r="D1124" s="14" t="s">
        <v>105</v>
      </c>
      <c r="E1124" s="15" t="s">
        <v>1391</v>
      </c>
      <c r="F1124" s="16">
        <v>30</v>
      </c>
      <c r="G1124" s="17">
        <v>20</v>
      </c>
      <c r="H1124" s="18">
        <f t="shared" si="87"/>
        <v>600</v>
      </c>
      <c r="I1124" s="14" t="str">
        <f t="shared" si="88"/>
        <v>ITA-SG DISTRIBUZIONE SRL-20</v>
      </c>
      <c r="J1124" s="32" t="str">
        <f>MID(Tabella1[[#This Row],[COD PRODOTTO]],3,3)</f>
        <v>413</v>
      </c>
      <c r="K1124" s="32"/>
      <c r="L1124" t="str">
        <f t="shared" si="89"/>
        <v>terminato</v>
      </c>
      <c r="M1124" t="str">
        <f t="shared" si="90"/>
        <v>G3413565</v>
      </c>
      <c r="N1124" t="str">
        <f>TRIM(C1124)</f>
        <v>ITA</v>
      </c>
      <c r="O1124" t="str">
        <f>TRIM(D1124)</f>
        <v>SG DISTRIBUZIONE SRL</v>
      </c>
      <c r="P1124" t="str">
        <f>TRIM(E1124)</f>
        <v>non terminato</v>
      </c>
      <c r="Q1124" t="str">
        <f t="shared" si="91"/>
        <v>30</v>
      </c>
      <c r="R1124" t="str">
        <f t="shared" si="91"/>
        <v>20</v>
      </c>
    </row>
    <row r="1125" spans="1:18" ht="12.75" customHeight="1" x14ac:dyDescent="0.3">
      <c r="A1125" s="16">
        <v>1127</v>
      </c>
      <c r="B1125" s="14" t="s">
        <v>559</v>
      </c>
      <c r="C1125" s="14" t="s">
        <v>8</v>
      </c>
      <c r="D1125" s="14" t="s">
        <v>9</v>
      </c>
      <c r="E1125" s="14" t="s">
        <v>10</v>
      </c>
      <c r="F1125" s="16">
        <v>0</v>
      </c>
      <c r="G1125" s="17">
        <v>10</v>
      </c>
      <c r="H1125" s="18" t="str">
        <f t="shared" si="87"/>
        <v/>
      </c>
      <c r="I1125" s="14" t="str">
        <f t="shared" si="88"/>
        <v>ITA-SG-10</v>
      </c>
      <c r="J1125" s="32" t="str">
        <f>MID(Tabella1[[#This Row],[COD PRODOTTO]],3,3)</f>
        <v>293</v>
      </c>
      <c r="K1125" s="32"/>
      <c r="L1125" t="str">
        <f t="shared" si="89"/>
        <v>terminato</v>
      </c>
      <c r="M1125" t="str">
        <f t="shared" si="90"/>
        <v>D1293782</v>
      </c>
      <c r="N1125" t="str">
        <f>TRIM(C1125)</f>
        <v>ITA</v>
      </c>
      <c r="O1125" t="str">
        <f>TRIM(D1125)</f>
        <v>SG</v>
      </c>
      <c r="P1125" t="str">
        <f>TRIM(E1125)</f>
        <v>terminato</v>
      </c>
      <c r="Q1125" t="str">
        <f t="shared" si="91"/>
        <v>0</v>
      </c>
      <c r="R1125" t="str">
        <f t="shared" si="91"/>
        <v>10</v>
      </c>
    </row>
    <row r="1126" spans="1:18" ht="12.75" customHeight="1" x14ac:dyDescent="0.3">
      <c r="A1126" s="16">
        <v>1128</v>
      </c>
      <c r="B1126" s="14" t="s">
        <v>560</v>
      </c>
      <c r="C1126" s="14" t="s">
        <v>8</v>
      </c>
      <c r="D1126" s="14" t="s">
        <v>47</v>
      </c>
      <c r="E1126" s="15" t="s">
        <v>1391</v>
      </c>
      <c r="F1126" s="16">
        <v>30</v>
      </c>
      <c r="G1126" s="17">
        <v>22</v>
      </c>
      <c r="H1126" s="18">
        <f t="shared" si="87"/>
        <v>660</v>
      </c>
      <c r="I1126" s="14" t="str">
        <f t="shared" si="88"/>
        <v>ITA-zan pin SPA-22</v>
      </c>
      <c r="J1126" s="32" t="str">
        <f>MID(Tabella1[[#This Row],[COD PRODOTTO]],3,3)</f>
        <v>445</v>
      </c>
      <c r="K1126" s="32"/>
      <c r="L1126" t="str">
        <f t="shared" si="89"/>
        <v>terminato</v>
      </c>
      <c r="M1126" t="str">
        <f t="shared" si="90"/>
        <v>G6445643</v>
      </c>
      <c r="N1126" t="str">
        <f>TRIM(C1126)</f>
        <v>ITA</v>
      </c>
      <c r="O1126" t="str">
        <f>TRIM(D1126)</f>
        <v>zan pin SPA</v>
      </c>
      <c r="P1126" t="str">
        <f>TRIM(E1126)</f>
        <v>non terminato</v>
      </c>
      <c r="Q1126" t="str">
        <f t="shared" si="91"/>
        <v>30</v>
      </c>
      <c r="R1126" t="str">
        <f t="shared" si="91"/>
        <v>22</v>
      </c>
    </row>
    <row r="1127" spans="1:18" ht="12.75" customHeight="1" x14ac:dyDescent="0.3">
      <c r="A1127" s="16">
        <v>1129</v>
      </c>
      <c r="B1127" s="14" t="s">
        <v>560</v>
      </c>
      <c r="C1127" s="14" t="s">
        <v>8</v>
      </c>
      <c r="D1127" s="14" t="s">
        <v>47</v>
      </c>
      <c r="E1127" s="14" t="s">
        <v>10</v>
      </c>
      <c r="F1127" s="16">
        <v>0</v>
      </c>
      <c r="G1127" s="17">
        <v>12</v>
      </c>
      <c r="H1127" s="18" t="str">
        <f t="shared" si="87"/>
        <v/>
      </c>
      <c r="I1127" s="14" t="str">
        <f t="shared" si="88"/>
        <v>ITA-zan pin SPA-12</v>
      </c>
      <c r="J1127" s="32" t="str">
        <f>MID(Tabella1[[#This Row],[COD PRODOTTO]],3,3)</f>
        <v>445</v>
      </c>
      <c r="K1127" s="32"/>
      <c r="L1127" t="str">
        <f t="shared" si="89"/>
        <v>terminato</v>
      </c>
      <c r="M1127" t="str">
        <f t="shared" si="90"/>
        <v>G6445643</v>
      </c>
      <c r="N1127" t="str">
        <f>TRIM(C1127)</f>
        <v>ITA</v>
      </c>
      <c r="O1127" t="str">
        <f>TRIM(D1127)</f>
        <v>zan pin SPA</v>
      </c>
      <c r="P1127" t="str">
        <f>TRIM(E1127)</f>
        <v>terminato</v>
      </c>
      <c r="Q1127" t="str">
        <f t="shared" si="91"/>
        <v>0</v>
      </c>
      <c r="R1127" t="str">
        <f t="shared" si="91"/>
        <v>12</v>
      </c>
    </row>
    <row r="1128" spans="1:18" ht="12.75" customHeight="1" x14ac:dyDescent="0.3">
      <c r="A1128" s="16">
        <v>1130</v>
      </c>
      <c r="B1128" s="14" t="s">
        <v>560</v>
      </c>
      <c r="C1128" s="14" t="s">
        <v>8</v>
      </c>
      <c r="D1128" s="14" t="s">
        <v>47</v>
      </c>
      <c r="E1128" s="15" t="s">
        <v>1391</v>
      </c>
      <c r="F1128" s="16">
        <v>20</v>
      </c>
      <c r="G1128" s="17">
        <v>23</v>
      </c>
      <c r="H1128" s="18">
        <f t="shared" si="87"/>
        <v>460</v>
      </c>
      <c r="I1128" s="14" t="str">
        <f t="shared" si="88"/>
        <v>ITA-zan pin SPA-23</v>
      </c>
      <c r="J1128" s="32" t="str">
        <f>MID(Tabella1[[#This Row],[COD PRODOTTO]],3,3)</f>
        <v>445</v>
      </c>
      <c r="K1128" s="32"/>
      <c r="L1128" t="str">
        <f t="shared" si="89"/>
        <v>terminato</v>
      </c>
      <c r="M1128" t="str">
        <f t="shared" si="90"/>
        <v>G6445643</v>
      </c>
      <c r="N1128" t="str">
        <f>TRIM(C1128)</f>
        <v>ITA</v>
      </c>
      <c r="O1128" t="str">
        <f>TRIM(D1128)</f>
        <v>zan pin SPA</v>
      </c>
      <c r="P1128" t="str">
        <f>TRIM(E1128)</f>
        <v>non terminato</v>
      </c>
      <c r="Q1128" t="str">
        <f t="shared" si="91"/>
        <v>20</v>
      </c>
      <c r="R1128" t="str">
        <f t="shared" si="91"/>
        <v>23</v>
      </c>
    </row>
    <row r="1129" spans="1:18" ht="12.75" customHeight="1" x14ac:dyDescent="0.3">
      <c r="A1129" s="16">
        <v>1131</v>
      </c>
      <c r="B1129" s="14" t="s">
        <v>561</v>
      </c>
      <c r="C1129" s="14" t="s">
        <v>8</v>
      </c>
      <c r="D1129" s="14" t="s">
        <v>36</v>
      </c>
      <c r="E1129" s="14" t="s">
        <v>10</v>
      </c>
      <c r="F1129" s="16">
        <v>0</v>
      </c>
      <c r="G1129" s="17">
        <v>10</v>
      </c>
      <c r="H1129" s="18" t="str">
        <f t="shared" si="87"/>
        <v/>
      </c>
      <c r="I1129" s="14" t="str">
        <f t="shared" si="88"/>
        <v>ITA-zan VETRI-10</v>
      </c>
      <c r="J1129" s="32" t="str">
        <f>MID(Tabella1[[#This Row],[COD PRODOTTO]],3,3)</f>
        <v>560</v>
      </c>
      <c r="K1129" s="32"/>
      <c r="L1129" t="str">
        <f t="shared" si="89"/>
        <v>terminato</v>
      </c>
      <c r="M1129" t="str">
        <f t="shared" si="90"/>
        <v>G7560244</v>
      </c>
      <c r="N1129" t="str">
        <f>TRIM(C1129)</f>
        <v>ITA</v>
      </c>
      <c r="O1129" t="str">
        <f>TRIM(D1129)</f>
        <v>zan VETRI</v>
      </c>
      <c r="P1129" t="str">
        <f>TRIM(E1129)</f>
        <v>terminato</v>
      </c>
      <c r="Q1129" t="str">
        <f t="shared" si="91"/>
        <v>0</v>
      </c>
      <c r="R1129" t="str">
        <f t="shared" si="91"/>
        <v>10</v>
      </c>
    </row>
    <row r="1130" spans="1:18" ht="12.75" customHeight="1" x14ac:dyDescent="0.3">
      <c r="A1130" s="16">
        <v>1132</v>
      </c>
      <c r="B1130" s="14" t="s">
        <v>561</v>
      </c>
      <c r="C1130" s="14" t="s">
        <v>8</v>
      </c>
      <c r="D1130" s="14" t="s">
        <v>36</v>
      </c>
      <c r="E1130" s="15" t="s">
        <v>1391</v>
      </c>
      <c r="F1130" s="16">
        <v>30</v>
      </c>
      <c r="G1130" s="17">
        <v>11</v>
      </c>
      <c r="H1130" s="18">
        <f t="shared" si="87"/>
        <v>330</v>
      </c>
      <c r="I1130" s="14" t="str">
        <f t="shared" si="88"/>
        <v>ITA-zan VETRI-11</v>
      </c>
      <c r="J1130" s="32" t="str">
        <f>MID(Tabella1[[#This Row],[COD PRODOTTO]],3,3)</f>
        <v>560</v>
      </c>
      <c r="K1130" s="32"/>
      <c r="L1130" t="str">
        <f t="shared" si="89"/>
        <v>terminato</v>
      </c>
      <c r="M1130" t="str">
        <f t="shared" si="90"/>
        <v>G7560244</v>
      </c>
      <c r="N1130" t="str">
        <f>TRIM(C1130)</f>
        <v>ITA</v>
      </c>
      <c r="O1130" t="str">
        <f>TRIM(D1130)</f>
        <v>zan VETRI</v>
      </c>
      <c r="P1130" t="str">
        <f>TRIM(E1130)</f>
        <v>non terminato</v>
      </c>
      <c r="Q1130" t="str">
        <f t="shared" si="91"/>
        <v>30</v>
      </c>
      <c r="R1130" t="str">
        <f t="shared" si="91"/>
        <v>11</v>
      </c>
    </row>
    <row r="1131" spans="1:18" ht="12.75" customHeight="1" x14ac:dyDescent="0.3">
      <c r="A1131" s="16">
        <v>1133</v>
      </c>
      <c r="B1131" s="14" t="s">
        <v>561</v>
      </c>
      <c r="C1131" s="14" t="s">
        <v>8</v>
      </c>
      <c r="D1131" s="14" t="s">
        <v>36</v>
      </c>
      <c r="E1131" s="15" t="s">
        <v>1391</v>
      </c>
      <c r="F1131" s="16">
        <v>20</v>
      </c>
      <c r="G1131" s="17">
        <v>37</v>
      </c>
      <c r="H1131" s="18">
        <f t="shared" si="87"/>
        <v>740</v>
      </c>
      <c r="I1131" s="14" t="str">
        <f t="shared" si="88"/>
        <v>ITA-zan VETRI-37</v>
      </c>
      <c r="J1131" s="32" t="str">
        <f>MID(Tabella1[[#This Row],[COD PRODOTTO]],3,3)</f>
        <v>560</v>
      </c>
      <c r="K1131" s="32"/>
      <c r="L1131" t="str">
        <f t="shared" si="89"/>
        <v>terminato</v>
      </c>
      <c r="M1131" t="str">
        <f t="shared" si="90"/>
        <v>G7560244</v>
      </c>
      <c r="N1131" t="str">
        <f>TRIM(C1131)</f>
        <v>ITA</v>
      </c>
      <c r="O1131" t="str">
        <f>TRIM(D1131)</f>
        <v>zan VETRI</v>
      </c>
      <c r="P1131" t="str">
        <f>TRIM(E1131)</f>
        <v>non terminato</v>
      </c>
      <c r="Q1131" t="str">
        <f t="shared" si="91"/>
        <v>20</v>
      </c>
      <c r="R1131" t="str">
        <f t="shared" si="91"/>
        <v>37</v>
      </c>
    </row>
    <row r="1132" spans="1:18" ht="12.75" customHeight="1" x14ac:dyDescent="0.3">
      <c r="A1132" s="16">
        <v>1134</v>
      </c>
      <c r="B1132" s="14" t="s">
        <v>562</v>
      </c>
      <c r="C1132" s="14" t="s">
        <v>8</v>
      </c>
      <c r="D1132" s="14" t="s">
        <v>49</v>
      </c>
      <c r="E1132" s="14" t="s">
        <v>10</v>
      </c>
      <c r="F1132" s="16">
        <v>0</v>
      </c>
      <c r="G1132" s="17">
        <v>27</v>
      </c>
      <c r="H1132" s="18" t="str">
        <f t="shared" si="87"/>
        <v/>
      </c>
      <c r="I1132" s="14" t="str">
        <f t="shared" si="88"/>
        <v>ITA-SICURpin SUD S.r.l-27</v>
      </c>
      <c r="J1132" s="32" t="str">
        <f>MID(Tabella1[[#This Row],[COD PRODOTTO]],3,3)</f>
        <v>905</v>
      </c>
      <c r="K1132" s="32"/>
      <c r="L1132" t="str">
        <f t="shared" si="89"/>
        <v>terminato</v>
      </c>
      <c r="M1132" t="str">
        <f t="shared" si="90"/>
        <v>V2905416</v>
      </c>
      <c r="N1132" t="str">
        <f>TRIM(C1132)</f>
        <v>ITA</v>
      </c>
      <c r="O1132" t="str">
        <f>TRIM(D1132)</f>
        <v>SICURpin SUD S.r.l</v>
      </c>
      <c r="P1132" t="str">
        <f>TRIM(E1132)</f>
        <v>terminato</v>
      </c>
      <c r="Q1132" t="str">
        <f t="shared" si="91"/>
        <v>0</v>
      </c>
      <c r="R1132" t="str">
        <f t="shared" si="91"/>
        <v>27</v>
      </c>
    </row>
    <row r="1133" spans="1:18" ht="12.75" customHeight="1" x14ac:dyDescent="0.3">
      <c r="A1133" s="16">
        <v>1135</v>
      </c>
      <c r="B1133" s="14" t="s">
        <v>562</v>
      </c>
      <c r="C1133" s="14" t="s">
        <v>8</v>
      </c>
      <c r="D1133" s="14" t="s">
        <v>49</v>
      </c>
      <c r="E1133" s="15" t="s">
        <v>1391</v>
      </c>
      <c r="F1133" s="16">
        <v>20</v>
      </c>
      <c r="G1133" s="17">
        <v>11</v>
      </c>
      <c r="H1133" s="18">
        <f t="shared" si="87"/>
        <v>220</v>
      </c>
      <c r="I1133" s="14" t="str">
        <f t="shared" si="88"/>
        <v>ITA-SICURpin SUD S.r.l-11</v>
      </c>
      <c r="J1133" s="32" t="str">
        <f>MID(Tabella1[[#This Row],[COD PRODOTTO]],3,3)</f>
        <v>905</v>
      </c>
      <c r="K1133" s="32"/>
      <c r="L1133" t="str">
        <f t="shared" si="89"/>
        <v>terminato</v>
      </c>
      <c r="M1133" t="str">
        <f t="shared" si="90"/>
        <v>V2905416</v>
      </c>
      <c r="N1133" t="str">
        <f>TRIM(C1133)</f>
        <v>ITA</v>
      </c>
      <c r="O1133" t="str">
        <f>TRIM(D1133)</f>
        <v>SICURpin SUD S.r.l</v>
      </c>
      <c r="P1133" t="str">
        <f>TRIM(E1133)</f>
        <v>non terminato</v>
      </c>
      <c r="Q1133" t="str">
        <f t="shared" si="91"/>
        <v>20</v>
      </c>
      <c r="R1133" t="str">
        <f t="shared" si="91"/>
        <v>11</v>
      </c>
    </row>
    <row r="1134" spans="1:18" ht="12.75" customHeight="1" x14ac:dyDescent="0.3">
      <c r="A1134" s="16">
        <v>1136</v>
      </c>
      <c r="B1134" s="14" t="s">
        <v>562</v>
      </c>
      <c r="C1134" s="14" t="s">
        <v>8</v>
      </c>
      <c r="D1134" s="14" t="s">
        <v>49</v>
      </c>
      <c r="E1134" s="15" t="s">
        <v>1391</v>
      </c>
      <c r="F1134" s="16">
        <v>30</v>
      </c>
      <c r="G1134" s="17">
        <v>20</v>
      </c>
      <c r="H1134" s="18">
        <f t="shared" si="87"/>
        <v>600</v>
      </c>
      <c r="I1134" s="14" t="str">
        <f t="shared" si="88"/>
        <v>ITA-SICURpin SUD S.r.l-20</v>
      </c>
      <c r="J1134" s="32" t="str">
        <f>MID(Tabella1[[#This Row],[COD PRODOTTO]],3,3)</f>
        <v>905</v>
      </c>
      <c r="K1134" s="32"/>
      <c r="L1134" t="str">
        <f t="shared" si="89"/>
        <v>terminato</v>
      </c>
      <c r="M1134" t="str">
        <f t="shared" si="90"/>
        <v>V2905416</v>
      </c>
      <c r="N1134" t="str">
        <f>TRIM(C1134)</f>
        <v>ITA</v>
      </c>
      <c r="O1134" t="str">
        <f>TRIM(D1134)</f>
        <v>SICURpin SUD S.r.l</v>
      </c>
      <c r="P1134" t="str">
        <f>TRIM(E1134)</f>
        <v>non terminato</v>
      </c>
      <c r="Q1134" t="str">
        <f t="shared" si="91"/>
        <v>30</v>
      </c>
      <c r="R1134" t="str">
        <f t="shared" si="91"/>
        <v>20</v>
      </c>
    </row>
    <row r="1135" spans="1:18" ht="12.75" customHeight="1" x14ac:dyDescent="0.3">
      <c r="A1135" s="16">
        <v>1137</v>
      </c>
      <c r="B1135" s="14" t="s">
        <v>563</v>
      </c>
      <c r="C1135" s="14" t="s">
        <v>8</v>
      </c>
      <c r="D1135" s="14" t="s">
        <v>47</v>
      </c>
      <c r="E1135" s="15" t="s">
        <v>1391</v>
      </c>
      <c r="F1135" s="16">
        <v>30</v>
      </c>
      <c r="G1135" s="17">
        <v>19</v>
      </c>
      <c r="H1135" s="18">
        <f t="shared" si="87"/>
        <v>570</v>
      </c>
      <c r="I1135" s="14" t="str">
        <f t="shared" si="88"/>
        <v>ITA-zan pin SPA-19</v>
      </c>
      <c r="J1135" s="32" t="str">
        <f>MID(Tabella1[[#This Row],[COD PRODOTTO]],3,3)</f>
        <v>943</v>
      </c>
      <c r="K1135" s="32"/>
      <c r="L1135" t="str">
        <f t="shared" si="89"/>
        <v>terminato</v>
      </c>
      <c r="M1135" t="str">
        <f t="shared" si="90"/>
        <v>A6943028</v>
      </c>
      <c r="N1135" t="str">
        <f>TRIM(C1135)</f>
        <v>ITA</v>
      </c>
      <c r="O1135" t="str">
        <f>TRIM(D1135)</f>
        <v>zan pin SPA</v>
      </c>
      <c r="P1135" t="str">
        <f>TRIM(E1135)</f>
        <v>non terminato</v>
      </c>
      <c r="Q1135" t="str">
        <f t="shared" si="91"/>
        <v>30</v>
      </c>
      <c r="R1135" t="str">
        <f t="shared" si="91"/>
        <v>19</v>
      </c>
    </row>
    <row r="1136" spans="1:18" ht="12.75" customHeight="1" x14ac:dyDescent="0.3">
      <c r="A1136" s="16">
        <v>1138</v>
      </c>
      <c r="B1136" s="14" t="s">
        <v>563</v>
      </c>
      <c r="C1136" s="14" t="s">
        <v>8</v>
      </c>
      <c r="D1136" s="14" t="s">
        <v>47</v>
      </c>
      <c r="E1136" s="14" t="s">
        <v>10</v>
      </c>
      <c r="F1136" s="16">
        <v>0</v>
      </c>
      <c r="G1136" s="17">
        <v>37</v>
      </c>
      <c r="H1136" s="18" t="str">
        <f t="shared" si="87"/>
        <v/>
      </c>
      <c r="I1136" s="14" t="str">
        <f t="shared" si="88"/>
        <v>ITA-zan pin SPA-37</v>
      </c>
      <c r="J1136" s="32" t="str">
        <f>MID(Tabella1[[#This Row],[COD PRODOTTO]],3,3)</f>
        <v>943</v>
      </c>
      <c r="K1136" s="32"/>
      <c r="L1136" t="str">
        <f t="shared" si="89"/>
        <v>terminato</v>
      </c>
      <c r="M1136" t="str">
        <f t="shared" si="90"/>
        <v>A6943028</v>
      </c>
      <c r="N1136" t="str">
        <f>TRIM(C1136)</f>
        <v>ITA</v>
      </c>
      <c r="O1136" t="str">
        <f>TRIM(D1136)</f>
        <v>zan pin SPA</v>
      </c>
      <c r="P1136" t="str">
        <f>TRIM(E1136)</f>
        <v>terminato</v>
      </c>
      <c r="Q1136" t="str">
        <f t="shared" si="91"/>
        <v>0</v>
      </c>
      <c r="R1136" t="str">
        <f t="shared" si="91"/>
        <v>37</v>
      </c>
    </row>
    <row r="1137" spans="1:18" ht="12.75" customHeight="1" x14ac:dyDescent="0.3">
      <c r="A1137" s="16">
        <v>1139</v>
      </c>
      <c r="B1137" s="14" t="s">
        <v>564</v>
      </c>
      <c r="C1137" s="14" t="s">
        <v>8</v>
      </c>
      <c r="D1137" s="14" t="s">
        <v>36</v>
      </c>
      <c r="E1137" s="14" t="s">
        <v>10</v>
      </c>
      <c r="F1137" s="16">
        <v>0</v>
      </c>
      <c r="G1137" s="17">
        <v>27</v>
      </c>
      <c r="H1137" s="18" t="str">
        <f t="shared" si="87"/>
        <v/>
      </c>
      <c r="I1137" s="14" t="str">
        <f t="shared" si="88"/>
        <v>ITA-zan VETRI-27</v>
      </c>
      <c r="J1137" s="32" t="str">
        <f>MID(Tabella1[[#This Row],[COD PRODOTTO]],3,3)</f>
        <v>721</v>
      </c>
      <c r="K1137" s="32"/>
      <c r="L1137" t="str">
        <f t="shared" si="89"/>
        <v>terminato</v>
      </c>
      <c r="M1137" t="str">
        <f t="shared" si="90"/>
        <v>E7721186</v>
      </c>
      <c r="N1137" t="str">
        <f>TRIM(C1137)</f>
        <v>ITA</v>
      </c>
      <c r="O1137" t="str">
        <f>TRIM(D1137)</f>
        <v>zan VETRI</v>
      </c>
      <c r="P1137" t="str">
        <f>TRIM(E1137)</f>
        <v>terminato</v>
      </c>
      <c r="Q1137" t="str">
        <f t="shared" si="91"/>
        <v>0</v>
      </c>
      <c r="R1137" t="str">
        <f t="shared" si="91"/>
        <v>27</v>
      </c>
    </row>
    <row r="1138" spans="1:18" ht="12.75" customHeight="1" x14ac:dyDescent="0.3">
      <c r="A1138" s="16">
        <v>1140</v>
      </c>
      <c r="B1138" s="14" t="s">
        <v>565</v>
      </c>
      <c r="C1138" s="14" t="s">
        <v>8</v>
      </c>
      <c r="D1138" s="14" t="s">
        <v>36</v>
      </c>
      <c r="E1138" s="15" t="s">
        <v>1391</v>
      </c>
      <c r="F1138" s="16">
        <v>30</v>
      </c>
      <c r="G1138" s="17">
        <v>22</v>
      </c>
      <c r="H1138" s="18">
        <f t="shared" si="87"/>
        <v>660</v>
      </c>
      <c r="I1138" s="14" t="str">
        <f t="shared" si="88"/>
        <v>ITA-zan VETRI-22</v>
      </c>
      <c r="J1138" s="32" t="str">
        <f>MID(Tabella1[[#This Row],[COD PRODOTTO]],3,3)</f>
        <v>034</v>
      </c>
      <c r="K1138" s="32"/>
      <c r="L1138" t="str">
        <f t="shared" si="89"/>
        <v>terminato</v>
      </c>
      <c r="M1138" t="str">
        <f t="shared" si="90"/>
        <v>A6034520</v>
      </c>
      <c r="N1138" t="str">
        <f>TRIM(C1138)</f>
        <v>ITA</v>
      </c>
      <c r="O1138" t="str">
        <f>TRIM(D1138)</f>
        <v>zan VETRI</v>
      </c>
      <c r="P1138" t="str">
        <f>TRIM(E1138)</f>
        <v>non terminato</v>
      </c>
      <c r="Q1138" t="str">
        <f t="shared" si="91"/>
        <v>30</v>
      </c>
      <c r="R1138" t="str">
        <f t="shared" si="91"/>
        <v>22</v>
      </c>
    </row>
    <row r="1139" spans="1:18" ht="12.75" customHeight="1" x14ac:dyDescent="0.3">
      <c r="A1139" s="16">
        <v>1141</v>
      </c>
      <c r="B1139" s="14" t="s">
        <v>565</v>
      </c>
      <c r="C1139" s="14" t="s">
        <v>8</v>
      </c>
      <c r="D1139" s="14" t="s">
        <v>36</v>
      </c>
      <c r="E1139" s="15" t="s">
        <v>1391</v>
      </c>
      <c r="F1139" s="16">
        <v>20</v>
      </c>
      <c r="G1139" s="17">
        <v>20</v>
      </c>
      <c r="H1139" s="18">
        <f t="shared" si="87"/>
        <v>400</v>
      </c>
      <c r="I1139" s="14" t="str">
        <f t="shared" si="88"/>
        <v>ITA-zan VETRI-20</v>
      </c>
      <c r="J1139" s="32" t="str">
        <f>MID(Tabella1[[#This Row],[COD PRODOTTO]],3,3)</f>
        <v>034</v>
      </c>
      <c r="K1139" s="32"/>
      <c r="L1139" t="str">
        <f t="shared" si="89"/>
        <v>terminato</v>
      </c>
      <c r="M1139" t="str">
        <f t="shared" si="90"/>
        <v>A6034520</v>
      </c>
      <c r="N1139" t="str">
        <f>TRIM(C1139)</f>
        <v>ITA</v>
      </c>
      <c r="O1139" t="str">
        <f>TRIM(D1139)</f>
        <v>zan VETRI</v>
      </c>
      <c r="P1139" t="str">
        <f>TRIM(E1139)</f>
        <v>non terminato</v>
      </c>
      <c r="Q1139" t="str">
        <f t="shared" si="91"/>
        <v>20</v>
      </c>
      <c r="R1139" t="str">
        <f t="shared" si="91"/>
        <v>20</v>
      </c>
    </row>
    <row r="1140" spans="1:18" ht="12.75" customHeight="1" x14ac:dyDescent="0.3">
      <c r="A1140" s="16">
        <v>1142</v>
      </c>
      <c r="B1140" s="14" t="s">
        <v>566</v>
      </c>
      <c r="C1140" s="14" t="s">
        <v>8</v>
      </c>
      <c r="D1140" s="14" t="s">
        <v>65</v>
      </c>
      <c r="E1140" s="15" t="s">
        <v>1391</v>
      </c>
      <c r="F1140" s="16">
        <v>30</v>
      </c>
      <c r="G1140" s="17">
        <v>23</v>
      </c>
      <c r="H1140" s="18">
        <f t="shared" si="87"/>
        <v>690</v>
      </c>
      <c r="I1140" s="14" t="str">
        <f t="shared" si="88"/>
        <v>ITA-zan PAM-23</v>
      </c>
      <c r="J1140" s="32" t="str">
        <f>MID(Tabella1[[#This Row],[COD PRODOTTO]],3,3)</f>
        <v>388</v>
      </c>
      <c r="K1140" s="32"/>
      <c r="L1140" t="str">
        <f t="shared" si="89"/>
        <v>terminato</v>
      </c>
      <c r="M1140" t="str">
        <f t="shared" si="90"/>
        <v>C7388449</v>
      </c>
      <c r="N1140" t="str">
        <f>TRIM(C1140)</f>
        <v>ITA</v>
      </c>
      <c r="O1140" t="str">
        <f>TRIM(D1140)</f>
        <v>zan PAM</v>
      </c>
      <c r="P1140" t="str">
        <f>TRIM(E1140)</f>
        <v>non terminato</v>
      </c>
      <c r="Q1140" t="str">
        <f t="shared" si="91"/>
        <v>30</v>
      </c>
      <c r="R1140" t="str">
        <f t="shared" si="91"/>
        <v>23</v>
      </c>
    </row>
    <row r="1141" spans="1:18" ht="12.75" customHeight="1" x14ac:dyDescent="0.3">
      <c r="A1141" s="16">
        <v>1143</v>
      </c>
      <c r="B1141" s="14" t="s">
        <v>566</v>
      </c>
      <c r="C1141" s="14" t="s">
        <v>8</v>
      </c>
      <c r="D1141" s="14" t="s">
        <v>65</v>
      </c>
      <c r="E1141" s="15" t="s">
        <v>1391</v>
      </c>
      <c r="F1141" s="16">
        <v>20</v>
      </c>
      <c r="G1141" s="17">
        <v>26</v>
      </c>
      <c r="H1141" s="18">
        <f t="shared" si="87"/>
        <v>520</v>
      </c>
      <c r="I1141" s="14" t="str">
        <f t="shared" si="88"/>
        <v>ITA-zan PAM-26</v>
      </c>
      <c r="J1141" s="32" t="str">
        <f>MID(Tabella1[[#This Row],[COD PRODOTTO]],3,3)</f>
        <v>388</v>
      </c>
      <c r="K1141" s="32"/>
      <c r="L1141" t="str">
        <f t="shared" si="89"/>
        <v>terminato</v>
      </c>
      <c r="M1141" t="str">
        <f t="shared" si="90"/>
        <v>C7388449</v>
      </c>
      <c r="N1141" t="str">
        <f>TRIM(C1141)</f>
        <v>ITA</v>
      </c>
      <c r="O1141" t="str">
        <f>TRIM(D1141)</f>
        <v>zan PAM</v>
      </c>
      <c r="P1141" t="str">
        <f>TRIM(E1141)</f>
        <v>non terminato</v>
      </c>
      <c r="Q1141" t="str">
        <f t="shared" si="91"/>
        <v>20</v>
      </c>
      <c r="R1141" t="str">
        <f t="shared" si="91"/>
        <v>26</v>
      </c>
    </row>
    <row r="1142" spans="1:18" ht="12.75" customHeight="1" x14ac:dyDescent="0.3">
      <c r="A1142" s="16">
        <v>1144</v>
      </c>
      <c r="B1142" s="14" t="s">
        <v>566</v>
      </c>
      <c r="C1142" s="14" t="s">
        <v>8</v>
      </c>
      <c r="D1142" s="14" t="s">
        <v>65</v>
      </c>
      <c r="E1142" s="14" t="s">
        <v>10</v>
      </c>
      <c r="F1142" s="16">
        <v>0</v>
      </c>
      <c r="G1142" s="17">
        <v>23</v>
      </c>
      <c r="H1142" s="18" t="str">
        <f t="shared" si="87"/>
        <v/>
      </c>
      <c r="I1142" s="14" t="str">
        <f t="shared" si="88"/>
        <v>ITA-zan PAM-23</v>
      </c>
      <c r="J1142" s="32" t="str">
        <f>MID(Tabella1[[#This Row],[COD PRODOTTO]],3,3)</f>
        <v>388</v>
      </c>
      <c r="K1142" s="32"/>
      <c r="L1142" t="str">
        <f t="shared" si="89"/>
        <v>terminato</v>
      </c>
      <c r="M1142" t="str">
        <f t="shared" si="90"/>
        <v>C7388449</v>
      </c>
      <c r="N1142" t="str">
        <f>TRIM(C1142)</f>
        <v>ITA</v>
      </c>
      <c r="O1142" t="str">
        <f>TRIM(D1142)</f>
        <v>zan PAM</v>
      </c>
      <c r="P1142" t="str">
        <f>TRIM(E1142)</f>
        <v>terminato</v>
      </c>
      <c r="Q1142" t="str">
        <f t="shared" si="91"/>
        <v>0</v>
      </c>
      <c r="R1142" t="str">
        <f t="shared" si="91"/>
        <v>23</v>
      </c>
    </row>
    <row r="1143" spans="1:18" ht="12.75" customHeight="1" x14ac:dyDescent="0.3">
      <c r="A1143" s="16">
        <v>1145</v>
      </c>
      <c r="B1143" s="14" t="s">
        <v>567</v>
      </c>
      <c r="C1143" s="14" t="s">
        <v>8</v>
      </c>
      <c r="D1143" s="14" t="s">
        <v>49</v>
      </c>
      <c r="E1143" s="14" t="s">
        <v>10</v>
      </c>
      <c r="F1143" s="16">
        <v>0</v>
      </c>
      <c r="G1143" s="17">
        <v>19</v>
      </c>
      <c r="H1143" s="18" t="str">
        <f t="shared" si="87"/>
        <v/>
      </c>
      <c r="I1143" s="14" t="str">
        <f t="shared" si="88"/>
        <v>ITA-SICURpin SUD S.r.l-19</v>
      </c>
      <c r="J1143" s="32" t="str">
        <f>MID(Tabella1[[#This Row],[COD PRODOTTO]],3,3)</f>
        <v>808</v>
      </c>
      <c r="K1143" s="32"/>
      <c r="L1143" t="str">
        <f t="shared" si="89"/>
        <v>terminato</v>
      </c>
      <c r="M1143" t="str">
        <f t="shared" si="90"/>
        <v>R9808267</v>
      </c>
      <c r="N1143" t="str">
        <f>TRIM(C1143)</f>
        <v>ITA</v>
      </c>
      <c r="O1143" t="str">
        <f>TRIM(D1143)</f>
        <v>SICURpin SUD S.r.l</v>
      </c>
      <c r="P1143" t="str">
        <f>TRIM(E1143)</f>
        <v>terminato</v>
      </c>
      <c r="Q1143" t="str">
        <f t="shared" si="91"/>
        <v>0</v>
      </c>
      <c r="R1143" t="str">
        <f t="shared" si="91"/>
        <v>19</v>
      </c>
    </row>
    <row r="1144" spans="1:18" ht="12.75" customHeight="1" x14ac:dyDescent="0.3">
      <c r="A1144" s="16">
        <v>1146</v>
      </c>
      <c r="B1144" s="14" t="s">
        <v>568</v>
      </c>
      <c r="C1144" s="14" t="s">
        <v>8</v>
      </c>
      <c r="D1144" s="14" t="s">
        <v>54</v>
      </c>
      <c r="E1144" s="14" t="s">
        <v>10</v>
      </c>
      <c r="F1144" s="16">
        <v>0</v>
      </c>
      <c r="G1144" s="17">
        <v>22</v>
      </c>
      <c r="H1144" s="18" t="str">
        <f t="shared" si="87"/>
        <v/>
      </c>
      <c r="I1144" s="14" t="str">
        <f t="shared" si="88"/>
        <v>ITA-zan S.R.L.-22</v>
      </c>
      <c r="J1144" s="32" t="str">
        <f>MID(Tabella1[[#This Row],[COD PRODOTTO]],3,3)</f>
        <v>276</v>
      </c>
      <c r="K1144" s="32"/>
      <c r="L1144" t="str">
        <f t="shared" si="89"/>
        <v>terminato</v>
      </c>
      <c r="M1144" t="str">
        <f t="shared" si="90"/>
        <v>B8276348</v>
      </c>
      <c r="N1144" t="str">
        <f>TRIM(C1144)</f>
        <v>ITA</v>
      </c>
      <c r="O1144" t="str">
        <f>TRIM(D1144)</f>
        <v>zan S.R.L.</v>
      </c>
      <c r="P1144" t="str">
        <f>TRIM(E1144)</f>
        <v>terminato</v>
      </c>
      <c r="Q1144" t="str">
        <f t="shared" si="91"/>
        <v>0</v>
      </c>
      <c r="R1144" t="str">
        <f t="shared" si="91"/>
        <v>22</v>
      </c>
    </row>
    <row r="1145" spans="1:18" ht="12.75" customHeight="1" x14ac:dyDescent="0.3">
      <c r="A1145" s="16">
        <v>1147</v>
      </c>
      <c r="B1145" s="14" t="s">
        <v>568</v>
      </c>
      <c r="C1145" s="14" t="s">
        <v>8</v>
      </c>
      <c r="D1145" s="14" t="s">
        <v>54</v>
      </c>
      <c r="E1145" s="15" t="s">
        <v>1391</v>
      </c>
      <c r="F1145" s="16">
        <v>20</v>
      </c>
      <c r="G1145" s="17">
        <v>10</v>
      </c>
      <c r="H1145" s="18">
        <f t="shared" si="87"/>
        <v>200</v>
      </c>
      <c r="I1145" s="14" t="str">
        <f t="shared" si="88"/>
        <v>ITA-zan S.R.L.-10</v>
      </c>
      <c r="J1145" s="32" t="str">
        <f>MID(Tabella1[[#This Row],[COD PRODOTTO]],3,3)</f>
        <v>276</v>
      </c>
      <c r="K1145" s="32"/>
      <c r="L1145" t="str">
        <f t="shared" si="89"/>
        <v>terminato</v>
      </c>
      <c r="M1145" t="str">
        <f t="shared" si="90"/>
        <v>B8276348</v>
      </c>
      <c r="N1145" t="str">
        <f>TRIM(C1145)</f>
        <v>ITA</v>
      </c>
      <c r="O1145" t="str">
        <f>TRIM(D1145)</f>
        <v>zan S.R.L.</v>
      </c>
      <c r="P1145" t="str">
        <f>TRIM(E1145)</f>
        <v>non terminato</v>
      </c>
      <c r="Q1145" t="str">
        <f t="shared" si="91"/>
        <v>20</v>
      </c>
      <c r="R1145" t="str">
        <f t="shared" si="91"/>
        <v>10</v>
      </c>
    </row>
    <row r="1146" spans="1:18" ht="12.75" customHeight="1" x14ac:dyDescent="0.3">
      <c r="A1146" s="16">
        <v>1148</v>
      </c>
      <c r="B1146" s="14" t="s">
        <v>569</v>
      </c>
      <c r="C1146" s="14" t="s">
        <v>8</v>
      </c>
      <c r="D1146" s="14" t="s">
        <v>54</v>
      </c>
      <c r="E1146" s="15" t="s">
        <v>1391</v>
      </c>
      <c r="F1146" s="16">
        <v>20</v>
      </c>
      <c r="G1146" s="17">
        <v>16</v>
      </c>
      <c r="H1146" s="18">
        <f t="shared" si="87"/>
        <v>320</v>
      </c>
      <c r="I1146" s="14" t="str">
        <f t="shared" si="88"/>
        <v>ITA-zan S.R.L.-16</v>
      </c>
      <c r="J1146" s="32" t="str">
        <f>MID(Tabella1[[#This Row],[COD PRODOTTO]],3,3)</f>
        <v>552</v>
      </c>
      <c r="K1146" s="32"/>
      <c r="L1146" t="str">
        <f t="shared" si="89"/>
        <v>terminato</v>
      </c>
      <c r="M1146" t="str">
        <f t="shared" si="90"/>
        <v>C4552698</v>
      </c>
      <c r="N1146" t="str">
        <f>TRIM(C1146)</f>
        <v>ITA</v>
      </c>
      <c r="O1146" t="str">
        <f>TRIM(D1146)</f>
        <v>zan S.R.L.</v>
      </c>
      <c r="P1146" t="str">
        <f>TRIM(E1146)</f>
        <v>non terminato</v>
      </c>
      <c r="Q1146" t="str">
        <f t="shared" si="91"/>
        <v>20</v>
      </c>
      <c r="R1146" t="str">
        <f t="shared" si="91"/>
        <v>16</v>
      </c>
    </row>
    <row r="1147" spans="1:18" ht="12.75" customHeight="1" x14ac:dyDescent="0.3">
      <c r="A1147" s="16">
        <v>1149</v>
      </c>
      <c r="B1147" s="14" t="s">
        <v>570</v>
      </c>
      <c r="C1147" s="14" t="s">
        <v>8</v>
      </c>
      <c r="D1147" s="14" t="s">
        <v>36</v>
      </c>
      <c r="E1147" s="14" t="s">
        <v>10</v>
      </c>
      <c r="F1147" s="16">
        <v>0</v>
      </c>
      <c r="G1147" s="17">
        <v>12</v>
      </c>
      <c r="H1147" s="18" t="str">
        <f t="shared" si="87"/>
        <v/>
      </c>
      <c r="I1147" s="14" t="str">
        <f t="shared" si="88"/>
        <v>ITA-zan VETRI-12</v>
      </c>
      <c r="J1147" s="32" t="str">
        <f>MID(Tabella1[[#This Row],[COD PRODOTTO]],3,3)</f>
        <v>663</v>
      </c>
      <c r="K1147" s="32"/>
      <c r="L1147" t="str">
        <f t="shared" si="89"/>
        <v>terminato</v>
      </c>
      <c r="M1147" t="str">
        <f t="shared" si="90"/>
        <v>P5663639</v>
      </c>
      <c r="N1147" t="str">
        <f>TRIM(C1147)</f>
        <v>ITA</v>
      </c>
      <c r="O1147" t="str">
        <f>TRIM(D1147)</f>
        <v>zan VETRI</v>
      </c>
      <c r="P1147" t="str">
        <f>TRIM(E1147)</f>
        <v>terminato</v>
      </c>
      <c r="Q1147" t="str">
        <f t="shared" si="91"/>
        <v>0</v>
      </c>
      <c r="R1147" t="str">
        <f t="shared" si="91"/>
        <v>12</v>
      </c>
    </row>
    <row r="1148" spans="1:18" ht="12.75" customHeight="1" x14ac:dyDescent="0.3">
      <c r="A1148" s="16">
        <v>1150</v>
      </c>
      <c r="B1148" s="14" t="s">
        <v>570</v>
      </c>
      <c r="C1148" s="14" t="s">
        <v>8</v>
      </c>
      <c r="D1148" s="14" t="s">
        <v>36</v>
      </c>
      <c r="E1148" s="15" t="s">
        <v>1391</v>
      </c>
      <c r="F1148" s="16">
        <v>20</v>
      </c>
      <c r="G1148" s="17">
        <v>18</v>
      </c>
      <c r="H1148" s="18">
        <f t="shared" si="87"/>
        <v>360</v>
      </c>
      <c r="I1148" s="14" t="str">
        <f t="shared" si="88"/>
        <v>ITA-zan VETRI-18</v>
      </c>
      <c r="J1148" s="32" t="str">
        <f>MID(Tabella1[[#This Row],[COD PRODOTTO]],3,3)</f>
        <v>663</v>
      </c>
      <c r="K1148" s="32"/>
      <c r="L1148" t="str">
        <f t="shared" si="89"/>
        <v>terminato</v>
      </c>
      <c r="M1148" t="str">
        <f t="shared" si="90"/>
        <v>P5663639</v>
      </c>
      <c r="N1148" t="str">
        <f>TRIM(C1148)</f>
        <v>ITA</v>
      </c>
      <c r="O1148" t="str">
        <f>TRIM(D1148)</f>
        <v>zan VETRI</v>
      </c>
      <c r="P1148" t="str">
        <f>TRIM(E1148)</f>
        <v>non terminato</v>
      </c>
      <c r="Q1148" t="str">
        <f t="shared" si="91"/>
        <v>20</v>
      </c>
      <c r="R1148" t="str">
        <f t="shared" si="91"/>
        <v>18</v>
      </c>
    </row>
    <row r="1149" spans="1:18" ht="12.75" customHeight="1" x14ac:dyDescent="0.3">
      <c r="A1149" s="16">
        <v>1151</v>
      </c>
      <c r="B1149" s="14" t="s">
        <v>570</v>
      </c>
      <c r="C1149" s="14" t="s">
        <v>8</v>
      </c>
      <c r="D1149" s="14" t="s">
        <v>36</v>
      </c>
      <c r="E1149" s="15" t="s">
        <v>1391</v>
      </c>
      <c r="F1149" s="16">
        <v>30</v>
      </c>
      <c r="G1149" s="17">
        <v>23</v>
      </c>
      <c r="H1149" s="18">
        <f t="shared" si="87"/>
        <v>690</v>
      </c>
      <c r="I1149" s="14" t="str">
        <f t="shared" si="88"/>
        <v>ITA-zan VETRI-23</v>
      </c>
      <c r="J1149" s="32" t="str">
        <f>MID(Tabella1[[#This Row],[COD PRODOTTO]],3,3)</f>
        <v>663</v>
      </c>
      <c r="K1149" s="32"/>
      <c r="L1149" t="str">
        <f t="shared" si="89"/>
        <v>terminato</v>
      </c>
      <c r="M1149" t="str">
        <f t="shared" si="90"/>
        <v>P5663639</v>
      </c>
      <c r="N1149" t="str">
        <f>TRIM(C1149)</f>
        <v>ITA</v>
      </c>
      <c r="O1149" t="str">
        <f>TRIM(D1149)</f>
        <v>zan VETRI</v>
      </c>
      <c r="P1149" t="str">
        <f>TRIM(E1149)</f>
        <v>non terminato</v>
      </c>
      <c r="Q1149" t="str">
        <f t="shared" si="91"/>
        <v>30</v>
      </c>
      <c r="R1149" t="str">
        <f t="shared" si="91"/>
        <v>23</v>
      </c>
    </row>
    <row r="1150" spans="1:18" ht="12.75" customHeight="1" x14ac:dyDescent="0.3">
      <c r="A1150" s="16">
        <v>1152</v>
      </c>
      <c r="B1150" s="14" t="s">
        <v>570</v>
      </c>
      <c r="C1150" s="14" t="s">
        <v>8</v>
      </c>
      <c r="D1150" s="14" t="s">
        <v>36</v>
      </c>
      <c r="E1150" s="15" t="s">
        <v>1391</v>
      </c>
      <c r="F1150" s="16">
        <v>20</v>
      </c>
      <c r="G1150" s="17">
        <v>37</v>
      </c>
      <c r="H1150" s="18">
        <f t="shared" si="87"/>
        <v>740</v>
      </c>
      <c r="I1150" s="14" t="str">
        <f t="shared" si="88"/>
        <v>ITA-zan VETRI-37</v>
      </c>
      <c r="J1150" s="32" t="str">
        <f>MID(Tabella1[[#This Row],[COD PRODOTTO]],3,3)</f>
        <v>663</v>
      </c>
      <c r="K1150" s="32"/>
      <c r="L1150" t="str">
        <f t="shared" si="89"/>
        <v>terminato</v>
      </c>
      <c r="M1150" t="str">
        <f t="shared" si="90"/>
        <v>P5663639</v>
      </c>
      <c r="N1150" t="str">
        <f>TRIM(C1150)</f>
        <v>ITA</v>
      </c>
      <c r="O1150" t="str">
        <f>TRIM(D1150)</f>
        <v>zan VETRI</v>
      </c>
      <c r="P1150" t="str">
        <f>TRIM(E1150)</f>
        <v>non terminato</v>
      </c>
      <c r="Q1150" t="str">
        <f t="shared" si="91"/>
        <v>20</v>
      </c>
      <c r="R1150" t="str">
        <f t="shared" si="91"/>
        <v>37</v>
      </c>
    </row>
    <row r="1151" spans="1:18" ht="12.75" customHeight="1" x14ac:dyDescent="0.3">
      <c r="A1151" s="16">
        <v>1153</v>
      </c>
      <c r="B1151" s="14" t="s">
        <v>571</v>
      </c>
      <c r="C1151" s="14" t="s">
        <v>8</v>
      </c>
      <c r="D1151" s="14" t="s">
        <v>180</v>
      </c>
      <c r="E1151" s="15" t="s">
        <v>1391</v>
      </c>
      <c r="F1151" s="16">
        <v>20</v>
      </c>
      <c r="G1151" s="17">
        <v>24</v>
      </c>
      <c r="H1151" s="18">
        <f t="shared" si="87"/>
        <v>480</v>
      </c>
      <c r="I1151" s="14" t="str">
        <f t="shared" si="88"/>
        <v>ITA-mull-24</v>
      </c>
      <c r="J1151" s="32" t="str">
        <f>MID(Tabella1[[#This Row],[COD PRODOTTO]],3,3)</f>
        <v>779</v>
      </c>
      <c r="K1151" s="32"/>
      <c r="L1151" t="str">
        <f t="shared" si="89"/>
        <v>terminato</v>
      </c>
      <c r="M1151" t="str">
        <f t="shared" si="90"/>
        <v>S4779705</v>
      </c>
      <c r="N1151" t="str">
        <f>TRIM(C1151)</f>
        <v>ITA</v>
      </c>
      <c r="O1151" t="str">
        <f>TRIM(D1151)</f>
        <v>mull</v>
      </c>
      <c r="P1151" t="str">
        <f>TRIM(E1151)</f>
        <v>non terminato</v>
      </c>
      <c r="Q1151" t="str">
        <f t="shared" si="91"/>
        <v>20</v>
      </c>
      <c r="R1151" t="str">
        <f t="shared" si="91"/>
        <v>24</v>
      </c>
    </row>
    <row r="1152" spans="1:18" ht="12.75" customHeight="1" x14ac:dyDescent="0.3">
      <c r="A1152" s="16">
        <v>1154</v>
      </c>
      <c r="B1152" s="14" t="s">
        <v>571</v>
      </c>
      <c r="C1152" s="14" t="s">
        <v>8</v>
      </c>
      <c r="D1152" s="14" t="s">
        <v>180</v>
      </c>
      <c r="E1152" s="15" t="s">
        <v>1391</v>
      </c>
      <c r="F1152" s="16">
        <v>30</v>
      </c>
      <c r="G1152" s="17">
        <v>26</v>
      </c>
      <c r="H1152" s="18">
        <f t="shared" si="87"/>
        <v>780</v>
      </c>
      <c r="I1152" s="14" t="str">
        <f t="shared" si="88"/>
        <v>ITA-mull-26</v>
      </c>
      <c r="J1152" s="32" t="str">
        <f>MID(Tabella1[[#This Row],[COD PRODOTTO]],3,3)</f>
        <v>779</v>
      </c>
      <c r="K1152" s="32"/>
      <c r="L1152" t="str">
        <f t="shared" si="89"/>
        <v>terminato</v>
      </c>
      <c r="M1152" t="str">
        <f t="shared" si="90"/>
        <v>S4779705</v>
      </c>
      <c r="N1152" t="str">
        <f>TRIM(C1152)</f>
        <v>ITA</v>
      </c>
      <c r="O1152" t="str">
        <f>TRIM(D1152)</f>
        <v>mull</v>
      </c>
      <c r="P1152" t="str">
        <f>TRIM(E1152)</f>
        <v>non terminato</v>
      </c>
      <c r="Q1152" t="str">
        <f t="shared" si="91"/>
        <v>30</v>
      </c>
      <c r="R1152" t="str">
        <f t="shared" si="91"/>
        <v>26</v>
      </c>
    </row>
    <row r="1153" spans="1:18" ht="12.75" customHeight="1" x14ac:dyDescent="0.3">
      <c r="A1153" s="16">
        <v>1155</v>
      </c>
      <c r="B1153" s="14" t="s">
        <v>571</v>
      </c>
      <c r="C1153" s="14" t="s">
        <v>8</v>
      </c>
      <c r="D1153" s="14" t="s">
        <v>180</v>
      </c>
      <c r="E1153" s="14" t="s">
        <v>10</v>
      </c>
      <c r="F1153" s="16">
        <v>0</v>
      </c>
      <c r="G1153" s="17">
        <v>40</v>
      </c>
      <c r="H1153" s="18" t="str">
        <f t="shared" si="87"/>
        <v/>
      </c>
      <c r="I1153" s="14" t="str">
        <f t="shared" si="88"/>
        <v>ITA-mull-40</v>
      </c>
      <c r="J1153" s="32" t="str">
        <f>MID(Tabella1[[#This Row],[COD PRODOTTO]],3,3)</f>
        <v>779</v>
      </c>
      <c r="K1153" s="32"/>
      <c r="L1153" t="str">
        <f t="shared" si="89"/>
        <v>terminato</v>
      </c>
      <c r="M1153" t="str">
        <f t="shared" si="90"/>
        <v>S4779705</v>
      </c>
      <c r="N1153" t="str">
        <f>TRIM(C1153)</f>
        <v>ITA</v>
      </c>
      <c r="O1153" t="str">
        <f>TRIM(D1153)</f>
        <v>mull</v>
      </c>
      <c r="P1153" t="str">
        <f>TRIM(E1153)</f>
        <v>terminato</v>
      </c>
      <c r="Q1153" t="str">
        <f t="shared" si="91"/>
        <v>0</v>
      </c>
      <c r="R1153" t="str">
        <f t="shared" si="91"/>
        <v>40</v>
      </c>
    </row>
    <row r="1154" spans="1:18" ht="12.75" customHeight="1" x14ac:dyDescent="0.3">
      <c r="A1154" s="16">
        <v>1156</v>
      </c>
      <c r="B1154" s="14" t="s">
        <v>572</v>
      </c>
      <c r="C1154" s="14" t="s">
        <v>8</v>
      </c>
      <c r="D1154" s="14" t="s">
        <v>47</v>
      </c>
      <c r="E1154" s="14" t="s">
        <v>10</v>
      </c>
      <c r="F1154" s="16">
        <v>0</v>
      </c>
      <c r="G1154" s="17">
        <v>18</v>
      </c>
      <c r="H1154" s="18" t="str">
        <f t="shared" ref="H1154:H1217" si="92">IF(G1154*F1154=0,"",G1154*F1154)</f>
        <v/>
      </c>
      <c r="I1154" s="14" t="str">
        <f t="shared" ref="I1154:I1217" si="93">_xlfn.CONCAT(C1154,"-",D1154,"-",G1154)</f>
        <v>ITA-zan pin SPA-18</v>
      </c>
      <c r="J1154" s="32" t="str">
        <f>MID(Tabella1[[#This Row],[COD PRODOTTO]],3,3)</f>
        <v>495</v>
      </c>
      <c r="K1154" s="32"/>
      <c r="L1154" t="str">
        <f t="shared" si="89"/>
        <v>terminato</v>
      </c>
      <c r="M1154" t="str">
        <f t="shared" si="90"/>
        <v>A2495087</v>
      </c>
      <c r="N1154" t="str">
        <f>TRIM(C1154)</f>
        <v>ITA</v>
      </c>
      <c r="O1154" t="str">
        <f>TRIM(D1154)</f>
        <v>zan pin SPA</v>
      </c>
      <c r="P1154" t="str">
        <f t="shared" ref="P1154:R1217" si="94">TRIM(E1154)</f>
        <v>terminato</v>
      </c>
      <c r="Q1154" t="str">
        <f t="shared" si="91"/>
        <v>0</v>
      </c>
      <c r="R1154" t="str">
        <f t="shared" si="91"/>
        <v>18</v>
      </c>
    </row>
    <row r="1155" spans="1:18" ht="12.75" customHeight="1" x14ac:dyDescent="0.3">
      <c r="A1155" s="16">
        <v>1157</v>
      </c>
      <c r="B1155" s="14" t="s">
        <v>573</v>
      </c>
      <c r="C1155" s="14" t="s">
        <v>8</v>
      </c>
      <c r="D1155" s="14" t="s">
        <v>9</v>
      </c>
      <c r="E1155" s="14" t="s">
        <v>10</v>
      </c>
      <c r="F1155" s="16">
        <v>0</v>
      </c>
      <c r="G1155" s="17">
        <v>24</v>
      </c>
      <c r="H1155" s="18" t="str">
        <f t="shared" si="92"/>
        <v/>
      </c>
      <c r="I1155" s="14" t="str">
        <f t="shared" si="93"/>
        <v>ITA-SG-24</v>
      </c>
      <c r="J1155" s="32" t="str">
        <f>MID(Tabella1[[#This Row],[COD PRODOTTO]],3,3)</f>
        <v>025</v>
      </c>
      <c r="K1155" s="32"/>
      <c r="L1155" t="str">
        <f t="shared" ref="L1155:L1218" si="95">IF($E1155="","non terminato","terminato")</f>
        <v>terminato</v>
      </c>
      <c r="M1155" t="str">
        <f t="shared" ref="M1155:M1218" si="96">TRIM(B1155)</f>
        <v>D4025106</v>
      </c>
      <c r="N1155" t="str">
        <f>TRIM(C1155)</f>
        <v>ITA</v>
      </c>
      <c r="O1155" t="str">
        <f>TRIM(D1155)</f>
        <v>SG</v>
      </c>
      <c r="P1155" t="str">
        <f t="shared" si="94"/>
        <v>terminato</v>
      </c>
      <c r="Q1155" t="str">
        <f t="shared" si="94"/>
        <v>0</v>
      </c>
      <c r="R1155" t="str">
        <f t="shared" si="94"/>
        <v>24</v>
      </c>
    </row>
    <row r="1156" spans="1:18" ht="12.75" customHeight="1" x14ac:dyDescent="0.3">
      <c r="A1156" s="16">
        <v>1158</v>
      </c>
      <c r="B1156" s="14" t="s">
        <v>574</v>
      </c>
      <c r="C1156" s="14" t="s">
        <v>8</v>
      </c>
      <c r="D1156" s="14" t="s">
        <v>47</v>
      </c>
      <c r="E1156" s="14" t="s">
        <v>10</v>
      </c>
      <c r="F1156" s="16">
        <v>0</v>
      </c>
      <c r="G1156" s="17">
        <v>40</v>
      </c>
      <c r="H1156" s="18" t="str">
        <f t="shared" si="92"/>
        <v/>
      </c>
      <c r="I1156" s="14" t="str">
        <f t="shared" si="93"/>
        <v>ITA-zan pin SPA-40</v>
      </c>
      <c r="J1156" s="32" t="str">
        <f>MID(Tabella1[[#This Row],[COD PRODOTTO]],3,3)</f>
        <v>399</v>
      </c>
      <c r="K1156" s="32"/>
      <c r="L1156" t="str">
        <f t="shared" si="95"/>
        <v>terminato</v>
      </c>
      <c r="M1156" t="str">
        <f t="shared" si="96"/>
        <v>D2399636</v>
      </c>
      <c r="N1156" t="str">
        <f>TRIM(C1156)</f>
        <v>ITA</v>
      </c>
      <c r="O1156" t="str">
        <f>TRIM(D1156)</f>
        <v>zan pin SPA</v>
      </c>
      <c r="P1156" t="str">
        <f t="shared" si="94"/>
        <v>terminato</v>
      </c>
      <c r="Q1156" t="str">
        <f t="shared" si="94"/>
        <v>0</v>
      </c>
      <c r="R1156" t="str">
        <f t="shared" si="94"/>
        <v>40</v>
      </c>
    </row>
    <row r="1157" spans="1:18" ht="12.75" customHeight="1" x14ac:dyDescent="0.3">
      <c r="A1157" s="16">
        <v>1159</v>
      </c>
      <c r="B1157" s="14" t="s">
        <v>575</v>
      </c>
      <c r="C1157" s="14" t="s">
        <v>8</v>
      </c>
      <c r="D1157" s="14" t="s">
        <v>9</v>
      </c>
      <c r="E1157" s="15" t="s">
        <v>1391</v>
      </c>
      <c r="F1157" s="16">
        <v>30</v>
      </c>
      <c r="G1157" s="17">
        <v>24</v>
      </c>
      <c r="H1157" s="18">
        <f t="shared" si="92"/>
        <v>720</v>
      </c>
      <c r="I1157" s="14" t="str">
        <f t="shared" si="93"/>
        <v>ITA-SG-24</v>
      </c>
      <c r="J1157" s="32" t="str">
        <f>MID(Tabella1[[#This Row],[COD PRODOTTO]],3,3)</f>
        <v>238</v>
      </c>
      <c r="K1157" s="32"/>
      <c r="L1157" t="str">
        <f t="shared" si="95"/>
        <v>terminato</v>
      </c>
      <c r="M1157" t="str">
        <f t="shared" si="96"/>
        <v>N4238154</v>
      </c>
      <c r="N1157" t="str">
        <f>TRIM(C1157)</f>
        <v>ITA</v>
      </c>
      <c r="O1157" t="str">
        <f>TRIM(D1157)</f>
        <v>SG</v>
      </c>
      <c r="P1157" t="str">
        <f t="shared" si="94"/>
        <v>non terminato</v>
      </c>
      <c r="Q1157" t="str">
        <f t="shared" si="94"/>
        <v>30</v>
      </c>
      <c r="R1157" t="str">
        <f t="shared" si="94"/>
        <v>24</v>
      </c>
    </row>
    <row r="1158" spans="1:18" ht="12.75" customHeight="1" x14ac:dyDescent="0.3">
      <c r="A1158" s="16">
        <v>1160</v>
      </c>
      <c r="B1158" s="14" t="s">
        <v>575</v>
      </c>
      <c r="C1158" s="14" t="s">
        <v>8</v>
      </c>
      <c r="D1158" s="14" t="s">
        <v>9</v>
      </c>
      <c r="E1158" s="14" t="s">
        <v>10</v>
      </c>
      <c r="F1158" s="16">
        <v>0</v>
      </c>
      <c r="G1158" s="17">
        <v>27</v>
      </c>
      <c r="H1158" s="18" t="str">
        <f t="shared" si="92"/>
        <v/>
      </c>
      <c r="I1158" s="14" t="str">
        <f t="shared" si="93"/>
        <v>ITA-SG-27</v>
      </c>
      <c r="J1158" s="32" t="str">
        <f>MID(Tabella1[[#This Row],[COD PRODOTTO]],3,3)</f>
        <v>238</v>
      </c>
      <c r="K1158" s="32"/>
      <c r="L1158" t="str">
        <f t="shared" si="95"/>
        <v>terminato</v>
      </c>
      <c r="M1158" t="str">
        <f t="shared" si="96"/>
        <v>N4238154</v>
      </c>
      <c r="N1158" t="str">
        <f>TRIM(C1158)</f>
        <v>ITA</v>
      </c>
      <c r="O1158" t="str">
        <f>TRIM(D1158)</f>
        <v>SG</v>
      </c>
      <c r="P1158" t="str">
        <f t="shared" si="94"/>
        <v>terminato</v>
      </c>
      <c r="Q1158" t="str">
        <f t="shared" si="94"/>
        <v>0</v>
      </c>
      <c r="R1158" t="str">
        <f t="shared" si="94"/>
        <v>27</v>
      </c>
    </row>
    <row r="1159" spans="1:18" ht="12.75" customHeight="1" x14ac:dyDescent="0.3">
      <c r="A1159" s="16">
        <v>1161</v>
      </c>
      <c r="B1159" s="14" t="s">
        <v>576</v>
      </c>
      <c r="C1159" s="14" t="s">
        <v>8</v>
      </c>
      <c r="D1159" s="14" t="s">
        <v>9</v>
      </c>
      <c r="E1159" s="14" t="s">
        <v>10</v>
      </c>
      <c r="F1159" s="16">
        <v>0</v>
      </c>
      <c r="G1159" s="17">
        <v>19</v>
      </c>
      <c r="H1159" s="18" t="str">
        <f t="shared" si="92"/>
        <v/>
      </c>
      <c r="I1159" s="14" t="str">
        <f t="shared" si="93"/>
        <v>ITA-SG-19</v>
      </c>
      <c r="J1159" s="32" t="str">
        <f>MID(Tabella1[[#This Row],[COD PRODOTTO]],3,3)</f>
        <v>289</v>
      </c>
      <c r="K1159" s="32"/>
      <c r="L1159" t="str">
        <f t="shared" si="95"/>
        <v>terminato</v>
      </c>
      <c r="M1159" t="str">
        <f t="shared" si="96"/>
        <v>A6289302</v>
      </c>
      <c r="N1159" t="str">
        <f>TRIM(C1159)</f>
        <v>ITA</v>
      </c>
      <c r="O1159" t="str">
        <f>TRIM(D1159)</f>
        <v>SG</v>
      </c>
      <c r="P1159" t="str">
        <f t="shared" si="94"/>
        <v>terminato</v>
      </c>
      <c r="Q1159" t="str">
        <f t="shared" si="94"/>
        <v>0</v>
      </c>
      <c r="R1159" t="str">
        <f t="shared" si="94"/>
        <v>19</v>
      </c>
    </row>
    <row r="1160" spans="1:18" ht="12.75" customHeight="1" x14ac:dyDescent="0.3">
      <c r="A1160" s="16">
        <v>1162</v>
      </c>
      <c r="B1160" s="14" t="s">
        <v>576</v>
      </c>
      <c r="C1160" s="14" t="s">
        <v>8</v>
      </c>
      <c r="D1160" s="14" t="s">
        <v>9</v>
      </c>
      <c r="E1160" s="15" t="s">
        <v>1391</v>
      </c>
      <c r="F1160" s="16">
        <v>30</v>
      </c>
      <c r="G1160" s="17">
        <v>20</v>
      </c>
      <c r="H1160" s="18">
        <f t="shared" si="92"/>
        <v>600</v>
      </c>
      <c r="I1160" s="14" t="str">
        <f t="shared" si="93"/>
        <v>ITA-SG-20</v>
      </c>
      <c r="J1160" s="32" t="str">
        <f>MID(Tabella1[[#This Row],[COD PRODOTTO]],3,3)</f>
        <v>289</v>
      </c>
      <c r="K1160" s="32"/>
      <c r="L1160" t="str">
        <f t="shared" si="95"/>
        <v>terminato</v>
      </c>
      <c r="M1160" t="str">
        <f t="shared" si="96"/>
        <v>A6289302</v>
      </c>
      <c r="N1160" t="str">
        <f>TRIM(C1160)</f>
        <v>ITA</v>
      </c>
      <c r="O1160" t="str">
        <f>TRIM(D1160)</f>
        <v>SG</v>
      </c>
      <c r="P1160" t="str">
        <f t="shared" si="94"/>
        <v>non terminato</v>
      </c>
      <c r="Q1160" t="str">
        <f t="shared" si="94"/>
        <v>30</v>
      </c>
      <c r="R1160" t="str">
        <f t="shared" si="94"/>
        <v>20</v>
      </c>
    </row>
    <row r="1161" spans="1:18" ht="12.75" customHeight="1" x14ac:dyDescent="0.3">
      <c r="A1161" s="16">
        <v>1163</v>
      </c>
      <c r="B1161" s="14" t="s">
        <v>577</v>
      </c>
      <c r="C1161" s="14" t="s">
        <v>8</v>
      </c>
      <c r="D1161" s="14" t="s">
        <v>36</v>
      </c>
      <c r="E1161" s="15" t="s">
        <v>1391</v>
      </c>
      <c r="F1161" s="16">
        <v>20</v>
      </c>
      <c r="G1161" s="17">
        <v>34</v>
      </c>
      <c r="H1161" s="18">
        <f t="shared" si="92"/>
        <v>680</v>
      </c>
      <c r="I1161" s="14" t="str">
        <f t="shared" si="93"/>
        <v>ITA-zan VETRI-34</v>
      </c>
      <c r="J1161" s="32" t="str">
        <f>MID(Tabella1[[#This Row],[COD PRODOTTO]],3,3)</f>
        <v>833</v>
      </c>
      <c r="K1161" s="32"/>
      <c r="L1161" t="str">
        <f t="shared" si="95"/>
        <v>terminato</v>
      </c>
      <c r="M1161" t="str">
        <f t="shared" si="96"/>
        <v>A3833469</v>
      </c>
      <c r="N1161" t="str">
        <f>TRIM(C1161)</f>
        <v>ITA</v>
      </c>
      <c r="O1161" t="str">
        <f>TRIM(D1161)</f>
        <v>zan VETRI</v>
      </c>
      <c r="P1161" t="str">
        <f t="shared" si="94"/>
        <v>non terminato</v>
      </c>
      <c r="Q1161" t="str">
        <f t="shared" si="94"/>
        <v>20</v>
      </c>
      <c r="R1161" t="str">
        <f t="shared" si="94"/>
        <v>34</v>
      </c>
    </row>
    <row r="1162" spans="1:18" ht="12.75" customHeight="1" x14ac:dyDescent="0.3">
      <c r="A1162" s="16">
        <v>1164</v>
      </c>
      <c r="B1162" s="14" t="s">
        <v>577</v>
      </c>
      <c r="C1162" s="14" t="s">
        <v>8</v>
      </c>
      <c r="D1162" s="14" t="s">
        <v>36</v>
      </c>
      <c r="E1162" s="15" t="s">
        <v>1391</v>
      </c>
      <c r="F1162" s="16">
        <v>30</v>
      </c>
      <c r="G1162" s="17">
        <v>32</v>
      </c>
      <c r="H1162" s="18">
        <f t="shared" si="92"/>
        <v>960</v>
      </c>
      <c r="I1162" s="14" t="str">
        <f t="shared" si="93"/>
        <v>ITA-zan VETRI-32</v>
      </c>
      <c r="J1162" s="32" t="str">
        <f>MID(Tabella1[[#This Row],[COD PRODOTTO]],3,3)</f>
        <v>833</v>
      </c>
      <c r="K1162" s="32"/>
      <c r="L1162" t="str">
        <f t="shared" si="95"/>
        <v>terminato</v>
      </c>
      <c r="M1162" t="str">
        <f t="shared" si="96"/>
        <v>A3833469</v>
      </c>
      <c r="N1162" t="str">
        <f>TRIM(C1162)</f>
        <v>ITA</v>
      </c>
      <c r="O1162" t="str">
        <f>TRIM(D1162)</f>
        <v>zan VETRI</v>
      </c>
      <c r="P1162" t="str">
        <f t="shared" si="94"/>
        <v>non terminato</v>
      </c>
      <c r="Q1162" t="str">
        <f t="shared" si="94"/>
        <v>30</v>
      </c>
      <c r="R1162" t="str">
        <f t="shared" si="94"/>
        <v>32</v>
      </c>
    </row>
    <row r="1163" spans="1:18" ht="12.75" customHeight="1" x14ac:dyDescent="0.3">
      <c r="A1163" s="16">
        <v>1165</v>
      </c>
      <c r="B1163" s="14" t="s">
        <v>577</v>
      </c>
      <c r="C1163" s="14" t="s">
        <v>8</v>
      </c>
      <c r="D1163" s="14" t="s">
        <v>36</v>
      </c>
      <c r="E1163" s="14" t="s">
        <v>10</v>
      </c>
      <c r="F1163" s="16">
        <v>0</v>
      </c>
      <c r="G1163" s="17">
        <v>12</v>
      </c>
      <c r="H1163" s="18" t="str">
        <f t="shared" si="92"/>
        <v/>
      </c>
      <c r="I1163" s="14" t="str">
        <f t="shared" si="93"/>
        <v>ITA-zan VETRI-12</v>
      </c>
      <c r="J1163" s="32" t="str">
        <f>MID(Tabella1[[#This Row],[COD PRODOTTO]],3,3)</f>
        <v>833</v>
      </c>
      <c r="K1163" s="32"/>
      <c r="L1163" t="str">
        <f t="shared" si="95"/>
        <v>terminato</v>
      </c>
      <c r="M1163" t="str">
        <f t="shared" si="96"/>
        <v>A3833469</v>
      </c>
      <c r="N1163" t="str">
        <f>TRIM(C1163)</f>
        <v>ITA</v>
      </c>
      <c r="O1163" t="str">
        <f>TRIM(D1163)</f>
        <v>zan VETRI</v>
      </c>
      <c r="P1163" t="str">
        <f t="shared" si="94"/>
        <v>terminato</v>
      </c>
      <c r="Q1163" t="str">
        <f t="shared" si="94"/>
        <v>0</v>
      </c>
      <c r="R1163" t="str">
        <f t="shared" si="94"/>
        <v>12</v>
      </c>
    </row>
    <row r="1164" spans="1:18" ht="12.75" customHeight="1" x14ac:dyDescent="0.3">
      <c r="A1164" s="16">
        <v>1166</v>
      </c>
      <c r="B1164" s="14" t="s">
        <v>578</v>
      </c>
      <c r="C1164" s="14" t="s">
        <v>8</v>
      </c>
      <c r="D1164" s="14" t="s">
        <v>47</v>
      </c>
      <c r="E1164" s="14" t="s">
        <v>10</v>
      </c>
      <c r="F1164" s="16">
        <v>0</v>
      </c>
      <c r="G1164" s="17">
        <v>32</v>
      </c>
      <c r="H1164" s="18" t="str">
        <f t="shared" si="92"/>
        <v/>
      </c>
      <c r="I1164" s="14" t="str">
        <f t="shared" si="93"/>
        <v>ITA-zan pin SPA-32</v>
      </c>
      <c r="J1164" s="32" t="str">
        <f>MID(Tabella1[[#This Row],[COD PRODOTTO]],3,3)</f>
        <v>115</v>
      </c>
      <c r="K1164" s="32"/>
      <c r="L1164" t="str">
        <f t="shared" si="95"/>
        <v>terminato</v>
      </c>
      <c r="M1164" t="str">
        <f t="shared" si="96"/>
        <v>E7115278</v>
      </c>
      <c r="N1164" t="str">
        <f>TRIM(C1164)</f>
        <v>ITA</v>
      </c>
      <c r="O1164" t="str">
        <f>TRIM(D1164)</f>
        <v>zan pin SPA</v>
      </c>
      <c r="P1164" t="str">
        <f t="shared" si="94"/>
        <v>terminato</v>
      </c>
      <c r="Q1164" t="str">
        <f t="shared" si="94"/>
        <v>0</v>
      </c>
      <c r="R1164" t="str">
        <f t="shared" si="94"/>
        <v>32</v>
      </c>
    </row>
    <row r="1165" spans="1:18" ht="12.75" customHeight="1" x14ac:dyDescent="0.3">
      <c r="A1165" s="16">
        <v>1167</v>
      </c>
      <c r="B1165" s="14" t="s">
        <v>578</v>
      </c>
      <c r="C1165" s="14" t="s">
        <v>8</v>
      </c>
      <c r="D1165" s="14" t="s">
        <v>47</v>
      </c>
      <c r="E1165" s="15" t="s">
        <v>1391</v>
      </c>
      <c r="F1165" s="16">
        <v>20</v>
      </c>
      <c r="G1165" s="17">
        <v>30</v>
      </c>
      <c r="H1165" s="18">
        <f t="shared" si="92"/>
        <v>600</v>
      </c>
      <c r="I1165" s="14" t="str">
        <f t="shared" si="93"/>
        <v>ITA-zan pin SPA-30</v>
      </c>
      <c r="J1165" s="32" t="str">
        <f>MID(Tabella1[[#This Row],[COD PRODOTTO]],3,3)</f>
        <v>115</v>
      </c>
      <c r="K1165" s="32"/>
      <c r="L1165" t="str">
        <f t="shared" si="95"/>
        <v>terminato</v>
      </c>
      <c r="M1165" t="str">
        <f t="shared" si="96"/>
        <v>E7115278</v>
      </c>
      <c r="N1165" t="str">
        <f>TRIM(C1165)</f>
        <v>ITA</v>
      </c>
      <c r="O1165" t="str">
        <f>TRIM(D1165)</f>
        <v>zan pin SPA</v>
      </c>
      <c r="P1165" t="str">
        <f t="shared" si="94"/>
        <v>non terminato</v>
      </c>
      <c r="Q1165" t="str">
        <f t="shared" si="94"/>
        <v>20</v>
      </c>
      <c r="R1165" t="str">
        <f t="shared" si="94"/>
        <v>30</v>
      </c>
    </row>
    <row r="1166" spans="1:18" ht="12.75" customHeight="1" x14ac:dyDescent="0.3">
      <c r="A1166" s="16">
        <v>1168</v>
      </c>
      <c r="B1166" s="14" t="s">
        <v>578</v>
      </c>
      <c r="C1166" s="14" t="s">
        <v>8</v>
      </c>
      <c r="D1166" s="14" t="s">
        <v>47</v>
      </c>
      <c r="E1166" s="15" t="s">
        <v>1391</v>
      </c>
      <c r="F1166" s="16">
        <v>30</v>
      </c>
      <c r="G1166" s="17">
        <v>17</v>
      </c>
      <c r="H1166" s="18">
        <f t="shared" si="92"/>
        <v>510</v>
      </c>
      <c r="I1166" s="14" t="str">
        <f t="shared" si="93"/>
        <v>ITA-zan pin SPA-17</v>
      </c>
      <c r="J1166" s="32" t="str">
        <f>MID(Tabella1[[#This Row],[COD PRODOTTO]],3,3)</f>
        <v>115</v>
      </c>
      <c r="K1166" s="32"/>
      <c r="L1166" t="str">
        <f t="shared" si="95"/>
        <v>terminato</v>
      </c>
      <c r="M1166" t="str">
        <f t="shared" si="96"/>
        <v>E7115278</v>
      </c>
      <c r="N1166" t="str">
        <f>TRIM(C1166)</f>
        <v>ITA</v>
      </c>
      <c r="O1166" t="str">
        <f>TRIM(D1166)</f>
        <v>zan pin SPA</v>
      </c>
      <c r="P1166" t="str">
        <f t="shared" si="94"/>
        <v>non terminato</v>
      </c>
      <c r="Q1166" t="str">
        <f t="shared" si="94"/>
        <v>30</v>
      </c>
      <c r="R1166" t="str">
        <f t="shared" si="94"/>
        <v>17</v>
      </c>
    </row>
    <row r="1167" spans="1:18" ht="12.75" customHeight="1" x14ac:dyDescent="0.3">
      <c r="A1167" s="16">
        <v>1169</v>
      </c>
      <c r="B1167" s="14" t="s">
        <v>579</v>
      </c>
      <c r="C1167" s="14" t="s">
        <v>8</v>
      </c>
      <c r="D1167" s="14" t="s">
        <v>105</v>
      </c>
      <c r="E1167" s="15" t="s">
        <v>1391</v>
      </c>
      <c r="F1167" s="16">
        <v>30</v>
      </c>
      <c r="G1167" s="17">
        <v>23</v>
      </c>
      <c r="H1167" s="18">
        <f t="shared" si="92"/>
        <v>690</v>
      </c>
      <c r="I1167" s="14" t="str">
        <f t="shared" si="93"/>
        <v>ITA-SG DISTRIBUZIONE SRL-23</v>
      </c>
      <c r="J1167" s="32" t="str">
        <f>MID(Tabella1[[#This Row],[COD PRODOTTO]],3,3)</f>
        <v>014</v>
      </c>
      <c r="K1167" s="32"/>
      <c r="L1167" t="str">
        <f t="shared" si="95"/>
        <v>terminato</v>
      </c>
      <c r="M1167" t="str">
        <f t="shared" si="96"/>
        <v>M2014310</v>
      </c>
      <c r="N1167" t="str">
        <f>TRIM(C1167)</f>
        <v>ITA</v>
      </c>
      <c r="O1167" t="str">
        <f>TRIM(D1167)</f>
        <v>SG DISTRIBUZIONE SRL</v>
      </c>
      <c r="P1167" t="str">
        <f t="shared" si="94"/>
        <v>non terminato</v>
      </c>
      <c r="Q1167" t="str">
        <f t="shared" si="94"/>
        <v>30</v>
      </c>
      <c r="R1167" t="str">
        <f t="shared" si="94"/>
        <v>23</v>
      </c>
    </row>
    <row r="1168" spans="1:18" ht="12.75" customHeight="1" x14ac:dyDescent="0.3">
      <c r="A1168" s="16">
        <v>1170</v>
      </c>
      <c r="B1168" s="14" t="s">
        <v>580</v>
      </c>
      <c r="C1168" s="14" t="s">
        <v>8</v>
      </c>
      <c r="D1168" s="14" t="s">
        <v>9</v>
      </c>
      <c r="E1168" s="14" t="s">
        <v>10</v>
      </c>
      <c r="F1168" s="16">
        <v>0</v>
      </c>
      <c r="G1168" s="17">
        <v>15</v>
      </c>
      <c r="H1168" s="18" t="str">
        <f t="shared" si="92"/>
        <v/>
      </c>
      <c r="I1168" s="14" t="str">
        <f t="shared" si="93"/>
        <v>ITA-SG-15</v>
      </c>
      <c r="J1168" s="32" t="str">
        <f>MID(Tabella1[[#This Row],[COD PRODOTTO]],3,3)</f>
        <v>552</v>
      </c>
      <c r="K1168" s="32"/>
      <c r="L1168" t="str">
        <f t="shared" si="95"/>
        <v>terminato</v>
      </c>
      <c r="M1168" t="str">
        <f t="shared" si="96"/>
        <v>S0552945</v>
      </c>
      <c r="N1168" t="str">
        <f>TRIM(C1168)</f>
        <v>ITA</v>
      </c>
      <c r="O1168" t="str">
        <f>TRIM(D1168)</f>
        <v>SG</v>
      </c>
      <c r="P1168" t="str">
        <f t="shared" si="94"/>
        <v>terminato</v>
      </c>
      <c r="Q1168" t="str">
        <f t="shared" si="94"/>
        <v>0</v>
      </c>
      <c r="R1168" t="str">
        <f t="shared" si="94"/>
        <v>15</v>
      </c>
    </row>
    <row r="1169" spans="1:18" ht="12.75" customHeight="1" x14ac:dyDescent="0.3">
      <c r="A1169" s="16">
        <v>1171</v>
      </c>
      <c r="B1169" s="14" t="s">
        <v>581</v>
      </c>
      <c r="C1169" s="14" t="s">
        <v>8</v>
      </c>
      <c r="D1169" s="14" t="s">
        <v>9</v>
      </c>
      <c r="E1169" s="14" t="s">
        <v>10</v>
      </c>
      <c r="F1169" s="16">
        <v>0</v>
      </c>
      <c r="G1169" s="17">
        <v>29</v>
      </c>
      <c r="H1169" s="18" t="str">
        <f t="shared" si="92"/>
        <v/>
      </c>
      <c r="I1169" s="14" t="str">
        <f t="shared" si="93"/>
        <v>ITA-SG-29</v>
      </c>
      <c r="J1169" s="32" t="str">
        <f>MID(Tabella1[[#This Row],[COD PRODOTTO]],3,3)</f>
        <v>807</v>
      </c>
      <c r="K1169" s="32"/>
      <c r="L1169" t="str">
        <f t="shared" si="95"/>
        <v>terminato</v>
      </c>
      <c r="M1169" t="str">
        <f t="shared" si="96"/>
        <v>A3807405</v>
      </c>
      <c r="N1169" t="str">
        <f>TRIM(C1169)</f>
        <v>ITA</v>
      </c>
      <c r="O1169" t="str">
        <f>TRIM(D1169)</f>
        <v>SG</v>
      </c>
      <c r="P1169" t="str">
        <f t="shared" si="94"/>
        <v>terminato</v>
      </c>
      <c r="Q1169" t="str">
        <f t="shared" si="94"/>
        <v>0</v>
      </c>
      <c r="R1169" t="str">
        <f t="shared" si="94"/>
        <v>29</v>
      </c>
    </row>
    <row r="1170" spans="1:18" ht="12.75" customHeight="1" x14ac:dyDescent="0.3">
      <c r="A1170" s="16">
        <v>1172</v>
      </c>
      <c r="B1170" s="14" t="s">
        <v>581</v>
      </c>
      <c r="C1170" s="14" t="s">
        <v>8</v>
      </c>
      <c r="D1170" s="14" t="s">
        <v>9</v>
      </c>
      <c r="E1170" s="15" t="s">
        <v>1391</v>
      </c>
      <c r="F1170" s="16">
        <v>20</v>
      </c>
      <c r="G1170" s="17">
        <v>38</v>
      </c>
      <c r="H1170" s="18">
        <f t="shared" si="92"/>
        <v>760</v>
      </c>
      <c r="I1170" s="14" t="str">
        <f t="shared" si="93"/>
        <v>ITA-SG-38</v>
      </c>
      <c r="J1170" s="32" t="str">
        <f>MID(Tabella1[[#This Row],[COD PRODOTTO]],3,3)</f>
        <v>807</v>
      </c>
      <c r="K1170" s="32"/>
      <c r="L1170" t="str">
        <f t="shared" si="95"/>
        <v>terminato</v>
      </c>
      <c r="M1170" t="str">
        <f t="shared" si="96"/>
        <v>A3807405</v>
      </c>
      <c r="N1170" t="str">
        <f>TRIM(C1170)</f>
        <v>ITA</v>
      </c>
      <c r="O1170" t="str">
        <f>TRIM(D1170)</f>
        <v>SG</v>
      </c>
      <c r="P1170" t="str">
        <f t="shared" si="94"/>
        <v>non terminato</v>
      </c>
      <c r="Q1170" t="str">
        <f t="shared" si="94"/>
        <v>20</v>
      </c>
      <c r="R1170" t="str">
        <f t="shared" si="94"/>
        <v>38</v>
      </c>
    </row>
    <row r="1171" spans="1:18" ht="12.75" customHeight="1" x14ac:dyDescent="0.3">
      <c r="A1171" s="16">
        <v>1173</v>
      </c>
      <c r="B1171" s="14" t="s">
        <v>581</v>
      </c>
      <c r="C1171" s="14" t="s">
        <v>8</v>
      </c>
      <c r="D1171" s="14" t="s">
        <v>9</v>
      </c>
      <c r="E1171" s="15" t="s">
        <v>1391</v>
      </c>
      <c r="F1171" s="16">
        <v>30</v>
      </c>
      <c r="G1171" s="17">
        <v>40</v>
      </c>
      <c r="H1171" s="18">
        <f t="shared" si="92"/>
        <v>1200</v>
      </c>
      <c r="I1171" s="14" t="str">
        <f t="shared" si="93"/>
        <v>ITA-SG-40</v>
      </c>
      <c r="J1171" s="32" t="str">
        <f>MID(Tabella1[[#This Row],[COD PRODOTTO]],3,3)</f>
        <v>807</v>
      </c>
      <c r="K1171" s="32"/>
      <c r="L1171" t="str">
        <f t="shared" si="95"/>
        <v>terminato</v>
      </c>
      <c r="M1171" t="str">
        <f t="shared" si="96"/>
        <v>A3807405</v>
      </c>
      <c r="N1171" t="str">
        <f>TRIM(C1171)</f>
        <v>ITA</v>
      </c>
      <c r="O1171" t="str">
        <f>TRIM(D1171)</f>
        <v>SG</v>
      </c>
      <c r="P1171" t="str">
        <f t="shared" si="94"/>
        <v>non terminato</v>
      </c>
      <c r="Q1171" t="str">
        <f t="shared" si="94"/>
        <v>30</v>
      </c>
      <c r="R1171" t="str">
        <f t="shared" si="94"/>
        <v>40</v>
      </c>
    </row>
    <row r="1172" spans="1:18" ht="12.75" customHeight="1" x14ac:dyDescent="0.3">
      <c r="A1172" s="16">
        <v>1174</v>
      </c>
      <c r="B1172" s="14" t="s">
        <v>582</v>
      </c>
      <c r="C1172" s="14" t="s">
        <v>14</v>
      </c>
      <c r="D1172" s="14" t="s">
        <v>13</v>
      </c>
      <c r="E1172" s="15" t="s">
        <v>1391</v>
      </c>
      <c r="F1172" s="16">
        <v>20</v>
      </c>
      <c r="G1172" s="17">
        <v>10</v>
      </c>
      <c r="H1172" s="18">
        <f t="shared" si="92"/>
        <v>200</v>
      </c>
      <c r="I1172" s="14" t="str">
        <f t="shared" si="93"/>
        <v>EGY-ccc order-10</v>
      </c>
      <c r="J1172" s="32" t="str">
        <f>MID(Tabella1[[#This Row],[COD PRODOTTO]],3,3)</f>
        <v>289</v>
      </c>
      <c r="K1172" s="32"/>
      <c r="L1172" t="str">
        <f t="shared" si="95"/>
        <v>terminato</v>
      </c>
      <c r="M1172" t="str">
        <f t="shared" si="96"/>
        <v>G5289232</v>
      </c>
      <c r="N1172" t="str">
        <f>TRIM(C1172)</f>
        <v>EGY</v>
      </c>
      <c r="O1172" t="str">
        <f>TRIM(D1172)</f>
        <v>ccc order</v>
      </c>
      <c r="P1172" t="str">
        <f t="shared" si="94"/>
        <v>non terminato</v>
      </c>
      <c r="Q1172" t="str">
        <f t="shared" si="94"/>
        <v>20</v>
      </c>
      <c r="R1172" t="str">
        <f t="shared" si="94"/>
        <v>10</v>
      </c>
    </row>
    <row r="1173" spans="1:18" ht="12.75" customHeight="1" x14ac:dyDescent="0.3">
      <c r="A1173" s="16">
        <v>1175</v>
      </c>
      <c r="B1173" s="14" t="s">
        <v>582</v>
      </c>
      <c r="C1173" s="14" t="s">
        <v>14</v>
      </c>
      <c r="D1173" s="14" t="s">
        <v>13</v>
      </c>
      <c r="E1173" s="15" t="s">
        <v>1391</v>
      </c>
      <c r="F1173" s="16">
        <v>30</v>
      </c>
      <c r="G1173" s="17">
        <v>18</v>
      </c>
      <c r="H1173" s="18">
        <f t="shared" si="92"/>
        <v>540</v>
      </c>
      <c r="I1173" s="14" t="str">
        <f t="shared" si="93"/>
        <v>EGY-ccc order-18</v>
      </c>
      <c r="J1173" s="32" t="str">
        <f>MID(Tabella1[[#This Row],[COD PRODOTTO]],3,3)</f>
        <v>289</v>
      </c>
      <c r="K1173" s="32"/>
      <c r="L1173" t="str">
        <f t="shared" si="95"/>
        <v>terminato</v>
      </c>
      <c r="M1173" t="str">
        <f t="shared" si="96"/>
        <v>G5289232</v>
      </c>
      <c r="N1173" t="str">
        <f>TRIM(C1173)</f>
        <v>EGY</v>
      </c>
      <c r="O1173" t="str">
        <f>TRIM(D1173)</f>
        <v>ccc order</v>
      </c>
      <c r="P1173" t="str">
        <f t="shared" si="94"/>
        <v>non terminato</v>
      </c>
      <c r="Q1173" t="str">
        <f t="shared" si="94"/>
        <v>30</v>
      </c>
      <c r="R1173" t="str">
        <f t="shared" si="94"/>
        <v>18</v>
      </c>
    </row>
    <row r="1174" spans="1:18" ht="12.75" customHeight="1" x14ac:dyDescent="0.3">
      <c r="A1174" s="16">
        <v>1176</v>
      </c>
      <c r="B1174" s="14" t="s">
        <v>582</v>
      </c>
      <c r="C1174" s="14" t="s">
        <v>14</v>
      </c>
      <c r="D1174" s="14" t="s">
        <v>13</v>
      </c>
      <c r="E1174" s="14" t="s">
        <v>10</v>
      </c>
      <c r="F1174" s="16">
        <v>0</v>
      </c>
      <c r="G1174" s="17">
        <v>35</v>
      </c>
      <c r="H1174" s="18" t="str">
        <f t="shared" si="92"/>
        <v/>
      </c>
      <c r="I1174" s="14" t="str">
        <f t="shared" si="93"/>
        <v>EGY-ccc order-35</v>
      </c>
      <c r="J1174" s="32" t="str">
        <f>MID(Tabella1[[#This Row],[COD PRODOTTO]],3,3)</f>
        <v>289</v>
      </c>
      <c r="K1174" s="32"/>
      <c r="L1174" t="str">
        <f t="shared" si="95"/>
        <v>terminato</v>
      </c>
      <c r="M1174" t="str">
        <f t="shared" si="96"/>
        <v>G5289232</v>
      </c>
      <c r="N1174" t="str">
        <f>TRIM(C1174)</f>
        <v>EGY</v>
      </c>
      <c r="O1174" t="str">
        <f>TRIM(D1174)</f>
        <v>ccc order</v>
      </c>
      <c r="P1174" t="str">
        <f t="shared" si="94"/>
        <v>terminato</v>
      </c>
      <c r="Q1174" t="str">
        <f t="shared" si="94"/>
        <v>0</v>
      </c>
      <c r="R1174" t="str">
        <f t="shared" si="94"/>
        <v>35</v>
      </c>
    </row>
    <row r="1175" spans="1:18" ht="12.75" customHeight="1" x14ac:dyDescent="0.3">
      <c r="A1175" s="16">
        <v>1177</v>
      </c>
      <c r="B1175" s="14" t="s">
        <v>583</v>
      </c>
      <c r="C1175" s="14" t="s">
        <v>8</v>
      </c>
      <c r="D1175" s="14" t="s">
        <v>65</v>
      </c>
      <c r="E1175" s="15" t="s">
        <v>1391</v>
      </c>
      <c r="F1175" s="16">
        <v>20</v>
      </c>
      <c r="G1175" s="17">
        <v>37</v>
      </c>
      <c r="H1175" s="18">
        <f t="shared" si="92"/>
        <v>740</v>
      </c>
      <c r="I1175" s="14" t="str">
        <f t="shared" si="93"/>
        <v>ITA-zan PAM-37</v>
      </c>
      <c r="J1175" s="32" t="str">
        <f>MID(Tabella1[[#This Row],[COD PRODOTTO]],3,3)</f>
        <v>033</v>
      </c>
      <c r="K1175" s="32"/>
      <c r="L1175" t="str">
        <f t="shared" si="95"/>
        <v>terminato</v>
      </c>
      <c r="M1175" t="str">
        <f t="shared" si="96"/>
        <v>O6033940</v>
      </c>
      <c r="N1175" t="str">
        <f>TRIM(C1175)</f>
        <v>ITA</v>
      </c>
      <c r="O1175" t="str">
        <f>TRIM(D1175)</f>
        <v>zan PAM</v>
      </c>
      <c r="P1175" t="str">
        <f t="shared" si="94"/>
        <v>non terminato</v>
      </c>
      <c r="Q1175" t="str">
        <f t="shared" si="94"/>
        <v>20</v>
      </c>
      <c r="R1175" t="str">
        <f t="shared" si="94"/>
        <v>37</v>
      </c>
    </row>
    <row r="1176" spans="1:18" ht="12.75" customHeight="1" x14ac:dyDescent="0.3">
      <c r="A1176" s="16">
        <v>1178</v>
      </c>
      <c r="B1176" s="14" t="s">
        <v>583</v>
      </c>
      <c r="C1176" s="14" t="s">
        <v>8</v>
      </c>
      <c r="D1176" s="14" t="s">
        <v>65</v>
      </c>
      <c r="E1176" s="15" t="s">
        <v>1391</v>
      </c>
      <c r="F1176" s="16">
        <v>30</v>
      </c>
      <c r="G1176" s="17">
        <v>21</v>
      </c>
      <c r="H1176" s="18">
        <f t="shared" si="92"/>
        <v>630</v>
      </c>
      <c r="I1176" s="14" t="str">
        <f t="shared" si="93"/>
        <v>ITA-zan PAM-21</v>
      </c>
      <c r="J1176" s="32" t="str">
        <f>MID(Tabella1[[#This Row],[COD PRODOTTO]],3,3)</f>
        <v>033</v>
      </c>
      <c r="K1176" s="32"/>
      <c r="L1176" t="str">
        <f t="shared" si="95"/>
        <v>terminato</v>
      </c>
      <c r="M1176" t="str">
        <f t="shared" si="96"/>
        <v>O6033940</v>
      </c>
      <c r="N1176" t="str">
        <f>TRIM(C1176)</f>
        <v>ITA</v>
      </c>
      <c r="O1176" t="str">
        <f>TRIM(D1176)</f>
        <v>zan PAM</v>
      </c>
      <c r="P1176" t="str">
        <f t="shared" si="94"/>
        <v>non terminato</v>
      </c>
      <c r="Q1176" t="str">
        <f t="shared" si="94"/>
        <v>30</v>
      </c>
      <c r="R1176" t="str">
        <f t="shared" si="94"/>
        <v>21</v>
      </c>
    </row>
    <row r="1177" spans="1:18" ht="12.75" customHeight="1" x14ac:dyDescent="0.3">
      <c r="A1177" s="16">
        <v>1179</v>
      </c>
      <c r="B1177" s="14" t="s">
        <v>583</v>
      </c>
      <c r="C1177" s="14" t="s">
        <v>8</v>
      </c>
      <c r="D1177" s="14" t="s">
        <v>65</v>
      </c>
      <c r="E1177" s="14" t="s">
        <v>10</v>
      </c>
      <c r="F1177" s="16">
        <v>0</v>
      </c>
      <c r="G1177" s="17">
        <v>24</v>
      </c>
      <c r="H1177" s="18" t="str">
        <f t="shared" si="92"/>
        <v/>
      </c>
      <c r="I1177" s="14" t="str">
        <f t="shared" si="93"/>
        <v>ITA-zan PAM-24</v>
      </c>
      <c r="J1177" s="32" t="str">
        <f>MID(Tabella1[[#This Row],[COD PRODOTTO]],3,3)</f>
        <v>033</v>
      </c>
      <c r="K1177" s="32"/>
      <c r="L1177" t="str">
        <f t="shared" si="95"/>
        <v>terminato</v>
      </c>
      <c r="M1177" t="str">
        <f t="shared" si="96"/>
        <v>O6033940</v>
      </c>
      <c r="N1177" t="str">
        <f>TRIM(C1177)</f>
        <v>ITA</v>
      </c>
      <c r="O1177" t="str">
        <f>TRIM(D1177)</f>
        <v>zan PAM</v>
      </c>
      <c r="P1177" t="str">
        <f t="shared" si="94"/>
        <v>terminato</v>
      </c>
      <c r="Q1177" t="str">
        <f t="shared" si="94"/>
        <v>0</v>
      </c>
      <c r="R1177" t="str">
        <f t="shared" si="94"/>
        <v>24</v>
      </c>
    </row>
    <row r="1178" spans="1:18" ht="12.75" customHeight="1" x14ac:dyDescent="0.3">
      <c r="A1178" s="16">
        <v>1180</v>
      </c>
      <c r="B1178" s="14" t="s">
        <v>584</v>
      </c>
      <c r="C1178" s="14" t="s">
        <v>8</v>
      </c>
      <c r="D1178" s="14" t="s">
        <v>97</v>
      </c>
      <c r="E1178" s="14" t="s">
        <v>10</v>
      </c>
      <c r="F1178" s="16">
        <v>0</v>
      </c>
      <c r="G1178" s="17">
        <v>14</v>
      </c>
      <c r="H1178" s="18" t="str">
        <f t="shared" si="92"/>
        <v/>
      </c>
      <c r="I1178" s="14" t="str">
        <f t="shared" si="93"/>
        <v>ITA-zan SPA-14</v>
      </c>
      <c r="J1178" s="32" t="str">
        <f>MID(Tabella1[[#This Row],[COD PRODOTTO]],3,3)</f>
        <v>453</v>
      </c>
      <c r="K1178" s="32"/>
      <c r="L1178" t="str">
        <f t="shared" si="95"/>
        <v>terminato</v>
      </c>
      <c r="M1178" t="str">
        <f t="shared" si="96"/>
        <v>O2453319</v>
      </c>
      <c r="N1178" t="str">
        <f>TRIM(C1178)</f>
        <v>ITA</v>
      </c>
      <c r="O1178" t="str">
        <f>TRIM(D1178)</f>
        <v>zan SPA</v>
      </c>
      <c r="P1178" t="str">
        <f t="shared" si="94"/>
        <v>terminato</v>
      </c>
      <c r="Q1178" t="str">
        <f t="shared" si="94"/>
        <v>0</v>
      </c>
      <c r="R1178" t="str">
        <f t="shared" si="94"/>
        <v>14</v>
      </c>
    </row>
    <row r="1179" spans="1:18" ht="12.75" customHeight="1" x14ac:dyDescent="0.3">
      <c r="A1179" s="16">
        <v>1181</v>
      </c>
      <c r="B1179" s="14" t="s">
        <v>584</v>
      </c>
      <c r="C1179" s="14" t="s">
        <v>8</v>
      </c>
      <c r="D1179" s="14" t="s">
        <v>97</v>
      </c>
      <c r="E1179" s="15" t="s">
        <v>1391</v>
      </c>
      <c r="F1179" s="16">
        <v>20</v>
      </c>
      <c r="G1179" s="17">
        <v>13</v>
      </c>
      <c r="H1179" s="18">
        <f t="shared" si="92"/>
        <v>260</v>
      </c>
      <c r="I1179" s="14" t="str">
        <f t="shared" si="93"/>
        <v>ITA-zan SPA-13</v>
      </c>
      <c r="J1179" s="32" t="str">
        <f>MID(Tabella1[[#This Row],[COD PRODOTTO]],3,3)</f>
        <v>453</v>
      </c>
      <c r="K1179" s="32"/>
      <c r="L1179" t="str">
        <f t="shared" si="95"/>
        <v>terminato</v>
      </c>
      <c r="M1179" t="str">
        <f t="shared" si="96"/>
        <v>O2453319</v>
      </c>
      <c r="N1179" t="str">
        <f>TRIM(C1179)</f>
        <v>ITA</v>
      </c>
      <c r="O1179" t="str">
        <f>TRIM(D1179)</f>
        <v>zan SPA</v>
      </c>
      <c r="P1179" t="str">
        <f t="shared" si="94"/>
        <v>non terminato</v>
      </c>
      <c r="Q1179" t="str">
        <f t="shared" si="94"/>
        <v>20</v>
      </c>
      <c r="R1179" t="str">
        <f t="shared" si="94"/>
        <v>13</v>
      </c>
    </row>
    <row r="1180" spans="1:18" ht="12.75" customHeight="1" x14ac:dyDescent="0.3">
      <c r="A1180" s="16">
        <v>1182</v>
      </c>
      <c r="B1180" s="14" t="s">
        <v>584</v>
      </c>
      <c r="C1180" s="14" t="s">
        <v>8</v>
      </c>
      <c r="D1180" s="14" t="s">
        <v>97</v>
      </c>
      <c r="E1180" s="15" t="s">
        <v>1391</v>
      </c>
      <c r="F1180" s="16">
        <v>30</v>
      </c>
      <c r="G1180" s="17">
        <v>10</v>
      </c>
      <c r="H1180" s="18">
        <f t="shared" si="92"/>
        <v>300</v>
      </c>
      <c r="I1180" s="14" t="str">
        <f t="shared" si="93"/>
        <v>ITA-zan SPA-10</v>
      </c>
      <c r="J1180" s="32" t="str">
        <f>MID(Tabella1[[#This Row],[COD PRODOTTO]],3,3)</f>
        <v>453</v>
      </c>
      <c r="K1180" s="32"/>
      <c r="L1180" t="str">
        <f t="shared" si="95"/>
        <v>terminato</v>
      </c>
      <c r="M1180" t="str">
        <f t="shared" si="96"/>
        <v>O2453319</v>
      </c>
      <c r="N1180" t="str">
        <f>TRIM(C1180)</f>
        <v>ITA</v>
      </c>
      <c r="O1180" t="str">
        <f>TRIM(D1180)</f>
        <v>zan SPA</v>
      </c>
      <c r="P1180" t="str">
        <f t="shared" si="94"/>
        <v>non terminato</v>
      </c>
      <c r="Q1180" t="str">
        <f t="shared" si="94"/>
        <v>30</v>
      </c>
      <c r="R1180" t="str">
        <f t="shared" si="94"/>
        <v>10</v>
      </c>
    </row>
    <row r="1181" spans="1:18" ht="12.75" customHeight="1" x14ac:dyDescent="0.3">
      <c r="A1181" s="16">
        <v>1183</v>
      </c>
      <c r="B1181" s="14" t="s">
        <v>585</v>
      </c>
      <c r="C1181" s="14" t="s">
        <v>8</v>
      </c>
      <c r="D1181" s="14" t="s">
        <v>54</v>
      </c>
      <c r="E1181" s="14" t="s">
        <v>10</v>
      </c>
      <c r="F1181" s="16">
        <v>0</v>
      </c>
      <c r="G1181" s="17">
        <v>39</v>
      </c>
      <c r="H1181" s="18" t="str">
        <f t="shared" si="92"/>
        <v/>
      </c>
      <c r="I1181" s="14" t="str">
        <f t="shared" si="93"/>
        <v>ITA-zan S.R.L.-39</v>
      </c>
      <c r="J1181" s="32" t="str">
        <f>MID(Tabella1[[#This Row],[COD PRODOTTO]],3,3)</f>
        <v>861</v>
      </c>
      <c r="K1181" s="32"/>
      <c r="L1181" t="str">
        <f t="shared" si="95"/>
        <v>terminato</v>
      </c>
      <c r="M1181" t="str">
        <f t="shared" si="96"/>
        <v>F9861381</v>
      </c>
      <c r="N1181" t="str">
        <f>TRIM(C1181)</f>
        <v>ITA</v>
      </c>
      <c r="O1181" t="str">
        <f>TRIM(D1181)</f>
        <v>zan S.R.L.</v>
      </c>
      <c r="P1181" t="str">
        <f t="shared" si="94"/>
        <v>terminato</v>
      </c>
      <c r="Q1181" t="str">
        <f t="shared" si="94"/>
        <v>0</v>
      </c>
      <c r="R1181" t="str">
        <f t="shared" si="94"/>
        <v>39</v>
      </c>
    </row>
    <row r="1182" spans="1:18" ht="12.75" customHeight="1" x14ac:dyDescent="0.3">
      <c r="A1182" s="16">
        <v>1184</v>
      </c>
      <c r="B1182" s="14" t="s">
        <v>585</v>
      </c>
      <c r="C1182" s="14" t="s">
        <v>8</v>
      </c>
      <c r="D1182" s="14" t="s">
        <v>54</v>
      </c>
      <c r="E1182" s="15" t="s">
        <v>1391</v>
      </c>
      <c r="F1182" s="16">
        <v>20</v>
      </c>
      <c r="G1182" s="17">
        <v>27</v>
      </c>
      <c r="H1182" s="18">
        <f t="shared" si="92"/>
        <v>540</v>
      </c>
      <c r="I1182" s="14" t="str">
        <f t="shared" si="93"/>
        <v>ITA-zan S.R.L.-27</v>
      </c>
      <c r="J1182" s="32" t="str">
        <f>MID(Tabella1[[#This Row],[COD PRODOTTO]],3,3)</f>
        <v>861</v>
      </c>
      <c r="K1182" s="32"/>
      <c r="L1182" t="str">
        <f t="shared" si="95"/>
        <v>terminato</v>
      </c>
      <c r="M1182" t="str">
        <f t="shared" si="96"/>
        <v>F9861381</v>
      </c>
      <c r="N1182" t="str">
        <f>TRIM(C1182)</f>
        <v>ITA</v>
      </c>
      <c r="O1182" t="str">
        <f>TRIM(D1182)</f>
        <v>zan S.R.L.</v>
      </c>
      <c r="P1182" t="str">
        <f t="shared" si="94"/>
        <v>non terminato</v>
      </c>
      <c r="Q1182" t="str">
        <f t="shared" si="94"/>
        <v>20</v>
      </c>
      <c r="R1182" t="str">
        <f t="shared" si="94"/>
        <v>27</v>
      </c>
    </row>
    <row r="1183" spans="1:18" ht="12.75" customHeight="1" x14ac:dyDescent="0.3">
      <c r="A1183" s="16">
        <v>1185</v>
      </c>
      <c r="B1183" s="14" t="s">
        <v>586</v>
      </c>
      <c r="C1183" s="14" t="s">
        <v>8</v>
      </c>
      <c r="D1183" s="14" t="s">
        <v>97</v>
      </c>
      <c r="E1183" s="14" t="s">
        <v>10</v>
      </c>
      <c r="F1183" s="16">
        <v>0</v>
      </c>
      <c r="G1183" s="17">
        <v>19</v>
      </c>
      <c r="H1183" s="18" t="str">
        <f t="shared" si="92"/>
        <v/>
      </c>
      <c r="I1183" s="14" t="str">
        <f t="shared" si="93"/>
        <v>ITA-zan SPA-19</v>
      </c>
      <c r="J1183" s="32" t="str">
        <f>MID(Tabella1[[#This Row],[COD PRODOTTO]],3,3)</f>
        <v>270</v>
      </c>
      <c r="K1183" s="32"/>
      <c r="L1183" t="str">
        <f t="shared" si="95"/>
        <v>terminato</v>
      </c>
      <c r="M1183" t="str">
        <f t="shared" si="96"/>
        <v>C4270337</v>
      </c>
      <c r="N1183" t="str">
        <f>TRIM(C1183)</f>
        <v>ITA</v>
      </c>
      <c r="O1183" t="str">
        <f>TRIM(D1183)</f>
        <v>zan SPA</v>
      </c>
      <c r="P1183" t="str">
        <f t="shared" si="94"/>
        <v>terminato</v>
      </c>
      <c r="Q1183" t="str">
        <f t="shared" si="94"/>
        <v>0</v>
      </c>
      <c r="R1183" t="str">
        <f t="shared" si="94"/>
        <v>19</v>
      </c>
    </row>
    <row r="1184" spans="1:18" ht="12.75" customHeight="1" x14ac:dyDescent="0.3">
      <c r="A1184" s="16">
        <v>1186</v>
      </c>
      <c r="B1184" s="14" t="s">
        <v>586</v>
      </c>
      <c r="C1184" s="14" t="s">
        <v>8</v>
      </c>
      <c r="D1184" s="14" t="s">
        <v>97</v>
      </c>
      <c r="E1184" s="15" t="s">
        <v>1391</v>
      </c>
      <c r="F1184" s="16">
        <v>20</v>
      </c>
      <c r="G1184" s="17">
        <v>19</v>
      </c>
      <c r="H1184" s="18">
        <f t="shared" si="92"/>
        <v>380</v>
      </c>
      <c r="I1184" s="14" t="str">
        <f t="shared" si="93"/>
        <v>ITA-zan SPA-19</v>
      </c>
      <c r="J1184" s="32" t="str">
        <f>MID(Tabella1[[#This Row],[COD PRODOTTO]],3,3)</f>
        <v>270</v>
      </c>
      <c r="K1184" s="32"/>
      <c r="L1184" t="str">
        <f t="shared" si="95"/>
        <v>terminato</v>
      </c>
      <c r="M1184" t="str">
        <f t="shared" si="96"/>
        <v>C4270337</v>
      </c>
      <c r="N1184" t="str">
        <f>TRIM(C1184)</f>
        <v>ITA</v>
      </c>
      <c r="O1184" t="str">
        <f>TRIM(D1184)</f>
        <v>zan SPA</v>
      </c>
      <c r="P1184" t="str">
        <f t="shared" si="94"/>
        <v>non terminato</v>
      </c>
      <c r="Q1184" t="str">
        <f t="shared" si="94"/>
        <v>20</v>
      </c>
      <c r="R1184" t="str">
        <f t="shared" si="94"/>
        <v>19</v>
      </c>
    </row>
    <row r="1185" spans="1:18" ht="12.75" customHeight="1" x14ac:dyDescent="0.3">
      <c r="A1185" s="16">
        <v>1187</v>
      </c>
      <c r="B1185" s="14" t="s">
        <v>586</v>
      </c>
      <c r="C1185" s="14" t="s">
        <v>8</v>
      </c>
      <c r="D1185" s="14" t="s">
        <v>97</v>
      </c>
      <c r="E1185" s="15" t="s">
        <v>1391</v>
      </c>
      <c r="F1185" s="16">
        <v>30</v>
      </c>
      <c r="G1185" s="17">
        <v>16</v>
      </c>
      <c r="H1185" s="18">
        <f t="shared" si="92"/>
        <v>480</v>
      </c>
      <c r="I1185" s="14" t="str">
        <f t="shared" si="93"/>
        <v>ITA-zan SPA-16</v>
      </c>
      <c r="J1185" s="32" t="str">
        <f>MID(Tabella1[[#This Row],[COD PRODOTTO]],3,3)</f>
        <v>270</v>
      </c>
      <c r="K1185" s="32"/>
      <c r="L1185" t="str">
        <f t="shared" si="95"/>
        <v>terminato</v>
      </c>
      <c r="M1185" t="str">
        <f t="shared" si="96"/>
        <v>C4270337</v>
      </c>
      <c r="N1185" t="str">
        <f>TRIM(C1185)</f>
        <v>ITA</v>
      </c>
      <c r="O1185" t="str">
        <f>TRIM(D1185)</f>
        <v>zan SPA</v>
      </c>
      <c r="P1185" t="str">
        <f t="shared" si="94"/>
        <v>non terminato</v>
      </c>
      <c r="Q1185" t="str">
        <f t="shared" si="94"/>
        <v>30</v>
      </c>
      <c r="R1185" t="str">
        <f t="shared" si="94"/>
        <v>16</v>
      </c>
    </row>
    <row r="1186" spans="1:18" ht="12.75" customHeight="1" x14ac:dyDescent="0.3">
      <c r="A1186" s="16">
        <v>1188</v>
      </c>
      <c r="B1186" s="14" t="s">
        <v>587</v>
      </c>
      <c r="C1186" s="14" t="s">
        <v>8</v>
      </c>
      <c r="D1186" s="14" t="s">
        <v>9</v>
      </c>
      <c r="E1186" s="14" t="s">
        <v>10</v>
      </c>
      <c r="F1186" s="16">
        <v>0</v>
      </c>
      <c r="G1186" s="17">
        <v>28</v>
      </c>
      <c r="H1186" s="18" t="str">
        <f t="shared" si="92"/>
        <v/>
      </c>
      <c r="I1186" s="14" t="str">
        <f t="shared" si="93"/>
        <v>ITA-SG-28</v>
      </c>
      <c r="J1186" s="32" t="str">
        <f>MID(Tabella1[[#This Row],[COD PRODOTTO]],3,3)</f>
        <v>632</v>
      </c>
      <c r="K1186" s="32"/>
      <c r="L1186" t="str">
        <f t="shared" si="95"/>
        <v>terminato</v>
      </c>
      <c r="M1186" t="str">
        <f t="shared" si="96"/>
        <v>M2632896</v>
      </c>
      <c r="N1186" t="str">
        <f>TRIM(C1186)</f>
        <v>ITA</v>
      </c>
      <c r="O1186" t="str">
        <f>TRIM(D1186)</f>
        <v>SG</v>
      </c>
      <c r="P1186" t="str">
        <f t="shared" si="94"/>
        <v>terminato</v>
      </c>
      <c r="Q1186" t="str">
        <f t="shared" si="94"/>
        <v>0</v>
      </c>
      <c r="R1186" t="str">
        <f t="shared" si="94"/>
        <v>28</v>
      </c>
    </row>
    <row r="1187" spans="1:18" ht="12.75" customHeight="1" x14ac:dyDescent="0.3">
      <c r="A1187" s="16">
        <v>1189</v>
      </c>
      <c r="B1187" s="14" t="s">
        <v>587</v>
      </c>
      <c r="C1187" s="14" t="s">
        <v>8</v>
      </c>
      <c r="D1187" s="14" t="s">
        <v>9</v>
      </c>
      <c r="E1187" s="15" t="s">
        <v>1391</v>
      </c>
      <c r="F1187" s="16">
        <v>30</v>
      </c>
      <c r="G1187" s="17">
        <v>31</v>
      </c>
      <c r="H1187" s="18">
        <f t="shared" si="92"/>
        <v>930</v>
      </c>
      <c r="I1187" s="14" t="str">
        <f t="shared" si="93"/>
        <v>ITA-SG-31</v>
      </c>
      <c r="J1187" s="32" t="str">
        <f>MID(Tabella1[[#This Row],[COD PRODOTTO]],3,3)</f>
        <v>632</v>
      </c>
      <c r="K1187" s="32"/>
      <c r="L1187" t="str">
        <f t="shared" si="95"/>
        <v>terminato</v>
      </c>
      <c r="M1187" t="str">
        <f t="shared" si="96"/>
        <v>M2632896</v>
      </c>
      <c r="N1187" t="str">
        <f>TRIM(C1187)</f>
        <v>ITA</v>
      </c>
      <c r="O1187" t="str">
        <f>TRIM(D1187)</f>
        <v>SG</v>
      </c>
      <c r="P1187" t="str">
        <f t="shared" si="94"/>
        <v>non terminato</v>
      </c>
      <c r="Q1187" t="str">
        <f t="shared" si="94"/>
        <v>30</v>
      </c>
      <c r="R1187" t="str">
        <f t="shared" si="94"/>
        <v>31</v>
      </c>
    </row>
    <row r="1188" spans="1:18" ht="12.75" customHeight="1" x14ac:dyDescent="0.3">
      <c r="A1188" s="16">
        <v>1190</v>
      </c>
      <c r="B1188" s="14" t="s">
        <v>588</v>
      </c>
      <c r="C1188" s="14" t="s">
        <v>8</v>
      </c>
      <c r="D1188" s="14" t="s">
        <v>9</v>
      </c>
      <c r="E1188" s="15" t="s">
        <v>1391</v>
      </c>
      <c r="F1188" s="16">
        <v>30</v>
      </c>
      <c r="G1188" s="17">
        <v>10</v>
      </c>
      <c r="H1188" s="18">
        <f t="shared" si="92"/>
        <v>300</v>
      </c>
      <c r="I1188" s="14" t="str">
        <f t="shared" si="93"/>
        <v>ITA-SG-10</v>
      </c>
      <c r="J1188" s="32" t="str">
        <f>MID(Tabella1[[#This Row],[COD PRODOTTO]],3,3)</f>
        <v>479</v>
      </c>
      <c r="K1188" s="32"/>
      <c r="L1188" t="str">
        <f t="shared" si="95"/>
        <v>terminato</v>
      </c>
      <c r="M1188" t="str">
        <f t="shared" si="96"/>
        <v>M2479357</v>
      </c>
      <c r="N1188" t="str">
        <f>TRIM(C1188)</f>
        <v>ITA</v>
      </c>
      <c r="O1188" t="str">
        <f>TRIM(D1188)</f>
        <v>SG</v>
      </c>
      <c r="P1188" t="str">
        <f t="shared" si="94"/>
        <v>non terminato</v>
      </c>
      <c r="Q1188" t="str">
        <f t="shared" si="94"/>
        <v>30</v>
      </c>
      <c r="R1188" t="str">
        <f t="shared" si="94"/>
        <v>10</v>
      </c>
    </row>
    <row r="1189" spans="1:18" ht="12.75" customHeight="1" x14ac:dyDescent="0.3">
      <c r="A1189" s="16">
        <v>1191</v>
      </c>
      <c r="B1189" s="14" t="s">
        <v>588</v>
      </c>
      <c r="C1189" s="14" t="s">
        <v>8</v>
      </c>
      <c r="D1189" s="14" t="s">
        <v>9</v>
      </c>
      <c r="E1189" s="14" t="s">
        <v>10</v>
      </c>
      <c r="F1189" s="16">
        <v>0</v>
      </c>
      <c r="G1189" s="17">
        <v>28</v>
      </c>
      <c r="H1189" s="18" t="str">
        <f t="shared" si="92"/>
        <v/>
      </c>
      <c r="I1189" s="14" t="str">
        <f t="shared" si="93"/>
        <v>ITA-SG-28</v>
      </c>
      <c r="J1189" s="32" t="str">
        <f>MID(Tabella1[[#This Row],[COD PRODOTTO]],3,3)</f>
        <v>479</v>
      </c>
      <c r="K1189" s="32"/>
      <c r="L1189" t="str">
        <f t="shared" si="95"/>
        <v>terminato</v>
      </c>
      <c r="M1189" t="str">
        <f t="shared" si="96"/>
        <v>M2479357</v>
      </c>
      <c r="N1189" t="str">
        <f>TRIM(C1189)</f>
        <v>ITA</v>
      </c>
      <c r="O1189" t="str">
        <f>TRIM(D1189)</f>
        <v>SG</v>
      </c>
      <c r="P1189" t="str">
        <f t="shared" si="94"/>
        <v>terminato</v>
      </c>
      <c r="Q1189" t="str">
        <f t="shared" si="94"/>
        <v>0</v>
      </c>
      <c r="R1189" t="str">
        <f t="shared" si="94"/>
        <v>28</v>
      </c>
    </row>
    <row r="1190" spans="1:18" ht="12.75" customHeight="1" x14ac:dyDescent="0.3">
      <c r="A1190" s="16">
        <v>1192</v>
      </c>
      <c r="B1190" s="14" t="s">
        <v>589</v>
      </c>
      <c r="C1190" s="14" t="s">
        <v>83</v>
      </c>
      <c r="D1190" s="14" t="s">
        <v>590</v>
      </c>
      <c r="E1190" s="15" t="s">
        <v>1391</v>
      </c>
      <c r="F1190" s="16">
        <v>20</v>
      </c>
      <c r="G1190" s="17">
        <v>39</v>
      </c>
      <c r="H1190" s="18">
        <f t="shared" si="92"/>
        <v>780</v>
      </c>
      <c r="I1190" s="14" t="str">
        <f t="shared" si="93"/>
        <v>GRC-zan pin-39</v>
      </c>
      <c r="J1190" s="32" t="str">
        <f>MID(Tabella1[[#This Row],[COD PRODOTTO]],3,3)</f>
        <v>695</v>
      </c>
      <c r="K1190" s="32"/>
      <c r="L1190" t="str">
        <f t="shared" si="95"/>
        <v>terminato</v>
      </c>
      <c r="M1190" t="str">
        <f t="shared" si="96"/>
        <v>M9695771</v>
      </c>
      <c r="N1190" t="str">
        <f>TRIM(C1190)</f>
        <v>GRC</v>
      </c>
      <c r="O1190" t="str">
        <f>TRIM(D1190)</f>
        <v>zan pin</v>
      </c>
      <c r="P1190" t="str">
        <f t="shared" si="94"/>
        <v>non terminato</v>
      </c>
      <c r="Q1190" t="str">
        <f t="shared" si="94"/>
        <v>20</v>
      </c>
      <c r="R1190" t="str">
        <f t="shared" si="94"/>
        <v>39</v>
      </c>
    </row>
    <row r="1191" spans="1:18" ht="12.75" customHeight="1" x14ac:dyDescent="0.3">
      <c r="A1191" s="16">
        <v>1193</v>
      </c>
      <c r="B1191" s="14" t="s">
        <v>589</v>
      </c>
      <c r="C1191" s="14" t="s">
        <v>83</v>
      </c>
      <c r="D1191" s="14" t="s">
        <v>590</v>
      </c>
      <c r="E1191" s="14" t="s">
        <v>10</v>
      </c>
      <c r="F1191" s="16">
        <v>0</v>
      </c>
      <c r="G1191" s="17">
        <v>36</v>
      </c>
      <c r="H1191" s="18" t="str">
        <f t="shared" si="92"/>
        <v/>
      </c>
      <c r="I1191" s="14" t="str">
        <f t="shared" si="93"/>
        <v>GRC-zan pin-36</v>
      </c>
      <c r="J1191" s="32" t="str">
        <f>MID(Tabella1[[#This Row],[COD PRODOTTO]],3,3)</f>
        <v>695</v>
      </c>
      <c r="K1191" s="32"/>
      <c r="L1191" t="str">
        <f t="shared" si="95"/>
        <v>terminato</v>
      </c>
      <c r="M1191" t="str">
        <f t="shared" si="96"/>
        <v>M9695771</v>
      </c>
      <c r="N1191" t="str">
        <f>TRIM(C1191)</f>
        <v>GRC</v>
      </c>
      <c r="O1191" t="str">
        <f>TRIM(D1191)</f>
        <v>zan pin</v>
      </c>
      <c r="P1191" t="str">
        <f t="shared" si="94"/>
        <v>terminato</v>
      </c>
      <c r="Q1191" t="str">
        <f t="shared" si="94"/>
        <v>0</v>
      </c>
      <c r="R1191" t="str">
        <f t="shared" si="94"/>
        <v>36</v>
      </c>
    </row>
    <row r="1192" spans="1:18" ht="12.75" customHeight="1" x14ac:dyDescent="0.3">
      <c r="A1192" s="16">
        <v>1194</v>
      </c>
      <c r="B1192" s="14" t="s">
        <v>589</v>
      </c>
      <c r="C1192" s="14" t="s">
        <v>83</v>
      </c>
      <c r="D1192" s="14" t="s">
        <v>590</v>
      </c>
      <c r="E1192" s="15" t="s">
        <v>1391</v>
      </c>
      <c r="F1192" s="16">
        <v>30</v>
      </c>
      <c r="G1192" s="17">
        <v>27</v>
      </c>
      <c r="H1192" s="18">
        <f t="shared" si="92"/>
        <v>810</v>
      </c>
      <c r="I1192" s="14" t="str">
        <f t="shared" si="93"/>
        <v>GRC-zan pin-27</v>
      </c>
      <c r="J1192" s="32" t="str">
        <f>MID(Tabella1[[#This Row],[COD PRODOTTO]],3,3)</f>
        <v>695</v>
      </c>
      <c r="K1192" s="32"/>
      <c r="L1192" t="str">
        <f t="shared" si="95"/>
        <v>terminato</v>
      </c>
      <c r="M1192" t="str">
        <f t="shared" si="96"/>
        <v>M9695771</v>
      </c>
      <c r="N1192" t="str">
        <f>TRIM(C1192)</f>
        <v>GRC</v>
      </c>
      <c r="O1192" t="str">
        <f>TRIM(D1192)</f>
        <v>zan pin</v>
      </c>
      <c r="P1192" t="str">
        <f t="shared" si="94"/>
        <v>non terminato</v>
      </c>
      <c r="Q1192" t="str">
        <f t="shared" si="94"/>
        <v>30</v>
      </c>
      <c r="R1192" t="str">
        <f t="shared" si="94"/>
        <v>27</v>
      </c>
    </row>
    <row r="1193" spans="1:18" ht="12.75" customHeight="1" x14ac:dyDescent="0.3">
      <c r="A1193" s="16">
        <v>1195</v>
      </c>
      <c r="B1193" s="14" t="s">
        <v>591</v>
      </c>
      <c r="C1193" s="14" t="s">
        <v>8</v>
      </c>
      <c r="D1193" s="14" t="s">
        <v>9</v>
      </c>
      <c r="E1193" s="14" t="s">
        <v>10</v>
      </c>
      <c r="F1193" s="16">
        <v>0</v>
      </c>
      <c r="G1193" s="17">
        <v>25</v>
      </c>
      <c r="H1193" s="18" t="str">
        <f t="shared" si="92"/>
        <v/>
      </c>
      <c r="I1193" s="14" t="str">
        <f t="shared" si="93"/>
        <v>ITA-SG-25</v>
      </c>
      <c r="J1193" s="32" t="str">
        <f>MID(Tabella1[[#This Row],[COD PRODOTTO]],3,3)</f>
        <v>257</v>
      </c>
      <c r="K1193" s="32"/>
      <c r="L1193" t="str">
        <f t="shared" si="95"/>
        <v>terminato</v>
      </c>
      <c r="M1193" t="str">
        <f t="shared" si="96"/>
        <v>R1257967</v>
      </c>
      <c r="N1193" t="str">
        <f>TRIM(C1193)</f>
        <v>ITA</v>
      </c>
      <c r="O1193" t="str">
        <f>TRIM(D1193)</f>
        <v>SG</v>
      </c>
      <c r="P1193" t="str">
        <f t="shared" si="94"/>
        <v>terminato</v>
      </c>
      <c r="Q1193" t="str">
        <f t="shared" si="94"/>
        <v>0</v>
      </c>
      <c r="R1193" t="str">
        <f t="shared" si="94"/>
        <v>25</v>
      </c>
    </row>
    <row r="1194" spans="1:18" ht="12.75" customHeight="1" x14ac:dyDescent="0.3">
      <c r="A1194" s="16">
        <v>1196</v>
      </c>
      <c r="B1194" s="14" t="s">
        <v>591</v>
      </c>
      <c r="C1194" s="14" t="s">
        <v>8</v>
      </c>
      <c r="D1194" s="14" t="s">
        <v>9</v>
      </c>
      <c r="E1194" s="15" t="s">
        <v>1391</v>
      </c>
      <c r="F1194" s="16">
        <v>30</v>
      </c>
      <c r="G1194" s="17">
        <v>24</v>
      </c>
      <c r="H1194" s="18">
        <f t="shared" si="92"/>
        <v>720</v>
      </c>
      <c r="I1194" s="14" t="str">
        <f t="shared" si="93"/>
        <v>ITA-SG-24</v>
      </c>
      <c r="J1194" s="32" t="str">
        <f>MID(Tabella1[[#This Row],[COD PRODOTTO]],3,3)</f>
        <v>257</v>
      </c>
      <c r="K1194" s="32"/>
      <c r="L1194" t="str">
        <f t="shared" si="95"/>
        <v>terminato</v>
      </c>
      <c r="M1194" t="str">
        <f t="shared" si="96"/>
        <v>R1257967</v>
      </c>
      <c r="N1194" t="str">
        <f>TRIM(C1194)</f>
        <v>ITA</v>
      </c>
      <c r="O1194" t="str">
        <f>TRIM(D1194)</f>
        <v>SG</v>
      </c>
      <c r="P1194" t="str">
        <f t="shared" si="94"/>
        <v>non terminato</v>
      </c>
      <c r="Q1194" t="str">
        <f t="shared" si="94"/>
        <v>30</v>
      </c>
      <c r="R1194" t="str">
        <f t="shared" si="94"/>
        <v>24</v>
      </c>
    </row>
    <row r="1195" spans="1:18" ht="12.75" customHeight="1" x14ac:dyDescent="0.3">
      <c r="A1195" s="16">
        <v>1197</v>
      </c>
      <c r="B1195" s="14" t="s">
        <v>592</v>
      </c>
      <c r="C1195" s="14" t="s">
        <v>8</v>
      </c>
      <c r="D1195" s="14" t="s">
        <v>97</v>
      </c>
      <c r="E1195" s="15" t="s">
        <v>1391</v>
      </c>
      <c r="F1195" s="16">
        <v>20</v>
      </c>
      <c r="G1195" s="17">
        <v>39</v>
      </c>
      <c r="H1195" s="18">
        <f t="shared" si="92"/>
        <v>780</v>
      </c>
      <c r="I1195" s="14" t="str">
        <f t="shared" si="93"/>
        <v>ITA-zan SPA-39</v>
      </c>
      <c r="J1195" s="32" t="str">
        <f>MID(Tabella1[[#This Row],[COD PRODOTTO]],3,3)</f>
        <v>433</v>
      </c>
      <c r="K1195" s="32"/>
      <c r="L1195" t="str">
        <f t="shared" si="95"/>
        <v>terminato</v>
      </c>
      <c r="M1195" t="str">
        <f t="shared" si="96"/>
        <v>A2433628</v>
      </c>
      <c r="N1195" t="str">
        <f>TRIM(C1195)</f>
        <v>ITA</v>
      </c>
      <c r="O1195" t="str">
        <f>TRIM(D1195)</f>
        <v>zan SPA</v>
      </c>
      <c r="P1195" t="str">
        <f t="shared" si="94"/>
        <v>non terminato</v>
      </c>
      <c r="Q1195" t="str">
        <f t="shared" si="94"/>
        <v>20</v>
      </c>
      <c r="R1195" t="str">
        <f t="shared" si="94"/>
        <v>39</v>
      </c>
    </row>
    <row r="1196" spans="1:18" ht="12.75" customHeight="1" x14ac:dyDescent="0.3">
      <c r="A1196" s="16">
        <v>1198</v>
      </c>
      <c r="B1196" s="14" t="s">
        <v>592</v>
      </c>
      <c r="C1196" s="14" t="s">
        <v>8</v>
      </c>
      <c r="D1196" s="14" t="s">
        <v>97</v>
      </c>
      <c r="E1196" s="15" t="s">
        <v>1391</v>
      </c>
      <c r="F1196" s="16">
        <v>20</v>
      </c>
      <c r="G1196" s="17">
        <v>40</v>
      </c>
      <c r="H1196" s="18">
        <f t="shared" si="92"/>
        <v>800</v>
      </c>
      <c r="I1196" s="14" t="str">
        <f t="shared" si="93"/>
        <v>ITA-zan SPA-40</v>
      </c>
      <c r="J1196" s="32" t="str">
        <f>MID(Tabella1[[#This Row],[COD PRODOTTO]],3,3)</f>
        <v>433</v>
      </c>
      <c r="K1196" s="32"/>
      <c r="L1196" t="str">
        <f t="shared" si="95"/>
        <v>terminato</v>
      </c>
      <c r="M1196" t="str">
        <f t="shared" si="96"/>
        <v>A2433628</v>
      </c>
      <c r="N1196" t="str">
        <f>TRIM(C1196)</f>
        <v>ITA</v>
      </c>
      <c r="O1196" t="str">
        <f>TRIM(D1196)</f>
        <v>zan SPA</v>
      </c>
      <c r="P1196" t="str">
        <f t="shared" si="94"/>
        <v>non terminato</v>
      </c>
      <c r="Q1196" t="str">
        <f t="shared" si="94"/>
        <v>20</v>
      </c>
      <c r="R1196" t="str">
        <f t="shared" si="94"/>
        <v>40</v>
      </c>
    </row>
    <row r="1197" spans="1:18" ht="12.75" customHeight="1" x14ac:dyDescent="0.3">
      <c r="A1197" s="16">
        <v>1199</v>
      </c>
      <c r="B1197" s="14" t="s">
        <v>592</v>
      </c>
      <c r="C1197" s="14" t="s">
        <v>8</v>
      </c>
      <c r="D1197" s="14" t="s">
        <v>97</v>
      </c>
      <c r="E1197" s="15" t="s">
        <v>1391</v>
      </c>
      <c r="F1197" s="16">
        <v>30</v>
      </c>
      <c r="G1197" s="17">
        <v>34</v>
      </c>
      <c r="H1197" s="18">
        <f t="shared" si="92"/>
        <v>1020</v>
      </c>
      <c r="I1197" s="14" t="str">
        <f t="shared" si="93"/>
        <v>ITA-zan SPA-34</v>
      </c>
      <c r="J1197" s="32" t="str">
        <f>MID(Tabella1[[#This Row],[COD PRODOTTO]],3,3)</f>
        <v>433</v>
      </c>
      <c r="K1197" s="32"/>
      <c r="L1197" t="str">
        <f t="shared" si="95"/>
        <v>terminato</v>
      </c>
      <c r="M1197" t="str">
        <f t="shared" si="96"/>
        <v>A2433628</v>
      </c>
      <c r="N1197" t="str">
        <f>TRIM(C1197)</f>
        <v>ITA</v>
      </c>
      <c r="O1197" t="str">
        <f>TRIM(D1197)</f>
        <v>zan SPA</v>
      </c>
      <c r="P1197" t="str">
        <f t="shared" si="94"/>
        <v>non terminato</v>
      </c>
      <c r="Q1197" t="str">
        <f t="shared" si="94"/>
        <v>30</v>
      </c>
      <c r="R1197" t="str">
        <f t="shared" si="94"/>
        <v>34</v>
      </c>
    </row>
    <row r="1198" spans="1:18" ht="12.75" customHeight="1" x14ac:dyDescent="0.3">
      <c r="A1198" s="16">
        <v>1200</v>
      </c>
      <c r="B1198" s="14" t="s">
        <v>592</v>
      </c>
      <c r="C1198" s="14" t="s">
        <v>8</v>
      </c>
      <c r="D1198" s="14" t="s">
        <v>97</v>
      </c>
      <c r="E1198" s="14" t="s">
        <v>10</v>
      </c>
      <c r="F1198" s="16">
        <v>0</v>
      </c>
      <c r="G1198" s="17">
        <v>17</v>
      </c>
      <c r="H1198" s="18" t="str">
        <f t="shared" si="92"/>
        <v/>
      </c>
      <c r="I1198" s="14" t="str">
        <f t="shared" si="93"/>
        <v>ITA-zan SPA-17</v>
      </c>
      <c r="J1198" s="32" t="str">
        <f>MID(Tabella1[[#This Row],[COD PRODOTTO]],3,3)</f>
        <v>433</v>
      </c>
      <c r="K1198" s="32"/>
      <c r="L1198" t="str">
        <f t="shared" si="95"/>
        <v>terminato</v>
      </c>
      <c r="M1198" t="str">
        <f t="shared" si="96"/>
        <v>A2433628</v>
      </c>
      <c r="N1198" t="str">
        <f>TRIM(C1198)</f>
        <v>ITA</v>
      </c>
      <c r="O1198" t="str">
        <f>TRIM(D1198)</f>
        <v>zan SPA</v>
      </c>
      <c r="P1198" t="str">
        <f t="shared" si="94"/>
        <v>terminato</v>
      </c>
      <c r="Q1198" t="str">
        <f t="shared" si="94"/>
        <v>0</v>
      </c>
      <c r="R1198" t="str">
        <f t="shared" si="94"/>
        <v>17</v>
      </c>
    </row>
    <row r="1199" spans="1:18" ht="12.75" customHeight="1" x14ac:dyDescent="0.3">
      <c r="A1199" s="16">
        <v>1201</v>
      </c>
      <c r="B1199" s="14" t="s">
        <v>593</v>
      </c>
      <c r="C1199" s="14" t="s">
        <v>8</v>
      </c>
      <c r="D1199" s="14" t="s">
        <v>9</v>
      </c>
      <c r="E1199" s="15" t="s">
        <v>1391</v>
      </c>
      <c r="F1199" s="16">
        <v>20</v>
      </c>
      <c r="G1199" s="17">
        <v>36</v>
      </c>
      <c r="H1199" s="18">
        <f t="shared" si="92"/>
        <v>720</v>
      </c>
      <c r="I1199" s="14" t="str">
        <f t="shared" si="93"/>
        <v>ITA-SG-36</v>
      </c>
      <c r="J1199" s="32" t="str">
        <f>MID(Tabella1[[#This Row],[COD PRODOTTO]],3,3)</f>
        <v>777</v>
      </c>
      <c r="K1199" s="32"/>
      <c r="L1199" t="str">
        <f t="shared" si="95"/>
        <v>terminato</v>
      </c>
      <c r="M1199" t="str">
        <f t="shared" si="96"/>
        <v>P5777512</v>
      </c>
      <c r="N1199" t="str">
        <f>TRIM(C1199)</f>
        <v>ITA</v>
      </c>
      <c r="O1199" t="str">
        <f>TRIM(D1199)</f>
        <v>SG</v>
      </c>
      <c r="P1199" t="str">
        <f t="shared" si="94"/>
        <v>non terminato</v>
      </c>
      <c r="Q1199" t="str">
        <f t="shared" si="94"/>
        <v>20</v>
      </c>
      <c r="R1199" t="str">
        <f t="shared" si="94"/>
        <v>36</v>
      </c>
    </row>
    <row r="1200" spans="1:18" ht="12.75" customHeight="1" x14ac:dyDescent="0.3">
      <c r="A1200" s="16">
        <v>1202</v>
      </c>
      <c r="B1200" s="14" t="s">
        <v>593</v>
      </c>
      <c r="C1200" s="14" t="s">
        <v>8</v>
      </c>
      <c r="D1200" s="14" t="s">
        <v>9</v>
      </c>
      <c r="E1200" s="14" t="s">
        <v>10</v>
      </c>
      <c r="F1200" s="16">
        <v>0</v>
      </c>
      <c r="G1200" s="17">
        <v>20</v>
      </c>
      <c r="H1200" s="18" t="str">
        <f t="shared" si="92"/>
        <v/>
      </c>
      <c r="I1200" s="14" t="str">
        <f t="shared" si="93"/>
        <v>ITA-SG-20</v>
      </c>
      <c r="J1200" s="32" t="str">
        <f>MID(Tabella1[[#This Row],[COD PRODOTTO]],3,3)</f>
        <v>777</v>
      </c>
      <c r="K1200" s="32"/>
      <c r="L1200" t="str">
        <f t="shared" si="95"/>
        <v>terminato</v>
      </c>
      <c r="M1200" t="str">
        <f t="shared" si="96"/>
        <v>P5777512</v>
      </c>
      <c r="N1200" t="str">
        <f>TRIM(C1200)</f>
        <v>ITA</v>
      </c>
      <c r="O1200" t="str">
        <f>TRIM(D1200)</f>
        <v>SG</v>
      </c>
      <c r="P1200" t="str">
        <f t="shared" si="94"/>
        <v>terminato</v>
      </c>
      <c r="Q1200" t="str">
        <f t="shared" si="94"/>
        <v>0</v>
      </c>
      <c r="R1200" t="str">
        <f t="shared" si="94"/>
        <v>20</v>
      </c>
    </row>
    <row r="1201" spans="1:18" ht="12.75" customHeight="1" x14ac:dyDescent="0.3">
      <c r="A1201" s="16">
        <v>1203</v>
      </c>
      <c r="B1201" s="14" t="s">
        <v>593</v>
      </c>
      <c r="C1201" s="14" t="s">
        <v>8</v>
      </c>
      <c r="D1201" s="14" t="s">
        <v>9</v>
      </c>
      <c r="E1201" s="15" t="s">
        <v>1391</v>
      </c>
      <c r="F1201" s="16">
        <v>30</v>
      </c>
      <c r="G1201" s="17">
        <v>30</v>
      </c>
      <c r="H1201" s="18">
        <f t="shared" si="92"/>
        <v>900</v>
      </c>
      <c r="I1201" s="14" t="str">
        <f t="shared" si="93"/>
        <v>ITA-SG-30</v>
      </c>
      <c r="J1201" s="32" t="str">
        <f>MID(Tabella1[[#This Row],[COD PRODOTTO]],3,3)</f>
        <v>777</v>
      </c>
      <c r="K1201" s="32"/>
      <c r="L1201" t="str">
        <f t="shared" si="95"/>
        <v>terminato</v>
      </c>
      <c r="M1201" t="str">
        <f t="shared" si="96"/>
        <v>P5777512</v>
      </c>
      <c r="N1201" t="str">
        <f>TRIM(C1201)</f>
        <v>ITA</v>
      </c>
      <c r="O1201" t="str">
        <f>TRIM(D1201)</f>
        <v>SG</v>
      </c>
      <c r="P1201" t="str">
        <f t="shared" si="94"/>
        <v>non terminato</v>
      </c>
      <c r="Q1201" t="str">
        <f t="shared" si="94"/>
        <v>30</v>
      </c>
      <c r="R1201" t="str">
        <f t="shared" si="94"/>
        <v>30</v>
      </c>
    </row>
    <row r="1202" spans="1:18" ht="12.75" customHeight="1" x14ac:dyDescent="0.3">
      <c r="A1202" s="16">
        <v>1204</v>
      </c>
      <c r="B1202" s="14" t="s">
        <v>593</v>
      </c>
      <c r="C1202" s="14" t="s">
        <v>8</v>
      </c>
      <c r="D1202" s="14" t="s">
        <v>9</v>
      </c>
      <c r="E1202" s="15" t="s">
        <v>1391</v>
      </c>
      <c r="F1202" s="16">
        <v>20</v>
      </c>
      <c r="G1202" s="17">
        <v>22</v>
      </c>
      <c r="H1202" s="18">
        <f t="shared" si="92"/>
        <v>440</v>
      </c>
      <c r="I1202" s="14" t="str">
        <f t="shared" si="93"/>
        <v>ITA-SG-22</v>
      </c>
      <c r="J1202" s="32" t="str">
        <f>MID(Tabella1[[#This Row],[COD PRODOTTO]],3,3)</f>
        <v>777</v>
      </c>
      <c r="K1202" s="32"/>
      <c r="L1202" t="str">
        <f t="shared" si="95"/>
        <v>terminato</v>
      </c>
      <c r="M1202" t="str">
        <f t="shared" si="96"/>
        <v>P5777512</v>
      </c>
      <c r="N1202" t="str">
        <f>TRIM(C1202)</f>
        <v>ITA</v>
      </c>
      <c r="O1202" t="str">
        <f>TRIM(D1202)</f>
        <v>SG</v>
      </c>
      <c r="P1202" t="str">
        <f t="shared" si="94"/>
        <v>non terminato</v>
      </c>
      <c r="Q1202" t="str">
        <f t="shared" si="94"/>
        <v>20</v>
      </c>
      <c r="R1202" t="str">
        <f t="shared" si="94"/>
        <v>22</v>
      </c>
    </row>
    <row r="1203" spans="1:18" ht="12.75" customHeight="1" x14ac:dyDescent="0.3">
      <c r="A1203" s="16">
        <v>1205</v>
      </c>
      <c r="B1203" s="14" t="s">
        <v>594</v>
      </c>
      <c r="C1203" s="14" t="s">
        <v>8</v>
      </c>
      <c r="D1203" s="14" t="s">
        <v>54</v>
      </c>
      <c r="E1203" s="15" t="s">
        <v>1391</v>
      </c>
      <c r="F1203" s="16">
        <v>20</v>
      </c>
      <c r="G1203" s="17">
        <v>14</v>
      </c>
      <c r="H1203" s="18">
        <f t="shared" si="92"/>
        <v>280</v>
      </c>
      <c r="I1203" s="14" t="str">
        <f t="shared" si="93"/>
        <v>ITA-zan S.R.L.-14</v>
      </c>
      <c r="J1203" s="32" t="str">
        <f>MID(Tabella1[[#This Row],[COD PRODOTTO]],3,3)</f>
        <v>097</v>
      </c>
      <c r="K1203" s="32"/>
      <c r="L1203" t="str">
        <f t="shared" si="95"/>
        <v>terminato</v>
      </c>
      <c r="M1203" t="str">
        <f t="shared" si="96"/>
        <v>R2097796</v>
      </c>
      <c r="N1203" t="str">
        <f>TRIM(C1203)</f>
        <v>ITA</v>
      </c>
      <c r="O1203" t="str">
        <f>TRIM(D1203)</f>
        <v>zan S.R.L.</v>
      </c>
      <c r="P1203" t="str">
        <f t="shared" si="94"/>
        <v>non terminato</v>
      </c>
      <c r="Q1203" t="str">
        <f t="shared" si="94"/>
        <v>20</v>
      </c>
      <c r="R1203" t="str">
        <f t="shared" si="94"/>
        <v>14</v>
      </c>
    </row>
    <row r="1204" spans="1:18" ht="12.75" customHeight="1" x14ac:dyDescent="0.3">
      <c r="A1204" s="16">
        <v>1206</v>
      </c>
      <c r="B1204" s="14" t="s">
        <v>594</v>
      </c>
      <c r="C1204" s="14" t="s">
        <v>8</v>
      </c>
      <c r="D1204" s="14" t="s">
        <v>54</v>
      </c>
      <c r="E1204" s="15" t="s">
        <v>1391</v>
      </c>
      <c r="F1204" s="16">
        <v>30</v>
      </c>
      <c r="G1204" s="17">
        <v>39</v>
      </c>
      <c r="H1204" s="18">
        <f t="shared" si="92"/>
        <v>1170</v>
      </c>
      <c r="I1204" s="14" t="str">
        <f t="shared" si="93"/>
        <v>ITA-zan S.R.L.-39</v>
      </c>
      <c r="J1204" s="32" t="str">
        <f>MID(Tabella1[[#This Row],[COD PRODOTTO]],3,3)</f>
        <v>097</v>
      </c>
      <c r="K1204" s="32"/>
      <c r="L1204" t="str">
        <f t="shared" si="95"/>
        <v>terminato</v>
      </c>
      <c r="M1204" t="str">
        <f t="shared" si="96"/>
        <v>R2097796</v>
      </c>
      <c r="N1204" t="str">
        <f>TRIM(C1204)</f>
        <v>ITA</v>
      </c>
      <c r="O1204" t="str">
        <f>TRIM(D1204)</f>
        <v>zan S.R.L.</v>
      </c>
      <c r="P1204" t="str">
        <f t="shared" si="94"/>
        <v>non terminato</v>
      </c>
      <c r="Q1204" t="str">
        <f t="shared" si="94"/>
        <v>30</v>
      </c>
      <c r="R1204" t="str">
        <f t="shared" si="94"/>
        <v>39</v>
      </c>
    </row>
    <row r="1205" spans="1:18" ht="12.75" customHeight="1" x14ac:dyDescent="0.3">
      <c r="A1205" s="16">
        <v>1207</v>
      </c>
      <c r="B1205" s="14" t="s">
        <v>595</v>
      </c>
      <c r="C1205" s="14" t="s">
        <v>8</v>
      </c>
      <c r="D1205" s="14" t="s">
        <v>75</v>
      </c>
      <c r="E1205" s="15" t="s">
        <v>1391</v>
      </c>
      <c r="F1205" s="16">
        <v>30</v>
      </c>
      <c r="G1205" s="17">
        <v>18</v>
      </c>
      <c r="H1205" s="18">
        <f t="shared" si="92"/>
        <v>540</v>
      </c>
      <c r="I1205" s="14" t="str">
        <f t="shared" si="93"/>
        <v>ITA-lollo SRL-18</v>
      </c>
      <c r="J1205" s="32" t="str">
        <f>MID(Tabella1[[#This Row],[COD PRODOTTO]],3,3)</f>
        <v>225</v>
      </c>
      <c r="K1205" s="32"/>
      <c r="L1205" t="str">
        <f t="shared" si="95"/>
        <v>terminato</v>
      </c>
      <c r="M1205" t="str">
        <f t="shared" si="96"/>
        <v>M5225274</v>
      </c>
      <c r="N1205" t="str">
        <f>TRIM(C1205)</f>
        <v>ITA</v>
      </c>
      <c r="O1205" t="str">
        <f>TRIM(D1205)</f>
        <v>lollo SRL</v>
      </c>
      <c r="P1205" t="str">
        <f t="shared" si="94"/>
        <v>non terminato</v>
      </c>
      <c r="Q1205" t="str">
        <f t="shared" si="94"/>
        <v>30</v>
      </c>
      <c r="R1205" t="str">
        <f t="shared" si="94"/>
        <v>18</v>
      </c>
    </row>
    <row r="1206" spans="1:18" ht="12.75" customHeight="1" x14ac:dyDescent="0.3">
      <c r="A1206" s="16">
        <v>1208</v>
      </c>
      <c r="B1206" s="14" t="s">
        <v>595</v>
      </c>
      <c r="C1206" s="14" t="s">
        <v>8</v>
      </c>
      <c r="D1206" s="14" t="s">
        <v>75</v>
      </c>
      <c r="E1206" s="15" t="s">
        <v>1391</v>
      </c>
      <c r="F1206" s="16">
        <v>20</v>
      </c>
      <c r="G1206" s="17">
        <v>15</v>
      </c>
      <c r="H1206" s="18">
        <f t="shared" si="92"/>
        <v>300</v>
      </c>
      <c r="I1206" s="14" t="str">
        <f t="shared" si="93"/>
        <v>ITA-lollo SRL-15</v>
      </c>
      <c r="J1206" s="32" t="str">
        <f>MID(Tabella1[[#This Row],[COD PRODOTTO]],3,3)</f>
        <v>225</v>
      </c>
      <c r="K1206" s="32"/>
      <c r="L1206" t="str">
        <f t="shared" si="95"/>
        <v>terminato</v>
      </c>
      <c r="M1206" t="str">
        <f t="shared" si="96"/>
        <v>M5225274</v>
      </c>
      <c r="N1206" t="str">
        <f>TRIM(C1206)</f>
        <v>ITA</v>
      </c>
      <c r="O1206" t="str">
        <f>TRIM(D1206)</f>
        <v>lollo SRL</v>
      </c>
      <c r="P1206" t="str">
        <f t="shared" si="94"/>
        <v>non terminato</v>
      </c>
      <c r="Q1206" t="str">
        <f t="shared" si="94"/>
        <v>20</v>
      </c>
      <c r="R1206" t="str">
        <f t="shared" si="94"/>
        <v>15</v>
      </c>
    </row>
    <row r="1207" spans="1:18" ht="12.75" customHeight="1" x14ac:dyDescent="0.3">
      <c r="A1207" s="16">
        <v>1209</v>
      </c>
      <c r="B1207" s="14" t="s">
        <v>595</v>
      </c>
      <c r="C1207" s="14" t="s">
        <v>8</v>
      </c>
      <c r="D1207" s="14" t="s">
        <v>75</v>
      </c>
      <c r="E1207" s="14" t="s">
        <v>10</v>
      </c>
      <c r="F1207" s="16">
        <v>0</v>
      </c>
      <c r="G1207" s="17">
        <v>19</v>
      </c>
      <c r="H1207" s="18" t="str">
        <f t="shared" si="92"/>
        <v/>
      </c>
      <c r="I1207" s="14" t="str">
        <f t="shared" si="93"/>
        <v>ITA-lollo SRL-19</v>
      </c>
      <c r="J1207" s="32" t="str">
        <f>MID(Tabella1[[#This Row],[COD PRODOTTO]],3,3)</f>
        <v>225</v>
      </c>
      <c r="K1207" s="32"/>
      <c r="L1207" t="str">
        <f t="shared" si="95"/>
        <v>terminato</v>
      </c>
      <c r="M1207" t="str">
        <f t="shared" si="96"/>
        <v>M5225274</v>
      </c>
      <c r="N1207" t="str">
        <f>TRIM(C1207)</f>
        <v>ITA</v>
      </c>
      <c r="O1207" t="str">
        <f>TRIM(D1207)</f>
        <v>lollo SRL</v>
      </c>
      <c r="P1207" t="str">
        <f t="shared" si="94"/>
        <v>terminato</v>
      </c>
      <c r="Q1207" t="str">
        <f t="shared" si="94"/>
        <v>0</v>
      </c>
      <c r="R1207" t="str">
        <f t="shared" si="94"/>
        <v>19</v>
      </c>
    </row>
    <row r="1208" spans="1:18" ht="12.75" customHeight="1" x14ac:dyDescent="0.3">
      <c r="A1208" s="16">
        <v>1210</v>
      </c>
      <c r="B1208" s="14" t="s">
        <v>596</v>
      </c>
      <c r="C1208" s="14" t="s">
        <v>8</v>
      </c>
      <c r="D1208" s="14" t="s">
        <v>54</v>
      </c>
      <c r="E1208" s="15" t="s">
        <v>1391</v>
      </c>
      <c r="F1208" s="16">
        <v>30</v>
      </c>
      <c r="G1208" s="17">
        <v>16</v>
      </c>
      <c r="H1208" s="18">
        <f t="shared" si="92"/>
        <v>480</v>
      </c>
      <c r="I1208" s="14" t="str">
        <f t="shared" si="93"/>
        <v>ITA-zan S.R.L.-16</v>
      </c>
      <c r="J1208" s="32" t="str">
        <f>MID(Tabella1[[#This Row],[COD PRODOTTO]],3,3)</f>
        <v>460</v>
      </c>
      <c r="K1208" s="32"/>
      <c r="L1208" t="str">
        <f t="shared" si="95"/>
        <v>terminato</v>
      </c>
      <c r="M1208" t="str">
        <f t="shared" si="96"/>
        <v>S8460847</v>
      </c>
      <c r="N1208" t="str">
        <f>TRIM(C1208)</f>
        <v>ITA</v>
      </c>
      <c r="O1208" t="str">
        <f>TRIM(D1208)</f>
        <v>zan S.R.L.</v>
      </c>
      <c r="P1208" t="str">
        <f t="shared" si="94"/>
        <v>non terminato</v>
      </c>
      <c r="Q1208" t="str">
        <f t="shared" si="94"/>
        <v>30</v>
      </c>
      <c r="R1208" t="str">
        <f t="shared" si="94"/>
        <v>16</v>
      </c>
    </row>
    <row r="1209" spans="1:18" ht="12.75" customHeight="1" x14ac:dyDescent="0.3">
      <c r="A1209" s="16">
        <v>1211</v>
      </c>
      <c r="B1209" s="14" t="s">
        <v>597</v>
      </c>
      <c r="C1209" s="14" t="s">
        <v>8</v>
      </c>
      <c r="D1209" s="14" t="s">
        <v>9</v>
      </c>
      <c r="E1209" s="14" t="s">
        <v>10</v>
      </c>
      <c r="F1209" s="16">
        <v>0</v>
      </c>
      <c r="G1209" s="17">
        <v>39</v>
      </c>
      <c r="H1209" s="18" t="str">
        <f t="shared" si="92"/>
        <v/>
      </c>
      <c r="I1209" s="14" t="str">
        <f t="shared" si="93"/>
        <v>ITA-SG-39</v>
      </c>
      <c r="J1209" s="32" t="str">
        <f>MID(Tabella1[[#This Row],[COD PRODOTTO]],3,3)</f>
        <v>277</v>
      </c>
      <c r="K1209" s="32"/>
      <c r="L1209" t="str">
        <f t="shared" si="95"/>
        <v>terminato</v>
      </c>
      <c r="M1209" t="str">
        <f t="shared" si="96"/>
        <v>S3277498</v>
      </c>
      <c r="N1209" t="str">
        <f>TRIM(C1209)</f>
        <v>ITA</v>
      </c>
      <c r="O1209" t="str">
        <f>TRIM(D1209)</f>
        <v>SG</v>
      </c>
      <c r="P1209" t="str">
        <f t="shared" si="94"/>
        <v>terminato</v>
      </c>
      <c r="Q1209" t="str">
        <f t="shared" si="94"/>
        <v>0</v>
      </c>
      <c r="R1209" t="str">
        <f t="shared" si="94"/>
        <v>39</v>
      </c>
    </row>
    <row r="1210" spans="1:18" ht="12.75" customHeight="1" x14ac:dyDescent="0.3">
      <c r="A1210" s="16">
        <v>1212</v>
      </c>
      <c r="B1210" s="14" t="s">
        <v>598</v>
      </c>
      <c r="C1210" s="14" t="s">
        <v>8</v>
      </c>
      <c r="D1210" s="14" t="s">
        <v>47</v>
      </c>
      <c r="E1210" s="15" t="s">
        <v>1391</v>
      </c>
      <c r="F1210" s="16">
        <v>20</v>
      </c>
      <c r="G1210" s="17">
        <v>21</v>
      </c>
      <c r="H1210" s="18">
        <f t="shared" si="92"/>
        <v>420</v>
      </c>
      <c r="I1210" s="14" t="str">
        <f t="shared" si="93"/>
        <v>ITA-zan pin SPA-21</v>
      </c>
      <c r="J1210" s="32" t="str">
        <f>MID(Tabella1[[#This Row],[COD PRODOTTO]],3,3)</f>
        <v>842</v>
      </c>
      <c r="K1210" s="32"/>
      <c r="L1210" t="str">
        <f t="shared" si="95"/>
        <v>terminato</v>
      </c>
      <c r="M1210" t="str">
        <f t="shared" si="96"/>
        <v>P9842043</v>
      </c>
      <c r="N1210" t="str">
        <f>TRIM(C1210)</f>
        <v>ITA</v>
      </c>
      <c r="O1210" t="str">
        <f>TRIM(D1210)</f>
        <v>zan pin SPA</v>
      </c>
      <c r="P1210" t="str">
        <f t="shared" si="94"/>
        <v>non terminato</v>
      </c>
      <c r="Q1210" t="str">
        <f t="shared" si="94"/>
        <v>20</v>
      </c>
      <c r="R1210" t="str">
        <f t="shared" si="94"/>
        <v>21</v>
      </c>
    </row>
    <row r="1211" spans="1:18" ht="12.75" customHeight="1" x14ac:dyDescent="0.3">
      <c r="A1211" s="16">
        <v>1213</v>
      </c>
      <c r="B1211" s="14" t="s">
        <v>598</v>
      </c>
      <c r="C1211" s="14" t="s">
        <v>8</v>
      </c>
      <c r="D1211" s="14" t="s">
        <v>47</v>
      </c>
      <c r="E1211" s="14" t="s">
        <v>10</v>
      </c>
      <c r="F1211" s="16">
        <v>0</v>
      </c>
      <c r="G1211" s="17">
        <v>20</v>
      </c>
      <c r="H1211" s="18" t="str">
        <f t="shared" si="92"/>
        <v/>
      </c>
      <c r="I1211" s="14" t="str">
        <f t="shared" si="93"/>
        <v>ITA-zan pin SPA-20</v>
      </c>
      <c r="J1211" s="32" t="str">
        <f>MID(Tabella1[[#This Row],[COD PRODOTTO]],3,3)</f>
        <v>842</v>
      </c>
      <c r="K1211" s="32"/>
      <c r="L1211" t="str">
        <f t="shared" si="95"/>
        <v>terminato</v>
      </c>
      <c r="M1211" t="str">
        <f t="shared" si="96"/>
        <v>P9842043</v>
      </c>
      <c r="N1211" t="str">
        <f>TRIM(C1211)</f>
        <v>ITA</v>
      </c>
      <c r="O1211" t="str">
        <f>TRIM(D1211)</f>
        <v>zan pin SPA</v>
      </c>
      <c r="P1211" t="str">
        <f t="shared" si="94"/>
        <v>terminato</v>
      </c>
      <c r="Q1211" t="str">
        <f t="shared" si="94"/>
        <v>0</v>
      </c>
      <c r="R1211" t="str">
        <f t="shared" si="94"/>
        <v>20</v>
      </c>
    </row>
    <row r="1212" spans="1:18" ht="12.75" customHeight="1" x14ac:dyDescent="0.3">
      <c r="A1212" s="16">
        <v>1214</v>
      </c>
      <c r="B1212" s="14" t="s">
        <v>598</v>
      </c>
      <c r="C1212" s="14" t="s">
        <v>8</v>
      </c>
      <c r="D1212" s="14" t="s">
        <v>47</v>
      </c>
      <c r="E1212" s="15" t="s">
        <v>1391</v>
      </c>
      <c r="F1212" s="16">
        <v>30</v>
      </c>
      <c r="G1212" s="17">
        <v>19</v>
      </c>
      <c r="H1212" s="18">
        <f t="shared" si="92"/>
        <v>570</v>
      </c>
      <c r="I1212" s="14" t="str">
        <f t="shared" si="93"/>
        <v>ITA-zan pin SPA-19</v>
      </c>
      <c r="J1212" s="32" t="str">
        <f>MID(Tabella1[[#This Row],[COD PRODOTTO]],3,3)</f>
        <v>842</v>
      </c>
      <c r="K1212" s="32"/>
      <c r="L1212" t="str">
        <f t="shared" si="95"/>
        <v>terminato</v>
      </c>
      <c r="M1212" t="str">
        <f t="shared" si="96"/>
        <v>P9842043</v>
      </c>
      <c r="N1212" t="str">
        <f>TRIM(C1212)</f>
        <v>ITA</v>
      </c>
      <c r="O1212" t="str">
        <f>TRIM(D1212)</f>
        <v>zan pin SPA</v>
      </c>
      <c r="P1212" t="str">
        <f t="shared" si="94"/>
        <v>non terminato</v>
      </c>
      <c r="Q1212" t="str">
        <f t="shared" si="94"/>
        <v>30</v>
      </c>
      <c r="R1212" t="str">
        <f t="shared" si="94"/>
        <v>19</v>
      </c>
    </row>
    <row r="1213" spans="1:18" ht="12.75" customHeight="1" x14ac:dyDescent="0.3">
      <c r="A1213" s="16">
        <v>1215</v>
      </c>
      <c r="B1213" s="14" t="s">
        <v>599</v>
      </c>
      <c r="C1213" s="14" t="s">
        <v>8</v>
      </c>
      <c r="D1213" s="14" t="s">
        <v>47</v>
      </c>
      <c r="E1213" s="15" t="s">
        <v>1391</v>
      </c>
      <c r="F1213" s="16">
        <v>20</v>
      </c>
      <c r="G1213" s="17">
        <v>29</v>
      </c>
      <c r="H1213" s="18">
        <f t="shared" si="92"/>
        <v>580</v>
      </c>
      <c r="I1213" s="14" t="str">
        <f t="shared" si="93"/>
        <v>ITA-zan pin SPA-29</v>
      </c>
      <c r="J1213" s="32" t="str">
        <f>MID(Tabella1[[#This Row],[COD PRODOTTO]],3,3)</f>
        <v>272</v>
      </c>
      <c r="K1213" s="32"/>
      <c r="L1213" t="str">
        <f t="shared" si="95"/>
        <v>terminato</v>
      </c>
      <c r="M1213" t="str">
        <f t="shared" si="96"/>
        <v>C7272077</v>
      </c>
      <c r="N1213" t="str">
        <f>TRIM(C1213)</f>
        <v>ITA</v>
      </c>
      <c r="O1213" t="str">
        <f>TRIM(D1213)</f>
        <v>zan pin SPA</v>
      </c>
      <c r="P1213" t="str">
        <f t="shared" si="94"/>
        <v>non terminato</v>
      </c>
      <c r="Q1213" t="str">
        <f t="shared" si="94"/>
        <v>20</v>
      </c>
      <c r="R1213" t="str">
        <f t="shared" si="94"/>
        <v>29</v>
      </c>
    </row>
    <row r="1214" spans="1:18" ht="12.75" customHeight="1" x14ac:dyDescent="0.3">
      <c r="A1214" s="16">
        <v>1216</v>
      </c>
      <c r="B1214" s="14" t="s">
        <v>599</v>
      </c>
      <c r="C1214" s="14" t="s">
        <v>8</v>
      </c>
      <c r="D1214" s="14" t="s">
        <v>47</v>
      </c>
      <c r="E1214" s="14" t="s">
        <v>10</v>
      </c>
      <c r="F1214" s="16">
        <v>0</v>
      </c>
      <c r="G1214" s="17">
        <v>34</v>
      </c>
      <c r="H1214" s="18" t="str">
        <f t="shared" si="92"/>
        <v/>
      </c>
      <c r="I1214" s="14" t="str">
        <f t="shared" si="93"/>
        <v>ITA-zan pin SPA-34</v>
      </c>
      <c r="J1214" s="32" t="str">
        <f>MID(Tabella1[[#This Row],[COD PRODOTTO]],3,3)</f>
        <v>272</v>
      </c>
      <c r="K1214" s="32"/>
      <c r="L1214" t="str">
        <f t="shared" si="95"/>
        <v>terminato</v>
      </c>
      <c r="M1214" t="str">
        <f t="shared" si="96"/>
        <v>C7272077</v>
      </c>
      <c r="N1214" t="str">
        <f>TRIM(C1214)</f>
        <v>ITA</v>
      </c>
      <c r="O1214" t="str">
        <f>TRIM(D1214)</f>
        <v>zan pin SPA</v>
      </c>
      <c r="P1214" t="str">
        <f t="shared" si="94"/>
        <v>terminato</v>
      </c>
      <c r="Q1214" t="str">
        <f t="shared" si="94"/>
        <v>0</v>
      </c>
      <c r="R1214" t="str">
        <f t="shared" si="94"/>
        <v>34</v>
      </c>
    </row>
    <row r="1215" spans="1:18" ht="12.75" customHeight="1" x14ac:dyDescent="0.3">
      <c r="A1215" s="16">
        <v>1217</v>
      </c>
      <c r="B1215" s="14" t="s">
        <v>599</v>
      </c>
      <c r="C1215" s="14" t="s">
        <v>8</v>
      </c>
      <c r="D1215" s="14" t="s">
        <v>47</v>
      </c>
      <c r="E1215" s="15" t="s">
        <v>1391</v>
      </c>
      <c r="F1215" s="16">
        <v>30</v>
      </c>
      <c r="G1215" s="17">
        <v>34</v>
      </c>
      <c r="H1215" s="18">
        <f t="shared" si="92"/>
        <v>1020</v>
      </c>
      <c r="I1215" s="14" t="str">
        <f t="shared" si="93"/>
        <v>ITA-zan pin SPA-34</v>
      </c>
      <c r="J1215" s="32" t="str">
        <f>MID(Tabella1[[#This Row],[COD PRODOTTO]],3,3)</f>
        <v>272</v>
      </c>
      <c r="K1215" s="32"/>
      <c r="L1215" t="str">
        <f t="shared" si="95"/>
        <v>terminato</v>
      </c>
      <c r="M1215" t="str">
        <f t="shared" si="96"/>
        <v>C7272077</v>
      </c>
      <c r="N1215" t="str">
        <f>TRIM(C1215)</f>
        <v>ITA</v>
      </c>
      <c r="O1215" t="str">
        <f>TRIM(D1215)</f>
        <v>zan pin SPA</v>
      </c>
      <c r="P1215" t="str">
        <f t="shared" si="94"/>
        <v>non terminato</v>
      </c>
      <c r="Q1215" t="str">
        <f t="shared" si="94"/>
        <v>30</v>
      </c>
      <c r="R1215" t="str">
        <f t="shared" si="94"/>
        <v>34</v>
      </c>
    </row>
    <row r="1216" spans="1:18" ht="12.75" customHeight="1" x14ac:dyDescent="0.3">
      <c r="A1216" s="16">
        <v>1218</v>
      </c>
      <c r="B1216" s="14" t="s">
        <v>600</v>
      </c>
      <c r="C1216" s="14" t="s">
        <v>8</v>
      </c>
      <c r="D1216" s="14" t="s">
        <v>54</v>
      </c>
      <c r="E1216" s="14" t="s">
        <v>10</v>
      </c>
      <c r="F1216" s="16">
        <v>0</v>
      </c>
      <c r="G1216" s="17">
        <v>28</v>
      </c>
      <c r="H1216" s="18" t="str">
        <f t="shared" si="92"/>
        <v/>
      </c>
      <c r="I1216" s="14" t="str">
        <f t="shared" si="93"/>
        <v>ITA-zan S.R.L.-28</v>
      </c>
      <c r="J1216" s="32" t="str">
        <f>MID(Tabella1[[#This Row],[COD PRODOTTO]],3,3)</f>
        <v>867</v>
      </c>
      <c r="K1216" s="32"/>
      <c r="L1216" t="str">
        <f t="shared" si="95"/>
        <v>terminato</v>
      </c>
      <c r="M1216" t="str">
        <f t="shared" si="96"/>
        <v>M3867657</v>
      </c>
      <c r="N1216" t="str">
        <f>TRIM(C1216)</f>
        <v>ITA</v>
      </c>
      <c r="O1216" t="str">
        <f>TRIM(D1216)</f>
        <v>zan S.R.L.</v>
      </c>
      <c r="P1216" t="str">
        <f t="shared" si="94"/>
        <v>terminato</v>
      </c>
      <c r="Q1216" t="str">
        <f t="shared" si="94"/>
        <v>0</v>
      </c>
      <c r="R1216" t="str">
        <f t="shared" si="94"/>
        <v>28</v>
      </c>
    </row>
    <row r="1217" spans="1:18" ht="12.75" customHeight="1" x14ac:dyDescent="0.3">
      <c r="A1217" s="16">
        <v>1219</v>
      </c>
      <c r="B1217" s="14" t="s">
        <v>600</v>
      </c>
      <c r="C1217" s="14" t="s">
        <v>8</v>
      </c>
      <c r="D1217" s="14" t="s">
        <v>54</v>
      </c>
      <c r="E1217" s="15" t="s">
        <v>1391</v>
      </c>
      <c r="F1217" s="16">
        <v>20</v>
      </c>
      <c r="G1217" s="17">
        <v>17</v>
      </c>
      <c r="H1217" s="18">
        <f t="shared" si="92"/>
        <v>340</v>
      </c>
      <c r="I1217" s="14" t="str">
        <f t="shared" si="93"/>
        <v>ITA-zan S.R.L.-17</v>
      </c>
      <c r="J1217" s="32" t="str">
        <f>MID(Tabella1[[#This Row],[COD PRODOTTO]],3,3)</f>
        <v>867</v>
      </c>
      <c r="K1217" s="32"/>
      <c r="L1217" t="str">
        <f t="shared" si="95"/>
        <v>terminato</v>
      </c>
      <c r="M1217" t="str">
        <f t="shared" si="96"/>
        <v>M3867657</v>
      </c>
      <c r="N1217" t="str">
        <f>TRIM(C1217)</f>
        <v>ITA</v>
      </c>
      <c r="O1217" t="str">
        <f>TRIM(D1217)</f>
        <v>zan S.R.L.</v>
      </c>
      <c r="P1217" t="str">
        <f t="shared" si="94"/>
        <v>non terminato</v>
      </c>
      <c r="Q1217" t="str">
        <f t="shared" si="94"/>
        <v>20</v>
      </c>
      <c r="R1217" t="str">
        <f t="shared" si="94"/>
        <v>17</v>
      </c>
    </row>
    <row r="1218" spans="1:18" ht="12.75" customHeight="1" x14ac:dyDescent="0.3">
      <c r="A1218" s="16">
        <v>1220</v>
      </c>
      <c r="B1218" s="14" t="s">
        <v>600</v>
      </c>
      <c r="C1218" s="14" t="s">
        <v>8</v>
      </c>
      <c r="D1218" s="14" t="s">
        <v>54</v>
      </c>
      <c r="E1218" s="15" t="s">
        <v>1391</v>
      </c>
      <c r="F1218" s="16">
        <v>30</v>
      </c>
      <c r="G1218" s="17">
        <v>36</v>
      </c>
      <c r="H1218" s="18">
        <f t="shared" ref="H1218:H1281" si="97">IF(G1218*F1218=0,"",G1218*F1218)</f>
        <v>1080</v>
      </c>
      <c r="I1218" s="14" t="str">
        <f t="shared" ref="I1218:I1281" si="98">_xlfn.CONCAT(C1218,"-",D1218,"-",G1218)</f>
        <v>ITA-zan S.R.L.-36</v>
      </c>
      <c r="J1218" s="32" t="str">
        <f>MID(Tabella1[[#This Row],[COD PRODOTTO]],3,3)</f>
        <v>867</v>
      </c>
      <c r="K1218" s="32"/>
      <c r="L1218" t="str">
        <f t="shared" si="95"/>
        <v>terminato</v>
      </c>
      <c r="M1218" t="str">
        <f t="shared" si="96"/>
        <v>M3867657</v>
      </c>
      <c r="N1218" t="str">
        <f>TRIM(C1218)</f>
        <v>ITA</v>
      </c>
      <c r="O1218" t="str">
        <f>TRIM(D1218)</f>
        <v>zan S.R.L.</v>
      </c>
      <c r="P1218" t="str">
        <f>TRIM(E1218)</f>
        <v>non terminato</v>
      </c>
      <c r="Q1218" t="str">
        <f>TRIM(F1218)</f>
        <v>30</v>
      </c>
      <c r="R1218" t="str">
        <f>TRIM(G1218)</f>
        <v>36</v>
      </c>
    </row>
    <row r="1219" spans="1:18" ht="12.75" customHeight="1" x14ac:dyDescent="0.3">
      <c r="A1219" s="16">
        <v>1221</v>
      </c>
      <c r="B1219" s="14" t="s">
        <v>601</v>
      </c>
      <c r="C1219" s="14" t="s">
        <v>30</v>
      </c>
      <c r="D1219" s="14" t="s">
        <v>16</v>
      </c>
      <c r="E1219" s="14" t="s">
        <v>10</v>
      </c>
      <c r="F1219" s="16">
        <v>0</v>
      </c>
      <c r="G1219" s="17">
        <v>24</v>
      </c>
      <c r="H1219" s="18" t="str">
        <f t="shared" si="97"/>
        <v/>
      </c>
      <c r="I1219" s="14" t="str">
        <f t="shared" si="98"/>
        <v>NON PRESENTE-EGYPTIAN SAE-24</v>
      </c>
      <c r="J1219" s="32" t="str">
        <f>MID(Tabella1[[#This Row],[COD PRODOTTO]],3,3)</f>
        <v>729</v>
      </c>
      <c r="K1219" s="32"/>
      <c r="L1219" t="str">
        <f t="shared" ref="L1219:L1282" si="99">IF($E1219="","non terminato","terminato")</f>
        <v>terminato</v>
      </c>
      <c r="M1219" t="str">
        <f t="shared" ref="M1219:M1282" si="100">TRIM(B1219)</f>
        <v>S0729328</v>
      </c>
      <c r="N1219" t="str">
        <f>TRIM(C1219)</f>
        <v>NON PRESENTE</v>
      </c>
      <c r="O1219" t="str">
        <f>TRIM(D1219)</f>
        <v>EGYPTIAN SAE</v>
      </c>
      <c r="P1219" t="str">
        <f>TRIM(E1219)</f>
        <v>terminato</v>
      </c>
      <c r="Q1219" t="str">
        <f t="shared" ref="Q1219:R1282" si="101">TRIM(F1219)</f>
        <v>0</v>
      </c>
      <c r="R1219" t="str">
        <f t="shared" si="101"/>
        <v>24</v>
      </c>
    </row>
    <row r="1220" spans="1:18" ht="12.75" customHeight="1" x14ac:dyDescent="0.3">
      <c r="A1220" s="16">
        <v>1222</v>
      </c>
      <c r="B1220" s="14" t="s">
        <v>601</v>
      </c>
      <c r="C1220" s="14" t="s">
        <v>30</v>
      </c>
      <c r="D1220" s="14" t="s">
        <v>16</v>
      </c>
      <c r="E1220" s="15" t="s">
        <v>1391</v>
      </c>
      <c r="F1220" s="16">
        <v>30</v>
      </c>
      <c r="G1220" s="17">
        <v>17</v>
      </c>
      <c r="H1220" s="18">
        <f t="shared" si="97"/>
        <v>510</v>
      </c>
      <c r="I1220" s="14" t="str">
        <f t="shared" si="98"/>
        <v>NON PRESENTE-EGYPTIAN SAE-17</v>
      </c>
      <c r="J1220" s="32" t="str">
        <f>MID(Tabella1[[#This Row],[COD PRODOTTO]],3,3)</f>
        <v>729</v>
      </c>
      <c r="K1220" s="32"/>
      <c r="L1220" t="str">
        <f t="shared" si="99"/>
        <v>terminato</v>
      </c>
      <c r="M1220" t="str">
        <f t="shared" si="100"/>
        <v>S0729328</v>
      </c>
      <c r="N1220" t="str">
        <f>TRIM(C1220)</f>
        <v>NON PRESENTE</v>
      </c>
      <c r="O1220" t="str">
        <f>TRIM(D1220)</f>
        <v>EGYPTIAN SAE</v>
      </c>
      <c r="P1220" t="str">
        <f>TRIM(E1220)</f>
        <v>non terminato</v>
      </c>
      <c r="Q1220" t="str">
        <f t="shared" si="101"/>
        <v>30</v>
      </c>
      <c r="R1220" t="str">
        <f t="shared" si="101"/>
        <v>17</v>
      </c>
    </row>
    <row r="1221" spans="1:18" ht="12.75" customHeight="1" x14ac:dyDescent="0.3">
      <c r="A1221" s="16">
        <v>1223</v>
      </c>
      <c r="B1221" s="14" t="s">
        <v>602</v>
      </c>
      <c r="C1221" s="14" t="s">
        <v>8</v>
      </c>
      <c r="D1221" s="14" t="s">
        <v>9</v>
      </c>
      <c r="E1221" s="15" t="s">
        <v>1391</v>
      </c>
      <c r="F1221" s="16">
        <v>30</v>
      </c>
      <c r="G1221" s="17">
        <v>29</v>
      </c>
      <c r="H1221" s="18">
        <f t="shared" si="97"/>
        <v>870</v>
      </c>
      <c r="I1221" s="14" t="str">
        <f t="shared" si="98"/>
        <v>ITA-SG-29</v>
      </c>
      <c r="J1221" s="32" t="str">
        <f>MID(Tabella1[[#This Row],[COD PRODOTTO]],3,3)</f>
        <v>979</v>
      </c>
      <c r="K1221" s="32"/>
      <c r="L1221" t="str">
        <f t="shared" si="99"/>
        <v>terminato</v>
      </c>
      <c r="M1221" t="str">
        <f t="shared" si="100"/>
        <v>A6979713</v>
      </c>
      <c r="N1221" t="str">
        <f>TRIM(C1221)</f>
        <v>ITA</v>
      </c>
      <c r="O1221" t="str">
        <f>TRIM(D1221)</f>
        <v>SG</v>
      </c>
      <c r="P1221" t="str">
        <f>TRIM(E1221)</f>
        <v>non terminato</v>
      </c>
      <c r="Q1221" t="str">
        <f t="shared" si="101"/>
        <v>30</v>
      </c>
      <c r="R1221" t="str">
        <f t="shared" si="101"/>
        <v>29</v>
      </c>
    </row>
    <row r="1222" spans="1:18" ht="12.75" customHeight="1" x14ac:dyDescent="0.3">
      <c r="A1222" s="16">
        <v>1224</v>
      </c>
      <c r="B1222" s="14" t="s">
        <v>602</v>
      </c>
      <c r="C1222" s="14" t="s">
        <v>8</v>
      </c>
      <c r="D1222" s="14" t="s">
        <v>9</v>
      </c>
      <c r="E1222" s="15" t="s">
        <v>1391</v>
      </c>
      <c r="F1222" s="16">
        <v>20</v>
      </c>
      <c r="G1222" s="17">
        <v>18</v>
      </c>
      <c r="H1222" s="18">
        <f t="shared" si="97"/>
        <v>360</v>
      </c>
      <c r="I1222" s="14" t="str">
        <f t="shared" si="98"/>
        <v>ITA-SG-18</v>
      </c>
      <c r="J1222" s="32" t="str">
        <f>MID(Tabella1[[#This Row],[COD PRODOTTO]],3,3)</f>
        <v>979</v>
      </c>
      <c r="K1222" s="32"/>
      <c r="L1222" t="str">
        <f t="shared" si="99"/>
        <v>terminato</v>
      </c>
      <c r="M1222" t="str">
        <f t="shared" si="100"/>
        <v>A6979713</v>
      </c>
      <c r="N1222" t="str">
        <f>TRIM(C1222)</f>
        <v>ITA</v>
      </c>
      <c r="O1222" t="str">
        <f>TRIM(D1222)</f>
        <v>SG</v>
      </c>
      <c r="P1222" t="str">
        <f>TRIM(E1222)</f>
        <v>non terminato</v>
      </c>
      <c r="Q1222" t="str">
        <f t="shared" si="101"/>
        <v>20</v>
      </c>
      <c r="R1222" t="str">
        <f t="shared" si="101"/>
        <v>18</v>
      </c>
    </row>
    <row r="1223" spans="1:18" ht="12.75" customHeight="1" x14ac:dyDescent="0.3">
      <c r="A1223" s="16">
        <v>1225</v>
      </c>
      <c r="B1223" s="14" t="s">
        <v>602</v>
      </c>
      <c r="C1223" s="14" t="s">
        <v>8</v>
      </c>
      <c r="D1223" s="14" t="s">
        <v>9</v>
      </c>
      <c r="E1223" s="14" t="s">
        <v>10</v>
      </c>
      <c r="F1223" s="16">
        <v>0</v>
      </c>
      <c r="G1223" s="17">
        <v>22</v>
      </c>
      <c r="H1223" s="18" t="str">
        <f t="shared" si="97"/>
        <v/>
      </c>
      <c r="I1223" s="14" t="str">
        <f t="shared" si="98"/>
        <v>ITA-SG-22</v>
      </c>
      <c r="J1223" s="32" t="str">
        <f>MID(Tabella1[[#This Row],[COD PRODOTTO]],3,3)</f>
        <v>979</v>
      </c>
      <c r="K1223" s="32"/>
      <c r="L1223" t="str">
        <f t="shared" si="99"/>
        <v>terminato</v>
      </c>
      <c r="M1223" t="str">
        <f t="shared" si="100"/>
        <v>A6979713</v>
      </c>
      <c r="N1223" t="str">
        <f>TRIM(C1223)</f>
        <v>ITA</v>
      </c>
      <c r="O1223" t="str">
        <f>TRIM(D1223)</f>
        <v>SG</v>
      </c>
      <c r="P1223" t="str">
        <f>TRIM(E1223)</f>
        <v>terminato</v>
      </c>
      <c r="Q1223" t="str">
        <f t="shared" si="101"/>
        <v>0</v>
      </c>
      <c r="R1223" t="str">
        <f t="shared" si="101"/>
        <v>22</v>
      </c>
    </row>
    <row r="1224" spans="1:18" ht="12.75" customHeight="1" x14ac:dyDescent="0.3">
      <c r="A1224" s="16">
        <v>1226</v>
      </c>
      <c r="B1224" s="14" t="s">
        <v>603</v>
      </c>
      <c r="C1224" s="14" t="s">
        <v>8</v>
      </c>
      <c r="D1224" s="14" t="s">
        <v>36</v>
      </c>
      <c r="E1224" s="15" t="s">
        <v>1391</v>
      </c>
      <c r="F1224" s="16">
        <v>20</v>
      </c>
      <c r="G1224" s="17">
        <v>38</v>
      </c>
      <c r="H1224" s="18">
        <f t="shared" si="97"/>
        <v>760</v>
      </c>
      <c r="I1224" s="14" t="str">
        <f t="shared" si="98"/>
        <v>ITA-zan VETRI-38</v>
      </c>
      <c r="J1224" s="32" t="str">
        <f>MID(Tabella1[[#This Row],[COD PRODOTTO]],3,3)</f>
        <v>300</v>
      </c>
      <c r="K1224" s="32"/>
      <c r="L1224" t="str">
        <f t="shared" si="99"/>
        <v>terminato</v>
      </c>
      <c r="M1224" t="str">
        <f t="shared" si="100"/>
        <v>S4300905</v>
      </c>
      <c r="N1224" t="str">
        <f>TRIM(C1224)</f>
        <v>ITA</v>
      </c>
      <c r="O1224" t="str">
        <f>TRIM(D1224)</f>
        <v>zan VETRI</v>
      </c>
      <c r="P1224" t="str">
        <f>TRIM(E1224)</f>
        <v>non terminato</v>
      </c>
      <c r="Q1224" t="str">
        <f t="shared" si="101"/>
        <v>20</v>
      </c>
      <c r="R1224" t="str">
        <f t="shared" si="101"/>
        <v>38</v>
      </c>
    </row>
    <row r="1225" spans="1:18" ht="12.75" customHeight="1" x14ac:dyDescent="0.3">
      <c r="A1225" s="16">
        <v>1227</v>
      </c>
      <c r="B1225" s="14" t="s">
        <v>604</v>
      </c>
      <c r="C1225" s="14" t="s">
        <v>8</v>
      </c>
      <c r="D1225" s="14" t="s">
        <v>180</v>
      </c>
      <c r="E1225" s="15" t="s">
        <v>1391</v>
      </c>
      <c r="F1225" s="16">
        <v>30</v>
      </c>
      <c r="G1225" s="17">
        <v>34</v>
      </c>
      <c r="H1225" s="18">
        <f t="shared" si="97"/>
        <v>1020</v>
      </c>
      <c r="I1225" s="14" t="str">
        <f t="shared" si="98"/>
        <v>ITA-mull-34</v>
      </c>
      <c r="J1225" s="32" t="str">
        <f>MID(Tabella1[[#This Row],[COD PRODOTTO]],3,3)</f>
        <v>320</v>
      </c>
      <c r="K1225" s="32"/>
      <c r="L1225" t="str">
        <f t="shared" si="99"/>
        <v>terminato</v>
      </c>
      <c r="M1225" t="str">
        <f t="shared" si="100"/>
        <v>G5320521</v>
      </c>
      <c r="N1225" t="str">
        <f>TRIM(C1225)</f>
        <v>ITA</v>
      </c>
      <c r="O1225" t="str">
        <f>TRIM(D1225)</f>
        <v>mull</v>
      </c>
      <c r="P1225" t="str">
        <f>TRIM(E1225)</f>
        <v>non terminato</v>
      </c>
      <c r="Q1225" t="str">
        <f t="shared" si="101"/>
        <v>30</v>
      </c>
      <c r="R1225" t="str">
        <f t="shared" si="101"/>
        <v>34</v>
      </c>
    </row>
    <row r="1226" spans="1:18" ht="12.75" customHeight="1" x14ac:dyDescent="0.3">
      <c r="A1226" s="16">
        <v>1228</v>
      </c>
      <c r="B1226" s="14" t="s">
        <v>604</v>
      </c>
      <c r="C1226" s="14" t="s">
        <v>8</v>
      </c>
      <c r="D1226" s="14" t="s">
        <v>180</v>
      </c>
      <c r="E1226" s="15" t="s">
        <v>1391</v>
      </c>
      <c r="F1226" s="16">
        <v>20</v>
      </c>
      <c r="G1226" s="17">
        <v>32</v>
      </c>
      <c r="H1226" s="18">
        <f t="shared" si="97"/>
        <v>640</v>
      </c>
      <c r="I1226" s="14" t="str">
        <f t="shared" si="98"/>
        <v>ITA-mull-32</v>
      </c>
      <c r="J1226" s="32" t="str">
        <f>MID(Tabella1[[#This Row],[COD PRODOTTO]],3,3)</f>
        <v>320</v>
      </c>
      <c r="K1226" s="32"/>
      <c r="L1226" t="str">
        <f t="shared" si="99"/>
        <v>terminato</v>
      </c>
      <c r="M1226" t="str">
        <f t="shared" si="100"/>
        <v>G5320521</v>
      </c>
      <c r="N1226" t="str">
        <f>TRIM(C1226)</f>
        <v>ITA</v>
      </c>
      <c r="O1226" t="str">
        <f>TRIM(D1226)</f>
        <v>mull</v>
      </c>
      <c r="P1226" t="str">
        <f>TRIM(E1226)</f>
        <v>non terminato</v>
      </c>
      <c r="Q1226" t="str">
        <f t="shared" si="101"/>
        <v>20</v>
      </c>
      <c r="R1226" t="str">
        <f t="shared" si="101"/>
        <v>32</v>
      </c>
    </row>
    <row r="1227" spans="1:18" ht="12.75" customHeight="1" x14ac:dyDescent="0.3">
      <c r="A1227" s="16">
        <v>1229</v>
      </c>
      <c r="B1227" s="14" t="s">
        <v>605</v>
      </c>
      <c r="C1227" s="14" t="s">
        <v>8</v>
      </c>
      <c r="D1227" s="14" t="s">
        <v>97</v>
      </c>
      <c r="E1227" s="14" t="s">
        <v>10</v>
      </c>
      <c r="F1227" s="16">
        <v>0</v>
      </c>
      <c r="G1227" s="17">
        <v>36</v>
      </c>
      <c r="H1227" s="18" t="str">
        <f t="shared" si="97"/>
        <v/>
      </c>
      <c r="I1227" s="14" t="str">
        <f t="shared" si="98"/>
        <v>ITA-zan SPA-36</v>
      </c>
      <c r="J1227" s="32" t="str">
        <f>MID(Tabella1[[#This Row],[COD PRODOTTO]],3,3)</f>
        <v>534</v>
      </c>
      <c r="K1227" s="32"/>
      <c r="L1227" t="str">
        <f t="shared" si="99"/>
        <v>terminato</v>
      </c>
      <c r="M1227" t="str">
        <f t="shared" si="100"/>
        <v>M5534392</v>
      </c>
      <c r="N1227" t="str">
        <f>TRIM(C1227)</f>
        <v>ITA</v>
      </c>
      <c r="O1227" t="str">
        <f>TRIM(D1227)</f>
        <v>zan SPA</v>
      </c>
      <c r="P1227" t="str">
        <f>TRIM(E1227)</f>
        <v>terminato</v>
      </c>
      <c r="Q1227" t="str">
        <f t="shared" si="101"/>
        <v>0</v>
      </c>
      <c r="R1227" t="str">
        <f t="shared" si="101"/>
        <v>36</v>
      </c>
    </row>
    <row r="1228" spans="1:18" ht="12.75" customHeight="1" x14ac:dyDescent="0.3">
      <c r="A1228" s="16">
        <v>1230</v>
      </c>
      <c r="B1228" s="14" t="s">
        <v>605</v>
      </c>
      <c r="C1228" s="14" t="s">
        <v>8</v>
      </c>
      <c r="D1228" s="14" t="s">
        <v>97</v>
      </c>
      <c r="E1228" s="15" t="s">
        <v>1391</v>
      </c>
      <c r="F1228" s="16">
        <v>20</v>
      </c>
      <c r="G1228" s="17">
        <v>35</v>
      </c>
      <c r="H1228" s="18">
        <f t="shared" si="97"/>
        <v>700</v>
      </c>
      <c r="I1228" s="14" t="str">
        <f t="shared" si="98"/>
        <v>ITA-zan SPA-35</v>
      </c>
      <c r="J1228" s="32" t="str">
        <f>MID(Tabella1[[#This Row],[COD PRODOTTO]],3,3)</f>
        <v>534</v>
      </c>
      <c r="K1228" s="32"/>
      <c r="L1228" t="str">
        <f t="shared" si="99"/>
        <v>terminato</v>
      </c>
      <c r="M1228" t="str">
        <f t="shared" si="100"/>
        <v>M5534392</v>
      </c>
      <c r="N1228" t="str">
        <f>TRIM(C1228)</f>
        <v>ITA</v>
      </c>
      <c r="O1228" t="str">
        <f>TRIM(D1228)</f>
        <v>zan SPA</v>
      </c>
      <c r="P1228" t="str">
        <f>TRIM(E1228)</f>
        <v>non terminato</v>
      </c>
      <c r="Q1228" t="str">
        <f t="shared" si="101"/>
        <v>20</v>
      </c>
      <c r="R1228" t="str">
        <f t="shared" si="101"/>
        <v>35</v>
      </c>
    </row>
    <row r="1229" spans="1:18" ht="12.75" customHeight="1" x14ac:dyDescent="0.3">
      <c r="A1229" s="16">
        <v>1231</v>
      </c>
      <c r="B1229" s="14" t="s">
        <v>605</v>
      </c>
      <c r="C1229" s="14" t="s">
        <v>8</v>
      </c>
      <c r="D1229" s="14" t="s">
        <v>97</v>
      </c>
      <c r="E1229" s="15" t="s">
        <v>1391</v>
      </c>
      <c r="F1229" s="16">
        <v>30</v>
      </c>
      <c r="G1229" s="17">
        <v>32</v>
      </c>
      <c r="H1229" s="18">
        <f t="shared" si="97"/>
        <v>960</v>
      </c>
      <c r="I1229" s="14" t="str">
        <f t="shared" si="98"/>
        <v>ITA-zan SPA-32</v>
      </c>
      <c r="J1229" s="32" t="str">
        <f>MID(Tabella1[[#This Row],[COD PRODOTTO]],3,3)</f>
        <v>534</v>
      </c>
      <c r="K1229" s="32"/>
      <c r="L1229" t="str">
        <f t="shared" si="99"/>
        <v>terminato</v>
      </c>
      <c r="M1229" t="str">
        <f t="shared" si="100"/>
        <v>M5534392</v>
      </c>
      <c r="N1229" t="str">
        <f>TRIM(C1229)</f>
        <v>ITA</v>
      </c>
      <c r="O1229" t="str">
        <f>TRIM(D1229)</f>
        <v>zan SPA</v>
      </c>
      <c r="P1229" t="str">
        <f>TRIM(E1229)</f>
        <v>non terminato</v>
      </c>
      <c r="Q1229" t="str">
        <f t="shared" si="101"/>
        <v>30</v>
      </c>
      <c r="R1229" t="str">
        <f t="shared" si="101"/>
        <v>32</v>
      </c>
    </row>
    <row r="1230" spans="1:18" ht="12.75" customHeight="1" x14ac:dyDescent="0.3">
      <c r="A1230" s="16">
        <v>1232</v>
      </c>
      <c r="B1230" s="14" t="s">
        <v>606</v>
      </c>
      <c r="C1230" s="14" t="s">
        <v>8</v>
      </c>
      <c r="D1230" s="14" t="s">
        <v>54</v>
      </c>
      <c r="E1230" s="15" t="s">
        <v>1391</v>
      </c>
      <c r="F1230" s="16">
        <v>20</v>
      </c>
      <c r="G1230" s="17">
        <v>21</v>
      </c>
      <c r="H1230" s="18">
        <f t="shared" si="97"/>
        <v>420</v>
      </c>
      <c r="I1230" s="14" t="str">
        <f t="shared" si="98"/>
        <v>ITA-zan S.R.L.-21</v>
      </c>
      <c r="J1230" s="32" t="str">
        <f>MID(Tabella1[[#This Row],[COD PRODOTTO]],3,3)</f>
        <v>129</v>
      </c>
      <c r="K1230" s="32"/>
      <c r="L1230" t="str">
        <f t="shared" si="99"/>
        <v>terminato</v>
      </c>
      <c r="M1230" t="str">
        <f t="shared" si="100"/>
        <v>P0129741</v>
      </c>
      <c r="N1230" t="str">
        <f>TRIM(C1230)</f>
        <v>ITA</v>
      </c>
      <c r="O1230" t="str">
        <f>TRIM(D1230)</f>
        <v>zan S.R.L.</v>
      </c>
      <c r="P1230" t="str">
        <f>TRIM(E1230)</f>
        <v>non terminato</v>
      </c>
      <c r="Q1230" t="str">
        <f t="shared" si="101"/>
        <v>20</v>
      </c>
      <c r="R1230" t="str">
        <f t="shared" si="101"/>
        <v>21</v>
      </c>
    </row>
    <row r="1231" spans="1:18" ht="12.75" customHeight="1" x14ac:dyDescent="0.3">
      <c r="A1231" s="16">
        <v>1233</v>
      </c>
      <c r="B1231" s="14" t="s">
        <v>606</v>
      </c>
      <c r="C1231" s="14" t="s">
        <v>8</v>
      </c>
      <c r="D1231" s="14" t="s">
        <v>54</v>
      </c>
      <c r="E1231" s="15" t="s">
        <v>1391</v>
      </c>
      <c r="F1231" s="16">
        <v>20</v>
      </c>
      <c r="G1231" s="17">
        <v>25</v>
      </c>
      <c r="H1231" s="18">
        <f t="shared" si="97"/>
        <v>500</v>
      </c>
      <c r="I1231" s="14" t="str">
        <f t="shared" si="98"/>
        <v>ITA-zan S.R.L.-25</v>
      </c>
      <c r="J1231" s="32" t="str">
        <f>MID(Tabella1[[#This Row],[COD PRODOTTO]],3,3)</f>
        <v>129</v>
      </c>
      <c r="K1231" s="32"/>
      <c r="L1231" t="str">
        <f t="shared" si="99"/>
        <v>terminato</v>
      </c>
      <c r="M1231" t="str">
        <f t="shared" si="100"/>
        <v>P0129741</v>
      </c>
      <c r="N1231" t="str">
        <f>TRIM(C1231)</f>
        <v>ITA</v>
      </c>
      <c r="O1231" t="str">
        <f>TRIM(D1231)</f>
        <v>zan S.R.L.</v>
      </c>
      <c r="P1231" t="str">
        <f>TRIM(E1231)</f>
        <v>non terminato</v>
      </c>
      <c r="Q1231" t="str">
        <f t="shared" si="101"/>
        <v>20</v>
      </c>
      <c r="R1231" t="str">
        <f t="shared" si="101"/>
        <v>25</v>
      </c>
    </row>
    <row r="1232" spans="1:18" ht="12.75" customHeight="1" x14ac:dyDescent="0.3">
      <c r="A1232" s="16">
        <v>1234</v>
      </c>
      <c r="B1232" s="14" t="s">
        <v>606</v>
      </c>
      <c r="C1232" s="14" t="s">
        <v>8</v>
      </c>
      <c r="D1232" s="14" t="s">
        <v>54</v>
      </c>
      <c r="E1232" s="15" t="s">
        <v>1391</v>
      </c>
      <c r="F1232" s="16">
        <v>30</v>
      </c>
      <c r="G1232" s="17">
        <v>36</v>
      </c>
      <c r="H1232" s="18">
        <f t="shared" si="97"/>
        <v>1080</v>
      </c>
      <c r="I1232" s="14" t="str">
        <f t="shared" si="98"/>
        <v>ITA-zan S.R.L.-36</v>
      </c>
      <c r="J1232" s="32" t="str">
        <f>MID(Tabella1[[#This Row],[COD PRODOTTO]],3,3)</f>
        <v>129</v>
      </c>
      <c r="K1232" s="32"/>
      <c r="L1232" t="str">
        <f t="shared" si="99"/>
        <v>terminato</v>
      </c>
      <c r="M1232" t="str">
        <f t="shared" si="100"/>
        <v>P0129741</v>
      </c>
      <c r="N1232" t="str">
        <f>TRIM(C1232)</f>
        <v>ITA</v>
      </c>
      <c r="O1232" t="str">
        <f>TRIM(D1232)</f>
        <v>zan S.R.L.</v>
      </c>
      <c r="P1232" t="str">
        <f>TRIM(E1232)</f>
        <v>non terminato</v>
      </c>
      <c r="Q1232" t="str">
        <f t="shared" si="101"/>
        <v>30</v>
      </c>
      <c r="R1232" t="str">
        <f t="shared" si="101"/>
        <v>36</v>
      </c>
    </row>
    <row r="1233" spans="1:18" ht="12.75" customHeight="1" x14ac:dyDescent="0.3">
      <c r="A1233" s="16">
        <v>1235</v>
      </c>
      <c r="B1233" s="14" t="s">
        <v>606</v>
      </c>
      <c r="C1233" s="14" t="s">
        <v>8</v>
      </c>
      <c r="D1233" s="14" t="s">
        <v>54</v>
      </c>
      <c r="E1233" s="14" t="s">
        <v>10</v>
      </c>
      <c r="F1233" s="16">
        <v>0</v>
      </c>
      <c r="G1233" s="17">
        <v>39</v>
      </c>
      <c r="H1233" s="18" t="str">
        <f t="shared" si="97"/>
        <v/>
      </c>
      <c r="I1233" s="14" t="str">
        <f t="shared" si="98"/>
        <v>ITA-zan S.R.L.-39</v>
      </c>
      <c r="J1233" s="32" t="str">
        <f>MID(Tabella1[[#This Row],[COD PRODOTTO]],3,3)</f>
        <v>129</v>
      </c>
      <c r="K1233" s="32"/>
      <c r="L1233" t="str">
        <f t="shared" si="99"/>
        <v>terminato</v>
      </c>
      <c r="M1233" t="str">
        <f t="shared" si="100"/>
        <v>P0129741</v>
      </c>
      <c r="N1233" t="str">
        <f>TRIM(C1233)</f>
        <v>ITA</v>
      </c>
      <c r="O1233" t="str">
        <f>TRIM(D1233)</f>
        <v>zan S.R.L.</v>
      </c>
      <c r="P1233" t="str">
        <f>TRIM(E1233)</f>
        <v>terminato</v>
      </c>
      <c r="Q1233" t="str">
        <f t="shared" si="101"/>
        <v>0</v>
      </c>
      <c r="R1233" t="str">
        <f t="shared" si="101"/>
        <v>39</v>
      </c>
    </row>
    <row r="1234" spans="1:18" ht="12.75" customHeight="1" x14ac:dyDescent="0.3">
      <c r="A1234" s="16">
        <v>1236</v>
      </c>
      <c r="B1234" s="14" t="s">
        <v>607</v>
      </c>
      <c r="C1234" s="14" t="s">
        <v>8</v>
      </c>
      <c r="D1234" s="14" t="s">
        <v>9</v>
      </c>
      <c r="E1234" s="14" t="s">
        <v>10</v>
      </c>
      <c r="F1234" s="16">
        <v>0</v>
      </c>
      <c r="G1234" s="17">
        <v>25</v>
      </c>
      <c r="H1234" s="18" t="str">
        <f t="shared" si="97"/>
        <v/>
      </c>
      <c r="I1234" s="14" t="str">
        <f t="shared" si="98"/>
        <v>ITA-SG-25</v>
      </c>
      <c r="J1234" s="32" t="str">
        <f>MID(Tabella1[[#This Row],[COD PRODOTTO]],3,3)</f>
        <v>484</v>
      </c>
      <c r="K1234" s="32"/>
      <c r="L1234" t="str">
        <f t="shared" si="99"/>
        <v>terminato</v>
      </c>
      <c r="M1234" t="str">
        <f t="shared" si="100"/>
        <v>M2484514</v>
      </c>
      <c r="N1234" t="str">
        <f>TRIM(C1234)</f>
        <v>ITA</v>
      </c>
      <c r="O1234" t="str">
        <f>TRIM(D1234)</f>
        <v>SG</v>
      </c>
      <c r="P1234" t="str">
        <f>TRIM(E1234)</f>
        <v>terminato</v>
      </c>
      <c r="Q1234" t="str">
        <f t="shared" si="101"/>
        <v>0</v>
      </c>
      <c r="R1234" t="str">
        <f t="shared" si="101"/>
        <v>25</v>
      </c>
    </row>
    <row r="1235" spans="1:18" ht="12.75" customHeight="1" x14ac:dyDescent="0.3">
      <c r="A1235" s="16">
        <v>1237</v>
      </c>
      <c r="B1235" s="14" t="s">
        <v>607</v>
      </c>
      <c r="C1235" s="14" t="s">
        <v>8</v>
      </c>
      <c r="D1235" s="14" t="s">
        <v>9</v>
      </c>
      <c r="E1235" s="15" t="s">
        <v>1391</v>
      </c>
      <c r="F1235" s="16">
        <v>30</v>
      </c>
      <c r="G1235" s="17">
        <v>37</v>
      </c>
      <c r="H1235" s="18">
        <f t="shared" si="97"/>
        <v>1110</v>
      </c>
      <c r="I1235" s="14" t="str">
        <f t="shared" si="98"/>
        <v>ITA-SG-37</v>
      </c>
      <c r="J1235" s="32" t="str">
        <f>MID(Tabella1[[#This Row],[COD PRODOTTO]],3,3)</f>
        <v>484</v>
      </c>
      <c r="K1235" s="32"/>
      <c r="L1235" t="str">
        <f t="shared" si="99"/>
        <v>terminato</v>
      </c>
      <c r="M1235" t="str">
        <f t="shared" si="100"/>
        <v>M2484514</v>
      </c>
      <c r="N1235" t="str">
        <f>TRIM(C1235)</f>
        <v>ITA</v>
      </c>
      <c r="O1235" t="str">
        <f>TRIM(D1235)</f>
        <v>SG</v>
      </c>
      <c r="P1235" t="str">
        <f>TRIM(E1235)</f>
        <v>non terminato</v>
      </c>
      <c r="Q1235" t="str">
        <f t="shared" si="101"/>
        <v>30</v>
      </c>
      <c r="R1235" t="str">
        <f t="shared" si="101"/>
        <v>37</v>
      </c>
    </row>
    <row r="1236" spans="1:18" ht="12.75" customHeight="1" x14ac:dyDescent="0.3">
      <c r="A1236" s="16">
        <v>1238</v>
      </c>
      <c r="B1236" s="14" t="s">
        <v>607</v>
      </c>
      <c r="C1236" s="14" t="s">
        <v>8</v>
      </c>
      <c r="D1236" s="14" t="s">
        <v>9</v>
      </c>
      <c r="E1236" s="15" t="s">
        <v>1391</v>
      </c>
      <c r="F1236" s="16">
        <v>20</v>
      </c>
      <c r="G1236" s="17">
        <v>27</v>
      </c>
      <c r="H1236" s="18">
        <f t="shared" si="97"/>
        <v>540</v>
      </c>
      <c r="I1236" s="14" t="str">
        <f t="shared" si="98"/>
        <v>ITA-SG-27</v>
      </c>
      <c r="J1236" s="32" t="str">
        <f>MID(Tabella1[[#This Row],[COD PRODOTTO]],3,3)</f>
        <v>484</v>
      </c>
      <c r="K1236" s="32"/>
      <c r="L1236" t="str">
        <f t="shared" si="99"/>
        <v>terminato</v>
      </c>
      <c r="M1236" t="str">
        <f t="shared" si="100"/>
        <v>M2484514</v>
      </c>
      <c r="N1236" t="str">
        <f>TRIM(C1236)</f>
        <v>ITA</v>
      </c>
      <c r="O1236" t="str">
        <f>TRIM(D1236)</f>
        <v>SG</v>
      </c>
      <c r="P1236" t="str">
        <f>TRIM(E1236)</f>
        <v>non terminato</v>
      </c>
      <c r="Q1236" t="str">
        <f t="shared" si="101"/>
        <v>20</v>
      </c>
      <c r="R1236" t="str">
        <f t="shared" si="101"/>
        <v>27</v>
      </c>
    </row>
    <row r="1237" spans="1:18" ht="12.75" customHeight="1" x14ac:dyDescent="0.3">
      <c r="A1237" s="16">
        <v>1239</v>
      </c>
      <c r="B1237" s="14" t="s">
        <v>608</v>
      </c>
      <c r="C1237" s="14" t="s">
        <v>8</v>
      </c>
      <c r="D1237" s="14" t="s">
        <v>47</v>
      </c>
      <c r="E1237" s="14" t="s">
        <v>10</v>
      </c>
      <c r="F1237" s="16">
        <v>0</v>
      </c>
      <c r="G1237" s="17">
        <v>30</v>
      </c>
      <c r="H1237" s="18" t="str">
        <f t="shared" si="97"/>
        <v/>
      </c>
      <c r="I1237" s="14" t="str">
        <f t="shared" si="98"/>
        <v>ITA-zan pin SPA-30</v>
      </c>
      <c r="J1237" s="32" t="str">
        <f>MID(Tabella1[[#This Row],[COD PRODOTTO]],3,3)</f>
        <v>127</v>
      </c>
      <c r="K1237" s="32"/>
      <c r="L1237" t="str">
        <f t="shared" si="99"/>
        <v>terminato</v>
      </c>
      <c r="M1237" t="str">
        <f t="shared" si="100"/>
        <v>B8127176</v>
      </c>
      <c r="N1237" t="str">
        <f>TRIM(C1237)</f>
        <v>ITA</v>
      </c>
      <c r="O1237" t="str">
        <f>TRIM(D1237)</f>
        <v>zan pin SPA</v>
      </c>
      <c r="P1237" t="str">
        <f>TRIM(E1237)</f>
        <v>terminato</v>
      </c>
      <c r="Q1237" t="str">
        <f t="shared" si="101"/>
        <v>0</v>
      </c>
      <c r="R1237" t="str">
        <f t="shared" si="101"/>
        <v>30</v>
      </c>
    </row>
    <row r="1238" spans="1:18" ht="12.75" customHeight="1" x14ac:dyDescent="0.3">
      <c r="A1238" s="16">
        <v>1240</v>
      </c>
      <c r="B1238" s="14" t="s">
        <v>608</v>
      </c>
      <c r="C1238" s="14" t="s">
        <v>8</v>
      </c>
      <c r="D1238" s="14" t="s">
        <v>47</v>
      </c>
      <c r="E1238" s="15" t="s">
        <v>1391</v>
      </c>
      <c r="F1238" s="16">
        <v>30</v>
      </c>
      <c r="G1238" s="17">
        <v>37</v>
      </c>
      <c r="H1238" s="18">
        <f t="shared" si="97"/>
        <v>1110</v>
      </c>
      <c r="I1238" s="14" t="str">
        <f t="shared" si="98"/>
        <v>ITA-zan pin SPA-37</v>
      </c>
      <c r="J1238" s="32" t="str">
        <f>MID(Tabella1[[#This Row],[COD PRODOTTO]],3,3)</f>
        <v>127</v>
      </c>
      <c r="K1238" s="32"/>
      <c r="L1238" t="str">
        <f t="shared" si="99"/>
        <v>terminato</v>
      </c>
      <c r="M1238" t="str">
        <f t="shared" si="100"/>
        <v>B8127176</v>
      </c>
      <c r="N1238" t="str">
        <f>TRIM(C1238)</f>
        <v>ITA</v>
      </c>
      <c r="O1238" t="str">
        <f>TRIM(D1238)</f>
        <v>zan pin SPA</v>
      </c>
      <c r="P1238" t="str">
        <f>TRIM(E1238)</f>
        <v>non terminato</v>
      </c>
      <c r="Q1238" t="str">
        <f t="shared" si="101"/>
        <v>30</v>
      </c>
      <c r="R1238" t="str">
        <f t="shared" si="101"/>
        <v>37</v>
      </c>
    </row>
    <row r="1239" spans="1:18" ht="12.75" customHeight="1" x14ac:dyDescent="0.3">
      <c r="A1239" s="16">
        <v>1241</v>
      </c>
      <c r="B1239" s="14" t="s">
        <v>609</v>
      </c>
      <c r="C1239" s="14" t="s">
        <v>8</v>
      </c>
      <c r="D1239" s="14" t="s">
        <v>36</v>
      </c>
      <c r="E1239" s="14" t="s">
        <v>10</v>
      </c>
      <c r="F1239" s="16">
        <v>0</v>
      </c>
      <c r="G1239" s="17">
        <v>37</v>
      </c>
      <c r="H1239" s="18" t="str">
        <f t="shared" si="97"/>
        <v/>
      </c>
      <c r="I1239" s="14" t="str">
        <f t="shared" si="98"/>
        <v>ITA-zan VETRI-37</v>
      </c>
      <c r="J1239" s="32" t="str">
        <f>MID(Tabella1[[#This Row],[COD PRODOTTO]],3,3)</f>
        <v>741</v>
      </c>
      <c r="K1239" s="32"/>
      <c r="L1239" t="str">
        <f t="shared" si="99"/>
        <v>terminato</v>
      </c>
      <c r="M1239" t="str">
        <f t="shared" si="100"/>
        <v>P5741417</v>
      </c>
      <c r="N1239" t="str">
        <f>TRIM(C1239)</f>
        <v>ITA</v>
      </c>
      <c r="O1239" t="str">
        <f>TRIM(D1239)</f>
        <v>zan VETRI</v>
      </c>
      <c r="P1239" t="str">
        <f>TRIM(E1239)</f>
        <v>terminato</v>
      </c>
      <c r="Q1239" t="str">
        <f t="shared" si="101"/>
        <v>0</v>
      </c>
      <c r="R1239" t="str">
        <f t="shared" si="101"/>
        <v>37</v>
      </c>
    </row>
    <row r="1240" spans="1:18" ht="12.75" customHeight="1" x14ac:dyDescent="0.3">
      <c r="A1240" s="16">
        <v>1242</v>
      </c>
      <c r="B1240" s="14" t="s">
        <v>609</v>
      </c>
      <c r="C1240" s="14" t="s">
        <v>8</v>
      </c>
      <c r="D1240" s="14" t="s">
        <v>36</v>
      </c>
      <c r="E1240" s="15" t="s">
        <v>1391</v>
      </c>
      <c r="F1240" s="16">
        <v>30</v>
      </c>
      <c r="G1240" s="17">
        <v>37</v>
      </c>
      <c r="H1240" s="18">
        <f t="shared" si="97"/>
        <v>1110</v>
      </c>
      <c r="I1240" s="14" t="str">
        <f t="shared" si="98"/>
        <v>ITA-zan VETRI-37</v>
      </c>
      <c r="J1240" s="32" t="str">
        <f>MID(Tabella1[[#This Row],[COD PRODOTTO]],3,3)</f>
        <v>741</v>
      </c>
      <c r="K1240" s="32"/>
      <c r="L1240" t="str">
        <f t="shared" si="99"/>
        <v>terminato</v>
      </c>
      <c r="M1240" t="str">
        <f t="shared" si="100"/>
        <v>P5741417</v>
      </c>
      <c r="N1240" t="str">
        <f>TRIM(C1240)</f>
        <v>ITA</v>
      </c>
      <c r="O1240" t="str">
        <f>TRIM(D1240)</f>
        <v>zan VETRI</v>
      </c>
      <c r="P1240" t="str">
        <f>TRIM(E1240)</f>
        <v>non terminato</v>
      </c>
      <c r="Q1240" t="str">
        <f t="shared" si="101"/>
        <v>30</v>
      </c>
      <c r="R1240" t="str">
        <f t="shared" si="101"/>
        <v>37</v>
      </c>
    </row>
    <row r="1241" spans="1:18" ht="12.75" customHeight="1" x14ac:dyDescent="0.3">
      <c r="A1241" s="16">
        <v>1243</v>
      </c>
      <c r="B1241" s="14" t="s">
        <v>610</v>
      </c>
      <c r="C1241" s="14" t="s">
        <v>8</v>
      </c>
      <c r="D1241" s="14" t="s">
        <v>65</v>
      </c>
      <c r="E1241" s="15" t="s">
        <v>1391</v>
      </c>
      <c r="F1241" s="16">
        <v>20</v>
      </c>
      <c r="G1241" s="17">
        <v>13</v>
      </c>
      <c r="H1241" s="18">
        <f t="shared" si="97"/>
        <v>260</v>
      </c>
      <c r="I1241" s="14" t="str">
        <f t="shared" si="98"/>
        <v>ITA-zan PAM-13</v>
      </c>
      <c r="J1241" s="32" t="str">
        <f>MID(Tabella1[[#This Row],[COD PRODOTTO]],3,3)</f>
        <v>937</v>
      </c>
      <c r="K1241" s="32"/>
      <c r="L1241" t="str">
        <f t="shared" si="99"/>
        <v>terminato</v>
      </c>
      <c r="M1241" t="str">
        <f t="shared" si="100"/>
        <v>C9937936</v>
      </c>
      <c r="N1241" t="str">
        <f>TRIM(C1241)</f>
        <v>ITA</v>
      </c>
      <c r="O1241" t="str">
        <f>TRIM(D1241)</f>
        <v>zan PAM</v>
      </c>
      <c r="P1241" t="str">
        <f>TRIM(E1241)</f>
        <v>non terminato</v>
      </c>
      <c r="Q1241" t="str">
        <f t="shared" si="101"/>
        <v>20</v>
      </c>
      <c r="R1241" t="str">
        <f t="shared" si="101"/>
        <v>13</v>
      </c>
    </row>
    <row r="1242" spans="1:18" ht="12.75" customHeight="1" x14ac:dyDescent="0.3">
      <c r="A1242" s="16">
        <v>1244</v>
      </c>
      <c r="B1242" s="14" t="s">
        <v>610</v>
      </c>
      <c r="C1242" s="14" t="s">
        <v>8</v>
      </c>
      <c r="D1242" s="14" t="s">
        <v>65</v>
      </c>
      <c r="E1242" s="14" t="s">
        <v>10</v>
      </c>
      <c r="F1242" s="16">
        <v>0</v>
      </c>
      <c r="G1242" s="17">
        <v>26</v>
      </c>
      <c r="H1242" s="18" t="str">
        <f t="shared" si="97"/>
        <v/>
      </c>
      <c r="I1242" s="14" t="str">
        <f t="shared" si="98"/>
        <v>ITA-zan PAM-26</v>
      </c>
      <c r="J1242" s="32" t="str">
        <f>MID(Tabella1[[#This Row],[COD PRODOTTO]],3,3)</f>
        <v>937</v>
      </c>
      <c r="K1242" s="32"/>
      <c r="L1242" t="str">
        <f t="shared" si="99"/>
        <v>terminato</v>
      </c>
      <c r="M1242" t="str">
        <f t="shared" si="100"/>
        <v>C9937936</v>
      </c>
      <c r="N1242" t="str">
        <f>TRIM(C1242)</f>
        <v>ITA</v>
      </c>
      <c r="O1242" t="str">
        <f>TRIM(D1242)</f>
        <v>zan PAM</v>
      </c>
      <c r="P1242" t="str">
        <f>TRIM(E1242)</f>
        <v>terminato</v>
      </c>
      <c r="Q1242" t="str">
        <f t="shared" si="101"/>
        <v>0</v>
      </c>
      <c r="R1242" t="str">
        <f t="shared" si="101"/>
        <v>26</v>
      </c>
    </row>
    <row r="1243" spans="1:18" ht="12.75" customHeight="1" x14ac:dyDescent="0.3">
      <c r="A1243" s="16">
        <v>1245</v>
      </c>
      <c r="B1243" s="14" t="s">
        <v>610</v>
      </c>
      <c r="C1243" s="14" t="s">
        <v>8</v>
      </c>
      <c r="D1243" s="14" t="s">
        <v>65</v>
      </c>
      <c r="E1243" s="15" t="s">
        <v>1391</v>
      </c>
      <c r="F1243" s="16">
        <v>20</v>
      </c>
      <c r="G1243" s="17">
        <v>35</v>
      </c>
      <c r="H1243" s="18">
        <f t="shared" si="97"/>
        <v>700</v>
      </c>
      <c r="I1243" s="14" t="str">
        <f t="shared" si="98"/>
        <v>ITA-zan PAM-35</v>
      </c>
      <c r="J1243" s="32" t="str">
        <f>MID(Tabella1[[#This Row],[COD PRODOTTO]],3,3)</f>
        <v>937</v>
      </c>
      <c r="K1243" s="32"/>
      <c r="L1243" t="str">
        <f t="shared" si="99"/>
        <v>terminato</v>
      </c>
      <c r="M1243" t="str">
        <f t="shared" si="100"/>
        <v>C9937936</v>
      </c>
      <c r="N1243" t="str">
        <f>TRIM(C1243)</f>
        <v>ITA</v>
      </c>
      <c r="O1243" t="str">
        <f>TRIM(D1243)</f>
        <v>zan PAM</v>
      </c>
      <c r="P1243" t="str">
        <f>TRIM(E1243)</f>
        <v>non terminato</v>
      </c>
      <c r="Q1243" t="str">
        <f t="shared" si="101"/>
        <v>20</v>
      </c>
      <c r="R1243" t="str">
        <f t="shared" si="101"/>
        <v>35</v>
      </c>
    </row>
    <row r="1244" spans="1:18" ht="12.75" customHeight="1" x14ac:dyDescent="0.3">
      <c r="A1244" s="16">
        <v>1246</v>
      </c>
      <c r="B1244" s="14" t="s">
        <v>610</v>
      </c>
      <c r="C1244" s="14" t="s">
        <v>8</v>
      </c>
      <c r="D1244" s="14" t="s">
        <v>65</v>
      </c>
      <c r="E1244" s="15" t="s">
        <v>1391</v>
      </c>
      <c r="F1244" s="16">
        <v>30</v>
      </c>
      <c r="G1244" s="17">
        <v>23</v>
      </c>
      <c r="H1244" s="18">
        <f t="shared" si="97"/>
        <v>690</v>
      </c>
      <c r="I1244" s="14" t="str">
        <f t="shared" si="98"/>
        <v>ITA-zan PAM-23</v>
      </c>
      <c r="J1244" s="32" t="str">
        <f>MID(Tabella1[[#This Row],[COD PRODOTTO]],3,3)</f>
        <v>937</v>
      </c>
      <c r="K1244" s="32"/>
      <c r="L1244" t="str">
        <f t="shared" si="99"/>
        <v>terminato</v>
      </c>
      <c r="M1244" t="str">
        <f t="shared" si="100"/>
        <v>C9937936</v>
      </c>
      <c r="N1244" t="str">
        <f>TRIM(C1244)</f>
        <v>ITA</v>
      </c>
      <c r="O1244" t="str">
        <f>TRIM(D1244)</f>
        <v>zan PAM</v>
      </c>
      <c r="P1244" t="str">
        <f>TRIM(E1244)</f>
        <v>non terminato</v>
      </c>
      <c r="Q1244" t="str">
        <f t="shared" si="101"/>
        <v>30</v>
      </c>
      <c r="R1244" t="str">
        <f t="shared" si="101"/>
        <v>23</v>
      </c>
    </row>
    <row r="1245" spans="1:18" ht="12.75" customHeight="1" x14ac:dyDescent="0.3">
      <c r="A1245" s="16">
        <v>1247</v>
      </c>
      <c r="B1245" s="14" t="s">
        <v>611</v>
      </c>
      <c r="C1245" s="14" t="s">
        <v>8</v>
      </c>
      <c r="D1245" s="14" t="s">
        <v>54</v>
      </c>
      <c r="E1245" s="15" t="s">
        <v>1391</v>
      </c>
      <c r="F1245" s="16">
        <v>20</v>
      </c>
      <c r="G1245" s="17">
        <v>35</v>
      </c>
      <c r="H1245" s="18">
        <f t="shared" si="97"/>
        <v>700</v>
      </c>
      <c r="I1245" s="14" t="str">
        <f t="shared" si="98"/>
        <v>ITA-zan S.R.L.-35</v>
      </c>
      <c r="J1245" s="32" t="str">
        <f>MID(Tabella1[[#This Row],[COD PRODOTTO]],3,3)</f>
        <v>154</v>
      </c>
      <c r="K1245" s="32"/>
      <c r="L1245" t="str">
        <f t="shared" si="99"/>
        <v>terminato</v>
      </c>
      <c r="M1245" t="str">
        <f t="shared" si="100"/>
        <v>G2154933</v>
      </c>
      <c r="N1245" t="str">
        <f>TRIM(C1245)</f>
        <v>ITA</v>
      </c>
      <c r="O1245" t="str">
        <f>TRIM(D1245)</f>
        <v>zan S.R.L.</v>
      </c>
      <c r="P1245" t="str">
        <f>TRIM(E1245)</f>
        <v>non terminato</v>
      </c>
      <c r="Q1245" t="str">
        <f t="shared" si="101"/>
        <v>20</v>
      </c>
      <c r="R1245" t="str">
        <f t="shared" si="101"/>
        <v>35</v>
      </c>
    </row>
    <row r="1246" spans="1:18" ht="12.75" customHeight="1" x14ac:dyDescent="0.3">
      <c r="A1246" s="16">
        <v>1248</v>
      </c>
      <c r="B1246" s="14" t="s">
        <v>612</v>
      </c>
      <c r="C1246" s="14" t="s">
        <v>8</v>
      </c>
      <c r="D1246" s="14" t="s">
        <v>47</v>
      </c>
      <c r="E1246" s="15" t="s">
        <v>1391</v>
      </c>
      <c r="F1246" s="16">
        <v>20</v>
      </c>
      <c r="G1246" s="17">
        <v>28</v>
      </c>
      <c r="H1246" s="18">
        <f t="shared" si="97"/>
        <v>560</v>
      </c>
      <c r="I1246" s="14" t="str">
        <f t="shared" si="98"/>
        <v>ITA-zan pin SPA-28</v>
      </c>
      <c r="J1246" s="32" t="str">
        <f>MID(Tabella1[[#This Row],[COD PRODOTTO]],3,3)</f>
        <v>696</v>
      </c>
      <c r="K1246" s="32"/>
      <c r="L1246" t="str">
        <f t="shared" si="99"/>
        <v>terminato</v>
      </c>
      <c r="M1246" t="str">
        <f t="shared" si="100"/>
        <v>P3696613</v>
      </c>
      <c r="N1246" t="str">
        <f>TRIM(C1246)</f>
        <v>ITA</v>
      </c>
      <c r="O1246" t="str">
        <f>TRIM(D1246)</f>
        <v>zan pin SPA</v>
      </c>
      <c r="P1246" t="str">
        <f>TRIM(E1246)</f>
        <v>non terminato</v>
      </c>
      <c r="Q1246" t="str">
        <f t="shared" si="101"/>
        <v>20</v>
      </c>
      <c r="R1246" t="str">
        <f t="shared" si="101"/>
        <v>28</v>
      </c>
    </row>
    <row r="1247" spans="1:18" ht="12.75" customHeight="1" x14ac:dyDescent="0.3">
      <c r="A1247" s="16">
        <v>1249</v>
      </c>
      <c r="B1247" s="14" t="s">
        <v>613</v>
      </c>
      <c r="C1247" s="14" t="s">
        <v>8</v>
      </c>
      <c r="D1247" s="14" t="s">
        <v>75</v>
      </c>
      <c r="E1247" s="14" t="s">
        <v>10</v>
      </c>
      <c r="F1247" s="16">
        <v>0</v>
      </c>
      <c r="G1247" s="17">
        <v>28</v>
      </c>
      <c r="H1247" s="18" t="str">
        <f t="shared" si="97"/>
        <v/>
      </c>
      <c r="I1247" s="14" t="str">
        <f t="shared" si="98"/>
        <v>ITA-lollo SRL-28</v>
      </c>
      <c r="J1247" s="32" t="str">
        <f>MID(Tabella1[[#This Row],[COD PRODOTTO]],3,3)</f>
        <v>239</v>
      </c>
      <c r="K1247" s="32"/>
      <c r="L1247" t="str">
        <f t="shared" si="99"/>
        <v>terminato</v>
      </c>
      <c r="M1247" t="str">
        <f t="shared" si="100"/>
        <v>M0239702</v>
      </c>
      <c r="N1247" t="str">
        <f>TRIM(C1247)</f>
        <v>ITA</v>
      </c>
      <c r="O1247" t="str">
        <f>TRIM(D1247)</f>
        <v>lollo SRL</v>
      </c>
      <c r="P1247" t="str">
        <f>TRIM(E1247)</f>
        <v>terminato</v>
      </c>
      <c r="Q1247" t="str">
        <f t="shared" si="101"/>
        <v>0</v>
      </c>
      <c r="R1247" t="str">
        <f t="shared" si="101"/>
        <v>28</v>
      </c>
    </row>
    <row r="1248" spans="1:18" ht="12.75" customHeight="1" x14ac:dyDescent="0.3">
      <c r="A1248" s="16">
        <v>1250</v>
      </c>
      <c r="B1248" s="14" t="s">
        <v>614</v>
      </c>
      <c r="C1248" s="14" t="s">
        <v>8</v>
      </c>
      <c r="D1248" s="14" t="s">
        <v>54</v>
      </c>
      <c r="E1248" s="15" t="s">
        <v>1391</v>
      </c>
      <c r="F1248" s="16">
        <v>20</v>
      </c>
      <c r="G1248" s="17">
        <v>12</v>
      </c>
      <c r="H1248" s="18">
        <f t="shared" si="97"/>
        <v>240</v>
      </c>
      <c r="I1248" s="14" t="str">
        <f t="shared" si="98"/>
        <v>ITA-zan S.R.L.-12</v>
      </c>
      <c r="J1248" s="32" t="str">
        <f>MID(Tabella1[[#This Row],[COD PRODOTTO]],3,3)</f>
        <v>989</v>
      </c>
      <c r="K1248" s="32"/>
      <c r="L1248" t="str">
        <f t="shared" si="99"/>
        <v>terminato</v>
      </c>
      <c r="M1248" t="str">
        <f t="shared" si="100"/>
        <v>N0989607</v>
      </c>
      <c r="N1248" t="str">
        <f>TRIM(C1248)</f>
        <v>ITA</v>
      </c>
      <c r="O1248" t="str">
        <f>TRIM(D1248)</f>
        <v>zan S.R.L.</v>
      </c>
      <c r="P1248" t="str">
        <f>TRIM(E1248)</f>
        <v>non terminato</v>
      </c>
      <c r="Q1248" t="str">
        <f t="shared" si="101"/>
        <v>20</v>
      </c>
      <c r="R1248" t="str">
        <f t="shared" si="101"/>
        <v>12</v>
      </c>
    </row>
    <row r="1249" spans="1:18" ht="12.75" customHeight="1" x14ac:dyDescent="0.3">
      <c r="A1249" s="16">
        <v>1251</v>
      </c>
      <c r="B1249" s="14" t="s">
        <v>614</v>
      </c>
      <c r="C1249" s="14" t="s">
        <v>8</v>
      </c>
      <c r="D1249" s="14" t="s">
        <v>54</v>
      </c>
      <c r="E1249" s="15" t="s">
        <v>1391</v>
      </c>
      <c r="F1249" s="16">
        <v>20</v>
      </c>
      <c r="G1249" s="17">
        <v>32</v>
      </c>
      <c r="H1249" s="18">
        <f t="shared" si="97"/>
        <v>640</v>
      </c>
      <c r="I1249" s="14" t="str">
        <f t="shared" si="98"/>
        <v>ITA-zan S.R.L.-32</v>
      </c>
      <c r="J1249" s="32" t="str">
        <f>MID(Tabella1[[#This Row],[COD PRODOTTO]],3,3)</f>
        <v>989</v>
      </c>
      <c r="K1249" s="32"/>
      <c r="L1249" t="str">
        <f t="shared" si="99"/>
        <v>terminato</v>
      </c>
      <c r="M1249" t="str">
        <f t="shared" si="100"/>
        <v>N0989607</v>
      </c>
      <c r="N1249" t="str">
        <f>TRIM(C1249)</f>
        <v>ITA</v>
      </c>
      <c r="O1249" t="str">
        <f>TRIM(D1249)</f>
        <v>zan S.R.L.</v>
      </c>
      <c r="P1249" t="str">
        <f>TRIM(E1249)</f>
        <v>non terminato</v>
      </c>
      <c r="Q1249" t="str">
        <f t="shared" si="101"/>
        <v>20</v>
      </c>
      <c r="R1249" t="str">
        <f t="shared" si="101"/>
        <v>32</v>
      </c>
    </row>
    <row r="1250" spans="1:18" ht="12.75" customHeight="1" x14ac:dyDescent="0.3">
      <c r="A1250" s="16">
        <v>1252</v>
      </c>
      <c r="B1250" s="14" t="s">
        <v>614</v>
      </c>
      <c r="C1250" s="14" t="s">
        <v>8</v>
      </c>
      <c r="D1250" s="14" t="s">
        <v>54</v>
      </c>
      <c r="E1250" s="14" t="s">
        <v>10</v>
      </c>
      <c r="F1250" s="16">
        <v>0</v>
      </c>
      <c r="G1250" s="17">
        <v>32</v>
      </c>
      <c r="H1250" s="18" t="str">
        <f t="shared" si="97"/>
        <v/>
      </c>
      <c r="I1250" s="14" t="str">
        <f t="shared" si="98"/>
        <v>ITA-zan S.R.L.-32</v>
      </c>
      <c r="J1250" s="32" t="str">
        <f>MID(Tabella1[[#This Row],[COD PRODOTTO]],3,3)</f>
        <v>989</v>
      </c>
      <c r="K1250" s="32"/>
      <c r="L1250" t="str">
        <f t="shared" si="99"/>
        <v>terminato</v>
      </c>
      <c r="M1250" t="str">
        <f t="shared" si="100"/>
        <v>N0989607</v>
      </c>
      <c r="N1250" t="str">
        <f>TRIM(C1250)</f>
        <v>ITA</v>
      </c>
      <c r="O1250" t="str">
        <f>TRIM(D1250)</f>
        <v>zan S.R.L.</v>
      </c>
      <c r="P1250" t="str">
        <f>TRIM(E1250)</f>
        <v>terminato</v>
      </c>
      <c r="Q1250" t="str">
        <f t="shared" si="101"/>
        <v>0</v>
      </c>
      <c r="R1250" t="str">
        <f t="shared" si="101"/>
        <v>32</v>
      </c>
    </row>
    <row r="1251" spans="1:18" ht="12.75" customHeight="1" x14ac:dyDescent="0.3">
      <c r="A1251" s="16">
        <v>1253</v>
      </c>
      <c r="B1251" s="14" t="s">
        <v>614</v>
      </c>
      <c r="C1251" s="14" t="s">
        <v>8</v>
      </c>
      <c r="D1251" s="14" t="s">
        <v>54</v>
      </c>
      <c r="E1251" s="15" t="s">
        <v>1391</v>
      </c>
      <c r="F1251" s="16">
        <v>30</v>
      </c>
      <c r="G1251" s="17">
        <v>34</v>
      </c>
      <c r="H1251" s="18">
        <f t="shared" si="97"/>
        <v>1020</v>
      </c>
      <c r="I1251" s="14" t="str">
        <f t="shared" si="98"/>
        <v>ITA-zan S.R.L.-34</v>
      </c>
      <c r="J1251" s="32" t="str">
        <f>MID(Tabella1[[#This Row],[COD PRODOTTO]],3,3)</f>
        <v>989</v>
      </c>
      <c r="K1251" s="32"/>
      <c r="L1251" t="str">
        <f t="shared" si="99"/>
        <v>terminato</v>
      </c>
      <c r="M1251" t="str">
        <f t="shared" si="100"/>
        <v>N0989607</v>
      </c>
      <c r="N1251" t="str">
        <f>TRIM(C1251)</f>
        <v>ITA</v>
      </c>
      <c r="O1251" t="str">
        <f>TRIM(D1251)</f>
        <v>zan S.R.L.</v>
      </c>
      <c r="P1251" t="str">
        <f>TRIM(E1251)</f>
        <v>non terminato</v>
      </c>
      <c r="Q1251" t="str">
        <f t="shared" si="101"/>
        <v>30</v>
      </c>
      <c r="R1251" t="str">
        <f t="shared" si="101"/>
        <v>34</v>
      </c>
    </row>
    <row r="1252" spans="1:18" ht="12.75" customHeight="1" x14ac:dyDescent="0.3">
      <c r="A1252" s="16">
        <v>1254</v>
      </c>
      <c r="B1252" s="14" t="s">
        <v>615</v>
      </c>
      <c r="C1252" s="14" t="s">
        <v>8</v>
      </c>
      <c r="D1252" s="14" t="s">
        <v>65</v>
      </c>
      <c r="E1252" s="15" t="s">
        <v>1391</v>
      </c>
      <c r="F1252" s="16">
        <v>20</v>
      </c>
      <c r="G1252" s="17">
        <v>34</v>
      </c>
      <c r="H1252" s="18">
        <f t="shared" si="97"/>
        <v>680</v>
      </c>
      <c r="I1252" s="14" t="str">
        <f t="shared" si="98"/>
        <v>ITA-zan PAM-34</v>
      </c>
      <c r="J1252" s="32" t="str">
        <f>MID(Tabella1[[#This Row],[COD PRODOTTO]],3,3)</f>
        <v>227</v>
      </c>
      <c r="K1252" s="32"/>
      <c r="L1252" t="str">
        <f t="shared" si="99"/>
        <v>terminato</v>
      </c>
      <c r="M1252" t="str">
        <f t="shared" si="100"/>
        <v>M9227883</v>
      </c>
      <c r="N1252" t="str">
        <f>TRIM(C1252)</f>
        <v>ITA</v>
      </c>
      <c r="O1252" t="str">
        <f>TRIM(D1252)</f>
        <v>zan PAM</v>
      </c>
      <c r="P1252" t="str">
        <f>TRIM(E1252)</f>
        <v>non terminato</v>
      </c>
      <c r="Q1252" t="str">
        <f t="shared" si="101"/>
        <v>20</v>
      </c>
      <c r="R1252" t="str">
        <f t="shared" si="101"/>
        <v>34</v>
      </c>
    </row>
    <row r="1253" spans="1:18" ht="12.75" customHeight="1" x14ac:dyDescent="0.3">
      <c r="A1253" s="16">
        <v>1255</v>
      </c>
      <c r="B1253" s="14" t="s">
        <v>615</v>
      </c>
      <c r="C1253" s="14" t="s">
        <v>8</v>
      </c>
      <c r="D1253" s="14" t="s">
        <v>65</v>
      </c>
      <c r="E1253" s="14" t="s">
        <v>10</v>
      </c>
      <c r="F1253" s="16">
        <v>0</v>
      </c>
      <c r="G1253" s="17">
        <v>19</v>
      </c>
      <c r="H1253" s="18" t="str">
        <f t="shared" si="97"/>
        <v/>
      </c>
      <c r="I1253" s="14" t="str">
        <f t="shared" si="98"/>
        <v>ITA-zan PAM-19</v>
      </c>
      <c r="J1253" s="32" t="str">
        <f>MID(Tabella1[[#This Row],[COD PRODOTTO]],3,3)</f>
        <v>227</v>
      </c>
      <c r="K1253" s="32"/>
      <c r="L1253" t="str">
        <f t="shared" si="99"/>
        <v>terminato</v>
      </c>
      <c r="M1253" t="str">
        <f t="shared" si="100"/>
        <v>M9227883</v>
      </c>
      <c r="N1253" t="str">
        <f>TRIM(C1253)</f>
        <v>ITA</v>
      </c>
      <c r="O1253" t="str">
        <f>TRIM(D1253)</f>
        <v>zan PAM</v>
      </c>
      <c r="P1253" t="str">
        <f>TRIM(E1253)</f>
        <v>terminato</v>
      </c>
      <c r="Q1253" t="str">
        <f t="shared" si="101"/>
        <v>0</v>
      </c>
      <c r="R1253" t="str">
        <f t="shared" si="101"/>
        <v>19</v>
      </c>
    </row>
    <row r="1254" spans="1:18" ht="12.75" customHeight="1" x14ac:dyDescent="0.3">
      <c r="A1254" s="16">
        <v>1256</v>
      </c>
      <c r="B1254" s="14" t="s">
        <v>616</v>
      </c>
      <c r="C1254" s="14" t="s">
        <v>8</v>
      </c>
      <c r="D1254" s="14" t="s">
        <v>75</v>
      </c>
      <c r="E1254" s="14" t="s">
        <v>10</v>
      </c>
      <c r="F1254" s="16">
        <v>0</v>
      </c>
      <c r="G1254" s="17">
        <v>11</v>
      </c>
      <c r="H1254" s="18" t="str">
        <f t="shared" si="97"/>
        <v/>
      </c>
      <c r="I1254" s="14" t="str">
        <f t="shared" si="98"/>
        <v>ITA-lollo SRL-11</v>
      </c>
      <c r="J1254" s="32" t="str">
        <f>MID(Tabella1[[#This Row],[COD PRODOTTO]],3,3)</f>
        <v>131</v>
      </c>
      <c r="K1254" s="32"/>
      <c r="L1254" t="str">
        <f t="shared" si="99"/>
        <v>terminato</v>
      </c>
      <c r="M1254" t="str">
        <f t="shared" si="100"/>
        <v>F2131697</v>
      </c>
      <c r="N1254" t="str">
        <f>TRIM(C1254)</f>
        <v>ITA</v>
      </c>
      <c r="O1254" t="str">
        <f>TRIM(D1254)</f>
        <v>lollo SRL</v>
      </c>
      <c r="P1254" t="str">
        <f>TRIM(E1254)</f>
        <v>terminato</v>
      </c>
      <c r="Q1254" t="str">
        <f t="shared" si="101"/>
        <v>0</v>
      </c>
      <c r="R1254" t="str">
        <f t="shared" si="101"/>
        <v>11</v>
      </c>
    </row>
    <row r="1255" spans="1:18" ht="12.75" customHeight="1" x14ac:dyDescent="0.3">
      <c r="A1255" s="16">
        <v>1257</v>
      </c>
      <c r="B1255" s="14" t="s">
        <v>617</v>
      </c>
      <c r="C1255" s="14" t="s">
        <v>8</v>
      </c>
      <c r="D1255" s="14" t="s">
        <v>9</v>
      </c>
      <c r="E1255" s="14" t="s">
        <v>10</v>
      </c>
      <c r="F1255" s="16">
        <v>0</v>
      </c>
      <c r="G1255" s="17">
        <v>27</v>
      </c>
      <c r="H1255" s="18" t="str">
        <f t="shared" si="97"/>
        <v/>
      </c>
      <c r="I1255" s="14" t="str">
        <f t="shared" si="98"/>
        <v>ITA-SG-27</v>
      </c>
      <c r="J1255" s="32" t="str">
        <f>MID(Tabella1[[#This Row],[COD PRODOTTO]],3,3)</f>
        <v>745</v>
      </c>
      <c r="K1255" s="32"/>
      <c r="L1255" t="str">
        <f t="shared" si="99"/>
        <v>terminato</v>
      </c>
      <c r="M1255" t="str">
        <f t="shared" si="100"/>
        <v>P6745038</v>
      </c>
      <c r="N1255" t="str">
        <f>TRIM(C1255)</f>
        <v>ITA</v>
      </c>
      <c r="O1255" t="str">
        <f>TRIM(D1255)</f>
        <v>SG</v>
      </c>
      <c r="P1255" t="str">
        <f>TRIM(E1255)</f>
        <v>terminato</v>
      </c>
      <c r="Q1255" t="str">
        <f t="shared" si="101"/>
        <v>0</v>
      </c>
      <c r="R1255" t="str">
        <f t="shared" si="101"/>
        <v>27</v>
      </c>
    </row>
    <row r="1256" spans="1:18" ht="12.75" customHeight="1" x14ac:dyDescent="0.3">
      <c r="A1256" s="16">
        <v>1258</v>
      </c>
      <c r="B1256" s="14" t="s">
        <v>618</v>
      </c>
      <c r="C1256" s="14" t="s">
        <v>8</v>
      </c>
      <c r="D1256" s="14" t="s">
        <v>47</v>
      </c>
      <c r="E1256" s="14" t="s">
        <v>10</v>
      </c>
      <c r="F1256" s="16">
        <v>0</v>
      </c>
      <c r="G1256" s="17">
        <v>12</v>
      </c>
      <c r="H1256" s="18" t="str">
        <f t="shared" si="97"/>
        <v/>
      </c>
      <c r="I1256" s="14" t="str">
        <f t="shared" si="98"/>
        <v>ITA-zan pin SPA-12</v>
      </c>
      <c r="J1256" s="32" t="str">
        <f>MID(Tabella1[[#This Row],[COD PRODOTTO]],3,3)</f>
        <v>505</v>
      </c>
      <c r="K1256" s="32"/>
      <c r="L1256" t="str">
        <f t="shared" si="99"/>
        <v>terminato</v>
      </c>
      <c r="M1256" t="str">
        <f t="shared" si="100"/>
        <v>D4505987</v>
      </c>
      <c r="N1256" t="str">
        <f>TRIM(C1256)</f>
        <v>ITA</v>
      </c>
      <c r="O1256" t="str">
        <f>TRIM(D1256)</f>
        <v>zan pin SPA</v>
      </c>
      <c r="P1256" t="str">
        <f>TRIM(E1256)</f>
        <v>terminato</v>
      </c>
      <c r="Q1256" t="str">
        <f t="shared" si="101"/>
        <v>0</v>
      </c>
      <c r="R1256" t="str">
        <f t="shared" si="101"/>
        <v>12</v>
      </c>
    </row>
    <row r="1257" spans="1:18" ht="12.75" customHeight="1" x14ac:dyDescent="0.3">
      <c r="A1257" s="16">
        <v>1259</v>
      </c>
      <c r="B1257" s="14" t="s">
        <v>619</v>
      </c>
      <c r="C1257" s="14" t="s">
        <v>8</v>
      </c>
      <c r="D1257" s="14" t="s">
        <v>94</v>
      </c>
      <c r="E1257" s="14" t="s">
        <v>10</v>
      </c>
      <c r="F1257" s="16">
        <v>0</v>
      </c>
      <c r="G1257" s="17">
        <v>14</v>
      </c>
      <c r="H1257" s="18" t="str">
        <f t="shared" si="97"/>
        <v/>
      </c>
      <c r="I1257" s="14" t="str">
        <f t="shared" si="98"/>
        <v>ITA-SG palla S.R.L.-14</v>
      </c>
      <c r="J1257" s="32" t="str">
        <f>MID(Tabella1[[#This Row],[COD PRODOTTO]],3,3)</f>
        <v>253</v>
      </c>
      <c r="K1257" s="32"/>
      <c r="L1257" t="str">
        <f t="shared" si="99"/>
        <v>terminato</v>
      </c>
      <c r="M1257" t="str">
        <f t="shared" si="100"/>
        <v>D3253931</v>
      </c>
      <c r="N1257" t="str">
        <f>TRIM(C1257)</f>
        <v>ITA</v>
      </c>
      <c r="O1257" t="str">
        <f>TRIM(D1257)</f>
        <v>SG palla S.R.L.</v>
      </c>
      <c r="P1257" t="str">
        <f>TRIM(E1257)</f>
        <v>terminato</v>
      </c>
      <c r="Q1257" t="str">
        <f t="shared" si="101"/>
        <v>0</v>
      </c>
      <c r="R1257" t="str">
        <f t="shared" si="101"/>
        <v>14</v>
      </c>
    </row>
    <row r="1258" spans="1:18" ht="12.75" customHeight="1" x14ac:dyDescent="0.3">
      <c r="A1258" s="16">
        <v>1260</v>
      </c>
      <c r="B1258" s="14" t="s">
        <v>619</v>
      </c>
      <c r="C1258" s="14" t="s">
        <v>8</v>
      </c>
      <c r="D1258" s="14" t="s">
        <v>94</v>
      </c>
      <c r="E1258" s="15" t="s">
        <v>1391</v>
      </c>
      <c r="F1258" s="16">
        <v>30</v>
      </c>
      <c r="G1258" s="17">
        <v>28</v>
      </c>
      <c r="H1258" s="18">
        <f t="shared" si="97"/>
        <v>840</v>
      </c>
      <c r="I1258" s="14" t="str">
        <f t="shared" si="98"/>
        <v>ITA-SG palla S.R.L.-28</v>
      </c>
      <c r="J1258" s="32" t="str">
        <f>MID(Tabella1[[#This Row],[COD PRODOTTO]],3,3)</f>
        <v>253</v>
      </c>
      <c r="K1258" s="32"/>
      <c r="L1258" t="str">
        <f t="shared" si="99"/>
        <v>terminato</v>
      </c>
      <c r="M1258" t="str">
        <f t="shared" si="100"/>
        <v>D3253931</v>
      </c>
      <c r="N1258" t="str">
        <f>TRIM(C1258)</f>
        <v>ITA</v>
      </c>
      <c r="O1258" t="str">
        <f>TRIM(D1258)</f>
        <v>SG palla S.R.L.</v>
      </c>
      <c r="P1258" t="str">
        <f>TRIM(E1258)</f>
        <v>non terminato</v>
      </c>
      <c r="Q1258" t="str">
        <f t="shared" si="101"/>
        <v>30</v>
      </c>
      <c r="R1258" t="str">
        <f t="shared" si="101"/>
        <v>28</v>
      </c>
    </row>
    <row r="1259" spans="1:18" ht="12.75" customHeight="1" x14ac:dyDescent="0.3">
      <c r="A1259" s="16">
        <v>1261</v>
      </c>
      <c r="B1259" s="14" t="s">
        <v>619</v>
      </c>
      <c r="C1259" s="14" t="s">
        <v>8</v>
      </c>
      <c r="D1259" s="14" t="s">
        <v>94</v>
      </c>
      <c r="E1259" s="15" t="s">
        <v>1391</v>
      </c>
      <c r="F1259" s="16">
        <v>20</v>
      </c>
      <c r="G1259" s="17">
        <v>24</v>
      </c>
      <c r="H1259" s="18">
        <f t="shared" si="97"/>
        <v>480</v>
      </c>
      <c r="I1259" s="14" t="str">
        <f t="shared" si="98"/>
        <v>ITA-SG palla S.R.L.-24</v>
      </c>
      <c r="J1259" s="32" t="str">
        <f>MID(Tabella1[[#This Row],[COD PRODOTTO]],3,3)</f>
        <v>253</v>
      </c>
      <c r="K1259" s="32"/>
      <c r="L1259" t="str">
        <f t="shared" si="99"/>
        <v>terminato</v>
      </c>
      <c r="M1259" t="str">
        <f t="shared" si="100"/>
        <v>D3253931</v>
      </c>
      <c r="N1259" t="str">
        <f>TRIM(C1259)</f>
        <v>ITA</v>
      </c>
      <c r="O1259" t="str">
        <f>TRIM(D1259)</f>
        <v>SG palla S.R.L.</v>
      </c>
      <c r="P1259" t="str">
        <f>TRIM(E1259)</f>
        <v>non terminato</v>
      </c>
      <c r="Q1259" t="str">
        <f t="shared" si="101"/>
        <v>20</v>
      </c>
      <c r="R1259" t="str">
        <f t="shared" si="101"/>
        <v>24</v>
      </c>
    </row>
    <row r="1260" spans="1:18" ht="12.75" customHeight="1" x14ac:dyDescent="0.3">
      <c r="A1260" s="16">
        <v>1262</v>
      </c>
      <c r="B1260" s="14" t="s">
        <v>620</v>
      </c>
      <c r="C1260" s="14" t="s">
        <v>8</v>
      </c>
      <c r="D1260" s="14" t="s">
        <v>49</v>
      </c>
      <c r="E1260" s="14" t="s">
        <v>10</v>
      </c>
      <c r="F1260" s="16">
        <v>0</v>
      </c>
      <c r="G1260" s="17">
        <v>15</v>
      </c>
      <c r="H1260" s="18" t="str">
        <f t="shared" si="97"/>
        <v/>
      </c>
      <c r="I1260" s="14" t="str">
        <f t="shared" si="98"/>
        <v>ITA-SICURpin SUD S.r.l-15</v>
      </c>
      <c r="J1260" s="32" t="str">
        <f>MID(Tabella1[[#This Row],[COD PRODOTTO]],3,3)</f>
        <v>012</v>
      </c>
      <c r="K1260" s="32"/>
      <c r="L1260" t="str">
        <f t="shared" si="99"/>
        <v>terminato</v>
      </c>
      <c r="M1260" t="str">
        <f t="shared" si="100"/>
        <v>C5012973</v>
      </c>
      <c r="N1260" t="str">
        <f>TRIM(C1260)</f>
        <v>ITA</v>
      </c>
      <c r="O1260" t="str">
        <f>TRIM(D1260)</f>
        <v>SICURpin SUD S.r.l</v>
      </c>
      <c r="P1260" t="str">
        <f>TRIM(E1260)</f>
        <v>terminato</v>
      </c>
      <c r="Q1260" t="str">
        <f t="shared" si="101"/>
        <v>0</v>
      </c>
      <c r="R1260" t="str">
        <f t="shared" si="101"/>
        <v>15</v>
      </c>
    </row>
    <row r="1261" spans="1:18" ht="12.75" customHeight="1" x14ac:dyDescent="0.3">
      <c r="A1261" s="16">
        <v>1263</v>
      </c>
      <c r="B1261" s="14" t="s">
        <v>621</v>
      </c>
      <c r="C1261" s="14" t="s">
        <v>8</v>
      </c>
      <c r="D1261" s="14" t="s">
        <v>54</v>
      </c>
      <c r="E1261" s="15" t="s">
        <v>1391</v>
      </c>
      <c r="F1261" s="16">
        <v>20</v>
      </c>
      <c r="G1261" s="17">
        <v>12</v>
      </c>
      <c r="H1261" s="18">
        <f t="shared" si="97"/>
        <v>240</v>
      </c>
      <c r="I1261" s="14" t="str">
        <f t="shared" si="98"/>
        <v>ITA-zan S.R.L.-12</v>
      </c>
      <c r="J1261" s="32" t="str">
        <f>MID(Tabella1[[#This Row],[COD PRODOTTO]],3,3)</f>
        <v>799</v>
      </c>
      <c r="K1261" s="32"/>
      <c r="L1261" t="str">
        <f t="shared" si="99"/>
        <v>terminato</v>
      </c>
      <c r="M1261" t="str">
        <f t="shared" si="100"/>
        <v>M7799615</v>
      </c>
      <c r="N1261" t="str">
        <f>TRIM(C1261)</f>
        <v>ITA</v>
      </c>
      <c r="O1261" t="str">
        <f>TRIM(D1261)</f>
        <v>zan S.R.L.</v>
      </c>
      <c r="P1261" t="str">
        <f>TRIM(E1261)</f>
        <v>non terminato</v>
      </c>
      <c r="Q1261" t="str">
        <f t="shared" si="101"/>
        <v>20</v>
      </c>
      <c r="R1261" t="str">
        <f t="shared" si="101"/>
        <v>12</v>
      </c>
    </row>
    <row r="1262" spans="1:18" ht="12.75" customHeight="1" x14ac:dyDescent="0.3">
      <c r="A1262" s="16">
        <v>1264</v>
      </c>
      <c r="B1262" s="14" t="s">
        <v>621</v>
      </c>
      <c r="C1262" s="14" t="s">
        <v>8</v>
      </c>
      <c r="D1262" s="14" t="s">
        <v>54</v>
      </c>
      <c r="E1262" s="14" t="s">
        <v>10</v>
      </c>
      <c r="F1262" s="16">
        <v>0</v>
      </c>
      <c r="G1262" s="17">
        <v>40</v>
      </c>
      <c r="H1262" s="18" t="str">
        <f t="shared" si="97"/>
        <v/>
      </c>
      <c r="I1262" s="14" t="str">
        <f t="shared" si="98"/>
        <v>ITA-zan S.R.L.-40</v>
      </c>
      <c r="J1262" s="32" t="str">
        <f>MID(Tabella1[[#This Row],[COD PRODOTTO]],3,3)</f>
        <v>799</v>
      </c>
      <c r="K1262" s="32"/>
      <c r="L1262" t="str">
        <f t="shared" si="99"/>
        <v>terminato</v>
      </c>
      <c r="M1262" t="str">
        <f t="shared" si="100"/>
        <v>M7799615</v>
      </c>
      <c r="N1262" t="str">
        <f>TRIM(C1262)</f>
        <v>ITA</v>
      </c>
      <c r="O1262" t="str">
        <f>TRIM(D1262)</f>
        <v>zan S.R.L.</v>
      </c>
      <c r="P1262" t="str">
        <f>TRIM(E1262)</f>
        <v>terminato</v>
      </c>
      <c r="Q1262" t="str">
        <f t="shared" si="101"/>
        <v>0</v>
      </c>
      <c r="R1262" t="str">
        <f t="shared" si="101"/>
        <v>40</v>
      </c>
    </row>
    <row r="1263" spans="1:18" ht="12.75" customHeight="1" x14ac:dyDescent="0.3">
      <c r="A1263" s="16">
        <v>1265</v>
      </c>
      <c r="B1263" s="14" t="s">
        <v>621</v>
      </c>
      <c r="C1263" s="14" t="s">
        <v>8</v>
      </c>
      <c r="D1263" s="14" t="s">
        <v>54</v>
      </c>
      <c r="E1263" s="15" t="s">
        <v>1391</v>
      </c>
      <c r="F1263" s="16">
        <v>30</v>
      </c>
      <c r="G1263" s="17">
        <v>20</v>
      </c>
      <c r="H1263" s="18">
        <f t="shared" si="97"/>
        <v>600</v>
      </c>
      <c r="I1263" s="14" t="str">
        <f t="shared" si="98"/>
        <v>ITA-zan S.R.L.-20</v>
      </c>
      <c r="J1263" s="32" t="str">
        <f>MID(Tabella1[[#This Row],[COD PRODOTTO]],3,3)</f>
        <v>799</v>
      </c>
      <c r="K1263" s="32"/>
      <c r="L1263" t="str">
        <f t="shared" si="99"/>
        <v>terminato</v>
      </c>
      <c r="M1263" t="str">
        <f t="shared" si="100"/>
        <v>M7799615</v>
      </c>
      <c r="N1263" t="str">
        <f>TRIM(C1263)</f>
        <v>ITA</v>
      </c>
      <c r="O1263" t="str">
        <f>TRIM(D1263)</f>
        <v>zan S.R.L.</v>
      </c>
      <c r="P1263" t="str">
        <f>TRIM(E1263)</f>
        <v>non terminato</v>
      </c>
      <c r="Q1263" t="str">
        <f t="shared" si="101"/>
        <v>30</v>
      </c>
      <c r="R1263" t="str">
        <f t="shared" si="101"/>
        <v>20</v>
      </c>
    </row>
    <row r="1264" spans="1:18" ht="12.75" customHeight="1" x14ac:dyDescent="0.3">
      <c r="A1264" s="16">
        <v>1266</v>
      </c>
      <c r="B1264" s="14" t="s">
        <v>622</v>
      </c>
      <c r="C1264" s="14" t="s">
        <v>8</v>
      </c>
      <c r="D1264" s="14" t="s">
        <v>36</v>
      </c>
      <c r="E1264" s="14" t="s">
        <v>10</v>
      </c>
      <c r="F1264" s="16">
        <v>0</v>
      </c>
      <c r="G1264" s="17">
        <v>39</v>
      </c>
      <c r="H1264" s="18" t="str">
        <f t="shared" si="97"/>
        <v/>
      </c>
      <c r="I1264" s="14" t="str">
        <f t="shared" si="98"/>
        <v>ITA-zan VETRI-39</v>
      </c>
      <c r="J1264" s="32" t="str">
        <f>MID(Tabella1[[#This Row],[COD PRODOTTO]],3,3)</f>
        <v>281</v>
      </c>
      <c r="K1264" s="32"/>
      <c r="L1264" t="str">
        <f t="shared" si="99"/>
        <v>terminato</v>
      </c>
      <c r="M1264" t="str">
        <f t="shared" si="100"/>
        <v>A1281750</v>
      </c>
      <c r="N1264" t="str">
        <f>TRIM(C1264)</f>
        <v>ITA</v>
      </c>
      <c r="O1264" t="str">
        <f>TRIM(D1264)</f>
        <v>zan VETRI</v>
      </c>
      <c r="P1264" t="str">
        <f>TRIM(E1264)</f>
        <v>terminato</v>
      </c>
      <c r="Q1264" t="str">
        <f t="shared" si="101"/>
        <v>0</v>
      </c>
      <c r="R1264" t="str">
        <f t="shared" si="101"/>
        <v>39</v>
      </c>
    </row>
    <row r="1265" spans="1:18" ht="12.75" customHeight="1" x14ac:dyDescent="0.3">
      <c r="A1265" s="16">
        <v>1267</v>
      </c>
      <c r="B1265" s="14" t="s">
        <v>623</v>
      </c>
      <c r="C1265" s="14" t="s">
        <v>8</v>
      </c>
      <c r="D1265" s="14" t="s">
        <v>9</v>
      </c>
      <c r="E1265" s="15" t="s">
        <v>1391</v>
      </c>
      <c r="F1265" s="16">
        <v>30</v>
      </c>
      <c r="G1265" s="17">
        <v>39</v>
      </c>
      <c r="H1265" s="18">
        <f t="shared" si="97"/>
        <v>1170</v>
      </c>
      <c r="I1265" s="14" t="str">
        <f t="shared" si="98"/>
        <v>ITA-SG-39</v>
      </c>
      <c r="J1265" s="32" t="str">
        <f>MID(Tabella1[[#This Row],[COD PRODOTTO]],3,3)</f>
        <v>287</v>
      </c>
      <c r="K1265" s="32"/>
      <c r="L1265" t="str">
        <f t="shared" si="99"/>
        <v>terminato</v>
      </c>
      <c r="M1265" t="str">
        <f t="shared" si="100"/>
        <v>G3287905</v>
      </c>
      <c r="N1265" t="str">
        <f>TRIM(C1265)</f>
        <v>ITA</v>
      </c>
      <c r="O1265" t="str">
        <f>TRIM(D1265)</f>
        <v>SG</v>
      </c>
      <c r="P1265" t="str">
        <f>TRIM(E1265)</f>
        <v>non terminato</v>
      </c>
      <c r="Q1265" t="str">
        <f t="shared" si="101"/>
        <v>30</v>
      </c>
      <c r="R1265" t="str">
        <f t="shared" si="101"/>
        <v>39</v>
      </c>
    </row>
    <row r="1266" spans="1:18" ht="12.75" customHeight="1" x14ac:dyDescent="0.3">
      <c r="A1266" s="16">
        <v>1268</v>
      </c>
      <c r="B1266" s="14" t="s">
        <v>623</v>
      </c>
      <c r="C1266" s="14" t="s">
        <v>8</v>
      </c>
      <c r="D1266" s="14" t="s">
        <v>9</v>
      </c>
      <c r="E1266" s="14" t="s">
        <v>10</v>
      </c>
      <c r="F1266" s="16">
        <v>0</v>
      </c>
      <c r="G1266" s="17">
        <v>18</v>
      </c>
      <c r="H1266" s="18" t="str">
        <f t="shared" si="97"/>
        <v/>
      </c>
      <c r="I1266" s="14" t="str">
        <f t="shared" si="98"/>
        <v>ITA-SG-18</v>
      </c>
      <c r="J1266" s="32" t="str">
        <f>MID(Tabella1[[#This Row],[COD PRODOTTO]],3,3)</f>
        <v>287</v>
      </c>
      <c r="K1266" s="32"/>
      <c r="L1266" t="str">
        <f t="shared" si="99"/>
        <v>terminato</v>
      </c>
      <c r="M1266" t="str">
        <f t="shared" si="100"/>
        <v>G3287905</v>
      </c>
      <c r="N1266" t="str">
        <f>TRIM(C1266)</f>
        <v>ITA</v>
      </c>
      <c r="O1266" t="str">
        <f>TRIM(D1266)</f>
        <v>SG</v>
      </c>
      <c r="P1266" t="str">
        <f>TRIM(E1266)</f>
        <v>terminato</v>
      </c>
      <c r="Q1266" t="str">
        <f t="shared" si="101"/>
        <v>0</v>
      </c>
      <c r="R1266" t="str">
        <f t="shared" si="101"/>
        <v>18</v>
      </c>
    </row>
    <row r="1267" spans="1:18" ht="12.75" customHeight="1" x14ac:dyDescent="0.3">
      <c r="A1267" s="16">
        <v>1269</v>
      </c>
      <c r="B1267" s="14" t="s">
        <v>624</v>
      </c>
      <c r="C1267" s="14" t="s">
        <v>8</v>
      </c>
      <c r="D1267" s="14" t="s">
        <v>47</v>
      </c>
      <c r="E1267" s="14" t="s">
        <v>10</v>
      </c>
      <c r="F1267" s="16">
        <v>0</v>
      </c>
      <c r="G1267" s="17">
        <v>30</v>
      </c>
      <c r="H1267" s="18" t="str">
        <f t="shared" si="97"/>
        <v/>
      </c>
      <c r="I1267" s="14" t="str">
        <f t="shared" si="98"/>
        <v>ITA-zan pin SPA-30</v>
      </c>
      <c r="J1267" s="32" t="str">
        <f>MID(Tabella1[[#This Row],[COD PRODOTTO]],3,3)</f>
        <v>097</v>
      </c>
      <c r="K1267" s="32"/>
      <c r="L1267" t="str">
        <f t="shared" si="99"/>
        <v>terminato</v>
      </c>
      <c r="M1267" t="str">
        <f t="shared" si="100"/>
        <v>S6097737</v>
      </c>
      <c r="N1267" t="str">
        <f>TRIM(C1267)</f>
        <v>ITA</v>
      </c>
      <c r="O1267" t="str">
        <f>TRIM(D1267)</f>
        <v>zan pin SPA</v>
      </c>
      <c r="P1267" t="str">
        <f>TRIM(E1267)</f>
        <v>terminato</v>
      </c>
      <c r="Q1267" t="str">
        <f t="shared" si="101"/>
        <v>0</v>
      </c>
      <c r="R1267" t="str">
        <f t="shared" si="101"/>
        <v>30</v>
      </c>
    </row>
    <row r="1268" spans="1:18" ht="12.75" customHeight="1" x14ac:dyDescent="0.3">
      <c r="A1268" s="16">
        <v>1270</v>
      </c>
      <c r="B1268" s="14" t="s">
        <v>624</v>
      </c>
      <c r="C1268" s="14" t="s">
        <v>8</v>
      </c>
      <c r="D1268" s="14" t="s">
        <v>47</v>
      </c>
      <c r="E1268" s="15" t="s">
        <v>1391</v>
      </c>
      <c r="F1268" s="16">
        <v>30</v>
      </c>
      <c r="G1268" s="17">
        <v>32</v>
      </c>
      <c r="H1268" s="18">
        <f t="shared" si="97"/>
        <v>960</v>
      </c>
      <c r="I1268" s="14" t="str">
        <f t="shared" si="98"/>
        <v>ITA-zan pin SPA-32</v>
      </c>
      <c r="J1268" s="32" t="str">
        <f>MID(Tabella1[[#This Row],[COD PRODOTTO]],3,3)</f>
        <v>097</v>
      </c>
      <c r="K1268" s="32"/>
      <c r="L1268" t="str">
        <f t="shared" si="99"/>
        <v>terminato</v>
      </c>
      <c r="M1268" t="str">
        <f t="shared" si="100"/>
        <v>S6097737</v>
      </c>
      <c r="N1268" t="str">
        <f>TRIM(C1268)</f>
        <v>ITA</v>
      </c>
      <c r="O1268" t="str">
        <f>TRIM(D1268)</f>
        <v>zan pin SPA</v>
      </c>
      <c r="P1268" t="str">
        <f>TRIM(E1268)</f>
        <v>non terminato</v>
      </c>
      <c r="Q1268" t="str">
        <f t="shared" si="101"/>
        <v>30</v>
      </c>
      <c r="R1268" t="str">
        <f t="shared" si="101"/>
        <v>32</v>
      </c>
    </row>
    <row r="1269" spans="1:18" ht="12.75" customHeight="1" x14ac:dyDescent="0.3">
      <c r="A1269" s="16">
        <v>1271</v>
      </c>
      <c r="B1269" s="14" t="s">
        <v>625</v>
      </c>
      <c r="C1269" s="14" t="s">
        <v>8</v>
      </c>
      <c r="D1269" s="14" t="s">
        <v>36</v>
      </c>
      <c r="E1269" s="15" t="s">
        <v>1391</v>
      </c>
      <c r="F1269" s="16">
        <v>30</v>
      </c>
      <c r="G1269" s="17">
        <v>31</v>
      </c>
      <c r="H1269" s="18">
        <f t="shared" si="97"/>
        <v>930</v>
      </c>
      <c r="I1269" s="14" t="str">
        <f t="shared" si="98"/>
        <v>ITA-zan VETRI-31</v>
      </c>
      <c r="J1269" s="32" t="str">
        <f>MID(Tabella1[[#This Row],[COD PRODOTTO]],3,3)</f>
        <v>663</v>
      </c>
      <c r="K1269" s="32"/>
      <c r="L1269" t="str">
        <f t="shared" si="99"/>
        <v>terminato</v>
      </c>
      <c r="M1269" t="str">
        <f t="shared" si="100"/>
        <v>D9663507</v>
      </c>
      <c r="N1269" t="str">
        <f>TRIM(C1269)</f>
        <v>ITA</v>
      </c>
      <c r="O1269" t="str">
        <f>TRIM(D1269)</f>
        <v>zan VETRI</v>
      </c>
      <c r="P1269" t="str">
        <f>TRIM(E1269)</f>
        <v>non terminato</v>
      </c>
      <c r="Q1269" t="str">
        <f t="shared" si="101"/>
        <v>30</v>
      </c>
      <c r="R1269" t="str">
        <f t="shared" si="101"/>
        <v>31</v>
      </c>
    </row>
    <row r="1270" spans="1:18" ht="12.75" customHeight="1" x14ac:dyDescent="0.3">
      <c r="A1270" s="16">
        <v>1272</v>
      </c>
      <c r="B1270" s="14" t="s">
        <v>625</v>
      </c>
      <c r="C1270" s="14" t="s">
        <v>8</v>
      </c>
      <c r="D1270" s="14" t="s">
        <v>36</v>
      </c>
      <c r="E1270" s="14" t="s">
        <v>10</v>
      </c>
      <c r="F1270" s="16">
        <v>0</v>
      </c>
      <c r="G1270" s="17">
        <v>21</v>
      </c>
      <c r="H1270" s="18" t="str">
        <f t="shared" si="97"/>
        <v/>
      </c>
      <c r="I1270" s="14" t="str">
        <f t="shared" si="98"/>
        <v>ITA-zan VETRI-21</v>
      </c>
      <c r="J1270" s="32" t="str">
        <f>MID(Tabella1[[#This Row],[COD PRODOTTO]],3,3)</f>
        <v>663</v>
      </c>
      <c r="K1270" s="32"/>
      <c r="L1270" t="str">
        <f t="shared" si="99"/>
        <v>terminato</v>
      </c>
      <c r="M1270" t="str">
        <f t="shared" si="100"/>
        <v>D9663507</v>
      </c>
      <c r="N1270" t="str">
        <f>TRIM(C1270)</f>
        <v>ITA</v>
      </c>
      <c r="O1270" t="str">
        <f>TRIM(D1270)</f>
        <v>zan VETRI</v>
      </c>
      <c r="P1270" t="str">
        <f>TRIM(E1270)</f>
        <v>terminato</v>
      </c>
      <c r="Q1270" t="str">
        <f t="shared" si="101"/>
        <v>0</v>
      </c>
      <c r="R1270" t="str">
        <f t="shared" si="101"/>
        <v>21</v>
      </c>
    </row>
    <row r="1271" spans="1:18" ht="12.75" customHeight="1" x14ac:dyDescent="0.3">
      <c r="A1271" s="16">
        <v>1273</v>
      </c>
      <c r="B1271" s="14" t="s">
        <v>625</v>
      </c>
      <c r="C1271" s="14" t="s">
        <v>8</v>
      </c>
      <c r="D1271" s="14" t="s">
        <v>36</v>
      </c>
      <c r="E1271" s="15" t="s">
        <v>1391</v>
      </c>
      <c r="F1271" s="16">
        <v>20</v>
      </c>
      <c r="G1271" s="17">
        <v>29</v>
      </c>
      <c r="H1271" s="18">
        <f t="shared" si="97"/>
        <v>580</v>
      </c>
      <c r="I1271" s="14" t="str">
        <f t="shared" si="98"/>
        <v>ITA-zan VETRI-29</v>
      </c>
      <c r="J1271" s="32" t="str">
        <f>MID(Tabella1[[#This Row],[COD PRODOTTO]],3,3)</f>
        <v>663</v>
      </c>
      <c r="K1271" s="32"/>
      <c r="L1271" t="str">
        <f t="shared" si="99"/>
        <v>terminato</v>
      </c>
      <c r="M1271" t="str">
        <f t="shared" si="100"/>
        <v>D9663507</v>
      </c>
      <c r="N1271" t="str">
        <f>TRIM(C1271)</f>
        <v>ITA</v>
      </c>
      <c r="O1271" t="str">
        <f>TRIM(D1271)</f>
        <v>zan VETRI</v>
      </c>
      <c r="P1271" t="str">
        <f>TRIM(E1271)</f>
        <v>non terminato</v>
      </c>
      <c r="Q1271" t="str">
        <f t="shared" si="101"/>
        <v>20</v>
      </c>
      <c r="R1271" t="str">
        <f t="shared" si="101"/>
        <v>29</v>
      </c>
    </row>
    <row r="1272" spans="1:18" ht="12.75" customHeight="1" x14ac:dyDescent="0.3">
      <c r="A1272" s="16">
        <v>1274</v>
      </c>
      <c r="B1272" s="14" t="s">
        <v>626</v>
      </c>
      <c r="C1272" s="14" t="s">
        <v>8</v>
      </c>
      <c r="D1272" s="14" t="s">
        <v>47</v>
      </c>
      <c r="E1272" s="15" t="s">
        <v>1391</v>
      </c>
      <c r="F1272" s="16">
        <v>20</v>
      </c>
      <c r="G1272" s="17">
        <v>10</v>
      </c>
      <c r="H1272" s="18">
        <f t="shared" si="97"/>
        <v>200</v>
      </c>
      <c r="I1272" s="14" t="str">
        <f t="shared" si="98"/>
        <v>ITA-zan pin SPA-10</v>
      </c>
      <c r="J1272" s="32" t="str">
        <f>MID(Tabella1[[#This Row],[COD PRODOTTO]],3,3)</f>
        <v>602</v>
      </c>
      <c r="K1272" s="32"/>
      <c r="L1272" t="str">
        <f t="shared" si="99"/>
        <v>terminato</v>
      </c>
      <c r="M1272" t="str">
        <f t="shared" si="100"/>
        <v>F4602343</v>
      </c>
      <c r="N1272" t="str">
        <f>TRIM(C1272)</f>
        <v>ITA</v>
      </c>
      <c r="O1272" t="str">
        <f>TRIM(D1272)</f>
        <v>zan pin SPA</v>
      </c>
      <c r="P1272" t="str">
        <f>TRIM(E1272)</f>
        <v>non terminato</v>
      </c>
      <c r="Q1272" t="str">
        <f t="shared" si="101"/>
        <v>20</v>
      </c>
      <c r="R1272" t="str">
        <f t="shared" si="101"/>
        <v>10</v>
      </c>
    </row>
    <row r="1273" spans="1:18" ht="12.75" customHeight="1" x14ac:dyDescent="0.3">
      <c r="A1273" s="16">
        <v>1275</v>
      </c>
      <c r="B1273" s="14" t="s">
        <v>626</v>
      </c>
      <c r="C1273" s="14" t="s">
        <v>8</v>
      </c>
      <c r="D1273" s="14" t="s">
        <v>47</v>
      </c>
      <c r="E1273" s="15" t="s">
        <v>1391</v>
      </c>
      <c r="F1273" s="16">
        <v>20</v>
      </c>
      <c r="G1273" s="17">
        <v>16</v>
      </c>
      <c r="H1273" s="18">
        <f t="shared" si="97"/>
        <v>320</v>
      </c>
      <c r="I1273" s="14" t="str">
        <f t="shared" si="98"/>
        <v>ITA-zan pin SPA-16</v>
      </c>
      <c r="J1273" s="32" t="str">
        <f>MID(Tabella1[[#This Row],[COD PRODOTTO]],3,3)</f>
        <v>602</v>
      </c>
      <c r="K1273" s="32"/>
      <c r="L1273" t="str">
        <f t="shared" si="99"/>
        <v>terminato</v>
      </c>
      <c r="M1273" t="str">
        <f t="shared" si="100"/>
        <v>F4602343</v>
      </c>
      <c r="N1273" t="str">
        <f>TRIM(C1273)</f>
        <v>ITA</v>
      </c>
      <c r="O1273" t="str">
        <f>TRIM(D1273)</f>
        <v>zan pin SPA</v>
      </c>
      <c r="P1273" t="str">
        <f>TRIM(E1273)</f>
        <v>non terminato</v>
      </c>
      <c r="Q1273" t="str">
        <f t="shared" si="101"/>
        <v>20</v>
      </c>
      <c r="R1273" t="str">
        <f t="shared" si="101"/>
        <v>16</v>
      </c>
    </row>
    <row r="1274" spans="1:18" ht="12.75" customHeight="1" x14ac:dyDescent="0.3">
      <c r="A1274" s="16">
        <v>1276</v>
      </c>
      <c r="B1274" s="14" t="s">
        <v>626</v>
      </c>
      <c r="C1274" s="14" t="s">
        <v>8</v>
      </c>
      <c r="D1274" s="14" t="s">
        <v>47</v>
      </c>
      <c r="E1274" s="14" t="s">
        <v>10</v>
      </c>
      <c r="F1274" s="16">
        <v>0</v>
      </c>
      <c r="G1274" s="17">
        <v>22</v>
      </c>
      <c r="H1274" s="18" t="str">
        <f t="shared" si="97"/>
        <v/>
      </c>
      <c r="I1274" s="14" t="str">
        <f t="shared" si="98"/>
        <v>ITA-zan pin SPA-22</v>
      </c>
      <c r="J1274" s="32" t="str">
        <f>MID(Tabella1[[#This Row],[COD PRODOTTO]],3,3)</f>
        <v>602</v>
      </c>
      <c r="K1274" s="32"/>
      <c r="L1274" t="str">
        <f t="shared" si="99"/>
        <v>terminato</v>
      </c>
      <c r="M1274" t="str">
        <f t="shared" si="100"/>
        <v>F4602343</v>
      </c>
      <c r="N1274" t="str">
        <f>TRIM(C1274)</f>
        <v>ITA</v>
      </c>
      <c r="O1274" t="str">
        <f>TRIM(D1274)</f>
        <v>zan pin SPA</v>
      </c>
      <c r="P1274" t="str">
        <f>TRIM(E1274)</f>
        <v>terminato</v>
      </c>
      <c r="Q1274" t="str">
        <f t="shared" si="101"/>
        <v>0</v>
      </c>
      <c r="R1274" t="str">
        <f t="shared" si="101"/>
        <v>22</v>
      </c>
    </row>
    <row r="1275" spans="1:18" ht="12.75" customHeight="1" x14ac:dyDescent="0.3">
      <c r="A1275" s="16">
        <v>1277</v>
      </c>
      <c r="B1275" s="14" t="s">
        <v>626</v>
      </c>
      <c r="C1275" s="14" t="s">
        <v>8</v>
      </c>
      <c r="D1275" s="14" t="s">
        <v>47</v>
      </c>
      <c r="E1275" s="15" t="s">
        <v>1391</v>
      </c>
      <c r="F1275" s="16">
        <v>30</v>
      </c>
      <c r="G1275" s="17">
        <v>26</v>
      </c>
      <c r="H1275" s="18">
        <f t="shared" si="97"/>
        <v>780</v>
      </c>
      <c r="I1275" s="14" t="str">
        <f t="shared" si="98"/>
        <v>ITA-zan pin SPA-26</v>
      </c>
      <c r="J1275" s="32" t="str">
        <f>MID(Tabella1[[#This Row],[COD PRODOTTO]],3,3)</f>
        <v>602</v>
      </c>
      <c r="K1275" s="32"/>
      <c r="L1275" t="str">
        <f t="shared" si="99"/>
        <v>terminato</v>
      </c>
      <c r="M1275" t="str">
        <f t="shared" si="100"/>
        <v>F4602343</v>
      </c>
      <c r="N1275" t="str">
        <f>TRIM(C1275)</f>
        <v>ITA</v>
      </c>
      <c r="O1275" t="str">
        <f>TRIM(D1275)</f>
        <v>zan pin SPA</v>
      </c>
      <c r="P1275" t="str">
        <f>TRIM(E1275)</f>
        <v>non terminato</v>
      </c>
      <c r="Q1275" t="str">
        <f t="shared" si="101"/>
        <v>30</v>
      </c>
      <c r="R1275" t="str">
        <f t="shared" si="101"/>
        <v>26</v>
      </c>
    </row>
    <row r="1276" spans="1:18" ht="12.75" customHeight="1" x14ac:dyDescent="0.3">
      <c r="A1276" s="16">
        <v>1278</v>
      </c>
      <c r="B1276" s="14" t="s">
        <v>627</v>
      </c>
      <c r="C1276" s="14" t="s">
        <v>8</v>
      </c>
      <c r="D1276" s="14" t="s">
        <v>97</v>
      </c>
      <c r="E1276" s="15" t="s">
        <v>1391</v>
      </c>
      <c r="F1276" s="16">
        <v>30</v>
      </c>
      <c r="G1276" s="17">
        <v>14</v>
      </c>
      <c r="H1276" s="18">
        <f t="shared" si="97"/>
        <v>420</v>
      </c>
      <c r="I1276" s="14" t="str">
        <f t="shared" si="98"/>
        <v>ITA-zan SPA-14</v>
      </c>
      <c r="J1276" s="32" t="str">
        <f>MID(Tabella1[[#This Row],[COD PRODOTTO]],3,3)</f>
        <v>357</v>
      </c>
      <c r="K1276" s="32"/>
      <c r="L1276" t="str">
        <f t="shared" si="99"/>
        <v>terminato</v>
      </c>
      <c r="M1276" t="str">
        <f t="shared" si="100"/>
        <v>C7357221</v>
      </c>
      <c r="N1276" t="str">
        <f>TRIM(C1276)</f>
        <v>ITA</v>
      </c>
      <c r="O1276" t="str">
        <f>TRIM(D1276)</f>
        <v>zan SPA</v>
      </c>
      <c r="P1276" t="str">
        <f>TRIM(E1276)</f>
        <v>non terminato</v>
      </c>
      <c r="Q1276" t="str">
        <f t="shared" si="101"/>
        <v>30</v>
      </c>
      <c r="R1276" t="str">
        <f t="shared" si="101"/>
        <v>14</v>
      </c>
    </row>
    <row r="1277" spans="1:18" ht="12.75" customHeight="1" x14ac:dyDescent="0.3">
      <c r="A1277" s="16">
        <v>1279</v>
      </c>
      <c r="B1277" s="14" t="s">
        <v>628</v>
      </c>
      <c r="C1277" s="14" t="s">
        <v>30</v>
      </c>
      <c r="D1277" s="14" t="s">
        <v>36</v>
      </c>
      <c r="E1277" s="14" t="s">
        <v>10</v>
      </c>
      <c r="F1277" s="16">
        <v>0</v>
      </c>
      <c r="G1277" s="17">
        <v>39</v>
      </c>
      <c r="H1277" s="18" t="str">
        <f t="shared" si="97"/>
        <v/>
      </c>
      <c r="I1277" s="14" t="str">
        <f t="shared" si="98"/>
        <v>NON PRESENTE-zan VETRI-39</v>
      </c>
      <c r="J1277" s="32" t="str">
        <f>MID(Tabella1[[#This Row],[COD PRODOTTO]],3,3)</f>
        <v>012</v>
      </c>
      <c r="K1277" s="32"/>
      <c r="L1277" t="str">
        <f t="shared" si="99"/>
        <v>terminato</v>
      </c>
      <c r="M1277" t="str">
        <f t="shared" si="100"/>
        <v>F1012477</v>
      </c>
      <c r="N1277" t="str">
        <f>TRIM(C1277)</f>
        <v>NON PRESENTE</v>
      </c>
      <c r="O1277" t="str">
        <f>TRIM(D1277)</f>
        <v>zan VETRI</v>
      </c>
      <c r="P1277" t="str">
        <f>TRIM(E1277)</f>
        <v>terminato</v>
      </c>
      <c r="Q1277" t="str">
        <f t="shared" si="101"/>
        <v>0</v>
      </c>
      <c r="R1277" t="str">
        <f t="shared" si="101"/>
        <v>39</v>
      </c>
    </row>
    <row r="1278" spans="1:18" ht="12.75" customHeight="1" x14ac:dyDescent="0.3">
      <c r="A1278" s="16">
        <v>1280</v>
      </c>
      <c r="B1278" s="14" t="s">
        <v>629</v>
      </c>
      <c r="C1278" s="14" t="s">
        <v>8</v>
      </c>
      <c r="D1278" s="14" t="s">
        <v>36</v>
      </c>
      <c r="E1278" s="15" t="s">
        <v>1391</v>
      </c>
      <c r="F1278" s="16">
        <v>20</v>
      </c>
      <c r="G1278" s="17">
        <v>14</v>
      </c>
      <c r="H1278" s="18">
        <f t="shared" si="97"/>
        <v>280</v>
      </c>
      <c r="I1278" s="14" t="str">
        <f t="shared" si="98"/>
        <v>ITA-zan VETRI-14</v>
      </c>
      <c r="J1278" s="32" t="str">
        <f>MID(Tabella1[[#This Row],[COD PRODOTTO]],3,3)</f>
        <v>079</v>
      </c>
      <c r="K1278" s="32"/>
      <c r="L1278" t="str">
        <f t="shared" si="99"/>
        <v>terminato</v>
      </c>
      <c r="M1278" t="str">
        <f t="shared" si="100"/>
        <v>S6079652</v>
      </c>
      <c r="N1278" t="str">
        <f>TRIM(C1278)</f>
        <v>ITA</v>
      </c>
      <c r="O1278" t="str">
        <f>TRIM(D1278)</f>
        <v>zan VETRI</v>
      </c>
      <c r="P1278" t="str">
        <f>TRIM(E1278)</f>
        <v>non terminato</v>
      </c>
      <c r="Q1278" t="str">
        <f t="shared" si="101"/>
        <v>20</v>
      </c>
      <c r="R1278" t="str">
        <f t="shared" si="101"/>
        <v>14</v>
      </c>
    </row>
    <row r="1279" spans="1:18" ht="12.75" customHeight="1" x14ac:dyDescent="0.3">
      <c r="A1279" s="16">
        <v>1281</v>
      </c>
      <c r="B1279" s="14" t="s">
        <v>629</v>
      </c>
      <c r="C1279" s="14" t="s">
        <v>8</v>
      </c>
      <c r="D1279" s="14" t="s">
        <v>36</v>
      </c>
      <c r="E1279" s="14" t="s">
        <v>10</v>
      </c>
      <c r="F1279" s="16">
        <v>0</v>
      </c>
      <c r="G1279" s="17">
        <v>29</v>
      </c>
      <c r="H1279" s="18" t="str">
        <f t="shared" si="97"/>
        <v/>
      </c>
      <c r="I1279" s="14" t="str">
        <f t="shared" si="98"/>
        <v>ITA-zan VETRI-29</v>
      </c>
      <c r="J1279" s="32" t="str">
        <f>MID(Tabella1[[#This Row],[COD PRODOTTO]],3,3)</f>
        <v>079</v>
      </c>
      <c r="K1279" s="32"/>
      <c r="L1279" t="str">
        <f t="shared" si="99"/>
        <v>terminato</v>
      </c>
      <c r="M1279" t="str">
        <f t="shared" si="100"/>
        <v>S6079652</v>
      </c>
      <c r="N1279" t="str">
        <f>TRIM(C1279)</f>
        <v>ITA</v>
      </c>
      <c r="O1279" t="str">
        <f>TRIM(D1279)</f>
        <v>zan VETRI</v>
      </c>
      <c r="P1279" t="str">
        <f>TRIM(E1279)</f>
        <v>terminato</v>
      </c>
      <c r="Q1279" t="str">
        <f t="shared" si="101"/>
        <v>0</v>
      </c>
      <c r="R1279" t="str">
        <f t="shared" si="101"/>
        <v>29</v>
      </c>
    </row>
    <row r="1280" spans="1:18" ht="12.75" customHeight="1" x14ac:dyDescent="0.3">
      <c r="A1280" s="16">
        <v>1282</v>
      </c>
      <c r="B1280" s="14" t="s">
        <v>630</v>
      </c>
      <c r="C1280" s="14" t="s">
        <v>8</v>
      </c>
      <c r="D1280" s="14" t="s">
        <v>47</v>
      </c>
      <c r="E1280" s="14" t="s">
        <v>10</v>
      </c>
      <c r="F1280" s="16">
        <v>0</v>
      </c>
      <c r="G1280" s="17">
        <v>35</v>
      </c>
      <c r="H1280" s="18" t="str">
        <f t="shared" si="97"/>
        <v/>
      </c>
      <c r="I1280" s="14" t="str">
        <f t="shared" si="98"/>
        <v>ITA-zan pin SPA-35</v>
      </c>
      <c r="J1280" s="32" t="str">
        <f>MID(Tabella1[[#This Row],[COD PRODOTTO]],3,3)</f>
        <v>559</v>
      </c>
      <c r="K1280" s="32"/>
      <c r="L1280" t="str">
        <f t="shared" si="99"/>
        <v>terminato</v>
      </c>
      <c r="M1280" t="str">
        <f t="shared" si="100"/>
        <v>G2559642</v>
      </c>
      <c r="N1280" t="str">
        <f>TRIM(C1280)</f>
        <v>ITA</v>
      </c>
      <c r="O1280" t="str">
        <f>TRIM(D1280)</f>
        <v>zan pin SPA</v>
      </c>
      <c r="P1280" t="str">
        <f>TRIM(E1280)</f>
        <v>terminato</v>
      </c>
      <c r="Q1280" t="str">
        <f t="shared" si="101"/>
        <v>0</v>
      </c>
      <c r="R1280" t="str">
        <f t="shared" si="101"/>
        <v>35</v>
      </c>
    </row>
    <row r="1281" spans="1:18" ht="12.75" customHeight="1" x14ac:dyDescent="0.3">
      <c r="A1281" s="16">
        <v>1283</v>
      </c>
      <c r="B1281" s="14" t="s">
        <v>631</v>
      </c>
      <c r="C1281" s="14" t="s">
        <v>8</v>
      </c>
      <c r="D1281" s="14" t="s">
        <v>36</v>
      </c>
      <c r="E1281" s="14" t="s">
        <v>10</v>
      </c>
      <c r="F1281" s="16">
        <v>0</v>
      </c>
      <c r="G1281" s="17">
        <v>12</v>
      </c>
      <c r="H1281" s="18" t="str">
        <f t="shared" si="97"/>
        <v/>
      </c>
      <c r="I1281" s="14" t="str">
        <f t="shared" si="98"/>
        <v>ITA-zan VETRI-12</v>
      </c>
      <c r="J1281" s="32" t="str">
        <f>MID(Tabella1[[#This Row],[COD PRODOTTO]],3,3)</f>
        <v>274</v>
      </c>
      <c r="K1281" s="32"/>
      <c r="L1281" t="str">
        <f t="shared" si="99"/>
        <v>terminato</v>
      </c>
      <c r="M1281" t="str">
        <f t="shared" si="100"/>
        <v>M7274041</v>
      </c>
      <c r="N1281" t="str">
        <f>TRIM(C1281)</f>
        <v>ITA</v>
      </c>
      <c r="O1281" t="str">
        <f>TRIM(D1281)</f>
        <v>zan VETRI</v>
      </c>
      <c r="P1281" t="str">
        <f>TRIM(E1281)</f>
        <v>terminato</v>
      </c>
      <c r="Q1281" t="str">
        <f t="shared" si="101"/>
        <v>0</v>
      </c>
      <c r="R1281" t="str">
        <f t="shared" si="101"/>
        <v>12</v>
      </c>
    </row>
    <row r="1282" spans="1:18" ht="12.75" customHeight="1" x14ac:dyDescent="0.3">
      <c r="A1282" s="16">
        <v>1284</v>
      </c>
      <c r="B1282" s="14" t="s">
        <v>632</v>
      </c>
      <c r="C1282" s="14" t="s">
        <v>8</v>
      </c>
      <c r="D1282" s="14" t="s">
        <v>97</v>
      </c>
      <c r="E1282" s="14" t="s">
        <v>10</v>
      </c>
      <c r="F1282" s="16">
        <v>0</v>
      </c>
      <c r="G1282" s="17">
        <v>17</v>
      </c>
      <c r="H1282" s="18" t="str">
        <f t="shared" ref="H1282:H1345" si="102">IF(G1282*F1282=0,"",G1282*F1282)</f>
        <v/>
      </c>
      <c r="I1282" s="14" t="str">
        <f t="shared" ref="I1282:I1345" si="103">_xlfn.CONCAT(C1282,"-",D1282,"-",G1282)</f>
        <v>ITA-zan SPA-17</v>
      </c>
      <c r="J1282" s="32" t="str">
        <f>MID(Tabella1[[#This Row],[COD PRODOTTO]],3,3)</f>
        <v>092</v>
      </c>
      <c r="K1282" s="32"/>
      <c r="L1282" t="str">
        <f t="shared" si="99"/>
        <v>terminato</v>
      </c>
      <c r="M1282" t="str">
        <f t="shared" si="100"/>
        <v>S2092380</v>
      </c>
      <c r="N1282" t="str">
        <f>TRIM(C1282)</f>
        <v>ITA</v>
      </c>
      <c r="O1282" t="str">
        <f>TRIM(D1282)</f>
        <v>zan SPA</v>
      </c>
      <c r="P1282" t="str">
        <f t="shared" ref="P1282:R1345" si="104">TRIM(E1282)</f>
        <v>terminato</v>
      </c>
      <c r="Q1282" t="str">
        <f t="shared" si="101"/>
        <v>0</v>
      </c>
      <c r="R1282" t="str">
        <f t="shared" si="101"/>
        <v>17</v>
      </c>
    </row>
    <row r="1283" spans="1:18" ht="12.75" customHeight="1" x14ac:dyDescent="0.3">
      <c r="A1283" s="16">
        <v>1285</v>
      </c>
      <c r="B1283" s="14" t="s">
        <v>633</v>
      </c>
      <c r="C1283" s="14" t="s">
        <v>14</v>
      </c>
      <c r="D1283" s="14" t="s">
        <v>13</v>
      </c>
      <c r="E1283" s="14" t="s">
        <v>10</v>
      </c>
      <c r="F1283" s="16">
        <v>0</v>
      </c>
      <c r="G1283" s="17">
        <v>31</v>
      </c>
      <c r="H1283" s="18" t="str">
        <f t="shared" si="102"/>
        <v/>
      </c>
      <c r="I1283" s="14" t="str">
        <f t="shared" si="103"/>
        <v>EGY-ccc order-31</v>
      </c>
      <c r="J1283" s="32" t="str">
        <f>MID(Tabella1[[#This Row],[COD PRODOTTO]],3,3)</f>
        <v>105</v>
      </c>
      <c r="K1283" s="32"/>
      <c r="L1283" t="str">
        <f t="shared" ref="L1283:L1346" si="105">IF($E1283="","non terminato","terminato")</f>
        <v>terminato</v>
      </c>
      <c r="M1283" t="str">
        <f t="shared" ref="M1283:M1346" si="106">TRIM(B1283)</f>
        <v>A8105597</v>
      </c>
      <c r="N1283" t="str">
        <f>TRIM(C1283)</f>
        <v>EGY</v>
      </c>
      <c r="O1283" t="str">
        <f>TRIM(D1283)</f>
        <v>ccc order</v>
      </c>
      <c r="P1283" t="str">
        <f t="shared" si="104"/>
        <v>terminato</v>
      </c>
      <c r="Q1283" t="str">
        <f t="shared" si="104"/>
        <v>0</v>
      </c>
      <c r="R1283" t="str">
        <f t="shared" si="104"/>
        <v>31</v>
      </c>
    </row>
    <row r="1284" spans="1:18" ht="12.75" customHeight="1" x14ac:dyDescent="0.3">
      <c r="A1284" s="16">
        <v>1286</v>
      </c>
      <c r="B1284" s="14" t="s">
        <v>633</v>
      </c>
      <c r="C1284" s="14" t="s">
        <v>14</v>
      </c>
      <c r="D1284" s="14" t="s">
        <v>13</v>
      </c>
      <c r="E1284" s="15" t="s">
        <v>1391</v>
      </c>
      <c r="F1284" s="16">
        <v>20</v>
      </c>
      <c r="G1284" s="17">
        <v>15</v>
      </c>
      <c r="H1284" s="18">
        <f t="shared" si="102"/>
        <v>300</v>
      </c>
      <c r="I1284" s="14" t="str">
        <f t="shared" si="103"/>
        <v>EGY-ccc order-15</v>
      </c>
      <c r="J1284" s="32" t="str">
        <f>MID(Tabella1[[#This Row],[COD PRODOTTO]],3,3)</f>
        <v>105</v>
      </c>
      <c r="K1284" s="32"/>
      <c r="L1284" t="str">
        <f t="shared" si="105"/>
        <v>terminato</v>
      </c>
      <c r="M1284" t="str">
        <f t="shared" si="106"/>
        <v>A8105597</v>
      </c>
      <c r="N1284" t="str">
        <f>TRIM(C1284)</f>
        <v>EGY</v>
      </c>
      <c r="O1284" t="str">
        <f>TRIM(D1284)</f>
        <v>ccc order</v>
      </c>
      <c r="P1284" t="str">
        <f t="shared" si="104"/>
        <v>non terminato</v>
      </c>
      <c r="Q1284" t="str">
        <f t="shared" si="104"/>
        <v>20</v>
      </c>
      <c r="R1284" t="str">
        <f t="shared" si="104"/>
        <v>15</v>
      </c>
    </row>
    <row r="1285" spans="1:18" ht="12.75" customHeight="1" x14ac:dyDescent="0.3">
      <c r="A1285" s="16">
        <v>1287</v>
      </c>
      <c r="B1285" s="14" t="s">
        <v>633</v>
      </c>
      <c r="C1285" s="14" t="s">
        <v>14</v>
      </c>
      <c r="D1285" s="14" t="s">
        <v>13</v>
      </c>
      <c r="E1285" s="15" t="s">
        <v>1391</v>
      </c>
      <c r="F1285" s="16">
        <v>20</v>
      </c>
      <c r="G1285" s="17">
        <v>31</v>
      </c>
      <c r="H1285" s="18">
        <f t="shared" si="102"/>
        <v>620</v>
      </c>
      <c r="I1285" s="14" t="str">
        <f t="shared" si="103"/>
        <v>EGY-ccc order-31</v>
      </c>
      <c r="J1285" s="32" t="str">
        <f>MID(Tabella1[[#This Row],[COD PRODOTTO]],3,3)</f>
        <v>105</v>
      </c>
      <c r="K1285" s="32"/>
      <c r="L1285" t="str">
        <f t="shared" si="105"/>
        <v>terminato</v>
      </c>
      <c r="M1285" t="str">
        <f t="shared" si="106"/>
        <v>A8105597</v>
      </c>
      <c r="N1285" t="str">
        <f>TRIM(C1285)</f>
        <v>EGY</v>
      </c>
      <c r="O1285" t="str">
        <f>TRIM(D1285)</f>
        <v>ccc order</v>
      </c>
      <c r="P1285" t="str">
        <f t="shared" si="104"/>
        <v>non terminato</v>
      </c>
      <c r="Q1285" t="str">
        <f t="shared" si="104"/>
        <v>20</v>
      </c>
      <c r="R1285" t="str">
        <f t="shared" si="104"/>
        <v>31</v>
      </c>
    </row>
    <row r="1286" spans="1:18" ht="12.75" customHeight="1" x14ac:dyDescent="0.3">
      <c r="A1286" s="16">
        <v>1288</v>
      </c>
      <c r="B1286" s="14" t="s">
        <v>633</v>
      </c>
      <c r="C1286" s="14" t="s">
        <v>14</v>
      </c>
      <c r="D1286" s="14" t="s">
        <v>13</v>
      </c>
      <c r="E1286" s="15" t="s">
        <v>1391</v>
      </c>
      <c r="F1286" s="16">
        <v>30</v>
      </c>
      <c r="G1286" s="17">
        <v>40</v>
      </c>
      <c r="H1286" s="18">
        <f t="shared" si="102"/>
        <v>1200</v>
      </c>
      <c r="I1286" s="14" t="str">
        <f t="shared" si="103"/>
        <v>EGY-ccc order-40</v>
      </c>
      <c r="J1286" s="32" t="str">
        <f>MID(Tabella1[[#This Row],[COD PRODOTTO]],3,3)</f>
        <v>105</v>
      </c>
      <c r="K1286" s="32"/>
      <c r="L1286" t="str">
        <f t="shared" si="105"/>
        <v>terminato</v>
      </c>
      <c r="M1286" t="str">
        <f t="shared" si="106"/>
        <v>A8105597</v>
      </c>
      <c r="N1286" t="str">
        <f>TRIM(C1286)</f>
        <v>EGY</v>
      </c>
      <c r="O1286" t="str">
        <f>TRIM(D1286)</f>
        <v>ccc order</v>
      </c>
      <c r="P1286" t="str">
        <f t="shared" si="104"/>
        <v>non terminato</v>
      </c>
      <c r="Q1286" t="str">
        <f t="shared" si="104"/>
        <v>30</v>
      </c>
      <c r="R1286" t="str">
        <f t="shared" si="104"/>
        <v>40</v>
      </c>
    </row>
    <row r="1287" spans="1:18" ht="12.75" customHeight="1" x14ac:dyDescent="0.3">
      <c r="A1287" s="16">
        <v>1289</v>
      </c>
      <c r="B1287" s="14" t="s">
        <v>634</v>
      </c>
      <c r="C1287" s="14" t="s">
        <v>8</v>
      </c>
      <c r="D1287" s="14" t="s">
        <v>36</v>
      </c>
      <c r="E1287" s="15" t="s">
        <v>1391</v>
      </c>
      <c r="F1287" s="16">
        <v>20</v>
      </c>
      <c r="G1287" s="17">
        <v>37</v>
      </c>
      <c r="H1287" s="18">
        <f t="shared" si="102"/>
        <v>740</v>
      </c>
      <c r="I1287" s="14" t="str">
        <f t="shared" si="103"/>
        <v>ITA-zan VETRI-37</v>
      </c>
      <c r="J1287" s="32" t="str">
        <f>MID(Tabella1[[#This Row],[COD PRODOTTO]],3,3)</f>
        <v>729</v>
      </c>
      <c r="K1287" s="32"/>
      <c r="L1287" t="str">
        <f t="shared" si="105"/>
        <v>terminato</v>
      </c>
      <c r="M1287" t="str">
        <f t="shared" si="106"/>
        <v>M3729329</v>
      </c>
      <c r="N1287" t="str">
        <f>TRIM(C1287)</f>
        <v>ITA</v>
      </c>
      <c r="O1287" t="str">
        <f>TRIM(D1287)</f>
        <v>zan VETRI</v>
      </c>
      <c r="P1287" t="str">
        <f t="shared" si="104"/>
        <v>non terminato</v>
      </c>
      <c r="Q1287" t="str">
        <f t="shared" si="104"/>
        <v>20</v>
      </c>
      <c r="R1287" t="str">
        <f t="shared" si="104"/>
        <v>37</v>
      </c>
    </row>
    <row r="1288" spans="1:18" ht="12.75" customHeight="1" x14ac:dyDescent="0.3">
      <c r="A1288" s="16">
        <v>1290</v>
      </c>
      <c r="B1288" s="14" t="s">
        <v>634</v>
      </c>
      <c r="C1288" s="14" t="s">
        <v>8</v>
      </c>
      <c r="D1288" s="14" t="s">
        <v>36</v>
      </c>
      <c r="E1288" s="15" t="s">
        <v>1391</v>
      </c>
      <c r="F1288" s="16">
        <v>30</v>
      </c>
      <c r="G1288" s="17">
        <v>21</v>
      </c>
      <c r="H1288" s="18">
        <f t="shared" si="102"/>
        <v>630</v>
      </c>
      <c r="I1288" s="14" t="str">
        <f t="shared" si="103"/>
        <v>ITA-zan VETRI-21</v>
      </c>
      <c r="J1288" s="32" t="str">
        <f>MID(Tabella1[[#This Row],[COD PRODOTTO]],3,3)</f>
        <v>729</v>
      </c>
      <c r="K1288" s="32"/>
      <c r="L1288" t="str">
        <f t="shared" si="105"/>
        <v>terminato</v>
      </c>
      <c r="M1288" t="str">
        <f t="shared" si="106"/>
        <v>M3729329</v>
      </c>
      <c r="N1288" t="str">
        <f>TRIM(C1288)</f>
        <v>ITA</v>
      </c>
      <c r="O1288" t="str">
        <f>TRIM(D1288)</f>
        <v>zan VETRI</v>
      </c>
      <c r="P1288" t="str">
        <f t="shared" si="104"/>
        <v>non terminato</v>
      </c>
      <c r="Q1288" t="str">
        <f t="shared" si="104"/>
        <v>30</v>
      </c>
      <c r="R1288" t="str">
        <f t="shared" si="104"/>
        <v>21</v>
      </c>
    </row>
    <row r="1289" spans="1:18" ht="12.75" customHeight="1" x14ac:dyDescent="0.3">
      <c r="A1289" s="16">
        <v>1291</v>
      </c>
      <c r="B1289" s="14" t="s">
        <v>634</v>
      </c>
      <c r="C1289" s="14" t="s">
        <v>8</v>
      </c>
      <c r="D1289" s="14" t="s">
        <v>36</v>
      </c>
      <c r="E1289" s="14" t="s">
        <v>10</v>
      </c>
      <c r="F1289" s="16">
        <v>0</v>
      </c>
      <c r="G1289" s="17">
        <v>36</v>
      </c>
      <c r="H1289" s="18" t="str">
        <f t="shared" si="102"/>
        <v/>
      </c>
      <c r="I1289" s="14" t="str">
        <f t="shared" si="103"/>
        <v>ITA-zan VETRI-36</v>
      </c>
      <c r="J1289" s="32" t="str">
        <f>MID(Tabella1[[#This Row],[COD PRODOTTO]],3,3)</f>
        <v>729</v>
      </c>
      <c r="K1289" s="32"/>
      <c r="L1289" t="str">
        <f t="shared" si="105"/>
        <v>terminato</v>
      </c>
      <c r="M1289" t="str">
        <f t="shared" si="106"/>
        <v>M3729329</v>
      </c>
      <c r="N1289" t="str">
        <f>TRIM(C1289)</f>
        <v>ITA</v>
      </c>
      <c r="O1289" t="str">
        <f>TRIM(D1289)</f>
        <v>zan VETRI</v>
      </c>
      <c r="P1289" t="str">
        <f t="shared" si="104"/>
        <v>terminato</v>
      </c>
      <c r="Q1289" t="str">
        <f t="shared" si="104"/>
        <v>0</v>
      </c>
      <c r="R1289" t="str">
        <f t="shared" si="104"/>
        <v>36</v>
      </c>
    </row>
    <row r="1290" spans="1:18" ht="12.75" customHeight="1" x14ac:dyDescent="0.3">
      <c r="A1290" s="16">
        <v>1292</v>
      </c>
      <c r="B1290" s="14" t="s">
        <v>635</v>
      </c>
      <c r="C1290" s="14" t="s">
        <v>8</v>
      </c>
      <c r="D1290" s="14" t="s">
        <v>9</v>
      </c>
      <c r="E1290" s="15" t="s">
        <v>1391</v>
      </c>
      <c r="F1290" s="16">
        <v>30</v>
      </c>
      <c r="G1290" s="17">
        <v>19</v>
      </c>
      <c r="H1290" s="18">
        <f t="shared" si="102"/>
        <v>570</v>
      </c>
      <c r="I1290" s="14" t="str">
        <f t="shared" si="103"/>
        <v>ITA-SG-19</v>
      </c>
      <c r="J1290" s="32" t="str">
        <f>MID(Tabella1[[#This Row],[COD PRODOTTO]],3,3)</f>
        <v>691</v>
      </c>
      <c r="K1290" s="32"/>
      <c r="L1290" t="str">
        <f t="shared" si="105"/>
        <v>terminato</v>
      </c>
      <c r="M1290" t="str">
        <f t="shared" si="106"/>
        <v>V7691309</v>
      </c>
      <c r="N1290" t="str">
        <f>TRIM(C1290)</f>
        <v>ITA</v>
      </c>
      <c r="O1290" t="str">
        <f>TRIM(D1290)</f>
        <v>SG</v>
      </c>
      <c r="P1290" t="str">
        <f t="shared" si="104"/>
        <v>non terminato</v>
      </c>
      <c r="Q1290" t="str">
        <f t="shared" si="104"/>
        <v>30</v>
      </c>
      <c r="R1290" t="str">
        <f t="shared" si="104"/>
        <v>19</v>
      </c>
    </row>
    <row r="1291" spans="1:18" ht="12.75" customHeight="1" x14ac:dyDescent="0.3">
      <c r="A1291" s="16">
        <v>1293</v>
      </c>
      <c r="B1291" s="14" t="s">
        <v>635</v>
      </c>
      <c r="C1291" s="14" t="s">
        <v>8</v>
      </c>
      <c r="D1291" s="14" t="s">
        <v>9</v>
      </c>
      <c r="E1291" s="15" t="s">
        <v>1391</v>
      </c>
      <c r="F1291" s="16">
        <v>20</v>
      </c>
      <c r="G1291" s="17">
        <v>15</v>
      </c>
      <c r="H1291" s="18">
        <f t="shared" si="102"/>
        <v>300</v>
      </c>
      <c r="I1291" s="14" t="str">
        <f t="shared" si="103"/>
        <v>ITA-SG-15</v>
      </c>
      <c r="J1291" s="32" t="str">
        <f>MID(Tabella1[[#This Row],[COD PRODOTTO]],3,3)</f>
        <v>691</v>
      </c>
      <c r="K1291" s="32"/>
      <c r="L1291" t="str">
        <f t="shared" si="105"/>
        <v>terminato</v>
      </c>
      <c r="M1291" t="str">
        <f t="shared" si="106"/>
        <v>V7691309</v>
      </c>
      <c r="N1291" t="str">
        <f>TRIM(C1291)</f>
        <v>ITA</v>
      </c>
      <c r="O1291" t="str">
        <f>TRIM(D1291)</f>
        <v>SG</v>
      </c>
      <c r="P1291" t="str">
        <f t="shared" si="104"/>
        <v>non terminato</v>
      </c>
      <c r="Q1291" t="str">
        <f t="shared" si="104"/>
        <v>20</v>
      </c>
      <c r="R1291" t="str">
        <f t="shared" si="104"/>
        <v>15</v>
      </c>
    </row>
    <row r="1292" spans="1:18" ht="12.75" customHeight="1" x14ac:dyDescent="0.3">
      <c r="A1292" s="16">
        <v>1294</v>
      </c>
      <c r="B1292" s="14" t="s">
        <v>635</v>
      </c>
      <c r="C1292" s="14" t="s">
        <v>8</v>
      </c>
      <c r="D1292" s="14" t="s">
        <v>9</v>
      </c>
      <c r="E1292" s="14" t="s">
        <v>10</v>
      </c>
      <c r="F1292" s="16">
        <v>0</v>
      </c>
      <c r="G1292" s="17">
        <v>16</v>
      </c>
      <c r="H1292" s="18" t="str">
        <f t="shared" si="102"/>
        <v/>
      </c>
      <c r="I1292" s="14" t="str">
        <f t="shared" si="103"/>
        <v>ITA-SG-16</v>
      </c>
      <c r="J1292" s="32" t="str">
        <f>MID(Tabella1[[#This Row],[COD PRODOTTO]],3,3)</f>
        <v>691</v>
      </c>
      <c r="K1292" s="32"/>
      <c r="L1292" t="str">
        <f t="shared" si="105"/>
        <v>terminato</v>
      </c>
      <c r="M1292" t="str">
        <f t="shared" si="106"/>
        <v>V7691309</v>
      </c>
      <c r="N1292" t="str">
        <f>TRIM(C1292)</f>
        <v>ITA</v>
      </c>
      <c r="O1292" t="str">
        <f>TRIM(D1292)</f>
        <v>SG</v>
      </c>
      <c r="P1292" t="str">
        <f t="shared" si="104"/>
        <v>terminato</v>
      </c>
      <c r="Q1292" t="str">
        <f t="shared" si="104"/>
        <v>0</v>
      </c>
      <c r="R1292" t="str">
        <f t="shared" si="104"/>
        <v>16</v>
      </c>
    </row>
    <row r="1293" spans="1:18" ht="12.75" customHeight="1" x14ac:dyDescent="0.3">
      <c r="A1293" s="16">
        <v>1295</v>
      </c>
      <c r="B1293" s="14" t="s">
        <v>636</v>
      </c>
      <c r="C1293" s="14" t="s">
        <v>8</v>
      </c>
      <c r="D1293" s="14" t="s">
        <v>36</v>
      </c>
      <c r="E1293" s="14" t="s">
        <v>10</v>
      </c>
      <c r="F1293" s="16">
        <v>0</v>
      </c>
      <c r="G1293" s="17">
        <v>28</v>
      </c>
      <c r="H1293" s="18" t="str">
        <f t="shared" si="102"/>
        <v/>
      </c>
      <c r="I1293" s="14" t="str">
        <f t="shared" si="103"/>
        <v>ITA-zan VETRI-28</v>
      </c>
      <c r="J1293" s="32" t="str">
        <f>MID(Tabella1[[#This Row],[COD PRODOTTO]],3,3)</f>
        <v>043</v>
      </c>
      <c r="K1293" s="32"/>
      <c r="L1293" t="str">
        <f t="shared" si="105"/>
        <v>terminato</v>
      </c>
      <c r="M1293" t="str">
        <f t="shared" si="106"/>
        <v>M7043554</v>
      </c>
      <c r="N1293" t="str">
        <f>TRIM(C1293)</f>
        <v>ITA</v>
      </c>
      <c r="O1293" t="str">
        <f>TRIM(D1293)</f>
        <v>zan VETRI</v>
      </c>
      <c r="P1293" t="str">
        <f t="shared" si="104"/>
        <v>terminato</v>
      </c>
      <c r="Q1293" t="str">
        <f t="shared" si="104"/>
        <v>0</v>
      </c>
      <c r="R1293" t="str">
        <f t="shared" si="104"/>
        <v>28</v>
      </c>
    </row>
    <row r="1294" spans="1:18" ht="12.75" customHeight="1" x14ac:dyDescent="0.3">
      <c r="A1294" s="16">
        <v>1296</v>
      </c>
      <c r="B1294" s="14" t="s">
        <v>637</v>
      </c>
      <c r="C1294" s="14" t="s">
        <v>8</v>
      </c>
      <c r="D1294" s="14" t="s">
        <v>36</v>
      </c>
      <c r="E1294" s="14" t="s">
        <v>10</v>
      </c>
      <c r="F1294" s="16">
        <v>0</v>
      </c>
      <c r="G1294" s="17">
        <v>11</v>
      </c>
      <c r="H1294" s="18" t="str">
        <f t="shared" si="102"/>
        <v/>
      </c>
      <c r="I1294" s="14" t="str">
        <f t="shared" si="103"/>
        <v>ITA-zan VETRI-11</v>
      </c>
      <c r="J1294" s="32" t="str">
        <f>MID(Tabella1[[#This Row],[COD PRODOTTO]],3,3)</f>
        <v>414</v>
      </c>
      <c r="K1294" s="32"/>
      <c r="L1294" t="str">
        <f t="shared" si="105"/>
        <v>terminato</v>
      </c>
      <c r="M1294" t="str">
        <f t="shared" si="106"/>
        <v>A9414930</v>
      </c>
      <c r="N1294" t="str">
        <f>TRIM(C1294)</f>
        <v>ITA</v>
      </c>
      <c r="O1294" t="str">
        <f>TRIM(D1294)</f>
        <v>zan VETRI</v>
      </c>
      <c r="P1294" t="str">
        <f t="shared" si="104"/>
        <v>terminato</v>
      </c>
      <c r="Q1294" t="str">
        <f t="shared" si="104"/>
        <v>0</v>
      </c>
      <c r="R1294" t="str">
        <f t="shared" si="104"/>
        <v>11</v>
      </c>
    </row>
    <row r="1295" spans="1:18" ht="12.75" customHeight="1" x14ac:dyDescent="0.3">
      <c r="A1295" s="16">
        <v>1297</v>
      </c>
      <c r="B1295" s="14" t="s">
        <v>638</v>
      </c>
      <c r="C1295" s="14" t="s">
        <v>8</v>
      </c>
      <c r="D1295" s="14" t="s">
        <v>180</v>
      </c>
      <c r="E1295" s="14" t="s">
        <v>10</v>
      </c>
      <c r="F1295" s="16">
        <v>0</v>
      </c>
      <c r="G1295" s="17">
        <v>38</v>
      </c>
      <c r="H1295" s="18" t="str">
        <f t="shared" si="102"/>
        <v/>
      </c>
      <c r="I1295" s="14" t="str">
        <f t="shared" si="103"/>
        <v>ITA-mull-38</v>
      </c>
      <c r="J1295" s="32" t="str">
        <f>MID(Tabella1[[#This Row],[COD PRODOTTO]],3,3)</f>
        <v>967</v>
      </c>
      <c r="K1295" s="32"/>
      <c r="L1295" t="str">
        <f t="shared" si="105"/>
        <v>terminato</v>
      </c>
      <c r="M1295" t="str">
        <f t="shared" si="106"/>
        <v>G4967721</v>
      </c>
      <c r="N1295" t="str">
        <f>TRIM(C1295)</f>
        <v>ITA</v>
      </c>
      <c r="O1295" t="str">
        <f>TRIM(D1295)</f>
        <v>mull</v>
      </c>
      <c r="P1295" t="str">
        <f t="shared" si="104"/>
        <v>terminato</v>
      </c>
      <c r="Q1295" t="str">
        <f t="shared" si="104"/>
        <v>0</v>
      </c>
      <c r="R1295" t="str">
        <f t="shared" si="104"/>
        <v>38</v>
      </c>
    </row>
    <row r="1296" spans="1:18" ht="12.75" customHeight="1" x14ac:dyDescent="0.3">
      <c r="A1296" s="16">
        <v>1298</v>
      </c>
      <c r="B1296" s="14" t="s">
        <v>638</v>
      </c>
      <c r="C1296" s="14" t="s">
        <v>8</v>
      </c>
      <c r="D1296" s="14" t="s">
        <v>180</v>
      </c>
      <c r="E1296" s="15" t="s">
        <v>1391</v>
      </c>
      <c r="F1296" s="16">
        <v>30</v>
      </c>
      <c r="G1296" s="17">
        <v>27</v>
      </c>
      <c r="H1296" s="18">
        <f t="shared" si="102"/>
        <v>810</v>
      </c>
      <c r="I1296" s="14" t="str">
        <f t="shared" si="103"/>
        <v>ITA-mull-27</v>
      </c>
      <c r="J1296" s="32" t="str">
        <f>MID(Tabella1[[#This Row],[COD PRODOTTO]],3,3)</f>
        <v>967</v>
      </c>
      <c r="K1296" s="32"/>
      <c r="L1296" t="str">
        <f t="shared" si="105"/>
        <v>terminato</v>
      </c>
      <c r="M1296" t="str">
        <f t="shared" si="106"/>
        <v>G4967721</v>
      </c>
      <c r="N1296" t="str">
        <f>TRIM(C1296)</f>
        <v>ITA</v>
      </c>
      <c r="O1296" t="str">
        <f>TRIM(D1296)</f>
        <v>mull</v>
      </c>
      <c r="P1296" t="str">
        <f t="shared" si="104"/>
        <v>non terminato</v>
      </c>
      <c r="Q1296" t="str">
        <f t="shared" si="104"/>
        <v>30</v>
      </c>
      <c r="R1296" t="str">
        <f t="shared" si="104"/>
        <v>27</v>
      </c>
    </row>
    <row r="1297" spans="1:18" ht="12.75" customHeight="1" x14ac:dyDescent="0.3">
      <c r="A1297" s="16">
        <v>1299</v>
      </c>
      <c r="B1297" s="14" t="s">
        <v>639</v>
      </c>
      <c r="C1297" s="14" t="s">
        <v>8</v>
      </c>
      <c r="D1297" s="14" t="s">
        <v>75</v>
      </c>
      <c r="E1297" s="14" t="s">
        <v>10</v>
      </c>
      <c r="F1297" s="16">
        <v>0</v>
      </c>
      <c r="G1297" s="17">
        <v>34</v>
      </c>
      <c r="H1297" s="18" t="str">
        <f t="shared" si="102"/>
        <v/>
      </c>
      <c r="I1297" s="14" t="str">
        <f t="shared" si="103"/>
        <v>ITA-lollo SRL-34</v>
      </c>
      <c r="J1297" s="32" t="str">
        <f>MID(Tabella1[[#This Row],[COD PRODOTTO]],3,3)</f>
        <v>806</v>
      </c>
      <c r="K1297" s="32"/>
      <c r="L1297" t="str">
        <f t="shared" si="105"/>
        <v>terminato</v>
      </c>
      <c r="M1297" t="str">
        <f t="shared" si="106"/>
        <v>M7806222</v>
      </c>
      <c r="N1297" t="str">
        <f>TRIM(C1297)</f>
        <v>ITA</v>
      </c>
      <c r="O1297" t="str">
        <f>TRIM(D1297)</f>
        <v>lollo SRL</v>
      </c>
      <c r="P1297" t="str">
        <f t="shared" si="104"/>
        <v>terminato</v>
      </c>
      <c r="Q1297" t="str">
        <f t="shared" si="104"/>
        <v>0</v>
      </c>
      <c r="R1297" t="str">
        <f t="shared" si="104"/>
        <v>34</v>
      </c>
    </row>
    <row r="1298" spans="1:18" ht="12.75" customHeight="1" x14ac:dyDescent="0.3">
      <c r="A1298" s="16">
        <v>1300</v>
      </c>
      <c r="B1298" s="14" t="s">
        <v>640</v>
      </c>
      <c r="C1298" s="14" t="s">
        <v>8</v>
      </c>
      <c r="D1298" s="14" t="s">
        <v>75</v>
      </c>
      <c r="E1298" s="14" t="s">
        <v>10</v>
      </c>
      <c r="F1298" s="16">
        <v>0</v>
      </c>
      <c r="G1298" s="17">
        <v>38</v>
      </c>
      <c r="H1298" s="18" t="str">
        <f t="shared" si="102"/>
        <v/>
      </c>
      <c r="I1298" s="14" t="str">
        <f t="shared" si="103"/>
        <v>ITA-lollo SRL-38</v>
      </c>
      <c r="J1298" s="32" t="str">
        <f>MID(Tabella1[[#This Row],[COD PRODOTTO]],3,3)</f>
        <v>629</v>
      </c>
      <c r="K1298" s="32"/>
      <c r="L1298" t="str">
        <f t="shared" si="105"/>
        <v>terminato</v>
      </c>
      <c r="M1298" t="str">
        <f t="shared" si="106"/>
        <v>T6629724</v>
      </c>
      <c r="N1298" t="str">
        <f>TRIM(C1298)</f>
        <v>ITA</v>
      </c>
      <c r="O1298" t="str">
        <f>TRIM(D1298)</f>
        <v>lollo SRL</v>
      </c>
      <c r="P1298" t="str">
        <f t="shared" si="104"/>
        <v>terminato</v>
      </c>
      <c r="Q1298" t="str">
        <f t="shared" si="104"/>
        <v>0</v>
      </c>
      <c r="R1298" t="str">
        <f t="shared" si="104"/>
        <v>38</v>
      </c>
    </row>
    <row r="1299" spans="1:18" ht="12.75" customHeight="1" x14ac:dyDescent="0.3">
      <c r="A1299" s="16">
        <v>1301</v>
      </c>
      <c r="B1299" s="14" t="s">
        <v>641</v>
      </c>
      <c r="C1299" s="14" t="s">
        <v>8</v>
      </c>
      <c r="D1299" s="14" t="s">
        <v>47</v>
      </c>
      <c r="E1299" s="14" t="s">
        <v>10</v>
      </c>
      <c r="F1299" s="16">
        <v>0</v>
      </c>
      <c r="G1299" s="17">
        <v>38</v>
      </c>
      <c r="H1299" s="18" t="str">
        <f t="shared" si="102"/>
        <v/>
      </c>
      <c r="I1299" s="14" t="str">
        <f t="shared" si="103"/>
        <v>ITA-zan pin SPA-38</v>
      </c>
      <c r="J1299" s="32" t="str">
        <f>MID(Tabella1[[#This Row],[COD PRODOTTO]],3,3)</f>
        <v>672</v>
      </c>
      <c r="K1299" s="32"/>
      <c r="L1299" t="str">
        <f t="shared" si="105"/>
        <v>terminato</v>
      </c>
      <c r="M1299" t="str">
        <f t="shared" si="106"/>
        <v>G7672827</v>
      </c>
      <c r="N1299" t="str">
        <f>TRIM(C1299)</f>
        <v>ITA</v>
      </c>
      <c r="O1299" t="str">
        <f>TRIM(D1299)</f>
        <v>zan pin SPA</v>
      </c>
      <c r="P1299" t="str">
        <f t="shared" si="104"/>
        <v>terminato</v>
      </c>
      <c r="Q1299" t="str">
        <f t="shared" si="104"/>
        <v>0</v>
      </c>
      <c r="R1299" t="str">
        <f t="shared" si="104"/>
        <v>38</v>
      </c>
    </row>
    <row r="1300" spans="1:18" ht="12.75" customHeight="1" x14ac:dyDescent="0.3">
      <c r="A1300" s="16">
        <v>1302</v>
      </c>
      <c r="B1300" s="14" t="s">
        <v>642</v>
      </c>
      <c r="C1300" s="14" t="s">
        <v>83</v>
      </c>
      <c r="D1300" s="14" t="s">
        <v>84</v>
      </c>
      <c r="E1300" s="15" t="s">
        <v>1391</v>
      </c>
      <c r="F1300" s="16">
        <v>20</v>
      </c>
      <c r="G1300" s="17">
        <v>25</v>
      </c>
      <c r="H1300" s="18">
        <f t="shared" si="102"/>
        <v>500</v>
      </c>
      <c r="I1300" s="14" t="str">
        <f t="shared" si="103"/>
        <v>GRC-zan ABEE-25</v>
      </c>
      <c r="J1300" s="32" t="str">
        <f>MID(Tabella1[[#This Row],[COD PRODOTTO]],3,3)</f>
        <v>802</v>
      </c>
      <c r="K1300" s="32"/>
      <c r="L1300" t="str">
        <f t="shared" si="105"/>
        <v>terminato</v>
      </c>
      <c r="M1300" t="str">
        <f t="shared" si="106"/>
        <v>M1802429</v>
      </c>
      <c r="N1300" t="str">
        <f>TRIM(C1300)</f>
        <v>GRC</v>
      </c>
      <c r="O1300" t="str">
        <f>TRIM(D1300)</f>
        <v>zan ABEE</v>
      </c>
      <c r="P1300" t="str">
        <f t="shared" si="104"/>
        <v>non terminato</v>
      </c>
      <c r="Q1300" t="str">
        <f t="shared" si="104"/>
        <v>20</v>
      </c>
      <c r="R1300" t="str">
        <f t="shared" si="104"/>
        <v>25</v>
      </c>
    </row>
    <row r="1301" spans="1:18" ht="12.75" customHeight="1" x14ac:dyDescent="0.3">
      <c r="A1301" s="16">
        <v>1303</v>
      </c>
      <c r="B1301" s="14" t="s">
        <v>642</v>
      </c>
      <c r="C1301" s="14" t="s">
        <v>83</v>
      </c>
      <c r="D1301" s="14" t="s">
        <v>84</v>
      </c>
      <c r="E1301" s="15" t="s">
        <v>1391</v>
      </c>
      <c r="F1301" s="16">
        <v>30</v>
      </c>
      <c r="G1301" s="17">
        <v>21</v>
      </c>
      <c r="H1301" s="18">
        <f t="shared" si="102"/>
        <v>630</v>
      </c>
      <c r="I1301" s="14" t="str">
        <f t="shared" si="103"/>
        <v>GRC-zan ABEE-21</v>
      </c>
      <c r="J1301" s="32" t="str">
        <f>MID(Tabella1[[#This Row],[COD PRODOTTO]],3,3)</f>
        <v>802</v>
      </c>
      <c r="K1301" s="32"/>
      <c r="L1301" t="str">
        <f t="shared" si="105"/>
        <v>terminato</v>
      </c>
      <c r="M1301" t="str">
        <f t="shared" si="106"/>
        <v>M1802429</v>
      </c>
      <c r="N1301" t="str">
        <f>TRIM(C1301)</f>
        <v>GRC</v>
      </c>
      <c r="O1301" t="str">
        <f>TRIM(D1301)</f>
        <v>zan ABEE</v>
      </c>
      <c r="P1301" t="str">
        <f t="shared" si="104"/>
        <v>non terminato</v>
      </c>
      <c r="Q1301" t="str">
        <f t="shared" si="104"/>
        <v>30</v>
      </c>
      <c r="R1301" t="str">
        <f t="shared" si="104"/>
        <v>21</v>
      </c>
    </row>
    <row r="1302" spans="1:18" ht="12.75" customHeight="1" x14ac:dyDescent="0.3">
      <c r="A1302" s="16">
        <v>1304</v>
      </c>
      <c r="B1302" s="14" t="s">
        <v>642</v>
      </c>
      <c r="C1302" s="14" t="s">
        <v>83</v>
      </c>
      <c r="D1302" s="14" t="s">
        <v>84</v>
      </c>
      <c r="E1302" s="14" t="s">
        <v>10</v>
      </c>
      <c r="F1302" s="16">
        <v>0</v>
      </c>
      <c r="G1302" s="17">
        <v>17</v>
      </c>
      <c r="H1302" s="18" t="str">
        <f t="shared" si="102"/>
        <v/>
      </c>
      <c r="I1302" s="14" t="str">
        <f t="shared" si="103"/>
        <v>GRC-zan ABEE-17</v>
      </c>
      <c r="J1302" s="32" t="str">
        <f>MID(Tabella1[[#This Row],[COD PRODOTTO]],3,3)</f>
        <v>802</v>
      </c>
      <c r="K1302" s="32"/>
      <c r="L1302" t="str">
        <f t="shared" si="105"/>
        <v>terminato</v>
      </c>
      <c r="M1302" t="str">
        <f t="shared" si="106"/>
        <v>M1802429</v>
      </c>
      <c r="N1302" t="str">
        <f>TRIM(C1302)</f>
        <v>GRC</v>
      </c>
      <c r="O1302" t="str">
        <f>TRIM(D1302)</f>
        <v>zan ABEE</v>
      </c>
      <c r="P1302" t="str">
        <f t="shared" si="104"/>
        <v>terminato</v>
      </c>
      <c r="Q1302" t="str">
        <f t="shared" si="104"/>
        <v>0</v>
      </c>
      <c r="R1302" t="str">
        <f t="shared" si="104"/>
        <v>17</v>
      </c>
    </row>
    <row r="1303" spans="1:18" ht="12.75" customHeight="1" x14ac:dyDescent="0.3">
      <c r="A1303" s="16">
        <v>1305</v>
      </c>
      <c r="B1303" s="14" t="s">
        <v>643</v>
      </c>
      <c r="C1303" s="14" t="s">
        <v>8</v>
      </c>
      <c r="D1303" s="14" t="s">
        <v>9</v>
      </c>
      <c r="E1303" s="15" t="s">
        <v>1391</v>
      </c>
      <c r="F1303" s="16">
        <v>20</v>
      </c>
      <c r="G1303" s="17">
        <v>31</v>
      </c>
      <c r="H1303" s="18">
        <f t="shared" si="102"/>
        <v>620</v>
      </c>
      <c r="I1303" s="14" t="str">
        <f t="shared" si="103"/>
        <v>ITA-SG-31</v>
      </c>
      <c r="J1303" s="32" t="str">
        <f>MID(Tabella1[[#This Row],[COD PRODOTTO]],3,3)</f>
        <v>470</v>
      </c>
      <c r="K1303" s="32"/>
      <c r="L1303" t="str">
        <f t="shared" si="105"/>
        <v>terminato</v>
      </c>
      <c r="M1303" t="str">
        <f t="shared" si="106"/>
        <v>S6470695</v>
      </c>
      <c r="N1303" t="str">
        <f>TRIM(C1303)</f>
        <v>ITA</v>
      </c>
      <c r="O1303" t="str">
        <f>TRIM(D1303)</f>
        <v>SG</v>
      </c>
      <c r="P1303" t="str">
        <f t="shared" si="104"/>
        <v>non terminato</v>
      </c>
      <c r="Q1303" t="str">
        <f t="shared" si="104"/>
        <v>20</v>
      </c>
      <c r="R1303" t="str">
        <f t="shared" si="104"/>
        <v>31</v>
      </c>
    </row>
    <row r="1304" spans="1:18" ht="12.75" customHeight="1" x14ac:dyDescent="0.3">
      <c r="A1304" s="16">
        <v>1306</v>
      </c>
      <c r="B1304" s="14" t="s">
        <v>643</v>
      </c>
      <c r="C1304" s="14" t="s">
        <v>8</v>
      </c>
      <c r="D1304" s="14" t="s">
        <v>9</v>
      </c>
      <c r="E1304" s="15" t="s">
        <v>1391</v>
      </c>
      <c r="F1304" s="16">
        <v>20</v>
      </c>
      <c r="G1304" s="17">
        <v>32</v>
      </c>
      <c r="H1304" s="18">
        <f t="shared" si="102"/>
        <v>640</v>
      </c>
      <c r="I1304" s="14" t="str">
        <f t="shared" si="103"/>
        <v>ITA-SG-32</v>
      </c>
      <c r="J1304" s="32" t="str">
        <f>MID(Tabella1[[#This Row],[COD PRODOTTO]],3,3)</f>
        <v>470</v>
      </c>
      <c r="K1304" s="32"/>
      <c r="L1304" t="str">
        <f t="shared" si="105"/>
        <v>terminato</v>
      </c>
      <c r="M1304" t="str">
        <f t="shared" si="106"/>
        <v>S6470695</v>
      </c>
      <c r="N1304" t="str">
        <f>TRIM(C1304)</f>
        <v>ITA</v>
      </c>
      <c r="O1304" t="str">
        <f>TRIM(D1304)</f>
        <v>SG</v>
      </c>
      <c r="P1304" t="str">
        <f t="shared" si="104"/>
        <v>non terminato</v>
      </c>
      <c r="Q1304" t="str">
        <f t="shared" si="104"/>
        <v>20</v>
      </c>
      <c r="R1304" t="str">
        <f t="shared" si="104"/>
        <v>32</v>
      </c>
    </row>
    <row r="1305" spans="1:18" ht="12.75" customHeight="1" x14ac:dyDescent="0.3">
      <c r="A1305" s="16">
        <v>1307</v>
      </c>
      <c r="B1305" s="14" t="s">
        <v>643</v>
      </c>
      <c r="C1305" s="14" t="s">
        <v>8</v>
      </c>
      <c r="D1305" s="14" t="s">
        <v>9</v>
      </c>
      <c r="E1305" s="15" t="s">
        <v>1391</v>
      </c>
      <c r="F1305" s="16">
        <v>30</v>
      </c>
      <c r="G1305" s="17">
        <v>28</v>
      </c>
      <c r="H1305" s="18">
        <f t="shared" si="102"/>
        <v>840</v>
      </c>
      <c r="I1305" s="14" t="str">
        <f t="shared" si="103"/>
        <v>ITA-SG-28</v>
      </c>
      <c r="J1305" s="32" t="str">
        <f>MID(Tabella1[[#This Row],[COD PRODOTTO]],3,3)</f>
        <v>470</v>
      </c>
      <c r="K1305" s="32"/>
      <c r="L1305" t="str">
        <f t="shared" si="105"/>
        <v>terminato</v>
      </c>
      <c r="M1305" t="str">
        <f t="shared" si="106"/>
        <v>S6470695</v>
      </c>
      <c r="N1305" t="str">
        <f>TRIM(C1305)</f>
        <v>ITA</v>
      </c>
      <c r="O1305" t="str">
        <f>TRIM(D1305)</f>
        <v>SG</v>
      </c>
      <c r="P1305" t="str">
        <f t="shared" si="104"/>
        <v>non terminato</v>
      </c>
      <c r="Q1305" t="str">
        <f t="shared" si="104"/>
        <v>30</v>
      </c>
      <c r="R1305" t="str">
        <f t="shared" si="104"/>
        <v>28</v>
      </c>
    </row>
    <row r="1306" spans="1:18" ht="12.75" customHeight="1" x14ac:dyDescent="0.3">
      <c r="A1306" s="16">
        <v>1308</v>
      </c>
      <c r="B1306" s="14" t="s">
        <v>643</v>
      </c>
      <c r="C1306" s="14" t="s">
        <v>8</v>
      </c>
      <c r="D1306" s="14" t="s">
        <v>9</v>
      </c>
      <c r="E1306" s="14" t="s">
        <v>10</v>
      </c>
      <c r="F1306" s="16">
        <v>0</v>
      </c>
      <c r="G1306" s="17">
        <v>18</v>
      </c>
      <c r="H1306" s="18" t="str">
        <f t="shared" si="102"/>
        <v/>
      </c>
      <c r="I1306" s="14" t="str">
        <f t="shared" si="103"/>
        <v>ITA-SG-18</v>
      </c>
      <c r="J1306" s="32" t="str">
        <f>MID(Tabella1[[#This Row],[COD PRODOTTO]],3,3)</f>
        <v>470</v>
      </c>
      <c r="K1306" s="32"/>
      <c r="L1306" t="str">
        <f t="shared" si="105"/>
        <v>terminato</v>
      </c>
      <c r="M1306" t="str">
        <f t="shared" si="106"/>
        <v>S6470695</v>
      </c>
      <c r="N1306" t="str">
        <f>TRIM(C1306)</f>
        <v>ITA</v>
      </c>
      <c r="O1306" t="str">
        <f>TRIM(D1306)</f>
        <v>SG</v>
      </c>
      <c r="P1306" t="str">
        <f t="shared" si="104"/>
        <v>terminato</v>
      </c>
      <c r="Q1306" t="str">
        <f t="shared" si="104"/>
        <v>0</v>
      </c>
      <c r="R1306" t="str">
        <f t="shared" si="104"/>
        <v>18</v>
      </c>
    </row>
    <row r="1307" spans="1:18" ht="12.75" customHeight="1" x14ac:dyDescent="0.3">
      <c r="A1307" s="16">
        <v>1309</v>
      </c>
      <c r="B1307" s="14" t="s">
        <v>644</v>
      </c>
      <c r="C1307" s="14" t="s">
        <v>8</v>
      </c>
      <c r="D1307" s="14" t="s">
        <v>49</v>
      </c>
      <c r="E1307" s="14" t="s">
        <v>10</v>
      </c>
      <c r="F1307" s="16">
        <v>0</v>
      </c>
      <c r="G1307" s="17">
        <v>26</v>
      </c>
      <c r="H1307" s="18" t="str">
        <f t="shared" si="102"/>
        <v/>
      </c>
      <c r="I1307" s="14" t="str">
        <f t="shared" si="103"/>
        <v>ITA-SICURpin SUD S.r.l-26</v>
      </c>
      <c r="J1307" s="32" t="str">
        <f>MID(Tabella1[[#This Row],[COD PRODOTTO]],3,3)</f>
        <v>966</v>
      </c>
      <c r="K1307" s="32"/>
      <c r="L1307" t="str">
        <f t="shared" si="105"/>
        <v>terminato</v>
      </c>
      <c r="M1307" t="str">
        <f t="shared" si="106"/>
        <v>L5966543</v>
      </c>
      <c r="N1307" t="str">
        <f>TRIM(C1307)</f>
        <v>ITA</v>
      </c>
      <c r="O1307" t="str">
        <f>TRIM(D1307)</f>
        <v>SICURpin SUD S.r.l</v>
      </c>
      <c r="P1307" t="str">
        <f t="shared" si="104"/>
        <v>terminato</v>
      </c>
      <c r="Q1307" t="str">
        <f t="shared" si="104"/>
        <v>0</v>
      </c>
      <c r="R1307" t="str">
        <f t="shared" si="104"/>
        <v>26</v>
      </c>
    </row>
    <row r="1308" spans="1:18" ht="12.75" customHeight="1" x14ac:dyDescent="0.3">
      <c r="A1308" s="16">
        <v>1310</v>
      </c>
      <c r="B1308" s="14" t="s">
        <v>645</v>
      </c>
      <c r="C1308" s="14" t="s">
        <v>8</v>
      </c>
      <c r="D1308" s="14" t="s">
        <v>54</v>
      </c>
      <c r="E1308" s="14" t="s">
        <v>10</v>
      </c>
      <c r="F1308" s="16">
        <v>0</v>
      </c>
      <c r="G1308" s="17">
        <v>20</v>
      </c>
      <c r="H1308" s="18" t="str">
        <f t="shared" si="102"/>
        <v/>
      </c>
      <c r="I1308" s="14" t="str">
        <f t="shared" si="103"/>
        <v>ITA-zan S.R.L.-20</v>
      </c>
      <c r="J1308" s="32" t="str">
        <f>MID(Tabella1[[#This Row],[COD PRODOTTO]],3,3)</f>
        <v>316</v>
      </c>
      <c r="K1308" s="32"/>
      <c r="L1308" t="str">
        <f t="shared" si="105"/>
        <v>terminato</v>
      </c>
      <c r="M1308" t="str">
        <f t="shared" si="106"/>
        <v>L0316441</v>
      </c>
      <c r="N1308" t="str">
        <f>TRIM(C1308)</f>
        <v>ITA</v>
      </c>
      <c r="O1308" t="str">
        <f>TRIM(D1308)</f>
        <v>zan S.R.L.</v>
      </c>
      <c r="P1308" t="str">
        <f t="shared" si="104"/>
        <v>terminato</v>
      </c>
      <c r="Q1308" t="str">
        <f t="shared" si="104"/>
        <v>0</v>
      </c>
      <c r="R1308" t="str">
        <f t="shared" si="104"/>
        <v>20</v>
      </c>
    </row>
    <row r="1309" spans="1:18" ht="12.75" customHeight="1" x14ac:dyDescent="0.3">
      <c r="A1309" s="16">
        <v>1311</v>
      </c>
      <c r="B1309" s="14" t="s">
        <v>645</v>
      </c>
      <c r="C1309" s="14" t="s">
        <v>8</v>
      </c>
      <c r="D1309" s="14" t="s">
        <v>54</v>
      </c>
      <c r="E1309" s="15" t="s">
        <v>1391</v>
      </c>
      <c r="F1309" s="16">
        <v>20</v>
      </c>
      <c r="G1309" s="17">
        <v>33</v>
      </c>
      <c r="H1309" s="18">
        <f t="shared" si="102"/>
        <v>660</v>
      </c>
      <c r="I1309" s="14" t="str">
        <f t="shared" si="103"/>
        <v>ITA-zan S.R.L.-33</v>
      </c>
      <c r="J1309" s="32" t="str">
        <f>MID(Tabella1[[#This Row],[COD PRODOTTO]],3,3)</f>
        <v>316</v>
      </c>
      <c r="K1309" s="32"/>
      <c r="L1309" t="str">
        <f t="shared" si="105"/>
        <v>terminato</v>
      </c>
      <c r="M1309" t="str">
        <f t="shared" si="106"/>
        <v>L0316441</v>
      </c>
      <c r="N1309" t="str">
        <f>TRIM(C1309)</f>
        <v>ITA</v>
      </c>
      <c r="O1309" t="str">
        <f>TRIM(D1309)</f>
        <v>zan S.R.L.</v>
      </c>
      <c r="P1309" t="str">
        <f t="shared" si="104"/>
        <v>non terminato</v>
      </c>
      <c r="Q1309" t="str">
        <f t="shared" si="104"/>
        <v>20</v>
      </c>
      <c r="R1309" t="str">
        <f t="shared" si="104"/>
        <v>33</v>
      </c>
    </row>
    <row r="1310" spans="1:18" ht="12.75" customHeight="1" x14ac:dyDescent="0.3">
      <c r="A1310" s="16">
        <v>1312</v>
      </c>
      <c r="B1310" s="14" t="s">
        <v>645</v>
      </c>
      <c r="C1310" s="14" t="s">
        <v>8</v>
      </c>
      <c r="D1310" s="14" t="s">
        <v>54</v>
      </c>
      <c r="E1310" s="15" t="s">
        <v>1391</v>
      </c>
      <c r="F1310" s="16">
        <v>20</v>
      </c>
      <c r="G1310" s="17">
        <v>26</v>
      </c>
      <c r="H1310" s="18">
        <f t="shared" si="102"/>
        <v>520</v>
      </c>
      <c r="I1310" s="14" t="str">
        <f t="shared" si="103"/>
        <v>ITA-zan S.R.L.-26</v>
      </c>
      <c r="J1310" s="32" t="str">
        <f>MID(Tabella1[[#This Row],[COD PRODOTTO]],3,3)</f>
        <v>316</v>
      </c>
      <c r="K1310" s="32"/>
      <c r="L1310" t="str">
        <f t="shared" si="105"/>
        <v>terminato</v>
      </c>
      <c r="M1310" t="str">
        <f t="shared" si="106"/>
        <v>L0316441</v>
      </c>
      <c r="N1310" t="str">
        <f>TRIM(C1310)</f>
        <v>ITA</v>
      </c>
      <c r="O1310" t="str">
        <f>TRIM(D1310)</f>
        <v>zan S.R.L.</v>
      </c>
      <c r="P1310" t="str">
        <f t="shared" si="104"/>
        <v>non terminato</v>
      </c>
      <c r="Q1310" t="str">
        <f t="shared" si="104"/>
        <v>20</v>
      </c>
      <c r="R1310" t="str">
        <f t="shared" si="104"/>
        <v>26</v>
      </c>
    </row>
    <row r="1311" spans="1:18" ht="12.75" customHeight="1" x14ac:dyDescent="0.3">
      <c r="A1311" s="16">
        <v>1313</v>
      </c>
      <c r="B1311" s="14" t="s">
        <v>645</v>
      </c>
      <c r="C1311" s="14" t="s">
        <v>8</v>
      </c>
      <c r="D1311" s="14" t="s">
        <v>54</v>
      </c>
      <c r="E1311" s="15" t="s">
        <v>1391</v>
      </c>
      <c r="F1311" s="16">
        <v>30</v>
      </c>
      <c r="G1311" s="17">
        <v>29</v>
      </c>
      <c r="H1311" s="18">
        <f t="shared" si="102"/>
        <v>870</v>
      </c>
      <c r="I1311" s="14" t="str">
        <f t="shared" si="103"/>
        <v>ITA-zan S.R.L.-29</v>
      </c>
      <c r="J1311" s="32" t="str">
        <f>MID(Tabella1[[#This Row],[COD PRODOTTO]],3,3)</f>
        <v>316</v>
      </c>
      <c r="K1311" s="32"/>
      <c r="L1311" t="str">
        <f t="shared" si="105"/>
        <v>terminato</v>
      </c>
      <c r="M1311" t="str">
        <f t="shared" si="106"/>
        <v>L0316441</v>
      </c>
      <c r="N1311" t="str">
        <f>TRIM(C1311)</f>
        <v>ITA</v>
      </c>
      <c r="O1311" t="str">
        <f>TRIM(D1311)</f>
        <v>zan S.R.L.</v>
      </c>
      <c r="P1311" t="str">
        <f t="shared" si="104"/>
        <v>non terminato</v>
      </c>
      <c r="Q1311" t="str">
        <f t="shared" si="104"/>
        <v>30</v>
      </c>
      <c r="R1311" t="str">
        <f t="shared" si="104"/>
        <v>29</v>
      </c>
    </row>
    <row r="1312" spans="1:18" ht="12.75" customHeight="1" x14ac:dyDescent="0.3">
      <c r="A1312" s="16">
        <v>1314</v>
      </c>
      <c r="B1312" s="14" t="s">
        <v>646</v>
      </c>
      <c r="C1312" s="14" t="s">
        <v>8</v>
      </c>
      <c r="D1312" s="14" t="s">
        <v>9</v>
      </c>
      <c r="E1312" s="15" t="s">
        <v>1391</v>
      </c>
      <c r="F1312" s="16">
        <v>30</v>
      </c>
      <c r="G1312" s="17">
        <v>36</v>
      </c>
      <c r="H1312" s="18">
        <f t="shared" si="102"/>
        <v>1080</v>
      </c>
      <c r="I1312" s="14" t="str">
        <f t="shared" si="103"/>
        <v>ITA-SG-36</v>
      </c>
      <c r="J1312" s="32" t="str">
        <f>MID(Tabella1[[#This Row],[COD PRODOTTO]],3,3)</f>
        <v>904</v>
      </c>
      <c r="K1312" s="32"/>
      <c r="L1312" t="str">
        <f t="shared" si="105"/>
        <v>terminato</v>
      </c>
      <c r="M1312" t="str">
        <f t="shared" si="106"/>
        <v>F8904667</v>
      </c>
      <c r="N1312" t="str">
        <f>TRIM(C1312)</f>
        <v>ITA</v>
      </c>
      <c r="O1312" t="str">
        <f>TRIM(D1312)</f>
        <v>SG</v>
      </c>
      <c r="P1312" t="str">
        <f t="shared" si="104"/>
        <v>non terminato</v>
      </c>
      <c r="Q1312" t="str">
        <f t="shared" si="104"/>
        <v>30</v>
      </c>
      <c r="R1312" t="str">
        <f t="shared" si="104"/>
        <v>36</v>
      </c>
    </row>
    <row r="1313" spans="1:18" ht="12.75" customHeight="1" x14ac:dyDescent="0.3">
      <c r="A1313" s="16">
        <v>1315</v>
      </c>
      <c r="B1313" s="14" t="s">
        <v>646</v>
      </c>
      <c r="C1313" s="14" t="s">
        <v>8</v>
      </c>
      <c r="D1313" s="14" t="s">
        <v>9</v>
      </c>
      <c r="E1313" s="15" t="s">
        <v>1391</v>
      </c>
      <c r="F1313" s="16">
        <v>20</v>
      </c>
      <c r="G1313" s="17">
        <v>34</v>
      </c>
      <c r="H1313" s="18">
        <f t="shared" si="102"/>
        <v>680</v>
      </c>
      <c r="I1313" s="14" t="str">
        <f t="shared" si="103"/>
        <v>ITA-SG-34</v>
      </c>
      <c r="J1313" s="32" t="str">
        <f>MID(Tabella1[[#This Row],[COD PRODOTTO]],3,3)</f>
        <v>904</v>
      </c>
      <c r="K1313" s="32"/>
      <c r="L1313" t="str">
        <f t="shared" si="105"/>
        <v>terminato</v>
      </c>
      <c r="M1313" t="str">
        <f t="shared" si="106"/>
        <v>F8904667</v>
      </c>
      <c r="N1313" t="str">
        <f>TRIM(C1313)</f>
        <v>ITA</v>
      </c>
      <c r="O1313" t="str">
        <f>TRIM(D1313)</f>
        <v>SG</v>
      </c>
      <c r="P1313" t="str">
        <f t="shared" si="104"/>
        <v>non terminato</v>
      </c>
      <c r="Q1313" t="str">
        <f t="shared" si="104"/>
        <v>20</v>
      </c>
      <c r="R1313" t="str">
        <f t="shared" si="104"/>
        <v>34</v>
      </c>
    </row>
    <row r="1314" spans="1:18" ht="12.75" customHeight="1" x14ac:dyDescent="0.3">
      <c r="A1314" s="16">
        <v>1316</v>
      </c>
      <c r="B1314" s="14" t="s">
        <v>646</v>
      </c>
      <c r="C1314" s="14" t="s">
        <v>8</v>
      </c>
      <c r="D1314" s="14" t="s">
        <v>9</v>
      </c>
      <c r="E1314" s="14" t="s">
        <v>10</v>
      </c>
      <c r="F1314" s="16">
        <v>0</v>
      </c>
      <c r="G1314" s="17">
        <v>36</v>
      </c>
      <c r="H1314" s="18" t="str">
        <f t="shared" si="102"/>
        <v/>
      </c>
      <c r="I1314" s="14" t="str">
        <f t="shared" si="103"/>
        <v>ITA-SG-36</v>
      </c>
      <c r="J1314" s="32" t="str">
        <f>MID(Tabella1[[#This Row],[COD PRODOTTO]],3,3)</f>
        <v>904</v>
      </c>
      <c r="K1314" s="32"/>
      <c r="L1314" t="str">
        <f t="shared" si="105"/>
        <v>terminato</v>
      </c>
      <c r="M1314" t="str">
        <f t="shared" si="106"/>
        <v>F8904667</v>
      </c>
      <c r="N1314" t="str">
        <f>TRIM(C1314)</f>
        <v>ITA</v>
      </c>
      <c r="O1314" t="str">
        <f>TRIM(D1314)</f>
        <v>SG</v>
      </c>
      <c r="P1314" t="str">
        <f t="shared" si="104"/>
        <v>terminato</v>
      </c>
      <c r="Q1314" t="str">
        <f t="shared" si="104"/>
        <v>0</v>
      </c>
      <c r="R1314" t="str">
        <f t="shared" si="104"/>
        <v>36</v>
      </c>
    </row>
    <row r="1315" spans="1:18" ht="12.75" customHeight="1" x14ac:dyDescent="0.3">
      <c r="A1315" s="16">
        <v>1317</v>
      </c>
      <c r="B1315" s="14" t="s">
        <v>647</v>
      </c>
      <c r="C1315" s="14" t="s">
        <v>8</v>
      </c>
      <c r="D1315" s="14" t="s">
        <v>75</v>
      </c>
      <c r="E1315" s="15" t="s">
        <v>1391</v>
      </c>
      <c r="F1315" s="16">
        <v>20</v>
      </c>
      <c r="G1315" s="17">
        <v>15</v>
      </c>
      <c r="H1315" s="18">
        <f t="shared" si="102"/>
        <v>300</v>
      </c>
      <c r="I1315" s="14" t="str">
        <f t="shared" si="103"/>
        <v>ITA-lollo SRL-15</v>
      </c>
      <c r="J1315" s="32" t="str">
        <f>MID(Tabella1[[#This Row],[COD PRODOTTO]],3,3)</f>
        <v>760</v>
      </c>
      <c r="K1315" s="32"/>
      <c r="L1315" t="str">
        <f t="shared" si="105"/>
        <v>terminato</v>
      </c>
      <c r="M1315" t="str">
        <f t="shared" si="106"/>
        <v>C6760615</v>
      </c>
      <c r="N1315" t="str">
        <f>TRIM(C1315)</f>
        <v>ITA</v>
      </c>
      <c r="O1315" t="str">
        <f>TRIM(D1315)</f>
        <v>lollo SRL</v>
      </c>
      <c r="P1315" t="str">
        <f t="shared" si="104"/>
        <v>non terminato</v>
      </c>
      <c r="Q1315" t="str">
        <f t="shared" si="104"/>
        <v>20</v>
      </c>
      <c r="R1315" t="str">
        <f t="shared" si="104"/>
        <v>15</v>
      </c>
    </row>
    <row r="1316" spans="1:18" ht="12.75" customHeight="1" x14ac:dyDescent="0.3">
      <c r="A1316" s="16">
        <v>1318</v>
      </c>
      <c r="B1316" s="14" t="s">
        <v>647</v>
      </c>
      <c r="C1316" s="14" t="s">
        <v>8</v>
      </c>
      <c r="D1316" s="14" t="s">
        <v>75</v>
      </c>
      <c r="E1316" s="15" t="s">
        <v>1391</v>
      </c>
      <c r="F1316" s="16">
        <v>30</v>
      </c>
      <c r="G1316" s="17">
        <v>10</v>
      </c>
      <c r="H1316" s="18">
        <f t="shared" si="102"/>
        <v>300</v>
      </c>
      <c r="I1316" s="14" t="str">
        <f t="shared" si="103"/>
        <v>ITA-lollo SRL-10</v>
      </c>
      <c r="J1316" s="32" t="str">
        <f>MID(Tabella1[[#This Row],[COD PRODOTTO]],3,3)</f>
        <v>760</v>
      </c>
      <c r="K1316" s="32"/>
      <c r="L1316" t="str">
        <f t="shared" si="105"/>
        <v>terminato</v>
      </c>
      <c r="M1316" t="str">
        <f t="shared" si="106"/>
        <v>C6760615</v>
      </c>
      <c r="N1316" t="str">
        <f>TRIM(C1316)</f>
        <v>ITA</v>
      </c>
      <c r="O1316" t="str">
        <f>TRIM(D1316)</f>
        <v>lollo SRL</v>
      </c>
      <c r="P1316" t="str">
        <f t="shared" si="104"/>
        <v>non terminato</v>
      </c>
      <c r="Q1316" t="str">
        <f t="shared" si="104"/>
        <v>30</v>
      </c>
      <c r="R1316" t="str">
        <f t="shared" si="104"/>
        <v>10</v>
      </c>
    </row>
    <row r="1317" spans="1:18" ht="12.75" customHeight="1" x14ac:dyDescent="0.3">
      <c r="A1317" s="16">
        <v>1319</v>
      </c>
      <c r="B1317" s="14" t="s">
        <v>647</v>
      </c>
      <c r="C1317" s="14" t="s">
        <v>8</v>
      </c>
      <c r="D1317" s="14" t="s">
        <v>75</v>
      </c>
      <c r="E1317" s="14" t="s">
        <v>10</v>
      </c>
      <c r="F1317" s="16">
        <v>0</v>
      </c>
      <c r="G1317" s="17">
        <v>13</v>
      </c>
      <c r="H1317" s="18" t="str">
        <f t="shared" si="102"/>
        <v/>
      </c>
      <c r="I1317" s="14" t="str">
        <f t="shared" si="103"/>
        <v>ITA-lollo SRL-13</v>
      </c>
      <c r="J1317" s="32" t="str">
        <f>MID(Tabella1[[#This Row],[COD PRODOTTO]],3,3)</f>
        <v>760</v>
      </c>
      <c r="K1317" s="32"/>
      <c r="L1317" t="str">
        <f t="shared" si="105"/>
        <v>terminato</v>
      </c>
      <c r="M1317" t="str">
        <f t="shared" si="106"/>
        <v>C6760615</v>
      </c>
      <c r="N1317" t="str">
        <f>TRIM(C1317)</f>
        <v>ITA</v>
      </c>
      <c r="O1317" t="str">
        <f>TRIM(D1317)</f>
        <v>lollo SRL</v>
      </c>
      <c r="P1317" t="str">
        <f t="shared" si="104"/>
        <v>terminato</v>
      </c>
      <c r="Q1317" t="str">
        <f t="shared" si="104"/>
        <v>0</v>
      </c>
      <c r="R1317" t="str">
        <f t="shared" si="104"/>
        <v>13</v>
      </c>
    </row>
    <row r="1318" spans="1:18" ht="12.75" customHeight="1" x14ac:dyDescent="0.3">
      <c r="A1318" s="16">
        <v>1320</v>
      </c>
      <c r="B1318" s="14" t="s">
        <v>648</v>
      </c>
      <c r="C1318" s="14" t="s">
        <v>8</v>
      </c>
      <c r="D1318" s="14" t="s">
        <v>75</v>
      </c>
      <c r="E1318" s="14" t="s">
        <v>10</v>
      </c>
      <c r="F1318" s="16">
        <v>0</v>
      </c>
      <c r="G1318" s="17">
        <v>14</v>
      </c>
      <c r="H1318" s="18" t="str">
        <f t="shared" si="102"/>
        <v/>
      </c>
      <c r="I1318" s="14" t="str">
        <f t="shared" si="103"/>
        <v>ITA-lollo SRL-14</v>
      </c>
      <c r="J1318" s="32" t="str">
        <f>MID(Tabella1[[#This Row],[COD PRODOTTO]],3,3)</f>
        <v>502</v>
      </c>
      <c r="K1318" s="32"/>
      <c r="L1318" t="str">
        <f t="shared" si="105"/>
        <v>terminato</v>
      </c>
      <c r="M1318" t="str">
        <f t="shared" si="106"/>
        <v>F6502702</v>
      </c>
      <c r="N1318" t="str">
        <f>TRIM(C1318)</f>
        <v>ITA</v>
      </c>
      <c r="O1318" t="str">
        <f>TRIM(D1318)</f>
        <v>lollo SRL</v>
      </c>
      <c r="P1318" t="str">
        <f t="shared" si="104"/>
        <v>terminato</v>
      </c>
      <c r="Q1318" t="str">
        <f t="shared" si="104"/>
        <v>0</v>
      </c>
      <c r="R1318" t="str">
        <f t="shared" si="104"/>
        <v>14</v>
      </c>
    </row>
    <row r="1319" spans="1:18" ht="12.75" customHeight="1" x14ac:dyDescent="0.3">
      <c r="A1319" s="16">
        <v>1321</v>
      </c>
      <c r="B1319" s="14" t="s">
        <v>648</v>
      </c>
      <c r="C1319" s="14" t="s">
        <v>8</v>
      </c>
      <c r="D1319" s="14" t="s">
        <v>75</v>
      </c>
      <c r="E1319" s="15" t="s">
        <v>1391</v>
      </c>
      <c r="F1319" s="16">
        <v>30</v>
      </c>
      <c r="G1319" s="17">
        <v>31</v>
      </c>
      <c r="H1319" s="18">
        <f t="shared" si="102"/>
        <v>930</v>
      </c>
      <c r="I1319" s="14" t="str">
        <f t="shared" si="103"/>
        <v>ITA-lollo SRL-31</v>
      </c>
      <c r="J1319" s="32" t="str">
        <f>MID(Tabella1[[#This Row],[COD PRODOTTO]],3,3)</f>
        <v>502</v>
      </c>
      <c r="K1319" s="32"/>
      <c r="L1319" t="str">
        <f t="shared" si="105"/>
        <v>terminato</v>
      </c>
      <c r="M1319" t="str">
        <f t="shared" si="106"/>
        <v>F6502702</v>
      </c>
      <c r="N1319" t="str">
        <f>TRIM(C1319)</f>
        <v>ITA</v>
      </c>
      <c r="O1319" t="str">
        <f>TRIM(D1319)</f>
        <v>lollo SRL</v>
      </c>
      <c r="P1319" t="str">
        <f t="shared" si="104"/>
        <v>non terminato</v>
      </c>
      <c r="Q1319" t="str">
        <f t="shared" si="104"/>
        <v>30</v>
      </c>
      <c r="R1319" t="str">
        <f t="shared" si="104"/>
        <v>31</v>
      </c>
    </row>
    <row r="1320" spans="1:18" ht="12.75" customHeight="1" x14ac:dyDescent="0.3">
      <c r="A1320" s="16">
        <v>1322</v>
      </c>
      <c r="B1320" s="14" t="s">
        <v>649</v>
      </c>
      <c r="C1320" s="14" t="s">
        <v>8</v>
      </c>
      <c r="D1320" s="14" t="s">
        <v>97</v>
      </c>
      <c r="E1320" s="15" t="s">
        <v>1391</v>
      </c>
      <c r="F1320" s="16">
        <v>20</v>
      </c>
      <c r="G1320" s="17">
        <v>17</v>
      </c>
      <c r="H1320" s="18">
        <f t="shared" si="102"/>
        <v>340</v>
      </c>
      <c r="I1320" s="14" t="str">
        <f t="shared" si="103"/>
        <v>ITA-zan SPA-17</v>
      </c>
      <c r="J1320" s="32" t="str">
        <f>MID(Tabella1[[#This Row],[COD PRODOTTO]],3,3)</f>
        <v>101</v>
      </c>
      <c r="K1320" s="32"/>
      <c r="L1320" t="str">
        <f t="shared" si="105"/>
        <v>terminato</v>
      </c>
      <c r="M1320" t="str">
        <f t="shared" si="106"/>
        <v>S3101361</v>
      </c>
      <c r="N1320" t="str">
        <f>TRIM(C1320)</f>
        <v>ITA</v>
      </c>
      <c r="O1320" t="str">
        <f>TRIM(D1320)</f>
        <v>zan SPA</v>
      </c>
      <c r="P1320" t="str">
        <f t="shared" si="104"/>
        <v>non terminato</v>
      </c>
      <c r="Q1320" t="str">
        <f t="shared" si="104"/>
        <v>20</v>
      </c>
      <c r="R1320" t="str">
        <f t="shared" si="104"/>
        <v>17</v>
      </c>
    </row>
    <row r="1321" spans="1:18" ht="12.75" customHeight="1" x14ac:dyDescent="0.3">
      <c r="A1321" s="16">
        <v>1323</v>
      </c>
      <c r="B1321" s="14" t="s">
        <v>649</v>
      </c>
      <c r="C1321" s="14" t="s">
        <v>8</v>
      </c>
      <c r="D1321" s="14" t="s">
        <v>97</v>
      </c>
      <c r="E1321" s="14" t="s">
        <v>10</v>
      </c>
      <c r="F1321" s="16">
        <v>0</v>
      </c>
      <c r="G1321" s="17">
        <v>35</v>
      </c>
      <c r="H1321" s="18" t="str">
        <f t="shared" si="102"/>
        <v/>
      </c>
      <c r="I1321" s="14" t="str">
        <f t="shared" si="103"/>
        <v>ITA-zan SPA-35</v>
      </c>
      <c r="J1321" s="32" t="str">
        <f>MID(Tabella1[[#This Row],[COD PRODOTTO]],3,3)</f>
        <v>101</v>
      </c>
      <c r="K1321" s="32"/>
      <c r="L1321" t="str">
        <f t="shared" si="105"/>
        <v>terminato</v>
      </c>
      <c r="M1321" t="str">
        <f t="shared" si="106"/>
        <v>S3101361</v>
      </c>
      <c r="N1321" t="str">
        <f>TRIM(C1321)</f>
        <v>ITA</v>
      </c>
      <c r="O1321" t="str">
        <f>TRIM(D1321)</f>
        <v>zan SPA</v>
      </c>
      <c r="P1321" t="str">
        <f t="shared" si="104"/>
        <v>terminato</v>
      </c>
      <c r="Q1321" t="str">
        <f t="shared" si="104"/>
        <v>0</v>
      </c>
      <c r="R1321" t="str">
        <f t="shared" si="104"/>
        <v>35</v>
      </c>
    </row>
    <row r="1322" spans="1:18" ht="12.75" customHeight="1" x14ac:dyDescent="0.3">
      <c r="A1322" s="16">
        <v>1324</v>
      </c>
      <c r="B1322" s="14" t="s">
        <v>649</v>
      </c>
      <c r="C1322" s="14" t="s">
        <v>8</v>
      </c>
      <c r="D1322" s="14" t="s">
        <v>97</v>
      </c>
      <c r="E1322" s="15" t="s">
        <v>1391</v>
      </c>
      <c r="F1322" s="16">
        <v>20</v>
      </c>
      <c r="G1322" s="17">
        <v>33</v>
      </c>
      <c r="H1322" s="18">
        <f t="shared" si="102"/>
        <v>660</v>
      </c>
      <c r="I1322" s="14" t="str">
        <f t="shared" si="103"/>
        <v>ITA-zan SPA-33</v>
      </c>
      <c r="J1322" s="32" t="str">
        <f>MID(Tabella1[[#This Row],[COD PRODOTTO]],3,3)</f>
        <v>101</v>
      </c>
      <c r="K1322" s="32"/>
      <c r="L1322" t="str">
        <f t="shared" si="105"/>
        <v>terminato</v>
      </c>
      <c r="M1322" t="str">
        <f t="shared" si="106"/>
        <v>S3101361</v>
      </c>
      <c r="N1322" t="str">
        <f>TRIM(C1322)</f>
        <v>ITA</v>
      </c>
      <c r="O1322" t="str">
        <f>TRIM(D1322)</f>
        <v>zan SPA</v>
      </c>
      <c r="P1322" t="str">
        <f t="shared" si="104"/>
        <v>non terminato</v>
      </c>
      <c r="Q1322" t="str">
        <f t="shared" si="104"/>
        <v>20</v>
      </c>
      <c r="R1322" t="str">
        <f t="shared" si="104"/>
        <v>33</v>
      </c>
    </row>
    <row r="1323" spans="1:18" ht="12.75" customHeight="1" x14ac:dyDescent="0.3">
      <c r="A1323" s="16">
        <v>1325</v>
      </c>
      <c r="B1323" s="14" t="s">
        <v>649</v>
      </c>
      <c r="C1323" s="14" t="s">
        <v>8</v>
      </c>
      <c r="D1323" s="14" t="s">
        <v>97</v>
      </c>
      <c r="E1323" s="15" t="s">
        <v>1391</v>
      </c>
      <c r="F1323" s="16">
        <v>30</v>
      </c>
      <c r="G1323" s="17">
        <v>28</v>
      </c>
      <c r="H1323" s="18">
        <f t="shared" si="102"/>
        <v>840</v>
      </c>
      <c r="I1323" s="14" t="str">
        <f t="shared" si="103"/>
        <v>ITA-zan SPA-28</v>
      </c>
      <c r="J1323" s="32" t="str">
        <f>MID(Tabella1[[#This Row],[COD PRODOTTO]],3,3)</f>
        <v>101</v>
      </c>
      <c r="K1323" s="32"/>
      <c r="L1323" t="str">
        <f t="shared" si="105"/>
        <v>terminato</v>
      </c>
      <c r="M1323" t="str">
        <f t="shared" si="106"/>
        <v>S3101361</v>
      </c>
      <c r="N1323" t="str">
        <f>TRIM(C1323)</f>
        <v>ITA</v>
      </c>
      <c r="O1323" t="str">
        <f>TRIM(D1323)</f>
        <v>zan SPA</v>
      </c>
      <c r="P1323" t="str">
        <f t="shared" si="104"/>
        <v>non terminato</v>
      </c>
      <c r="Q1323" t="str">
        <f t="shared" si="104"/>
        <v>30</v>
      </c>
      <c r="R1323" t="str">
        <f t="shared" si="104"/>
        <v>28</v>
      </c>
    </row>
    <row r="1324" spans="1:18" ht="12.75" customHeight="1" x14ac:dyDescent="0.3">
      <c r="A1324" s="16">
        <v>1326</v>
      </c>
      <c r="B1324" s="14" t="s">
        <v>650</v>
      </c>
      <c r="C1324" s="14" t="s">
        <v>8</v>
      </c>
      <c r="D1324" s="14" t="s">
        <v>9</v>
      </c>
      <c r="E1324" s="14" t="s">
        <v>10</v>
      </c>
      <c r="F1324" s="16">
        <v>0</v>
      </c>
      <c r="G1324" s="17">
        <v>22</v>
      </c>
      <c r="H1324" s="18" t="str">
        <f t="shared" si="102"/>
        <v/>
      </c>
      <c r="I1324" s="14" t="str">
        <f t="shared" si="103"/>
        <v>ITA-SG-22</v>
      </c>
      <c r="J1324" s="32" t="str">
        <f>MID(Tabella1[[#This Row],[COD PRODOTTO]],3,3)</f>
        <v>751</v>
      </c>
      <c r="K1324" s="32"/>
      <c r="L1324" t="str">
        <f t="shared" si="105"/>
        <v>terminato</v>
      </c>
      <c r="M1324" t="str">
        <f t="shared" si="106"/>
        <v>C2751590</v>
      </c>
      <c r="N1324" t="str">
        <f>TRIM(C1324)</f>
        <v>ITA</v>
      </c>
      <c r="O1324" t="str">
        <f>TRIM(D1324)</f>
        <v>SG</v>
      </c>
      <c r="P1324" t="str">
        <f t="shared" si="104"/>
        <v>terminato</v>
      </c>
      <c r="Q1324" t="str">
        <f t="shared" si="104"/>
        <v>0</v>
      </c>
      <c r="R1324" t="str">
        <f t="shared" si="104"/>
        <v>22</v>
      </c>
    </row>
    <row r="1325" spans="1:18" ht="12.75" customHeight="1" x14ac:dyDescent="0.3">
      <c r="A1325" s="16">
        <v>1327</v>
      </c>
      <c r="B1325" s="14" t="s">
        <v>650</v>
      </c>
      <c r="C1325" s="14" t="s">
        <v>8</v>
      </c>
      <c r="D1325" s="14" t="s">
        <v>9</v>
      </c>
      <c r="E1325" s="15" t="s">
        <v>1391</v>
      </c>
      <c r="F1325" s="16">
        <v>30</v>
      </c>
      <c r="G1325" s="17">
        <v>35</v>
      </c>
      <c r="H1325" s="18">
        <f t="shared" si="102"/>
        <v>1050</v>
      </c>
      <c r="I1325" s="14" t="str">
        <f t="shared" si="103"/>
        <v>ITA-SG-35</v>
      </c>
      <c r="J1325" s="32" t="str">
        <f>MID(Tabella1[[#This Row],[COD PRODOTTO]],3,3)</f>
        <v>751</v>
      </c>
      <c r="K1325" s="32"/>
      <c r="L1325" t="str">
        <f t="shared" si="105"/>
        <v>terminato</v>
      </c>
      <c r="M1325" t="str">
        <f t="shared" si="106"/>
        <v>C2751590</v>
      </c>
      <c r="N1325" t="str">
        <f>TRIM(C1325)</f>
        <v>ITA</v>
      </c>
      <c r="O1325" t="str">
        <f>TRIM(D1325)</f>
        <v>SG</v>
      </c>
      <c r="P1325" t="str">
        <f t="shared" si="104"/>
        <v>non terminato</v>
      </c>
      <c r="Q1325" t="str">
        <f t="shared" si="104"/>
        <v>30</v>
      </c>
      <c r="R1325" t="str">
        <f t="shared" si="104"/>
        <v>35</v>
      </c>
    </row>
    <row r="1326" spans="1:18" ht="12.75" customHeight="1" x14ac:dyDescent="0.3">
      <c r="A1326" s="16">
        <v>1328</v>
      </c>
      <c r="B1326" s="14" t="s">
        <v>651</v>
      </c>
      <c r="C1326" s="14" t="s">
        <v>8</v>
      </c>
      <c r="D1326" s="14" t="s">
        <v>36</v>
      </c>
      <c r="E1326" s="14" t="s">
        <v>10</v>
      </c>
      <c r="F1326" s="16">
        <v>0</v>
      </c>
      <c r="G1326" s="17">
        <v>27</v>
      </c>
      <c r="H1326" s="18" t="str">
        <f t="shared" si="102"/>
        <v/>
      </c>
      <c r="I1326" s="14" t="str">
        <f t="shared" si="103"/>
        <v>ITA-zan VETRI-27</v>
      </c>
      <c r="J1326" s="32" t="str">
        <f>MID(Tabella1[[#This Row],[COD PRODOTTO]],3,3)</f>
        <v>549</v>
      </c>
      <c r="K1326" s="32"/>
      <c r="L1326" t="str">
        <f t="shared" si="105"/>
        <v>terminato</v>
      </c>
      <c r="M1326" t="str">
        <f t="shared" si="106"/>
        <v>C3549667</v>
      </c>
      <c r="N1326" t="str">
        <f>TRIM(C1326)</f>
        <v>ITA</v>
      </c>
      <c r="O1326" t="str">
        <f>TRIM(D1326)</f>
        <v>zan VETRI</v>
      </c>
      <c r="P1326" t="str">
        <f t="shared" si="104"/>
        <v>terminato</v>
      </c>
      <c r="Q1326" t="str">
        <f t="shared" si="104"/>
        <v>0</v>
      </c>
      <c r="R1326" t="str">
        <f t="shared" si="104"/>
        <v>27</v>
      </c>
    </row>
    <row r="1327" spans="1:18" ht="12.75" customHeight="1" x14ac:dyDescent="0.3">
      <c r="A1327" s="16">
        <v>1329</v>
      </c>
      <c r="B1327" s="14" t="s">
        <v>652</v>
      </c>
      <c r="C1327" s="14" t="s">
        <v>8</v>
      </c>
      <c r="D1327" s="14" t="s">
        <v>36</v>
      </c>
      <c r="E1327" s="15" t="s">
        <v>1391</v>
      </c>
      <c r="F1327" s="16">
        <v>20</v>
      </c>
      <c r="G1327" s="17">
        <v>20</v>
      </c>
      <c r="H1327" s="18">
        <f t="shared" si="102"/>
        <v>400</v>
      </c>
      <c r="I1327" s="14" t="str">
        <f t="shared" si="103"/>
        <v>ITA-zan VETRI-20</v>
      </c>
      <c r="J1327" s="32" t="str">
        <f>MID(Tabella1[[#This Row],[COD PRODOTTO]],3,3)</f>
        <v>699</v>
      </c>
      <c r="K1327" s="32"/>
      <c r="L1327" t="str">
        <f t="shared" si="105"/>
        <v>terminato</v>
      </c>
      <c r="M1327" t="str">
        <f t="shared" si="106"/>
        <v>M5699608</v>
      </c>
      <c r="N1327" t="str">
        <f>TRIM(C1327)</f>
        <v>ITA</v>
      </c>
      <c r="O1327" t="str">
        <f>TRIM(D1327)</f>
        <v>zan VETRI</v>
      </c>
      <c r="P1327" t="str">
        <f t="shared" si="104"/>
        <v>non terminato</v>
      </c>
      <c r="Q1327" t="str">
        <f t="shared" si="104"/>
        <v>20</v>
      </c>
      <c r="R1327" t="str">
        <f t="shared" si="104"/>
        <v>20</v>
      </c>
    </row>
    <row r="1328" spans="1:18" ht="12.75" customHeight="1" x14ac:dyDescent="0.3">
      <c r="A1328" s="16">
        <v>1330</v>
      </c>
      <c r="B1328" s="14" t="s">
        <v>653</v>
      </c>
      <c r="C1328" s="14" t="s">
        <v>8</v>
      </c>
      <c r="D1328" s="14" t="s">
        <v>54</v>
      </c>
      <c r="E1328" s="14" t="s">
        <v>10</v>
      </c>
      <c r="F1328" s="16">
        <v>0</v>
      </c>
      <c r="G1328" s="17">
        <v>25</v>
      </c>
      <c r="H1328" s="18" t="str">
        <f t="shared" si="102"/>
        <v/>
      </c>
      <c r="I1328" s="14" t="str">
        <f t="shared" si="103"/>
        <v>ITA-zan S.R.L.-25</v>
      </c>
      <c r="J1328" s="32" t="str">
        <f>MID(Tabella1[[#This Row],[COD PRODOTTO]],3,3)</f>
        <v>085</v>
      </c>
      <c r="K1328" s="32"/>
      <c r="L1328" t="str">
        <f t="shared" si="105"/>
        <v>terminato</v>
      </c>
      <c r="M1328" t="str">
        <f t="shared" si="106"/>
        <v>S3085630</v>
      </c>
      <c r="N1328" t="str">
        <f>TRIM(C1328)</f>
        <v>ITA</v>
      </c>
      <c r="O1328" t="str">
        <f>TRIM(D1328)</f>
        <v>zan S.R.L.</v>
      </c>
      <c r="P1328" t="str">
        <f t="shared" si="104"/>
        <v>terminato</v>
      </c>
      <c r="Q1328" t="str">
        <f t="shared" si="104"/>
        <v>0</v>
      </c>
      <c r="R1328" t="str">
        <f t="shared" si="104"/>
        <v>25</v>
      </c>
    </row>
    <row r="1329" spans="1:18" ht="12.75" customHeight="1" x14ac:dyDescent="0.3">
      <c r="A1329" s="16">
        <v>1331</v>
      </c>
      <c r="B1329" s="14" t="s">
        <v>654</v>
      </c>
      <c r="C1329" s="14" t="s">
        <v>8</v>
      </c>
      <c r="D1329" s="14" t="s">
        <v>9</v>
      </c>
      <c r="E1329" s="14" t="s">
        <v>10</v>
      </c>
      <c r="F1329" s="16">
        <v>0</v>
      </c>
      <c r="G1329" s="17">
        <v>32</v>
      </c>
      <c r="H1329" s="18" t="str">
        <f t="shared" si="102"/>
        <v/>
      </c>
      <c r="I1329" s="14" t="str">
        <f t="shared" si="103"/>
        <v>ITA-SG-32</v>
      </c>
      <c r="J1329" s="32" t="str">
        <f>MID(Tabella1[[#This Row],[COD PRODOTTO]],3,3)</f>
        <v>386</v>
      </c>
      <c r="K1329" s="32"/>
      <c r="L1329" t="str">
        <f t="shared" si="105"/>
        <v>terminato</v>
      </c>
      <c r="M1329" t="str">
        <f t="shared" si="106"/>
        <v>L7386182</v>
      </c>
      <c r="N1329" t="str">
        <f>TRIM(C1329)</f>
        <v>ITA</v>
      </c>
      <c r="O1329" t="str">
        <f>TRIM(D1329)</f>
        <v>SG</v>
      </c>
      <c r="P1329" t="str">
        <f t="shared" si="104"/>
        <v>terminato</v>
      </c>
      <c r="Q1329" t="str">
        <f t="shared" si="104"/>
        <v>0</v>
      </c>
      <c r="R1329" t="str">
        <f t="shared" si="104"/>
        <v>32</v>
      </c>
    </row>
    <row r="1330" spans="1:18" ht="12.75" customHeight="1" x14ac:dyDescent="0.3">
      <c r="A1330" s="16">
        <v>1332</v>
      </c>
      <c r="B1330" s="14" t="s">
        <v>655</v>
      </c>
      <c r="C1330" s="14" t="s">
        <v>8</v>
      </c>
      <c r="D1330" s="14" t="s">
        <v>9</v>
      </c>
      <c r="E1330" s="14" t="s">
        <v>10</v>
      </c>
      <c r="F1330" s="16">
        <v>0</v>
      </c>
      <c r="G1330" s="17">
        <v>40</v>
      </c>
      <c r="H1330" s="18" t="str">
        <f t="shared" si="102"/>
        <v/>
      </c>
      <c r="I1330" s="14" t="str">
        <f t="shared" si="103"/>
        <v>ITA-SG-40</v>
      </c>
      <c r="J1330" s="32" t="str">
        <f>MID(Tabella1[[#This Row],[COD PRODOTTO]],3,3)</f>
        <v>530</v>
      </c>
      <c r="K1330" s="32"/>
      <c r="L1330" t="str">
        <f t="shared" si="105"/>
        <v>terminato</v>
      </c>
      <c r="M1330" t="str">
        <f t="shared" si="106"/>
        <v>P8530794</v>
      </c>
      <c r="N1330" t="str">
        <f>TRIM(C1330)</f>
        <v>ITA</v>
      </c>
      <c r="O1330" t="str">
        <f>TRIM(D1330)</f>
        <v>SG</v>
      </c>
      <c r="P1330" t="str">
        <f t="shared" si="104"/>
        <v>terminato</v>
      </c>
      <c r="Q1330" t="str">
        <f t="shared" si="104"/>
        <v>0</v>
      </c>
      <c r="R1330" t="str">
        <f t="shared" si="104"/>
        <v>40</v>
      </c>
    </row>
    <row r="1331" spans="1:18" ht="12.75" customHeight="1" x14ac:dyDescent="0.3">
      <c r="A1331" s="16">
        <v>1333</v>
      </c>
      <c r="B1331" s="14" t="s">
        <v>655</v>
      </c>
      <c r="C1331" s="14" t="s">
        <v>8</v>
      </c>
      <c r="D1331" s="14" t="s">
        <v>9</v>
      </c>
      <c r="E1331" s="15" t="s">
        <v>1391</v>
      </c>
      <c r="F1331" s="16">
        <v>20</v>
      </c>
      <c r="G1331" s="17">
        <v>11</v>
      </c>
      <c r="H1331" s="18">
        <f t="shared" si="102"/>
        <v>220</v>
      </c>
      <c r="I1331" s="14" t="str">
        <f t="shared" si="103"/>
        <v>ITA-SG-11</v>
      </c>
      <c r="J1331" s="32" t="str">
        <f>MID(Tabella1[[#This Row],[COD PRODOTTO]],3,3)</f>
        <v>530</v>
      </c>
      <c r="K1331" s="32"/>
      <c r="L1331" t="str">
        <f t="shared" si="105"/>
        <v>terminato</v>
      </c>
      <c r="M1331" t="str">
        <f t="shared" si="106"/>
        <v>P8530794</v>
      </c>
      <c r="N1331" t="str">
        <f>TRIM(C1331)</f>
        <v>ITA</v>
      </c>
      <c r="O1331" t="str">
        <f>TRIM(D1331)</f>
        <v>SG</v>
      </c>
      <c r="P1331" t="str">
        <f t="shared" si="104"/>
        <v>non terminato</v>
      </c>
      <c r="Q1331" t="str">
        <f t="shared" si="104"/>
        <v>20</v>
      </c>
      <c r="R1331" t="str">
        <f t="shared" si="104"/>
        <v>11</v>
      </c>
    </row>
    <row r="1332" spans="1:18" ht="12.75" customHeight="1" x14ac:dyDescent="0.3">
      <c r="A1332" s="16">
        <v>1334</v>
      </c>
      <c r="B1332" s="14" t="s">
        <v>655</v>
      </c>
      <c r="C1332" s="14" t="s">
        <v>8</v>
      </c>
      <c r="D1332" s="14" t="s">
        <v>9</v>
      </c>
      <c r="E1332" s="15" t="s">
        <v>1391</v>
      </c>
      <c r="F1332" s="16">
        <v>30</v>
      </c>
      <c r="G1332" s="17">
        <v>35</v>
      </c>
      <c r="H1332" s="18">
        <f t="shared" si="102"/>
        <v>1050</v>
      </c>
      <c r="I1332" s="14" t="str">
        <f t="shared" si="103"/>
        <v>ITA-SG-35</v>
      </c>
      <c r="J1332" s="32" t="str">
        <f>MID(Tabella1[[#This Row],[COD PRODOTTO]],3,3)</f>
        <v>530</v>
      </c>
      <c r="K1332" s="32"/>
      <c r="L1332" t="str">
        <f t="shared" si="105"/>
        <v>terminato</v>
      </c>
      <c r="M1332" t="str">
        <f t="shared" si="106"/>
        <v>P8530794</v>
      </c>
      <c r="N1332" t="str">
        <f>TRIM(C1332)</f>
        <v>ITA</v>
      </c>
      <c r="O1332" t="str">
        <f>TRIM(D1332)</f>
        <v>SG</v>
      </c>
      <c r="P1332" t="str">
        <f t="shared" si="104"/>
        <v>non terminato</v>
      </c>
      <c r="Q1332" t="str">
        <f t="shared" si="104"/>
        <v>30</v>
      </c>
      <c r="R1332" t="str">
        <f t="shared" si="104"/>
        <v>35</v>
      </c>
    </row>
    <row r="1333" spans="1:18" ht="12.75" customHeight="1" x14ac:dyDescent="0.3">
      <c r="A1333" s="16">
        <v>1335</v>
      </c>
      <c r="B1333" s="14" t="s">
        <v>656</v>
      </c>
      <c r="C1333" s="14" t="s">
        <v>8</v>
      </c>
      <c r="D1333" s="14" t="s">
        <v>54</v>
      </c>
      <c r="E1333" s="14" t="s">
        <v>10</v>
      </c>
      <c r="F1333" s="16">
        <v>0</v>
      </c>
      <c r="G1333" s="17">
        <v>32</v>
      </c>
      <c r="H1333" s="18" t="str">
        <f t="shared" si="102"/>
        <v/>
      </c>
      <c r="I1333" s="14" t="str">
        <f t="shared" si="103"/>
        <v>ITA-zan S.R.L.-32</v>
      </c>
      <c r="J1333" s="32" t="str">
        <f>MID(Tabella1[[#This Row],[COD PRODOTTO]],3,3)</f>
        <v>238</v>
      </c>
      <c r="K1333" s="32"/>
      <c r="L1333" t="str">
        <f t="shared" si="105"/>
        <v>terminato</v>
      </c>
      <c r="M1333" t="str">
        <f t="shared" si="106"/>
        <v>G1238102</v>
      </c>
      <c r="N1333" t="str">
        <f>TRIM(C1333)</f>
        <v>ITA</v>
      </c>
      <c r="O1333" t="str">
        <f>TRIM(D1333)</f>
        <v>zan S.R.L.</v>
      </c>
      <c r="P1333" t="str">
        <f t="shared" si="104"/>
        <v>terminato</v>
      </c>
      <c r="Q1333" t="str">
        <f t="shared" si="104"/>
        <v>0</v>
      </c>
      <c r="R1333" t="str">
        <f t="shared" si="104"/>
        <v>32</v>
      </c>
    </row>
    <row r="1334" spans="1:18" ht="12.75" customHeight="1" x14ac:dyDescent="0.3">
      <c r="A1334" s="16">
        <v>1336</v>
      </c>
      <c r="B1334" s="14" t="s">
        <v>657</v>
      </c>
      <c r="C1334" s="14" t="s">
        <v>8</v>
      </c>
      <c r="D1334" s="14" t="s">
        <v>9</v>
      </c>
      <c r="E1334" s="14" t="s">
        <v>10</v>
      </c>
      <c r="F1334" s="16">
        <v>0</v>
      </c>
      <c r="G1334" s="17">
        <v>10</v>
      </c>
      <c r="H1334" s="18" t="str">
        <f t="shared" si="102"/>
        <v/>
      </c>
      <c r="I1334" s="14" t="str">
        <f t="shared" si="103"/>
        <v>ITA-SG-10</v>
      </c>
      <c r="J1334" s="32" t="str">
        <f>MID(Tabella1[[#This Row],[COD PRODOTTO]],3,3)</f>
        <v>002</v>
      </c>
      <c r="K1334" s="32"/>
      <c r="L1334" t="str">
        <f t="shared" si="105"/>
        <v>terminato</v>
      </c>
      <c r="M1334" t="str">
        <f t="shared" si="106"/>
        <v>F5002329</v>
      </c>
      <c r="N1334" t="str">
        <f>TRIM(C1334)</f>
        <v>ITA</v>
      </c>
      <c r="O1334" t="str">
        <f>TRIM(D1334)</f>
        <v>SG</v>
      </c>
      <c r="P1334" t="str">
        <f t="shared" si="104"/>
        <v>terminato</v>
      </c>
      <c r="Q1334" t="str">
        <f t="shared" si="104"/>
        <v>0</v>
      </c>
      <c r="R1334" t="str">
        <f t="shared" si="104"/>
        <v>10</v>
      </c>
    </row>
    <row r="1335" spans="1:18" ht="12.75" customHeight="1" x14ac:dyDescent="0.3">
      <c r="A1335" s="16">
        <v>1337</v>
      </c>
      <c r="B1335" s="14" t="s">
        <v>657</v>
      </c>
      <c r="C1335" s="14" t="s">
        <v>8</v>
      </c>
      <c r="D1335" s="14" t="s">
        <v>9</v>
      </c>
      <c r="E1335" s="15" t="s">
        <v>1391</v>
      </c>
      <c r="F1335" s="16">
        <v>20</v>
      </c>
      <c r="G1335" s="17">
        <v>35</v>
      </c>
      <c r="H1335" s="18">
        <f t="shared" si="102"/>
        <v>700</v>
      </c>
      <c r="I1335" s="14" t="str">
        <f t="shared" si="103"/>
        <v>ITA-SG-35</v>
      </c>
      <c r="J1335" s="32" t="str">
        <f>MID(Tabella1[[#This Row],[COD PRODOTTO]],3,3)</f>
        <v>002</v>
      </c>
      <c r="K1335" s="32"/>
      <c r="L1335" t="str">
        <f t="shared" si="105"/>
        <v>terminato</v>
      </c>
      <c r="M1335" t="str">
        <f t="shared" si="106"/>
        <v>F5002329</v>
      </c>
      <c r="N1335" t="str">
        <f>TRIM(C1335)</f>
        <v>ITA</v>
      </c>
      <c r="O1335" t="str">
        <f>TRIM(D1335)</f>
        <v>SG</v>
      </c>
      <c r="P1335" t="str">
        <f t="shared" si="104"/>
        <v>non terminato</v>
      </c>
      <c r="Q1335" t="str">
        <f t="shared" si="104"/>
        <v>20</v>
      </c>
      <c r="R1335" t="str">
        <f t="shared" si="104"/>
        <v>35</v>
      </c>
    </row>
    <row r="1336" spans="1:18" ht="12.75" customHeight="1" x14ac:dyDescent="0.3">
      <c r="A1336" s="16">
        <v>1338</v>
      </c>
      <c r="B1336" s="14" t="s">
        <v>657</v>
      </c>
      <c r="C1336" s="14" t="s">
        <v>8</v>
      </c>
      <c r="D1336" s="14" t="s">
        <v>9</v>
      </c>
      <c r="E1336" s="15" t="s">
        <v>1391</v>
      </c>
      <c r="F1336" s="16">
        <v>30</v>
      </c>
      <c r="G1336" s="17">
        <v>30</v>
      </c>
      <c r="H1336" s="18">
        <f t="shared" si="102"/>
        <v>900</v>
      </c>
      <c r="I1336" s="14" t="str">
        <f t="shared" si="103"/>
        <v>ITA-SG-30</v>
      </c>
      <c r="J1336" s="32" t="str">
        <f>MID(Tabella1[[#This Row],[COD PRODOTTO]],3,3)</f>
        <v>002</v>
      </c>
      <c r="K1336" s="32"/>
      <c r="L1336" t="str">
        <f t="shared" si="105"/>
        <v>terminato</v>
      </c>
      <c r="M1336" t="str">
        <f t="shared" si="106"/>
        <v>F5002329</v>
      </c>
      <c r="N1336" t="str">
        <f>TRIM(C1336)</f>
        <v>ITA</v>
      </c>
      <c r="O1336" t="str">
        <f>TRIM(D1336)</f>
        <v>SG</v>
      </c>
      <c r="P1336" t="str">
        <f t="shared" si="104"/>
        <v>non terminato</v>
      </c>
      <c r="Q1336" t="str">
        <f t="shared" si="104"/>
        <v>30</v>
      </c>
      <c r="R1336" t="str">
        <f t="shared" si="104"/>
        <v>30</v>
      </c>
    </row>
    <row r="1337" spans="1:18" ht="12.75" customHeight="1" x14ac:dyDescent="0.3">
      <c r="A1337" s="16">
        <v>1339</v>
      </c>
      <c r="B1337" s="14" t="s">
        <v>658</v>
      </c>
      <c r="C1337" s="14" t="s">
        <v>8</v>
      </c>
      <c r="D1337" s="14" t="s">
        <v>9</v>
      </c>
      <c r="E1337" s="14" t="s">
        <v>10</v>
      </c>
      <c r="F1337" s="16">
        <v>0</v>
      </c>
      <c r="G1337" s="17">
        <v>28</v>
      </c>
      <c r="H1337" s="18" t="str">
        <f t="shared" si="102"/>
        <v/>
      </c>
      <c r="I1337" s="14" t="str">
        <f t="shared" si="103"/>
        <v>ITA-SG-28</v>
      </c>
      <c r="J1337" s="32" t="str">
        <f>MID(Tabella1[[#This Row],[COD PRODOTTO]],3,3)</f>
        <v>029</v>
      </c>
      <c r="K1337" s="32"/>
      <c r="L1337" t="str">
        <f t="shared" si="105"/>
        <v>terminato</v>
      </c>
      <c r="M1337" t="str">
        <f t="shared" si="106"/>
        <v>P3029027</v>
      </c>
      <c r="N1337" t="str">
        <f>TRIM(C1337)</f>
        <v>ITA</v>
      </c>
      <c r="O1337" t="str">
        <f>TRIM(D1337)</f>
        <v>SG</v>
      </c>
      <c r="P1337" t="str">
        <f t="shared" si="104"/>
        <v>terminato</v>
      </c>
      <c r="Q1337" t="str">
        <f t="shared" si="104"/>
        <v>0</v>
      </c>
      <c r="R1337" t="str">
        <f t="shared" si="104"/>
        <v>28</v>
      </c>
    </row>
    <row r="1338" spans="1:18" ht="12.75" customHeight="1" x14ac:dyDescent="0.3">
      <c r="A1338" s="16">
        <v>1340</v>
      </c>
      <c r="B1338" s="14" t="s">
        <v>658</v>
      </c>
      <c r="C1338" s="14" t="s">
        <v>8</v>
      </c>
      <c r="D1338" s="14" t="s">
        <v>9</v>
      </c>
      <c r="E1338" s="15" t="s">
        <v>1391</v>
      </c>
      <c r="F1338" s="16">
        <v>20</v>
      </c>
      <c r="G1338" s="17">
        <v>11</v>
      </c>
      <c r="H1338" s="18">
        <f t="shared" si="102"/>
        <v>220</v>
      </c>
      <c r="I1338" s="14" t="str">
        <f t="shared" si="103"/>
        <v>ITA-SG-11</v>
      </c>
      <c r="J1338" s="32" t="str">
        <f>MID(Tabella1[[#This Row],[COD PRODOTTO]],3,3)</f>
        <v>029</v>
      </c>
      <c r="K1338" s="32"/>
      <c r="L1338" t="str">
        <f t="shared" si="105"/>
        <v>terminato</v>
      </c>
      <c r="M1338" t="str">
        <f t="shared" si="106"/>
        <v>P3029027</v>
      </c>
      <c r="N1338" t="str">
        <f>TRIM(C1338)</f>
        <v>ITA</v>
      </c>
      <c r="O1338" t="str">
        <f>TRIM(D1338)</f>
        <v>SG</v>
      </c>
      <c r="P1338" t="str">
        <f t="shared" si="104"/>
        <v>non terminato</v>
      </c>
      <c r="Q1338" t="str">
        <f t="shared" si="104"/>
        <v>20</v>
      </c>
      <c r="R1338" t="str">
        <f t="shared" si="104"/>
        <v>11</v>
      </c>
    </row>
    <row r="1339" spans="1:18" ht="12.75" customHeight="1" x14ac:dyDescent="0.3">
      <c r="A1339" s="16">
        <v>1341</v>
      </c>
      <c r="B1339" s="14" t="s">
        <v>658</v>
      </c>
      <c r="C1339" s="14" t="s">
        <v>8</v>
      </c>
      <c r="D1339" s="14" t="s">
        <v>9</v>
      </c>
      <c r="E1339" s="15" t="s">
        <v>1391</v>
      </c>
      <c r="F1339" s="16">
        <v>30</v>
      </c>
      <c r="G1339" s="17">
        <v>37</v>
      </c>
      <c r="H1339" s="18">
        <f t="shared" si="102"/>
        <v>1110</v>
      </c>
      <c r="I1339" s="14" t="str">
        <f t="shared" si="103"/>
        <v>ITA-SG-37</v>
      </c>
      <c r="J1339" s="32" t="str">
        <f>MID(Tabella1[[#This Row],[COD PRODOTTO]],3,3)</f>
        <v>029</v>
      </c>
      <c r="K1339" s="32"/>
      <c r="L1339" t="str">
        <f t="shared" si="105"/>
        <v>terminato</v>
      </c>
      <c r="M1339" t="str">
        <f t="shared" si="106"/>
        <v>P3029027</v>
      </c>
      <c r="N1339" t="str">
        <f>TRIM(C1339)</f>
        <v>ITA</v>
      </c>
      <c r="O1339" t="str">
        <f>TRIM(D1339)</f>
        <v>SG</v>
      </c>
      <c r="P1339" t="str">
        <f t="shared" si="104"/>
        <v>non terminato</v>
      </c>
      <c r="Q1339" t="str">
        <f t="shared" si="104"/>
        <v>30</v>
      </c>
      <c r="R1339" t="str">
        <f t="shared" si="104"/>
        <v>37</v>
      </c>
    </row>
    <row r="1340" spans="1:18" ht="12.75" customHeight="1" x14ac:dyDescent="0.3">
      <c r="A1340" s="16">
        <v>1342</v>
      </c>
      <c r="B1340" s="14" t="s">
        <v>659</v>
      </c>
      <c r="C1340" s="14" t="s">
        <v>8</v>
      </c>
      <c r="D1340" s="14" t="s">
        <v>47</v>
      </c>
      <c r="E1340" s="14" t="s">
        <v>10</v>
      </c>
      <c r="F1340" s="16">
        <v>0</v>
      </c>
      <c r="G1340" s="17">
        <v>31</v>
      </c>
      <c r="H1340" s="18" t="str">
        <f t="shared" si="102"/>
        <v/>
      </c>
      <c r="I1340" s="14" t="str">
        <f t="shared" si="103"/>
        <v>ITA-zan pin SPA-31</v>
      </c>
      <c r="J1340" s="32" t="str">
        <f>MID(Tabella1[[#This Row],[COD PRODOTTO]],3,3)</f>
        <v>220</v>
      </c>
      <c r="K1340" s="32"/>
      <c r="L1340" t="str">
        <f t="shared" si="105"/>
        <v>terminato</v>
      </c>
      <c r="M1340" t="str">
        <f t="shared" si="106"/>
        <v>A8220539</v>
      </c>
      <c r="N1340" t="str">
        <f>TRIM(C1340)</f>
        <v>ITA</v>
      </c>
      <c r="O1340" t="str">
        <f>TRIM(D1340)</f>
        <v>zan pin SPA</v>
      </c>
      <c r="P1340" t="str">
        <f t="shared" si="104"/>
        <v>terminato</v>
      </c>
      <c r="Q1340" t="str">
        <f t="shared" si="104"/>
        <v>0</v>
      </c>
      <c r="R1340" t="str">
        <f t="shared" si="104"/>
        <v>31</v>
      </c>
    </row>
    <row r="1341" spans="1:18" ht="12.75" customHeight="1" x14ac:dyDescent="0.3">
      <c r="A1341" s="16">
        <v>1343</v>
      </c>
      <c r="B1341" s="14" t="s">
        <v>659</v>
      </c>
      <c r="C1341" s="14" t="s">
        <v>8</v>
      </c>
      <c r="D1341" s="14" t="s">
        <v>47</v>
      </c>
      <c r="E1341" s="15" t="s">
        <v>1391</v>
      </c>
      <c r="F1341" s="16">
        <v>20</v>
      </c>
      <c r="G1341" s="17">
        <v>37</v>
      </c>
      <c r="H1341" s="18">
        <f t="shared" si="102"/>
        <v>740</v>
      </c>
      <c r="I1341" s="14" t="str">
        <f t="shared" si="103"/>
        <v>ITA-zan pin SPA-37</v>
      </c>
      <c r="J1341" s="32" t="str">
        <f>MID(Tabella1[[#This Row],[COD PRODOTTO]],3,3)</f>
        <v>220</v>
      </c>
      <c r="K1341" s="32"/>
      <c r="L1341" t="str">
        <f t="shared" si="105"/>
        <v>terminato</v>
      </c>
      <c r="M1341" t="str">
        <f t="shared" si="106"/>
        <v>A8220539</v>
      </c>
      <c r="N1341" t="str">
        <f>TRIM(C1341)</f>
        <v>ITA</v>
      </c>
      <c r="O1341" t="str">
        <f>TRIM(D1341)</f>
        <v>zan pin SPA</v>
      </c>
      <c r="P1341" t="str">
        <f t="shared" si="104"/>
        <v>non terminato</v>
      </c>
      <c r="Q1341" t="str">
        <f t="shared" si="104"/>
        <v>20</v>
      </c>
      <c r="R1341" t="str">
        <f t="shared" si="104"/>
        <v>37</v>
      </c>
    </row>
    <row r="1342" spans="1:18" ht="12.75" customHeight="1" x14ac:dyDescent="0.3">
      <c r="A1342" s="16">
        <v>1344</v>
      </c>
      <c r="B1342" s="14" t="s">
        <v>659</v>
      </c>
      <c r="C1342" s="14" t="s">
        <v>8</v>
      </c>
      <c r="D1342" s="14" t="s">
        <v>47</v>
      </c>
      <c r="E1342" s="15" t="s">
        <v>1391</v>
      </c>
      <c r="F1342" s="16">
        <v>30</v>
      </c>
      <c r="G1342" s="17">
        <v>26</v>
      </c>
      <c r="H1342" s="18">
        <f t="shared" si="102"/>
        <v>780</v>
      </c>
      <c r="I1342" s="14" t="str">
        <f t="shared" si="103"/>
        <v>ITA-zan pin SPA-26</v>
      </c>
      <c r="J1342" s="32" t="str">
        <f>MID(Tabella1[[#This Row],[COD PRODOTTO]],3,3)</f>
        <v>220</v>
      </c>
      <c r="K1342" s="32"/>
      <c r="L1342" t="str">
        <f t="shared" si="105"/>
        <v>terminato</v>
      </c>
      <c r="M1342" t="str">
        <f t="shared" si="106"/>
        <v>A8220539</v>
      </c>
      <c r="N1342" t="str">
        <f>TRIM(C1342)</f>
        <v>ITA</v>
      </c>
      <c r="O1342" t="str">
        <f>TRIM(D1342)</f>
        <v>zan pin SPA</v>
      </c>
      <c r="P1342" t="str">
        <f t="shared" si="104"/>
        <v>non terminato</v>
      </c>
      <c r="Q1342" t="str">
        <f t="shared" si="104"/>
        <v>30</v>
      </c>
      <c r="R1342" t="str">
        <f t="shared" si="104"/>
        <v>26</v>
      </c>
    </row>
    <row r="1343" spans="1:18" ht="12.75" customHeight="1" x14ac:dyDescent="0.3">
      <c r="A1343" s="16">
        <v>1345</v>
      </c>
      <c r="B1343" s="14" t="s">
        <v>660</v>
      </c>
      <c r="C1343" s="14" t="s">
        <v>8</v>
      </c>
      <c r="D1343" s="14" t="s">
        <v>49</v>
      </c>
      <c r="E1343" s="15" t="s">
        <v>1391</v>
      </c>
      <c r="F1343" s="16">
        <v>20</v>
      </c>
      <c r="G1343" s="17">
        <v>18</v>
      </c>
      <c r="H1343" s="18">
        <f t="shared" si="102"/>
        <v>360</v>
      </c>
      <c r="I1343" s="14" t="str">
        <f t="shared" si="103"/>
        <v>ITA-SICURpin SUD S.r.l-18</v>
      </c>
      <c r="J1343" s="32" t="str">
        <f>MID(Tabella1[[#This Row],[COD PRODOTTO]],3,3)</f>
        <v>993</v>
      </c>
      <c r="K1343" s="32"/>
      <c r="L1343" t="str">
        <f t="shared" si="105"/>
        <v>terminato</v>
      </c>
      <c r="M1343" t="str">
        <f t="shared" si="106"/>
        <v>E8993350</v>
      </c>
      <c r="N1343" t="str">
        <f>TRIM(C1343)</f>
        <v>ITA</v>
      </c>
      <c r="O1343" t="str">
        <f>TRIM(D1343)</f>
        <v>SICURpin SUD S.r.l</v>
      </c>
      <c r="P1343" t="str">
        <f t="shared" si="104"/>
        <v>non terminato</v>
      </c>
      <c r="Q1343" t="str">
        <f t="shared" si="104"/>
        <v>20</v>
      </c>
      <c r="R1343" t="str">
        <f t="shared" si="104"/>
        <v>18</v>
      </c>
    </row>
    <row r="1344" spans="1:18" ht="12.75" customHeight="1" x14ac:dyDescent="0.3">
      <c r="A1344" s="16">
        <v>1346</v>
      </c>
      <c r="B1344" s="14" t="s">
        <v>660</v>
      </c>
      <c r="C1344" s="14" t="s">
        <v>8</v>
      </c>
      <c r="D1344" s="14" t="s">
        <v>49</v>
      </c>
      <c r="E1344" s="15" t="s">
        <v>1391</v>
      </c>
      <c r="F1344" s="16">
        <v>30</v>
      </c>
      <c r="G1344" s="17">
        <v>25</v>
      </c>
      <c r="H1344" s="18">
        <f t="shared" si="102"/>
        <v>750</v>
      </c>
      <c r="I1344" s="14" t="str">
        <f t="shared" si="103"/>
        <v>ITA-SICURpin SUD S.r.l-25</v>
      </c>
      <c r="J1344" s="32" t="str">
        <f>MID(Tabella1[[#This Row],[COD PRODOTTO]],3,3)</f>
        <v>993</v>
      </c>
      <c r="K1344" s="32"/>
      <c r="L1344" t="str">
        <f t="shared" si="105"/>
        <v>terminato</v>
      </c>
      <c r="M1344" t="str">
        <f t="shared" si="106"/>
        <v>E8993350</v>
      </c>
      <c r="N1344" t="str">
        <f>TRIM(C1344)</f>
        <v>ITA</v>
      </c>
      <c r="O1344" t="str">
        <f>TRIM(D1344)</f>
        <v>SICURpin SUD S.r.l</v>
      </c>
      <c r="P1344" t="str">
        <f t="shared" si="104"/>
        <v>non terminato</v>
      </c>
      <c r="Q1344" t="str">
        <f t="shared" si="104"/>
        <v>30</v>
      </c>
      <c r="R1344" t="str">
        <f t="shared" si="104"/>
        <v>25</v>
      </c>
    </row>
    <row r="1345" spans="1:18" ht="12.75" customHeight="1" x14ac:dyDescent="0.3">
      <c r="A1345" s="16">
        <v>1347</v>
      </c>
      <c r="B1345" s="14" t="s">
        <v>660</v>
      </c>
      <c r="C1345" s="14" t="s">
        <v>8</v>
      </c>
      <c r="D1345" s="14" t="s">
        <v>49</v>
      </c>
      <c r="E1345" s="14" t="s">
        <v>10</v>
      </c>
      <c r="F1345" s="16">
        <v>0</v>
      </c>
      <c r="G1345" s="17">
        <v>24</v>
      </c>
      <c r="H1345" s="18" t="str">
        <f t="shared" si="102"/>
        <v/>
      </c>
      <c r="I1345" s="14" t="str">
        <f t="shared" si="103"/>
        <v>ITA-SICURpin SUD S.r.l-24</v>
      </c>
      <c r="J1345" s="32" t="str">
        <f>MID(Tabella1[[#This Row],[COD PRODOTTO]],3,3)</f>
        <v>993</v>
      </c>
      <c r="K1345" s="32"/>
      <c r="L1345" t="str">
        <f t="shared" si="105"/>
        <v>terminato</v>
      </c>
      <c r="M1345" t="str">
        <f t="shared" si="106"/>
        <v>E8993350</v>
      </c>
      <c r="N1345" t="str">
        <f>TRIM(C1345)</f>
        <v>ITA</v>
      </c>
      <c r="O1345" t="str">
        <f>TRIM(D1345)</f>
        <v>SICURpin SUD S.r.l</v>
      </c>
      <c r="P1345" t="str">
        <f t="shared" si="104"/>
        <v>terminato</v>
      </c>
      <c r="Q1345" t="str">
        <f t="shared" si="104"/>
        <v>0</v>
      </c>
      <c r="R1345" t="str">
        <f t="shared" si="104"/>
        <v>24</v>
      </c>
    </row>
    <row r="1346" spans="1:18" ht="12.75" customHeight="1" x14ac:dyDescent="0.3">
      <c r="A1346" s="16">
        <v>1348</v>
      </c>
      <c r="B1346" s="14" t="s">
        <v>660</v>
      </c>
      <c r="C1346" s="14" t="s">
        <v>8</v>
      </c>
      <c r="D1346" s="14" t="s">
        <v>49</v>
      </c>
      <c r="E1346" s="15" t="s">
        <v>1391</v>
      </c>
      <c r="F1346" s="16">
        <v>20</v>
      </c>
      <c r="G1346" s="17">
        <v>38</v>
      </c>
      <c r="H1346" s="18">
        <f t="shared" ref="H1346:H1409" si="107">IF(G1346*F1346=0,"",G1346*F1346)</f>
        <v>760</v>
      </c>
      <c r="I1346" s="14" t="str">
        <f t="shared" ref="I1346:I1409" si="108">_xlfn.CONCAT(C1346,"-",D1346,"-",G1346)</f>
        <v>ITA-SICURpin SUD S.r.l-38</v>
      </c>
      <c r="J1346" s="32" t="str">
        <f>MID(Tabella1[[#This Row],[COD PRODOTTO]],3,3)</f>
        <v>993</v>
      </c>
      <c r="K1346" s="32"/>
      <c r="L1346" t="str">
        <f t="shared" si="105"/>
        <v>terminato</v>
      </c>
      <c r="M1346" t="str">
        <f t="shared" si="106"/>
        <v>E8993350</v>
      </c>
      <c r="N1346" t="str">
        <f>TRIM(C1346)</f>
        <v>ITA</v>
      </c>
      <c r="O1346" t="str">
        <f>TRIM(D1346)</f>
        <v>SICURpin SUD S.r.l</v>
      </c>
      <c r="P1346" t="str">
        <f>TRIM(E1346)</f>
        <v>non terminato</v>
      </c>
      <c r="Q1346" t="str">
        <f>TRIM(F1346)</f>
        <v>20</v>
      </c>
      <c r="R1346" t="str">
        <f>TRIM(G1346)</f>
        <v>38</v>
      </c>
    </row>
    <row r="1347" spans="1:18" ht="12.75" customHeight="1" x14ac:dyDescent="0.3">
      <c r="A1347" s="16">
        <v>1349</v>
      </c>
      <c r="B1347" s="14" t="s">
        <v>661</v>
      </c>
      <c r="C1347" s="14" t="s">
        <v>8</v>
      </c>
      <c r="D1347" s="14" t="s">
        <v>36</v>
      </c>
      <c r="E1347" s="14" t="s">
        <v>10</v>
      </c>
      <c r="F1347" s="16">
        <v>0</v>
      </c>
      <c r="G1347" s="17">
        <v>24</v>
      </c>
      <c r="H1347" s="18" t="str">
        <f t="shared" si="107"/>
        <v/>
      </c>
      <c r="I1347" s="14" t="str">
        <f t="shared" si="108"/>
        <v>ITA-zan VETRI-24</v>
      </c>
      <c r="J1347" s="32" t="str">
        <f>MID(Tabella1[[#This Row],[COD PRODOTTO]],3,3)</f>
        <v>903</v>
      </c>
      <c r="K1347" s="32"/>
      <c r="L1347" t="str">
        <f t="shared" ref="L1347:L1410" si="109">IF($E1347="","non terminato","terminato")</f>
        <v>terminato</v>
      </c>
      <c r="M1347" t="str">
        <f t="shared" ref="M1347:M1410" si="110">TRIM(B1347)</f>
        <v>E6903501</v>
      </c>
      <c r="N1347" t="str">
        <f>TRIM(C1347)</f>
        <v>ITA</v>
      </c>
      <c r="O1347" t="str">
        <f>TRIM(D1347)</f>
        <v>zan VETRI</v>
      </c>
      <c r="P1347" t="str">
        <f>TRIM(E1347)</f>
        <v>terminato</v>
      </c>
      <c r="Q1347" t="str">
        <f t="shared" ref="Q1347:R1410" si="111">TRIM(F1347)</f>
        <v>0</v>
      </c>
      <c r="R1347" t="str">
        <f t="shared" si="111"/>
        <v>24</v>
      </c>
    </row>
    <row r="1348" spans="1:18" ht="12.75" customHeight="1" x14ac:dyDescent="0.3">
      <c r="A1348" s="16">
        <v>1350</v>
      </c>
      <c r="B1348" s="14" t="s">
        <v>662</v>
      </c>
      <c r="C1348" s="14" t="s">
        <v>8</v>
      </c>
      <c r="D1348" s="14" t="s">
        <v>97</v>
      </c>
      <c r="E1348" s="14" t="s">
        <v>10</v>
      </c>
      <c r="F1348" s="16">
        <v>0</v>
      </c>
      <c r="G1348" s="17">
        <v>30</v>
      </c>
      <c r="H1348" s="18" t="str">
        <f t="shared" si="107"/>
        <v/>
      </c>
      <c r="I1348" s="14" t="str">
        <f t="shared" si="108"/>
        <v>ITA-zan SPA-30</v>
      </c>
      <c r="J1348" s="32" t="str">
        <f>MID(Tabella1[[#This Row],[COD PRODOTTO]],3,3)</f>
        <v>290</v>
      </c>
      <c r="K1348" s="32"/>
      <c r="L1348" t="str">
        <f t="shared" si="109"/>
        <v>terminato</v>
      </c>
      <c r="M1348" t="str">
        <f t="shared" si="110"/>
        <v>F6290242</v>
      </c>
      <c r="N1348" t="str">
        <f>TRIM(C1348)</f>
        <v>ITA</v>
      </c>
      <c r="O1348" t="str">
        <f>TRIM(D1348)</f>
        <v>zan SPA</v>
      </c>
      <c r="P1348" t="str">
        <f>TRIM(E1348)</f>
        <v>terminato</v>
      </c>
      <c r="Q1348" t="str">
        <f t="shared" si="111"/>
        <v>0</v>
      </c>
      <c r="R1348" t="str">
        <f t="shared" si="111"/>
        <v>30</v>
      </c>
    </row>
    <row r="1349" spans="1:18" ht="12.75" customHeight="1" x14ac:dyDescent="0.3">
      <c r="A1349" s="16">
        <v>1351</v>
      </c>
      <c r="B1349" s="14" t="s">
        <v>662</v>
      </c>
      <c r="C1349" s="14" t="s">
        <v>8</v>
      </c>
      <c r="D1349" s="14" t="s">
        <v>97</v>
      </c>
      <c r="E1349" s="15" t="s">
        <v>1391</v>
      </c>
      <c r="F1349" s="16">
        <v>20</v>
      </c>
      <c r="G1349" s="17">
        <v>19</v>
      </c>
      <c r="H1349" s="18">
        <f t="shared" si="107"/>
        <v>380</v>
      </c>
      <c r="I1349" s="14" t="str">
        <f t="shared" si="108"/>
        <v>ITA-zan SPA-19</v>
      </c>
      <c r="J1349" s="32" t="str">
        <f>MID(Tabella1[[#This Row],[COD PRODOTTO]],3,3)</f>
        <v>290</v>
      </c>
      <c r="K1349" s="32"/>
      <c r="L1349" t="str">
        <f t="shared" si="109"/>
        <v>terminato</v>
      </c>
      <c r="M1349" t="str">
        <f t="shared" si="110"/>
        <v>F6290242</v>
      </c>
      <c r="N1349" t="str">
        <f>TRIM(C1349)</f>
        <v>ITA</v>
      </c>
      <c r="O1349" t="str">
        <f>TRIM(D1349)</f>
        <v>zan SPA</v>
      </c>
      <c r="P1349" t="str">
        <f>TRIM(E1349)</f>
        <v>non terminato</v>
      </c>
      <c r="Q1349" t="str">
        <f t="shared" si="111"/>
        <v>20</v>
      </c>
      <c r="R1349" t="str">
        <f t="shared" si="111"/>
        <v>19</v>
      </c>
    </row>
    <row r="1350" spans="1:18" ht="12.75" customHeight="1" x14ac:dyDescent="0.3">
      <c r="A1350" s="16">
        <v>1352</v>
      </c>
      <c r="B1350" s="14" t="s">
        <v>662</v>
      </c>
      <c r="C1350" s="14" t="s">
        <v>8</v>
      </c>
      <c r="D1350" s="14" t="s">
        <v>97</v>
      </c>
      <c r="E1350" s="15" t="s">
        <v>1391</v>
      </c>
      <c r="F1350" s="16">
        <v>30</v>
      </c>
      <c r="G1350" s="17">
        <v>26</v>
      </c>
      <c r="H1350" s="18">
        <f t="shared" si="107"/>
        <v>780</v>
      </c>
      <c r="I1350" s="14" t="str">
        <f t="shared" si="108"/>
        <v>ITA-zan SPA-26</v>
      </c>
      <c r="J1350" s="32" t="str">
        <f>MID(Tabella1[[#This Row],[COD PRODOTTO]],3,3)</f>
        <v>290</v>
      </c>
      <c r="K1350" s="32"/>
      <c r="L1350" t="str">
        <f t="shared" si="109"/>
        <v>terminato</v>
      </c>
      <c r="M1350" t="str">
        <f t="shared" si="110"/>
        <v>F6290242</v>
      </c>
      <c r="N1350" t="str">
        <f>TRIM(C1350)</f>
        <v>ITA</v>
      </c>
      <c r="O1350" t="str">
        <f>TRIM(D1350)</f>
        <v>zan SPA</v>
      </c>
      <c r="P1350" t="str">
        <f>TRIM(E1350)</f>
        <v>non terminato</v>
      </c>
      <c r="Q1350" t="str">
        <f t="shared" si="111"/>
        <v>30</v>
      </c>
      <c r="R1350" t="str">
        <f t="shared" si="111"/>
        <v>26</v>
      </c>
    </row>
    <row r="1351" spans="1:18" ht="12.75" customHeight="1" x14ac:dyDescent="0.3">
      <c r="A1351" s="16">
        <v>1353</v>
      </c>
      <c r="B1351" s="14" t="s">
        <v>663</v>
      </c>
      <c r="C1351" s="14" t="s">
        <v>8</v>
      </c>
      <c r="D1351" s="14" t="s">
        <v>65</v>
      </c>
      <c r="E1351" s="14" t="s">
        <v>10</v>
      </c>
      <c r="F1351" s="16">
        <v>0</v>
      </c>
      <c r="G1351" s="17">
        <v>23</v>
      </c>
      <c r="H1351" s="18" t="str">
        <f t="shared" si="107"/>
        <v/>
      </c>
      <c r="I1351" s="14" t="str">
        <f t="shared" si="108"/>
        <v>ITA-zan PAM-23</v>
      </c>
      <c r="J1351" s="32" t="str">
        <f>MID(Tabella1[[#This Row],[COD PRODOTTO]],3,3)</f>
        <v>669</v>
      </c>
      <c r="K1351" s="32"/>
      <c r="L1351" t="str">
        <f t="shared" si="109"/>
        <v>terminato</v>
      </c>
      <c r="M1351" t="str">
        <f t="shared" si="110"/>
        <v>A8669178</v>
      </c>
      <c r="N1351" t="str">
        <f>TRIM(C1351)</f>
        <v>ITA</v>
      </c>
      <c r="O1351" t="str">
        <f>TRIM(D1351)</f>
        <v>zan PAM</v>
      </c>
      <c r="P1351" t="str">
        <f>TRIM(E1351)</f>
        <v>terminato</v>
      </c>
      <c r="Q1351" t="str">
        <f t="shared" si="111"/>
        <v>0</v>
      </c>
      <c r="R1351" t="str">
        <f t="shared" si="111"/>
        <v>23</v>
      </c>
    </row>
    <row r="1352" spans="1:18" ht="12.75" customHeight="1" x14ac:dyDescent="0.3">
      <c r="A1352" s="16">
        <v>1354</v>
      </c>
      <c r="B1352" s="14" t="s">
        <v>663</v>
      </c>
      <c r="C1352" s="14" t="s">
        <v>8</v>
      </c>
      <c r="D1352" s="14" t="s">
        <v>65</v>
      </c>
      <c r="E1352" s="15" t="s">
        <v>1391</v>
      </c>
      <c r="F1352" s="16">
        <v>20</v>
      </c>
      <c r="G1352" s="17">
        <v>29</v>
      </c>
      <c r="H1352" s="18">
        <f t="shared" si="107"/>
        <v>580</v>
      </c>
      <c r="I1352" s="14" t="str">
        <f t="shared" si="108"/>
        <v>ITA-zan PAM-29</v>
      </c>
      <c r="J1352" s="32" t="str">
        <f>MID(Tabella1[[#This Row],[COD PRODOTTO]],3,3)</f>
        <v>669</v>
      </c>
      <c r="K1352" s="32"/>
      <c r="L1352" t="str">
        <f t="shared" si="109"/>
        <v>terminato</v>
      </c>
      <c r="M1352" t="str">
        <f t="shared" si="110"/>
        <v>A8669178</v>
      </c>
      <c r="N1352" t="str">
        <f>TRIM(C1352)</f>
        <v>ITA</v>
      </c>
      <c r="O1352" t="str">
        <f>TRIM(D1352)</f>
        <v>zan PAM</v>
      </c>
      <c r="P1352" t="str">
        <f>TRIM(E1352)</f>
        <v>non terminato</v>
      </c>
      <c r="Q1352" t="str">
        <f t="shared" si="111"/>
        <v>20</v>
      </c>
      <c r="R1352" t="str">
        <f t="shared" si="111"/>
        <v>29</v>
      </c>
    </row>
    <row r="1353" spans="1:18" ht="12.75" customHeight="1" x14ac:dyDescent="0.3">
      <c r="A1353" s="16">
        <v>1355</v>
      </c>
      <c r="B1353" s="14" t="s">
        <v>663</v>
      </c>
      <c r="C1353" s="14" t="s">
        <v>8</v>
      </c>
      <c r="D1353" s="14" t="s">
        <v>65</v>
      </c>
      <c r="E1353" s="15" t="s">
        <v>1391</v>
      </c>
      <c r="F1353" s="16">
        <v>30</v>
      </c>
      <c r="G1353" s="17">
        <v>26</v>
      </c>
      <c r="H1353" s="18">
        <f t="shared" si="107"/>
        <v>780</v>
      </c>
      <c r="I1353" s="14" t="str">
        <f t="shared" si="108"/>
        <v>ITA-zan PAM-26</v>
      </c>
      <c r="J1353" s="32" t="str">
        <f>MID(Tabella1[[#This Row],[COD PRODOTTO]],3,3)</f>
        <v>669</v>
      </c>
      <c r="K1353" s="32"/>
      <c r="L1353" t="str">
        <f t="shared" si="109"/>
        <v>terminato</v>
      </c>
      <c r="M1353" t="str">
        <f t="shared" si="110"/>
        <v>A8669178</v>
      </c>
      <c r="N1353" t="str">
        <f>TRIM(C1353)</f>
        <v>ITA</v>
      </c>
      <c r="O1353" t="str">
        <f>TRIM(D1353)</f>
        <v>zan PAM</v>
      </c>
      <c r="P1353" t="str">
        <f>TRIM(E1353)</f>
        <v>non terminato</v>
      </c>
      <c r="Q1353" t="str">
        <f t="shared" si="111"/>
        <v>30</v>
      </c>
      <c r="R1353" t="str">
        <f t="shared" si="111"/>
        <v>26</v>
      </c>
    </row>
    <row r="1354" spans="1:18" ht="12.75" customHeight="1" x14ac:dyDescent="0.3">
      <c r="A1354" s="16">
        <v>1356</v>
      </c>
      <c r="B1354" s="14" t="s">
        <v>664</v>
      </c>
      <c r="C1354" s="14" t="s">
        <v>8</v>
      </c>
      <c r="D1354" s="14" t="s">
        <v>36</v>
      </c>
      <c r="E1354" s="14" t="s">
        <v>10</v>
      </c>
      <c r="F1354" s="16">
        <v>0</v>
      </c>
      <c r="G1354" s="17">
        <v>37</v>
      </c>
      <c r="H1354" s="18" t="str">
        <f t="shared" si="107"/>
        <v/>
      </c>
      <c r="I1354" s="14" t="str">
        <f t="shared" si="108"/>
        <v>ITA-zan VETRI-37</v>
      </c>
      <c r="J1354" s="32" t="str">
        <f>MID(Tabella1[[#This Row],[COD PRODOTTO]],3,3)</f>
        <v>096</v>
      </c>
      <c r="K1354" s="32"/>
      <c r="L1354" t="str">
        <f t="shared" si="109"/>
        <v>terminato</v>
      </c>
      <c r="M1354" t="str">
        <f t="shared" si="110"/>
        <v>M6096380</v>
      </c>
      <c r="N1354" t="str">
        <f>TRIM(C1354)</f>
        <v>ITA</v>
      </c>
      <c r="O1354" t="str">
        <f>TRIM(D1354)</f>
        <v>zan VETRI</v>
      </c>
      <c r="P1354" t="str">
        <f>TRIM(E1354)</f>
        <v>terminato</v>
      </c>
      <c r="Q1354" t="str">
        <f t="shared" si="111"/>
        <v>0</v>
      </c>
      <c r="R1354" t="str">
        <f t="shared" si="111"/>
        <v>37</v>
      </c>
    </row>
    <row r="1355" spans="1:18" ht="12.75" customHeight="1" x14ac:dyDescent="0.3">
      <c r="A1355" s="16">
        <v>1357</v>
      </c>
      <c r="B1355" s="14" t="s">
        <v>665</v>
      </c>
      <c r="C1355" s="14" t="s">
        <v>8</v>
      </c>
      <c r="D1355" s="14" t="s">
        <v>75</v>
      </c>
      <c r="E1355" s="14" t="s">
        <v>10</v>
      </c>
      <c r="F1355" s="16">
        <v>0</v>
      </c>
      <c r="G1355" s="17">
        <v>12</v>
      </c>
      <c r="H1355" s="18" t="str">
        <f t="shared" si="107"/>
        <v/>
      </c>
      <c r="I1355" s="14" t="str">
        <f t="shared" si="108"/>
        <v>ITA-lollo SRL-12</v>
      </c>
      <c r="J1355" s="32" t="str">
        <f>MID(Tabella1[[#This Row],[COD PRODOTTO]],3,3)</f>
        <v>582</v>
      </c>
      <c r="K1355" s="32"/>
      <c r="L1355" t="str">
        <f t="shared" si="109"/>
        <v>terminato</v>
      </c>
      <c r="M1355" t="str">
        <f t="shared" si="110"/>
        <v>M6582387</v>
      </c>
      <c r="N1355" t="str">
        <f>TRIM(C1355)</f>
        <v>ITA</v>
      </c>
      <c r="O1355" t="str">
        <f>TRIM(D1355)</f>
        <v>lollo SRL</v>
      </c>
      <c r="P1355" t="str">
        <f>TRIM(E1355)</f>
        <v>terminato</v>
      </c>
      <c r="Q1355" t="str">
        <f t="shared" si="111"/>
        <v>0</v>
      </c>
      <c r="R1355" t="str">
        <f t="shared" si="111"/>
        <v>12</v>
      </c>
    </row>
    <row r="1356" spans="1:18" ht="12.75" customHeight="1" x14ac:dyDescent="0.3">
      <c r="A1356" s="16">
        <v>1358</v>
      </c>
      <c r="B1356" s="14" t="s">
        <v>666</v>
      </c>
      <c r="C1356" s="14" t="s">
        <v>14</v>
      </c>
      <c r="D1356" s="14" t="s">
        <v>16</v>
      </c>
      <c r="E1356" s="14" t="s">
        <v>10</v>
      </c>
      <c r="F1356" s="16">
        <v>0</v>
      </c>
      <c r="G1356" s="17">
        <v>30</v>
      </c>
      <c r="H1356" s="18" t="str">
        <f t="shared" si="107"/>
        <v/>
      </c>
      <c r="I1356" s="14" t="str">
        <f t="shared" si="108"/>
        <v>EGY-EGYPTIAN SAE-30</v>
      </c>
      <c r="J1356" s="32" t="str">
        <f>MID(Tabella1[[#This Row],[COD PRODOTTO]],3,3)</f>
        <v>726</v>
      </c>
      <c r="K1356" s="32"/>
      <c r="L1356" t="str">
        <f t="shared" si="109"/>
        <v>terminato</v>
      </c>
      <c r="M1356" t="str">
        <f t="shared" si="110"/>
        <v>M6726028</v>
      </c>
      <c r="N1356" t="str">
        <f>TRIM(C1356)</f>
        <v>EGY</v>
      </c>
      <c r="O1356" t="str">
        <f>TRIM(D1356)</f>
        <v>EGYPTIAN SAE</v>
      </c>
      <c r="P1356" t="str">
        <f>TRIM(E1356)</f>
        <v>terminato</v>
      </c>
      <c r="Q1356" t="str">
        <f t="shared" si="111"/>
        <v>0</v>
      </c>
      <c r="R1356" t="str">
        <f t="shared" si="111"/>
        <v>30</v>
      </c>
    </row>
    <row r="1357" spans="1:18" ht="12.75" customHeight="1" x14ac:dyDescent="0.3">
      <c r="A1357" s="16">
        <v>1359</v>
      </c>
      <c r="B1357" s="14" t="s">
        <v>666</v>
      </c>
      <c r="C1357" s="14" t="s">
        <v>14</v>
      </c>
      <c r="D1357" s="14" t="s">
        <v>16</v>
      </c>
      <c r="E1357" s="15" t="s">
        <v>1391</v>
      </c>
      <c r="F1357" s="16">
        <v>20</v>
      </c>
      <c r="G1357" s="17">
        <v>23</v>
      </c>
      <c r="H1357" s="18">
        <f t="shared" si="107"/>
        <v>460</v>
      </c>
      <c r="I1357" s="14" t="str">
        <f t="shared" si="108"/>
        <v>EGY-EGYPTIAN SAE-23</v>
      </c>
      <c r="J1357" s="32" t="str">
        <f>MID(Tabella1[[#This Row],[COD PRODOTTO]],3,3)</f>
        <v>726</v>
      </c>
      <c r="K1357" s="32"/>
      <c r="L1357" t="str">
        <f t="shared" si="109"/>
        <v>terminato</v>
      </c>
      <c r="M1357" t="str">
        <f t="shared" si="110"/>
        <v>M6726028</v>
      </c>
      <c r="N1357" t="str">
        <f>TRIM(C1357)</f>
        <v>EGY</v>
      </c>
      <c r="O1357" t="str">
        <f>TRIM(D1357)</f>
        <v>EGYPTIAN SAE</v>
      </c>
      <c r="P1357" t="str">
        <f>TRIM(E1357)</f>
        <v>non terminato</v>
      </c>
      <c r="Q1357" t="str">
        <f t="shared" si="111"/>
        <v>20</v>
      </c>
      <c r="R1357" t="str">
        <f t="shared" si="111"/>
        <v>23</v>
      </c>
    </row>
    <row r="1358" spans="1:18" ht="12.75" customHeight="1" x14ac:dyDescent="0.3">
      <c r="A1358" s="16">
        <v>1360</v>
      </c>
      <c r="B1358" s="14" t="s">
        <v>666</v>
      </c>
      <c r="C1358" s="14" t="s">
        <v>14</v>
      </c>
      <c r="D1358" s="14" t="s">
        <v>16</v>
      </c>
      <c r="E1358" s="15" t="s">
        <v>1391</v>
      </c>
      <c r="F1358" s="16">
        <v>30</v>
      </c>
      <c r="G1358" s="17">
        <v>17</v>
      </c>
      <c r="H1358" s="18">
        <f t="shared" si="107"/>
        <v>510</v>
      </c>
      <c r="I1358" s="14" t="str">
        <f t="shared" si="108"/>
        <v>EGY-EGYPTIAN SAE-17</v>
      </c>
      <c r="J1358" s="32" t="str">
        <f>MID(Tabella1[[#This Row],[COD PRODOTTO]],3,3)</f>
        <v>726</v>
      </c>
      <c r="K1358" s="32"/>
      <c r="L1358" t="str">
        <f t="shared" si="109"/>
        <v>terminato</v>
      </c>
      <c r="M1358" t="str">
        <f t="shared" si="110"/>
        <v>M6726028</v>
      </c>
      <c r="N1358" t="str">
        <f>TRIM(C1358)</f>
        <v>EGY</v>
      </c>
      <c r="O1358" t="str">
        <f>TRIM(D1358)</f>
        <v>EGYPTIAN SAE</v>
      </c>
      <c r="P1358" t="str">
        <f>TRIM(E1358)</f>
        <v>non terminato</v>
      </c>
      <c r="Q1358" t="str">
        <f t="shared" si="111"/>
        <v>30</v>
      </c>
      <c r="R1358" t="str">
        <f t="shared" si="111"/>
        <v>17</v>
      </c>
    </row>
    <row r="1359" spans="1:18" ht="12.75" customHeight="1" x14ac:dyDescent="0.3">
      <c r="A1359" s="16">
        <v>1361</v>
      </c>
      <c r="B1359" s="14" t="s">
        <v>667</v>
      </c>
      <c r="C1359" s="14" t="s">
        <v>8</v>
      </c>
      <c r="D1359" s="14" t="s">
        <v>94</v>
      </c>
      <c r="E1359" s="14" t="s">
        <v>10</v>
      </c>
      <c r="F1359" s="16">
        <v>0</v>
      </c>
      <c r="G1359" s="17">
        <v>19</v>
      </c>
      <c r="H1359" s="18" t="str">
        <f t="shared" si="107"/>
        <v/>
      </c>
      <c r="I1359" s="14" t="str">
        <f t="shared" si="108"/>
        <v>ITA-SG palla S.R.L.-19</v>
      </c>
      <c r="J1359" s="32" t="str">
        <f>MID(Tabella1[[#This Row],[COD PRODOTTO]],3,3)</f>
        <v>176</v>
      </c>
      <c r="K1359" s="32"/>
      <c r="L1359" t="str">
        <f t="shared" si="109"/>
        <v>terminato</v>
      </c>
      <c r="M1359" t="str">
        <f t="shared" si="110"/>
        <v>C4176272</v>
      </c>
      <c r="N1359" t="str">
        <f>TRIM(C1359)</f>
        <v>ITA</v>
      </c>
      <c r="O1359" t="str">
        <f>TRIM(D1359)</f>
        <v>SG palla S.R.L.</v>
      </c>
      <c r="P1359" t="str">
        <f>TRIM(E1359)</f>
        <v>terminato</v>
      </c>
      <c r="Q1359" t="str">
        <f t="shared" si="111"/>
        <v>0</v>
      </c>
      <c r="R1359" t="str">
        <f t="shared" si="111"/>
        <v>19</v>
      </c>
    </row>
    <row r="1360" spans="1:18" ht="12.75" customHeight="1" x14ac:dyDescent="0.3">
      <c r="A1360" s="16">
        <v>1362</v>
      </c>
      <c r="B1360" s="14" t="s">
        <v>667</v>
      </c>
      <c r="C1360" s="14" t="s">
        <v>8</v>
      </c>
      <c r="D1360" s="14" t="s">
        <v>94</v>
      </c>
      <c r="E1360" s="15" t="s">
        <v>1391</v>
      </c>
      <c r="F1360" s="16">
        <v>20</v>
      </c>
      <c r="G1360" s="17">
        <v>16</v>
      </c>
      <c r="H1360" s="18">
        <f t="shared" si="107"/>
        <v>320</v>
      </c>
      <c r="I1360" s="14" t="str">
        <f t="shared" si="108"/>
        <v>ITA-SG palla S.R.L.-16</v>
      </c>
      <c r="J1360" s="32" t="str">
        <f>MID(Tabella1[[#This Row],[COD PRODOTTO]],3,3)</f>
        <v>176</v>
      </c>
      <c r="K1360" s="32"/>
      <c r="L1360" t="str">
        <f t="shared" si="109"/>
        <v>terminato</v>
      </c>
      <c r="M1360" t="str">
        <f t="shared" si="110"/>
        <v>C4176272</v>
      </c>
      <c r="N1360" t="str">
        <f>TRIM(C1360)</f>
        <v>ITA</v>
      </c>
      <c r="O1360" t="str">
        <f>TRIM(D1360)</f>
        <v>SG palla S.R.L.</v>
      </c>
      <c r="P1360" t="str">
        <f>TRIM(E1360)</f>
        <v>non terminato</v>
      </c>
      <c r="Q1360" t="str">
        <f t="shared" si="111"/>
        <v>20</v>
      </c>
      <c r="R1360" t="str">
        <f t="shared" si="111"/>
        <v>16</v>
      </c>
    </row>
    <row r="1361" spans="1:18" ht="12.75" customHeight="1" x14ac:dyDescent="0.3">
      <c r="A1361" s="16">
        <v>1363</v>
      </c>
      <c r="B1361" s="14" t="s">
        <v>667</v>
      </c>
      <c r="C1361" s="14" t="s">
        <v>8</v>
      </c>
      <c r="D1361" s="14" t="s">
        <v>94</v>
      </c>
      <c r="E1361" s="15" t="s">
        <v>1391</v>
      </c>
      <c r="F1361" s="16">
        <v>30</v>
      </c>
      <c r="G1361" s="17">
        <v>26</v>
      </c>
      <c r="H1361" s="18">
        <f t="shared" si="107"/>
        <v>780</v>
      </c>
      <c r="I1361" s="14" t="str">
        <f t="shared" si="108"/>
        <v>ITA-SG palla S.R.L.-26</v>
      </c>
      <c r="J1361" s="32" t="str">
        <f>MID(Tabella1[[#This Row],[COD PRODOTTO]],3,3)</f>
        <v>176</v>
      </c>
      <c r="K1361" s="32"/>
      <c r="L1361" t="str">
        <f t="shared" si="109"/>
        <v>terminato</v>
      </c>
      <c r="M1361" t="str">
        <f t="shared" si="110"/>
        <v>C4176272</v>
      </c>
      <c r="N1361" t="str">
        <f>TRIM(C1361)</f>
        <v>ITA</v>
      </c>
      <c r="O1361" t="str">
        <f>TRIM(D1361)</f>
        <v>SG palla S.R.L.</v>
      </c>
      <c r="P1361" t="str">
        <f>TRIM(E1361)</f>
        <v>non terminato</v>
      </c>
      <c r="Q1361" t="str">
        <f t="shared" si="111"/>
        <v>30</v>
      </c>
      <c r="R1361" t="str">
        <f t="shared" si="111"/>
        <v>26</v>
      </c>
    </row>
    <row r="1362" spans="1:18" ht="12.75" customHeight="1" x14ac:dyDescent="0.3">
      <c r="A1362" s="16">
        <v>1364</v>
      </c>
      <c r="B1362" s="14" t="s">
        <v>668</v>
      </c>
      <c r="C1362" s="14" t="s">
        <v>8</v>
      </c>
      <c r="D1362" s="14" t="s">
        <v>9</v>
      </c>
      <c r="E1362" s="15" t="s">
        <v>1391</v>
      </c>
      <c r="F1362" s="16">
        <v>30</v>
      </c>
      <c r="G1362" s="17">
        <v>17</v>
      </c>
      <c r="H1362" s="18">
        <f t="shared" si="107"/>
        <v>510</v>
      </c>
      <c r="I1362" s="14" t="str">
        <f t="shared" si="108"/>
        <v>ITA-SG-17</v>
      </c>
      <c r="J1362" s="32" t="str">
        <f>MID(Tabella1[[#This Row],[COD PRODOTTO]],3,3)</f>
        <v>864</v>
      </c>
      <c r="K1362" s="32"/>
      <c r="L1362" t="str">
        <f t="shared" si="109"/>
        <v>terminato</v>
      </c>
      <c r="M1362" t="str">
        <f t="shared" si="110"/>
        <v>M0864011</v>
      </c>
      <c r="N1362" t="str">
        <f>TRIM(C1362)</f>
        <v>ITA</v>
      </c>
      <c r="O1362" t="str">
        <f>TRIM(D1362)</f>
        <v>SG</v>
      </c>
      <c r="P1362" t="str">
        <f>TRIM(E1362)</f>
        <v>non terminato</v>
      </c>
      <c r="Q1362" t="str">
        <f t="shared" si="111"/>
        <v>30</v>
      </c>
      <c r="R1362" t="str">
        <f t="shared" si="111"/>
        <v>17</v>
      </c>
    </row>
    <row r="1363" spans="1:18" ht="12.75" customHeight="1" x14ac:dyDescent="0.3">
      <c r="A1363" s="16">
        <v>1365</v>
      </c>
      <c r="B1363" s="14" t="s">
        <v>668</v>
      </c>
      <c r="C1363" s="14" t="s">
        <v>8</v>
      </c>
      <c r="D1363" s="14" t="s">
        <v>9</v>
      </c>
      <c r="E1363" s="14" t="s">
        <v>10</v>
      </c>
      <c r="F1363" s="16">
        <v>0</v>
      </c>
      <c r="G1363" s="17">
        <v>13</v>
      </c>
      <c r="H1363" s="18" t="str">
        <f t="shared" si="107"/>
        <v/>
      </c>
      <c r="I1363" s="14" t="str">
        <f t="shared" si="108"/>
        <v>ITA-SG-13</v>
      </c>
      <c r="J1363" s="32" t="str">
        <f>MID(Tabella1[[#This Row],[COD PRODOTTO]],3,3)</f>
        <v>864</v>
      </c>
      <c r="K1363" s="32"/>
      <c r="L1363" t="str">
        <f t="shared" si="109"/>
        <v>terminato</v>
      </c>
      <c r="M1363" t="str">
        <f t="shared" si="110"/>
        <v>M0864011</v>
      </c>
      <c r="N1363" t="str">
        <f>TRIM(C1363)</f>
        <v>ITA</v>
      </c>
      <c r="O1363" t="str">
        <f>TRIM(D1363)</f>
        <v>SG</v>
      </c>
      <c r="P1363" t="str">
        <f>TRIM(E1363)</f>
        <v>terminato</v>
      </c>
      <c r="Q1363" t="str">
        <f t="shared" si="111"/>
        <v>0</v>
      </c>
      <c r="R1363" t="str">
        <f t="shared" si="111"/>
        <v>13</v>
      </c>
    </row>
    <row r="1364" spans="1:18" ht="12.75" customHeight="1" x14ac:dyDescent="0.3">
      <c r="A1364" s="16">
        <v>1366</v>
      </c>
      <c r="B1364" s="14" t="s">
        <v>669</v>
      </c>
      <c r="C1364" s="14" t="s">
        <v>8</v>
      </c>
      <c r="D1364" s="14" t="s">
        <v>65</v>
      </c>
      <c r="E1364" s="14" t="s">
        <v>10</v>
      </c>
      <c r="F1364" s="16">
        <v>0</v>
      </c>
      <c r="G1364" s="17">
        <v>28</v>
      </c>
      <c r="H1364" s="18" t="str">
        <f t="shared" si="107"/>
        <v/>
      </c>
      <c r="I1364" s="14" t="str">
        <f t="shared" si="108"/>
        <v>ITA-zan PAM-28</v>
      </c>
      <c r="J1364" s="32" t="str">
        <f>MID(Tabella1[[#This Row],[COD PRODOTTO]],3,3)</f>
        <v>762</v>
      </c>
      <c r="K1364" s="32"/>
      <c r="L1364" t="str">
        <f t="shared" si="109"/>
        <v>terminato</v>
      </c>
      <c r="M1364" t="str">
        <f t="shared" si="110"/>
        <v>R9762264</v>
      </c>
      <c r="N1364" t="str">
        <f>TRIM(C1364)</f>
        <v>ITA</v>
      </c>
      <c r="O1364" t="str">
        <f>TRIM(D1364)</f>
        <v>zan PAM</v>
      </c>
      <c r="P1364" t="str">
        <f>TRIM(E1364)</f>
        <v>terminato</v>
      </c>
      <c r="Q1364" t="str">
        <f t="shared" si="111"/>
        <v>0</v>
      </c>
      <c r="R1364" t="str">
        <f t="shared" si="111"/>
        <v>28</v>
      </c>
    </row>
    <row r="1365" spans="1:18" ht="12.75" customHeight="1" x14ac:dyDescent="0.3">
      <c r="A1365" s="16">
        <v>1367</v>
      </c>
      <c r="B1365" s="14" t="s">
        <v>669</v>
      </c>
      <c r="C1365" s="14" t="s">
        <v>8</v>
      </c>
      <c r="D1365" s="14" t="s">
        <v>65</v>
      </c>
      <c r="E1365" s="15" t="s">
        <v>1391</v>
      </c>
      <c r="F1365" s="16">
        <v>20</v>
      </c>
      <c r="G1365" s="17">
        <v>16</v>
      </c>
      <c r="H1365" s="18">
        <f t="shared" si="107"/>
        <v>320</v>
      </c>
      <c r="I1365" s="14" t="str">
        <f t="shared" si="108"/>
        <v>ITA-zan PAM-16</v>
      </c>
      <c r="J1365" s="32" t="str">
        <f>MID(Tabella1[[#This Row],[COD PRODOTTO]],3,3)</f>
        <v>762</v>
      </c>
      <c r="K1365" s="32"/>
      <c r="L1365" t="str">
        <f t="shared" si="109"/>
        <v>terminato</v>
      </c>
      <c r="M1365" t="str">
        <f t="shared" si="110"/>
        <v>R9762264</v>
      </c>
      <c r="N1365" t="str">
        <f>TRIM(C1365)</f>
        <v>ITA</v>
      </c>
      <c r="O1365" t="str">
        <f>TRIM(D1365)</f>
        <v>zan PAM</v>
      </c>
      <c r="P1365" t="str">
        <f>TRIM(E1365)</f>
        <v>non terminato</v>
      </c>
      <c r="Q1365" t="str">
        <f t="shared" si="111"/>
        <v>20</v>
      </c>
      <c r="R1365" t="str">
        <f t="shared" si="111"/>
        <v>16</v>
      </c>
    </row>
    <row r="1366" spans="1:18" ht="12.75" customHeight="1" x14ac:dyDescent="0.3">
      <c r="A1366" s="16">
        <v>1368</v>
      </c>
      <c r="B1366" s="14" t="s">
        <v>669</v>
      </c>
      <c r="C1366" s="14" t="s">
        <v>8</v>
      </c>
      <c r="D1366" s="14" t="s">
        <v>65</v>
      </c>
      <c r="E1366" s="15" t="s">
        <v>1391</v>
      </c>
      <c r="F1366" s="16">
        <v>30</v>
      </c>
      <c r="G1366" s="17">
        <v>19</v>
      </c>
      <c r="H1366" s="18">
        <f t="shared" si="107"/>
        <v>570</v>
      </c>
      <c r="I1366" s="14" t="str">
        <f t="shared" si="108"/>
        <v>ITA-zan PAM-19</v>
      </c>
      <c r="J1366" s="32" t="str">
        <f>MID(Tabella1[[#This Row],[COD PRODOTTO]],3,3)</f>
        <v>762</v>
      </c>
      <c r="K1366" s="32"/>
      <c r="L1366" t="str">
        <f t="shared" si="109"/>
        <v>terminato</v>
      </c>
      <c r="M1366" t="str">
        <f t="shared" si="110"/>
        <v>R9762264</v>
      </c>
      <c r="N1366" t="str">
        <f>TRIM(C1366)</f>
        <v>ITA</v>
      </c>
      <c r="O1366" t="str">
        <f>TRIM(D1366)</f>
        <v>zan PAM</v>
      </c>
      <c r="P1366" t="str">
        <f>TRIM(E1366)</f>
        <v>non terminato</v>
      </c>
      <c r="Q1366" t="str">
        <f t="shared" si="111"/>
        <v>30</v>
      </c>
      <c r="R1366" t="str">
        <f t="shared" si="111"/>
        <v>19</v>
      </c>
    </row>
    <row r="1367" spans="1:18" ht="12.75" customHeight="1" x14ac:dyDescent="0.3">
      <c r="A1367" s="16">
        <v>1369</v>
      </c>
      <c r="B1367" s="14" t="s">
        <v>670</v>
      </c>
      <c r="C1367" s="14" t="s">
        <v>8</v>
      </c>
      <c r="D1367" s="14" t="s">
        <v>9</v>
      </c>
      <c r="E1367" s="15" t="s">
        <v>1391</v>
      </c>
      <c r="F1367" s="16">
        <v>30</v>
      </c>
      <c r="G1367" s="17">
        <v>22</v>
      </c>
      <c r="H1367" s="18">
        <f t="shared" si="107"/>
        <v>660</v>
      </c>
      <c r="I1367" s="14" t="str">
        <f t="shared" si="108"/>
        <v>ITA-SG-22</v>
      </c>
      <c r="J1367" s="32" t="str">
        <f>MID(Tabella1[[#This Row],[COD PRODOTTO]],3,3)</f>
        <v>590</v>
      </c>
      <c r="K1367" s="32"/>
      <c r="L1367" t="str">
        <f t="shared" si="109"/>
        <v>terminato</v>
      </c>
      <c r="M1367" t="str">
        <f t="shared" si="110"/>
        <v>D1590730</v>
      </c>
      <c r="N1367" t="str">
        <f>TRIM(C1367)</f>
        <v>ITA</v>
      </c>
      <c r="O1367" t="str">
        <f>TRIM(D1367)</f>
        <v>SG</v>
      </c>
      <c r="P1367" t="str">
        <f>TRIM(E1367)</f>
        <v>non terminato</v>
      </c>
      <c r="Q1367" t="str">
        <f t="shared" si="111"/>
        <v>30</v>
      </c>
      <c r="R1367" t="str">
        <f t="shared" si="111"/>
        <v>22</v>
      </c>
    </row>
    <row r="1368" spans="1:18" ht="12.75" customHeight="1" x14ac:dyDescent="0.3">
      <c r="A1368" s="16">
        <v>1370</v>
      </c>
      <c r="B1368" s="14" t="s">
        <v>670</v>
      </c>
      <c r="C1368" s="14" t="s">
        <v>8</v>
      </c>
      <c r="D1368" s="14" t="s">
        <v>9</v>
      </c>
      <c r="E1368" s="15" t="s">
        <v>1391</v>
      </c>
      <c r="F1368" s="16">
        <v>20</v>
      </c>
      <c r="G1368" s="17">
        <v>22</v>
      </c>
      <c r="H1368" s="18">
        <f t="shared" si="107"/>
        <v>440</v>
      </c>
      <c r="I1368" s="14" t="str">
        <f t="shared" si="108"/>
        <v>ITA-SG-22</v>
      </c>
      <c r="J1368" s="32" t="str">
        <f>MID(Tabella1[[#This Row],[COD PRODOTTO]],3,3)</f>
        <v>590</v>
      </c>
      <c r="K1368" s="32"/>
      <c r="L1368" t="str">
        <f t="shared" si="109"/>
        <v>terminato</v>
      </c>
      <c r="M1368" t="str">
        <f t="shared" si="110"/>
        <v>D1590730</v>
      </c>
      <c r="N1368" t="str">
        <f>TRIM(C1368)</f>
        <v>ITA</v>
      </c>
      <c r="O1368" t="str">
        <f>TRIM(D1368)</f>
        <v>SG</v>
      </c>
      <c r="P1368" t="str">
        <f>TRIM(E1368)</f>
        <v>non terminato</v>
      </c>
      <c r="Q1368" t="str">
        <f t="shared" si="111"/>
        <v>20</v>
      </c>
      <c r="R1368" t="str">
        <f t="shared" si="111"/>
        <v>22</v>
      </c>
    </row>
    <row r="1369" spans="1:18" ht="12.75" customHeight="1" x14ac:dyDescent="0.3">
      <c r="A1369" s="16">
        <v>1371</v>
      </c>
      <c r="B1369" s="14" t="s">
        <v>670</v>
      </c>
      <c r="C1369" s="14" t="s">
        <v>8</v>
      </c>
      <c r="D1369" s="14" t="s">
        <v>9</v>
      </c>
      <c r="E1369" s="14" t="s">
        <v>10</v>
      </c>
      <c r="F1369" s="16">
        <v>0</v>
      </c>
      <c r="G1369" s="17">
        <v>22</v>
      </c>
      <c r="H1369" s="18" t="str">
        <f t="shared" si="107"/>
        <v/>
      </c>
      <c r="I1369" s="14" t="str">
        <f t="shared" si="108"/>
        <v>ITA-SG-22</v>
      </c>
      <c r="J1369" s="32" t="str">
        <f>MID(Tabella1[[#This Row],[COD PRODOTTO]],3,3)</f>
        <v>590</v>
      </c>
      <c r="K1369" s="32"/>
      <c r="L1369" t="str">
        <f t="shared" si="109"/>
        <v>terminato</v>
      </c>
      <c r="M1369" t="str">
        <f t="shared" si="110"/>
        <v>D1590730</v>
      </c>
      <c r="N1369" t="str">
        <f>TRIM(C1369)</f>
        <v>ITA</v>
      </c>
      <c r="O1369" t="str">
        <f>TRIM(D1369)</f>
        <v>SG</v>
      </c>
      <c r="P1369" t="str">
        <f>TRIM(E1369)</f>
        <v>terminato</v>
      </c>
      <c r="Q1369" t="str">
        <f t="shared" si="111"/>
        <v>0</v>
      </c>
      <c r="R1369" t="str">
        <f t="shared" si="111"/>
        <v>22</v>
      </c>
    </row>
    <row r="1370" spans="1:18" ht="12.75" customHeight="1" x14ac:dyDescent="0.3">
      <c r="A1370" s="16">
        <v>1372</v>
      </c>
      <c r="B1370" s="14" t="s">
        <v>671</v>
      </c>
      <c r="C1370" s="14" t="s">
        <v>8</v>
      </c>
      <c r="D1370" s="14" t="s">
        <v>9</v>
      </c>
      <c r="E1370" s="15" t="s">
        <v>1391</v>
      </c>
      <c r="F1370" s="16">
        <v>30</v>
      </c>
      <c r="G1370" s="17">
        <v>14</v>
      </c>
      <c r="H1370" s="18">
        <f t="shared" si="107"/>
        <v>420</v>
      </c>
      <c r="I1370" s="14" t="str">
        <f t="shared" si="108"/>
        <v>ITA-SG-14</v>
      </c>
      <c r="J1370" s="32" t="str">
        <f>MID(Tabella1[[#This Row],[COD PRODOTTO]],3,3)</f>
        <v>004</v>
      </c>
      <c r="K1370" s="32"/>
      <c r="L1370" t="str">
        <f t="shared" si="109"/>
        <v>terminato</v>
      </c>
      <c r="M1370" t="str">
        <f t="shared" si="110"/>
        <v>M0004192</v>
      </c>
      <c r="N1370" t="str">
        <f>TRIM(C1370)</f>
        <v>ITA</v>
      </c>
      <c r="O1370" t="str">
        <f>TRIM(D1370)</f>
        <v>SG</v>
      </c>
      <c r="P1370" t="str">
        <f>TRIM(E1370)</f>
        <v>non terminato</v>
      </c>
      <c r="Q1370" t="str">
        <f t="shared" si="111"/>
        <v>30</v>
      </c>
      <c r="R1370" t="str">
        <f t="shared" si="111"/>
        <v>14</v>
      </c>
    </row>
    <row r="1371" spans="1:18" ht="12.75" customHeight="1" x14ac:dyDescent="0.3">
      <c r="A1371" s="16">
        <v>1373</v>
      </c>
      <c r="B1371" s="14" t="s">
        <v>672</v>
      </c>
      <c r="C1371" s="14" t="s">
        <v>8</v>
      </c>
      <c r="D1371" s="14" t="s">
        <v>47</v>
      </c>
      <c r="E1371" s="15" t="s">
        <v>1391</v>
      </c>
      <c r="F1371" s="16">
        <v>30</v>
      </c>
      <c r="G1371" s="17">
        <v>30</v>
      </c>
      <c r="H1371" s="18">
        <f t="shared" si="107"/>
        <v>900</v>
      </c>
      <c r="I1371" s="14" t="str">
        <f t="shared" si="108"/>
        <v>ITA-zan pin SPA-30</v>
      </c>
      <c r="J1371" s="32" t="str">
        <f>MID(Tabella1[[#This Row],[COD PRODOTTO]],3,3)</f>
        <v>804</v>
      </c>
      <c r="K1371" s="32"/>
      <c r="L1371" t="str">
        <f t="shared" si="109"/>
        <v>terminato</v>
      </c>
      <c r="M1371" t="str">
        <f t="shared" si="110"/>
        <v>M4804583</v>
      </c>
      <c r="N1371" t="str">
        <f>TRIM(C1371)</f>
        <v>ITA</v>
      </c>
      <c r="O1371" t="str">
        <f>TRIM(D1371)</f>
        <v>zan pin SPA</v>
      </c>
      <c r="P1371" t="str">
        <f>TRIM(E1371)</f>
        <v>non terminato</v>
      </c>
      <c r="Q1371" t="str">
        <f t="shared" si="111"/>
        <v>30</v>
      </c>
      <c r="R1371" t="str">
        <f t="shared" si="111"/>
        <v>30</v>
      </c>
    </row>
    <row r="1372" spans="1:18" ht="12.75" customHeight="1" x14ac:dyDescent="0.3">
      <c r="A1372" s="16">
        <v>1374</v>
      </c>
      <c r="B1372" s="14" t="s">
        <v>672</v>
      </c>
      <c r="C1372" s="14" t="s">
        <v>8</v>
      </c>
      <c r="D1372" s="14" t="s">
        <v>47</v>
      </c>
      <c r="E1372" s="14" t="s">
        <v>10</v>
      </c>
      <c r="F1372" s="16">
        <v>0</v>
      </c>
      <c r="G1372" s="17">
        <v>12</v>
      </c>
      <c r="H1372" s="18" t="str">
        <f t="shared" si="107"/>
        <v/>
      </c>
      <c r="I1372" s="14" t="str">
        <f t="shared" si="108"/>
        <v>ITA-zan pin SPA-12</v>
      </c>
      <c r="J1372" s="32" t="str">
        <f>MID(Tabella1[[#This Row],[COD PRODOTTO]],3,3)</f>
        <v>804</v>
      </c>
      <c r="K1372" s="32"/>
      <c r="L1372" t="str">
        <f t="shared" si="109"/>
        <v>terminato</v>
      </c>
      <c r="M1372" t="str">
        <f t="shared" si="110"/>
        <v>M4804583</v>
      </c>
      <c r="N1372" t="str">
        <f>TRIM(C1372)</f>
        <v>ITA</v>
      </c>
      <c r="O1372" t="str">
        <f>TRIM(D1372)</f>
        <v>zan pin SPA</v>
      </c>
      <c r="P1372" t="str">
        <f>TRIM(E1372)</f>
        <v>terminato</v>
      </c>
      <c r="Q1372" t="str">
        <f t="shared" si="111"/>
        <v>0</v>
      </c>
      <c r="R1372" t="str">
        <f t="shared" si="111"/>
        <v>12</v>
      </c>
    </row>
    <row r="1373" spans="1:18" ht="12.75" customHeight="1" x14ac:dyDescent="0.3">
      <c r="A1373" s="16">
        <v>1375</v>
      </c>
      <c r="B1373" s="14" t="s">
        <v>672</v>
      </c>
      <c r="C1373" s="14" t="s">
        <v>8</v>
      </c>
      <c r="D1373" s="14" t="s">
        <v>47</v>
      </c>
      <c r="E1373" s="15" t="s">
        <v>1391</v>
      </c>
      <c r="F1373" s="16">
        <v>20</v>
      </c>
      <c r="G1373" s="17">
        <v>23</v>
      </c>
      <c r="H1373" s="18">
        <f t="shared" si="107"/>
        <v>460</v>
      </c>
      <c r="I1373" s="14" t="str">
        <f t="shared" si="108"/>
        <v>ITA-zan pin SPA-23</v>
      </c>
      <c r="J1373" s="32" t="str">
        <f>MID(Tabella1[[#This Row],[COD PRODOTTO]],3,3)</f>
        <v>804</v>
      </c>
      <c r="K1373" s="32"/>
      <c r="L1373" t="str">
        <f t="shared" si="109"/>
        <v>terminato</v>
      </c>
      <c r="M1373" t="str">
        <f t="shared" si="110"/>
        <v>M4804583</v>
      </c>
      <c r="N1373" t="str">
        <f>TRIM(C1373)</f>
        <v>ITA</v>
      </c>
      <c r="O1373" t="str">
        <f>TRIM(D1373)</f>
        <v>zan pin SPA</v>
      </c>
      <c r="P1373" t="str">
        <f>TRIM(E1373)</f>
        <v>non terminato</v>
      </c>
      <c r="Q1373" t="str">
        <f t="shared" si="111"/>
        <v>20</v>
      </c>
      <c r="R1373" t="str">
        <f t="shared" si="111"/>
        <v>23</v>
      </c>
    </row>
    <row r="1374" spans="1:18" ht="12.75" customHeight="1" x14ac:dyDescent="0.3">
      <c r="A1374" s="16">
        <v>1376</v>
      </c>
      <c r="B1374" s="14" t="s">
        <v>673</v>
      </c>
      <c r="C1374" s="14" t="s">
        <v>8</v>
      </c>
      <c r="D1374" s="14" t="s">
        <v>9</v>
      </c>
      <c r="E1374" s="14" t="s">
        <v>10</v>
      </c>
      <c r="F1374" s="16">
        <v>0</v>
      </c>
      <c r="G1374" s="17">
        <v>24</v>
      </c>
      <c r="H1374" s="18" t="str">
        <f t="shared" si="107"/>
        <v/>
      </c>
      <c r="I1374" s="14" t="str">
        <f t="shared" si="108"/>
        <v>ITA-SG-24</v>
      </c>
      <c r="J1374" s="32" t="str">
        <f>MID(Tabella1[[#This Row],[COD PRODOTTO]],3,3)</f>
        <v>083</v>
      </c>
      <c r="K1374" s="32"/>
      <c r="L1374" t="str">
        <f t="shared" si="109"/>
        <v>terminato</v>
      </c>
      <c r="M1374" t="str">
        <f t="shared" si="110"/>
        <v>M9083497</v>
      </c>
      <c r="N1374" t="str">
        <f>TRIM(C1374)</f>
        <v>ITA</v>
      </c>
      <c r="O1374" t="str">
        <f>TRIM(D1374)</f>
        <v>SG</v>
      </c>
      <c r="P1374" t="str">
        <f>TRIM(E1374)</f>
        <v>terminato</v>
      </c>
      <c r="Q1374" t="str">
        <f t="shared" si="111"/>
        <v>0</v>
      </c>
      <c r="R1374" t="str">
        <f t="shared" si="111"/>
        <v>24</v>
      </c>
    </row>
    <row r="1375" spans="1:18" ht="12.75" customHeight="1" x14ac:dyDescent="0.3">
      <c r="A1375" s="16">
        <v>1377</v>
      </c>
      <c r="B1375" s="14" t="s">
        <v>673</v>
      </c>
      <c r="C1375" s="14" t="s">
        <v>8</v>
      </c>
      <c r="D1375" s="14" t="s">
        <v>9</v>
      </c>
      <c r="E1375" s="15" t="s">
        <v>1391</v>
      </c>
      <c r="F1375" s="16">
        <v>30</v>
      </c>
      <c r="G1375" s="17">
        <v>25</v>
      </c>
      <c r="H1375" s="18">
        <f t="shared" si="107"/>
        <v>750</v>
      </c>
      <c r="I1375" s="14" t="str">
        <f t="shared" si="108"/>
        <v>ITA-SG-25</v>
      </c>
      <c r="J1375" s="32" t="str">
        <f>MID(Tabella1[[#This Row],[COD PRODOTTO]],3,3)</f>
        <v>083</v>
      </c>
      <c r="K1375" s="32"/>
      <c r="L1375" t="str">
        <f t="shared" si="109"/>
        <v>terminato</v>
      </c>
      <c r="M1375" t="str">
        <f t="shared" si="110"/>
        <v>M9083497</v>
      </c>
      <c r="N1375" t="str">
        <f>TRIM(C1375)</f>
        <v>ITA</v>
      </c>
      <c r="O1375" t="str">
        <f>TRIM(D1375)</f>
        <v>SG</v>
      </c>
      <c r="P1375" t="str">
        <f>TRIM(E1375)</f>
        <v>non terminato</v>
      </c>
      <c r="Q1375" t="str">
        <f t="shared" si="111"/>
        <v>30</v>
      </c>
      <c r="R1375" t="str">
        <f t="shared" si="111"/>
        <v>25</v>
      </c>
    </row>
    <row r="1376" spans="1:18" ht="12.75" customHeight="1" x14ac:dyDescent="0.3">
      <c r="A1376" s="16">
        <v>1378</v>
      </c>
      <c r="B1376" s="14" t="s">
        <v>673</v>
      </c>
      <c r="C1376" s="14" t="s">
        <v>8</v>
      </c>
      <c r="D1376" s="14" t="s">
        <v>9</v>
      </c>
      <c r="E1376" s="15" t="s">
        <v>1391</v>
      </c>
      <c r="F1376" s="16">
        <v>20</v>
      </c>
      <c r="G1376" s="17">
        <v>29</v>
      </c>
      <c r="H1376" s="18">
        <f t="shared" si="107"/>
        <v>580</v>
      </c>
      <c r="I1376" s="14" t="str">
        <f t="shared" si="108"/>
        <v>ITA-SG-29</v>
      </c>
      <c r="J1376" s="32" t="str">
        <f>MID(Tabella1[[#This Row],[COD PRODOTTO]],3,3)</f>
        <v>083</v>
      </c>
      <c r="K1376" s="32"/>
      <c r="L1376" t="str">
        <f t="shared" si="109"/>
        <v>terminato</v>
      </c>
      <c r="M1376" t="str">
        <f t="shared" si="110"/>
        <v>M9083497</v>
      </c>
      <c r="N1376" t="str">
        <f>TRIM(C1376)</f>
        <v>ITA</v>
      </c>
      <c r="O1376" t="str">
        <f>TRIM(D1376)</f>
        <v>SG</v>
      </c>
      <c r="P1376" t="str">
        <f>TRIM(E1376)</f>
        <v>non terminato</v>
      </c>
      <c r="Q1376" t="str">
        <f t="shared" si="111"/>
        <v>20</v>
      </c>
      <c r="R1376" t="str">
        <f t="shared" si="111"/>
        <v>29</v>
      </c>
    </row>
    <row r="1377" spans="1:18" ht="12.75" customHeight="1" x14ac:dyDescent="0.3">
      <c r="A1377" s="16">
        <v>1379</v>
      </c>
      <c r="B1377" s="14" t="s">
        <v>674</v>
      </c>
      <c r="C1377" s="14" t="s">
        <v>8</v>
      </c>
      <c r="D1377" s="14" t="s">
        <v>75</v>
      </c>
      <c r="E1377" s="15" t="s">
        <v>1391</v>
      </c>
      <c r="F1377" s="16">
        <v>20</v>
      </c>
      <c r="G1377" s="17">
        <v>36</v>
      </c>
      <c r="H1377" s="18">
        <f t="shared" si="107"/>
        <v>720</v>
      </c>
      <c r="I1377" s="14" t="str">
        <f t="shared" si="108"/>
        <v>ITA-lollo SRL-36</v>
      </c>
      <c r="J1377" s="32" t="str">
        <f>MID(Tabella1[[#This Row],[COD PRODOTTO]],3,3)</f>
        <v>209</v>
      </c>
      <c r="K1377" s="32"/>
      <c r="L1377" t="str">
        <f t="shared" si="109"/>
        <v>terminato</v>
      </c>
      <c r="M1377" t="str">
        <f t="shared" si="110"/>
        <v>R0209599</v>
      </c>
      <c r="N1377" t="str">
        <f>TRIM(C1377)</f>
        <v>ITA</v>
      </c>
      <c r="O1377" t="str">
        <f>TRIM(D1377)</f>
        <v>lollo SRL</v>
      </c>
      <c r="P1377" t="str">
        <f>TRIM(E1377)</f>
        <v>non terminato</v>
      </c>
      <c r="Q1377" t="str">
        <f t="shared" si="111"/>
        <v>20</v>
      </c>
      <c r="R1377" t="str">
        <f t="shared" si="111"/>
        <v>36</v>
      </c>
    </row>
    <row r="1378" spans="1:18" ht="12.75" customHeight="1" x14ac:dyDescent="0.3">
      <c r="A1378" s="16">
        <v>1380</v>
      </c>
      <c r="B1378" s="14" t="s">
        <v>674</v>
      </c>
      <c r="C1378" s="14" t="s">
        <v>8</v>
      </c>
      <c r="D1378" s="14" t="s">
        <v>75</v>
      </c>
      <c r="E1378" s="14" t="s">
        <v>10</v>
      </c>
      <c r="F1378" s="16">
        <v>0</v>
      </c>
      <c r="G1378" s="17">
        <v>32</v>
      </c>
      <c r="H1378" s="18" t="str">
        <f t="shared" si="107"/>
        <v/>
      </c>
      <c r="I1378" s="14" t="str">
        <f t="shared" si="108"/>
        <v>ITA-lollo SRL-32</v>
      </c>
      <c r="J1378" s="32" t="str">
        <f>MID(Tabella1[[#This Row],[COD PRODOTTO]],3,3)</f>
        <v>209</v>
      </c>
      <c r="K1378" s="32"/>
      <c r="L1378" t="str">
        <f t="shared" si="109"/>
        <v>terminato</v>
      </c>
      <c r="M1378" t="str">
        <f t="shared" si="110"/>
        <v>R0209599</v>
      </c>
      <c r="N1378" t="str">
        <f>TRIM(C1378)</f>
        <v>ITA</v>
      </c>
      <c r="O1378" t="str">
        <f>TRIM(D1378)</f>
        <v>lollo SRL</v>
      </c>
      <c r="P1378" t="str">
        <f>TRIM(E1378)</f>
        <v>terminato</v>
      </c>
      <c r="Q1378" t="str">
        <f t="shared" si="111"/>
        <v>0</v>
      </c>
      <c r="R1378" t="str">
        <f t="shared" si="111"/>
        <v>32</v>
      </c>
    </row>
    <row r="1379" spans="1:18" ht="12.75" customHeight="1" x14ac:dyDescent="0.3">
      <c r="A1379" s="16">
        <v>1381</v>
      </c>
      <c r="B1379" s="14" t="s">
        <v>675</v>
      </c>
      <c r="C1379" s="14" t="s">
        <v>8</v>
      </c>
      <c r="D1379" s="14" t="s">
        <v>47</v>
      </c>
      <c r="E1379" s="14" t="s">
        <v>10</v>
      </c>
      <c r="F1379" s="16">
        <v>0</v>
      </c>
      <c r="G1379" s="17">
        <v>19</v>
      </c>
      <c r="H1379" s="18" t="str">
        <f t="shared" si="107"/>
        <v/>
      </c>
      <c r="I1379" s="14" t="str">
        <f t="shared" si="108"/>
        <v>ITA-zan pin SPA-19</v>
      </c>
      <c r="J1379" s="32" t="str">
        <f>MID(Tabella1[[#This Row],[COD PRODOTTO]],3,3)</f>
        <v>076</v>
      </c>
      <c r="K1379" s="32"/>
      <c r="L1379" t="str">
        <f t="shared" si="109"/>
        <v>terminato</v>
      </c>
      <c r="M1379" t="str">
        <f t="shared" si="110"/>
        <v>M3076451</v>
      </c>
      <c r="N1379" t="str">
        <f>TRIM(C1379)</f>
        <v>ITA</v>
      </c>
      <c r="O1379" t="str">
        <f>TRIM(D1379)</f>
        <v>zan pin SPA</v>
      </c>
      <c r="P1379" t="str">
        <f>TRIM(E1379)</f>
        <v>terminato</v>
      </c>
      <c r="Q1379" t="str">
        <f t="shared" si="111"/>
        <v>0</v>
      </c>
      <c r="R1379" t="str">
        <f t="shared" si="111"/>
        <v>19</v>
      </c>
    </row>
    <row r="1380" spans="1:18" ht="12.75" customHeight="1" x14ac:dyDescent="0.3">
      <c r="A1380" s="16">
        <v>1382</v>
      </c>
      <c r="B1380" s="14" t="s">
        <v>676</v>
      </c>
      <c r="C1380" s="14" t="s">
        <v>8</v>
      </c>
      <c r="D1380" s="14" t="s">
        <v>9</v>
      </c>
      <c r="E1380" s="14" t="s">
        <v>10</v>
      </c>
      <c r="F1380" s="16">
        <v>0</v>
      </c>
      <c r="G1380" s="17">
        <v>37</v>
      </c>
      <c r="H1380" s="18" t="str">
        <f t="shared" si="107"/>
        <v/>
      </c>
      <c r="I1380" s="14" t="str">
        <f t="shared" si="108"/>
        <v>ITA-SG-37</v>
      </c>
      <c r="J1380" s="32" t="str">
        <f>MID(Tabella1[[#This Row],[COD PRODOTTO]],3,3)</f>
        <v>584</v>
      </c>
      <c r="K1380" s="32"/>
      <c r="L1380" t="str">
        <f t="shared" si="109"/>
        <v>terminato</v>
      </c>
      <c r="M1380" t="str">
        <f t="shared" si="110"/>
        <v>M8584294</v>
      </c>
      <c r="N1380" t="str">
        <f>TRIM(C1380)</f>
        <v>ITA</v>
      </c>
      <c r="O1380" t="str">
        <f>TRIM(D1380)</f>
        <v>SG</v>
      </c>
      <c r="P1380" t="str">
        <f>TRIM(E1380)</f>
        <v>terminato</v>
      </c>
      <c r="Q1380" t="str">
        <f t="shared" si="111"/>
        <v>0</v>
      </c>
      <c r="R1380" t="str">
        <f t="shared" si="111"/>
        <v>37</v>
      </c>
    </row>
    <row r="1381" spans="1:18" ht="12.75" customHeight="1" x14ac:dyDescent="0.3">
      <c r="A1381" s="16">
        <v>1383</v>
      </c>
      <c r="B1381" s="14" t="s">
        <v>676</v>
      </c>
      <c r="C1381" s="14" t="s">
        <v>8</v>
      </c>
      <c r="D1381" s="14" t="s">
        <v>9</v>
      </c>
      <c r="E1381" s="15" t="s">
        <v>1391</v>
      </c>
      <c r="F1381" s="16">
        <v>30</v>
      </c>
      <c r="G1381" s="17">
        <v>28</v>
      </c>
      <c r="H1381" s="18">
        <f t="shared" si="107"/>
        <v>840</v>
      </c>
      <c r="I1381" s="14" t="str">
        <f t="shared" si="108"/>
        <v>ITA-SG-28</v>
      </c>
      <c r="J1381" s="32" t="str">
        <f>MID(Tabella1[[#This Row],[COD PRODOTTO]],3,3)</f>
        <v>584</v>
      </c>
      <c r="K1381" s="32"/>
      <c r="L1381" t="str">
        <f t="shared" si="109"/>
        <v>terminato</v>
      </c>
      <c r="M1381" t="str">
        <f t="shared" si="110"/>
        <v>M8584294</v>
      </c>
      <c r="N1381" t="str">
        <f>TRIM(C1381)</f>
        <v>ITA</v>
      </c>
      <c r="O1381" t="str">
        <f>TRIM(D1381)</f>
        <v>SG</v>
      </c>
      <c r="P1381" t="str">
        <f>TRIM(E1381)</f>
        <v>non terminato</v>
      </c>
      <c r="Q1381" t="str">
        <f t="shared" si="111"/>
        <v>30</v>
      </c>
      <c r="R1381" t="str">
        <f t="shared" si="111"/>
        <v>28</v>
      </c>
    </row>
    <row r="1382" spans="1:18" ht="12.75" customHeight="1" x14ac:dyDescent="0.3">
      <c r="A1382" s="16">
        <v>1384</v>
      </c>
      <c r="B1382" s="14" t="s">
        <v>677</v>
      </c>
      <c r="C1382" s="14" t="s">
        <v>8</v>
      </c>
      <c r="D1382" s="14" t="s">
        <v>47</v>
      </c>
      <c r="E1382" s="14" t="s">
        <v>10</v>
      </c>
      <c r="F1382" s="16">
        <v>0</v>
      </c>
      <c r="G1382" s="17">
        <v>40</v>
      </c>
      <c r="H1382" s="18" t="str">
        <f t="shared" si="107"/>
        <v/>
      </c>
      <c r="I1382" s="14" t="str">
        <f t="shared" si="108"/>
        <v>ITA-zan pin SPA-40</v>
      </c>
      <c r="J1382" s="32" t="str">
        <f>MID(Tabella1[[#This Row],[COD PRODOTTO]],3,3)</f>
        <v>122</v>
      </c>
      <c r="K1382" s="32"/>
      <c r="L1382" t="str">
        <f t="shared" si="109"/>
        <v>terminato</v>
      </c>
      <c r="M1382" t="str">
        <f t="shared" si="110"/>
        <v>S0122347</v>
      </c>
      <c r="N1382" t="str">
        <f>TRIM(C1382)</f>
        <v>ITA</v>
      </c>
      <c r="O1382" t="str">
        <f>TRIM(D1382)</f>
        <v>zan pin SPA</v>
      </c>
      <c r="P1382" t="str">
        <f>TRIM(E1382)</f>
        <v>terminato</v>
      </c>
      <c r="Q1382" t="str">
        <f t="shared" si="111"/>
        <v>0</v>
      </c>
      <c r="R1382" t="str">
        <f t="shared" si="111"/>
        <v>40</v>
      </c>
    </row>
    <row r="1383" spans="1:18" ht="12.75" customHeight="1" x14ac:dyDescent="0.3">
      <c r="A1383" s="16">
        <v>1385</v>
      </c>
      <c r="B1383" s="14" t="s">
        <v>678</v>
      </c>
      <c r="C1383" s="14" t="s">
        <v>30</v>
      </c>
      <c r="D1383" s="14" t="s">
        <v>16</v>
      </c>
      <c r="E1383" s="14" t="s">
        <v>10</v>
      </c>
      <c r="F1383" s="16">
        <v>0</v>
      </c>
      <c r="G1383" s="17">
        <v>17</v>
      </c>
      <c r="H1383" s="18" t="str">
        <f t="shared" si="107"/>
        <v/>
      </c>
      <c r="I1383" s="14" t="str">
        <f t="shared" si="108"/>
        <v>NON PRESENTE-EGYPTIAN SAE-17</v>
      </c>
      <c r="J1383" s="32" t="str">
        <f>MID(Tabella1[[#This Row],[COD PRODOTTO]],3,3)</f>
        <v>683</v>
      </c>
      <c r="K1383" s="32"/>
      <c r="L1383" t="str">
        <f t="shared" si="109"/>
        <v>terminato</v>
      </c>
      <c r="M1383" t="str">
        <f t="shared" si="110"/>
        <v>H8683935</v>
      </c>
      <c r="N1383" t="str">
        <f>TRIM(C1383)</f>
        <v>NON PRESENTE</v>
      </c>
      <c r="O1383" t="str">
        <f>TRIM(D1383)</f>
        <v>EGYPTIAN SAE</v>
      </c>
      <c r="P1383" t="str">
        <f>TRIM(E1383)</f>
        <v>terminato</v>
      </c>
      <c r="Q1383" t="str">
        <f t="shared" si="111"/>
        <v>0</v>
      </c>
      <c r="R1383" t="str">
        <f t="shared" si="111"/>
        <v>17</v>
      </c>
    </row>
    <row r="1384" spans="1:18" ht="12.75" customHeight="1" x14ac:dyDescent="0.3">
      <c r="A1384" s="16">
        <v>1386</v>
      </c>
      <c r="B1384" s="14" t="s">
        <v>678</v>
      </c>
      <c r="C1384" s="14" t="s">
        <v>30</v>
      </c>
      <c r="D1384" s="14" t="s">
        <v>16</v>
      </c>
      <c r="E1384" s="15" t="s">
        <v>1391</v>
      </c>
      <c r="F1384" s="16">
        <v>20</v>
      </c>
      <c r="G1384" s="17">
        <v>14</v>
      </c>
      <c r="H1384" s="18">
        <f t="shared" si="107"/>
        <v>280</v>
      </c>
      <c r="I1384" s="14" t="str">
        <f t="shared" si="108"/>
        <v>NON PRESENTE-EGYPTIAN SAE-14</v>
      </c>
      <c r="J1384" s="32" t="str">
        <f>MID(Tabella1[[#This Row],[COD PRODOTTO]],3,3)</f>
        <v>683</v>
      </c>
      <c r="K1384" s="32"/>
      <c r="L1384" t="str">
        <f t="shared" si="109"/>
        <v>terminato</v>
      </c>
      <c r="M1384" t="str">
        <f t="shared" si="110"/>
        <v>H8683935</v>
      </c>
      <c r="N1384" t="str">
        <f>TRIM(C1384)</f>
        <v>NON PRESENTE</v>
      </c>
      <c r="O1384" t="str">
        <f>TRIM(D1384)</f>
        <v>EGYPTIAN SAE</v>
      </c>
      <c r="P1384" t="str">
        <f>TRIM(E1384)</f>
        <v>non terminato</v>
      </c>
      <c r="Q1384" t="str">
        <f t="shared" si="111"/>
        <v>20</v>
      </c>
      <c r="R1384" t="str">
        <f t="shared" si="111"/>
        <v>14</v>
      </c>
    </row>
    <row r="1385" spans="1:18" ht="12.75" customHeight="1" x14ac:dyDescent="0.3">
      <c r="A1385" s="16">
        <v>1387</v>
      </c>
      <c r="B1385" s="14" t="s">
        <v>678</v>
      </c>
      <c r="C1385" s="14" t="s">
        <v>30</v>
      </c>
      <c r="D1385" s="14" t="s">
        <v>16</v>
      </c>
      <c r="E1385" s="15" t="s">
        <v>1391</v>
      </c>
      <c r="F1385" s="16">
        <v>30</v>
      </c>
      <c r="G1385" s="17">
        <v>19</v>
      </c>
      <c r="H1385" s="18">
        <f t="shared" si="107"/>
        <v>570</v>
      </c>
      <c r="I1385" s="14" t="str">
        <f t="shared" si="108"/>
        <v>NON PRESENTE-EGYPTIAN SAE-19</v>
      </c>
      <c r="J1385" s="32" t="str">
        <f>MID(Tabella1[[#This Row],[COD PRODOTTO]],3,3)</f>
        <v>683</v>
      </c>
      <c r="K1385" s="32"/>
      <c r="L1385" t="str">
        <f t="shared" si="109"/>
        <v>terminato</v>
      </c>
      <c r="M1385" t="str">
        <f t="shared" si="110"/>
        <v>H8683935</v>
      </c>
      <c r="N1385" t="str">
        <f>TRIM(C1385)</f>
        <v>NON PRESENTE</v>
      </c>
      <c r="O1385" t="str">
        <f>TRIM(D1385)</f>
        <v>EGYPTIAN SAE</v>
      </c>
      <c r="P1385" t="str">
        <f>TRIM(E1385)</f>
        <v>non terminato</v>
      </c>
      <c r="Q1385" t="str">
        <f t="shared" si="111"/>
        <v>30</v>
      </c>
      <c r="R1385" t="str">
        <f t="shared" si="111"/>
        <v>19</v>
      </c>
    </row>
    <row r="1386" spans="1:18" ht="12.75" customHeight="1" x14ac:dyDescent="0.3">
      <c r="A1386" s="16">
        <v>1388</v>
      </c>
      <c r="B1386" s="14" t="s">
        <v>679</v>
      </c>
      <c r="C1386" s="14" t="s">
        <v>8</v>
      </c>
      <c r="D1386" s="14" t="s">
        <v>9</v>
      </c>
      <c r="E1386" s="14" t="s">
        <v>10</v>
      </c>
      <c r="F1386" s="16">
        <v>0</v>
      </c>
      <c r="G1386" s="17">
        <v>29</v>
      </c>
      <c r="H1386" s="18" t="str">
        <f t="shared" si="107"/>
        <v/>
      </c>
      <c r="I1386" s="14" t="str">
        <f t="shared" si="108"/>
        <v>ITA-SG-29</v>
      </c>
      <c r="J1386" s="32" t="str">
        <f>MID(Tabella1[[#This Row],[COD PRODOTTO]],3,3)</f>
        <v>622</v>
      </c>
      <c r="K1386" s="32"/>
      <c r="L1386" t="str">
        <f t="shared" si="109"/>
        <v>terminato</v>
      </c>
      <c r="M1386" t="str">
        <f t="shared" si="110"/>
        <v>P5622149</v>
      </c>
      <c r="N1386" t="str">
        <f>TRIM(C1386)</f>
        <v>ITA</v>
      </c>
      <c r="O1386" t="str">
        <f>TRIM(D1386)</f>
        <v>SG</v>
      </c>
      <c r="P1386" t="str">
        <f>TRIM(E1386)</f>
        <v>terminato</v>
      </c>
      <c r="Q1386" t="str">
        <f t="shared" si="111"/>
        <v>0</v>
      </c>
      <c r="R1386" t="str">
        <f t="shared" si="111"/>
        <v>29</v>
      </c>
    </row>
    <row r="1387" spans="1:18" ht="12.75" customHeight="1" x14ac:dyDescent="0.3">
      <c r="A1387" s="16">
        <v>1389</v>
      </c>
      <c r="B1387" s="14" t="s">
        <v>679</v>
      </c>
      <c r="C1387" s="14" t="s">
        <v>8</v>
      </c>
      <c r="D1387" s="14" t="s">
        <v>9</v>
      </c>
      <c r="E1387" s="15" t="s">
        <v>1391</v>
      </c>
      <c r="F1387" s="16">
        <v>30</v>
      </c>
      <c r="G1387" s="17">
        <v>19</v>
      </c>
      <c r="H1387" s="18">
        <f t="shared" si="107"/>
        <v>570</v>
      </c>
      <c r="I1387" s="14" t="str">
        <f t="shared" si="108"/>
        <v>ITA-SG-19</v>
      </c>
      <c r="J1387" s="32" t="str">
        <f>MID(Tabella1[[#This Row],[COD PRODOTTO]],3,3)</f>
        <v>622</v>
      </c>
      <c r="K1387" s="32"/>
      <c r="L1387" t="str">
        <f t="shared" si="109"/>
        <v>terminato</v>
      </c>
      <c r="M1387" t="str">
        <f t="shared" si="110"/>
        <v>P5622149</v>
      </c>
      <c r="N1387" t="str">
        <f>TRIM(C1387)</f>
        <v>ITA</v>
      </c>
      <c r="O1387" t="str">
        <f>TRIM(D1387)</f>
        <v>SG</v>
      </c>
      <c r="P1387" t="str">
        <f>TRIM(E1387)</f>
        <v>non terminato</v>
      </c>
      <c r="Q1387" t="str">
        <f t="shared" si="111"/>
        <v>30</v>
      </c>
      <c r="R1387" t="str">
        <f t="shared" si="111"/>
        <v>19</v>
      </c>
    </row>
    <row r="1388" spans="1:18" ht="12.75" customHeight="1" x14ac:dyDescent="0.3">
      <c r="A1388" s="16">
        <v>1390</v>
      </c>
      <c r="B1388" s="14" t="s">
        <v>680</v>
      </c>
      <c r="C1388" s="14" t="s">
        <v>8</v>
      </c>
      <c r="D1388" s="14" t="s">
        <v>180</v>
      </c>
      <c r="E1388" s="15" t="s">
        <v>1391</v>
      </c>
      <c r="F1388" s="16">
        <v>30</v>
      </c>
      <c r="G1388" s="17">
        <v>11</v>
      </c>
      <c r="H1388" s="18">
        <f t="shared" si="107"/>
        <v>330</v>
      </c>
      <c r="I1388" s="14" t="str">
        <f t="shared" si="108"/>
        <v>ITA-mull-11</v>
      </c>
      <c r="J1388" s="32" t="str">
        <f>MID(Tabella1[[#This Row],[COD PRODOTTO]],3,3)</f>
        <v>363</v>
      </c>
      <c r="K1388" s="32"/>
      <c r="L1388" t="str">
        <f t="shared" si="109"/>
        <v>terminato</v>
      </c>
      <c r="M1388" t="str">
        <f t="shared" si="110"/>
        <v>P5363768</v>
      </c>
      <c r="N1388" t="str">
        <f>TRIM(C1388)</f>
        <v>ITA</v>
      </c>
      <c r="O1388" t="str">
        <f>TRIM(D1388)</f>
        <v>mull</v>
      </c>
      <c r="P1388" t="str">
        <f>TRIM(E1388)</f>
        <v>non terminato</v>
      </c>
      <c r="Q1388" t="str">
        <f t="shared" si="111"/>
        <v>30</v>
      </c>
      <c r="R1388" t="str">
        <f t="shared" si="111"/>
        <v>11</v>
      </c>
    </row>
    <row r="1389" spans="1:18" ht="12.75" customHeight="1" x14ac:dyDescent="0.3">
      <c r="A1389" s="16">
        <v>1391</v>
      </c>
      <c r="B1389" s="14" t="s">
        <v>680</v>
      </c>
      <c r="C1389" s="14" t="s">
        <v>8</v>
      </c>
      <c r="D1389" s="14" t="s">
        <v>180</v>
      </c>
      <c r="E1389" s="15" t="s">
        <v>1391</v>
      </c>
      <c r="F1389" s="16">
        <v>20</v>
      </c>
      <c r="G1389" s="17">
        <v>36</v>
      </c>
      <c r="H1389" s="18">
        <f t="shared" si="107"/>
        <v>720</v>
      </c>
      <c r="I1389" s="14" t="str">
        <f t="shared" si="108"/>
        <v>ITA-mull-36</v>
      </c>
      <c r="J1389" s="32" t="str">
        <f>MID(Tabella1[[#This Row],[COD PRODOTTO]],3,3)</f>
        <v>363</v>
      </c>
      <c r="K1389" s="32"/>
      <c r="L1389" t="str">
        <f t="shared" si="109"/>
        <v>terminato</v>
      </c>
      <c r="M1389" t="str">
        <f t="shared" si="110"/>
        <v>P5363768</v>
      </c>
      <c r="N1389" t="str">
        <f>TRIM(C1389)</f>
        <v>ITA</v>
      </c>
      <c r="O1389" t="str">
        <f>TRIM(D1389)</f>
        <v>mull</v>
      </c>
      <c r="P1389" t="str">
        <f>TRIM(E1389)</f>
        <v>non terminato</v>
      </c>
      <c r="Q1389" t="str">
        <f t="shared" si="111"/>
        <v>20</v>
      </c>
      <c r="R1389" t="str">
        <f t="shared" si="111"/>
        <v>36</v>
      </c>
    </row>
    <row r="1390" spans="1:18" ht="12.75" customHeight="1" x14ac:dyDescent="0.3">
      <c r="A1390" s="16">
        <v>1392</v>
      </c>
      <c r="B1390" s="14" t="s">
        <v>680</v>
      </c>
      <c r="C1390" s="14" t="s">
        <v>8</v>
      </c>
      <c r="D1390" s="14" t="s">
        <v>180</v>
      </c>
      <c r="E1390" s="14" t="s">
        <v>10</v>
      </c>
      <c r="F1390" s="16">
        <v>0</v>
      </c>
      <c r="G1390" s="17">
        <v>18</v>
      </c>
      <c r="H1390" s="18" t="str">
        <f t="shared" si="107"/>
        <v/>
      </c>
      <c r="I1390" s="14" t="str">
        <f t="shared" si="108"/>
        <v>ITA-mull-18</v>
      </c>
      <c r="J1390" s="32" t="str">
        <f>MID(Tabella1[[#This Row],[COD PRODOTTO]],3,3)</f>
        <v>363</v>
      </c>
      <c r="K1390" s="32"/>
      <c r="L1390" t="str">
        <f t="shared" si="109"/>
        <v>terminato</v>
      </c>
      <c r="M1390" t="str">
        <f t="shared" si="110"/>
        <v>P5363768</v>
      </c>
      <c r="N1390" t="str">
        <f>TRIM(C1390)</f>
        <v>ITA</v>
      </c>
      <c r="O1390" t="str">
        <f>TRIM(D1390)</f>
        <v>mull</v>
      </c>
      <c r="P1390" t="str">
        <f>TRIM(E1390)</f>
        <v>terminato</v>
      </c>
      <c r="Q1390" t="str">
        <f t="shared" si="111"/>
        <v>0</v>
      </c>
      <c r="R1390" t="str">
        <f t="shared" si="111"/>
        <v>18</v>
      </c>
    </row>
    <row r="1391" spans="1:18" ht="12.75" customHeight="1" x14ac:dyDescent="0.3">
      <c r="A1391" s="16">
        <v>1393</v>
      </c>
      <c r="B1391" s="14" t="s">
        <v>681</v>
      </c>
      <c r="C1391" s="14" t="s">
        <v>8</v>
      </c>
      <c r="D1391" s="14" t="s">
        <v>9</v>
      </c>
      <c r="E1391" s="14" t="s">
        <v>10</v>
      </c>
      <c r="F1391" s="16">
        <v>0</v>
      </c>
      <c r="G1391" s="17">
        <v>37</v>
      </c>
      <c r="H1391" s="18" t="str">
        <f t="shared" si="107"/>
        <v/>
      </c>
      <c r="I1391" s="14" t="str">
        <f t="shared" si="108"/>
        <v>ITA-SG-37</v>
      </c>
      <c r="J1391" s="32" t="str">
        <f>MID(Tabella1[[#This Row],[COD PRODOTTO]],3,3)</f>
        <v>659</v>
      </c>
      <c r="K1391" s="32"/>
      <c r="L1391" t="str">
        <f t="shared" si="109"/>
        <v>terminato</v>
      </c>
      <c r="M1391" t="str">
        <f t="shared" si="110"/>
        <v>A0659918</v>
      </c>
      <c r="N1391" t="str">
        <f>TRIM(C1391)</f>
        <v>ITA</v>
      </c>
      <c r="O1391" t="str">
        <f>TRIM(D1391)</f>
        <v>SG</v>
      </c>
      <c r="P1391" t="str">
        <f>TRIM(E1391)</f>
        <v>terminato</v>
      </c>
      <c r="Q1391" t="str">
        <f t="shared" si="111"/>
        <v>0</v>
      </c>
      <c r="R1391" t="str">
        <f t="shared" si="111"/>
        <v>37</v>
      </c>
    </row>
    <row r="1392" spans="1:18" ht="12.75" customHeight="1" x14ac:dyDescent="0.3">
      <c r="A1392" s="16">
        <v>1394</v>
      </c>
      <c r="B1392" s="14" t="s">
        <v>681</v>
      </c>
      <c r="C1392" s="14" t="s">
        <v>8</v>
      </c>
      <c r="D1392" s="14" t="s">
        <v>9</v>
      </c>
      <c r="E1392" s="15" t="s">
        <v>1391</v>
      </c>
      <c r="F1392" s="16">
        <v>20</v>
      </c>
      <c r="G1392" s="17">
        <v>16</v>
      </c>
      <c r="H1392" s="18">
        <f t="shared" si="107"/>
        <v>320</v>
      </c>
      <c r="I1392" s="14" t="str">
        <f t="shared" si="108"/>
        <v>ITA-SG-16</v>
      </c>
      <c r="J1392" s="32" t="str">
        <f>MID(Tabella1[[#This Row],[COD PRODOTTO]],3,3)</f>
        <v>659</v>
      </c>
      <c r="K1392" s="32"/>
      <c r="L1392" t="str">
        <f t="shared" si="109"/>
        <v>terminato</v>
      </c>
      <c r="M1392" t="str">
        <f t="shared" si="110"/>
        <v>A0659918</v>
      </c>
      <c r="N1392" t="str">
        <f>TRIM(C1392)</f>
        <v>ITA</v>
      </c>
      <c r="O1392" t="str">
        <f>TRIM(D1392)</f>
        <v>SG</v>
      </c>
      <c r="P1392" t="str">
        <f>TRIM(E1392)</f>
        <v>non terminato</v>
      </c>
      <c r="Q1392" t="str">
        <f t="shared" si="111"/>
        <v>20</v>
      </c>
      <c r="R1392" t="str">
        <f t="shared" si="111"/>
        <v>16</v>
      </c>
    </row>
    <row r="1393" spans="1:18" ht="12.75" customHeight="1" x14ac:dyDescent="0.3">
      <c r="A1393" s="16">
        <v>1395</v>
      </c>
      <c r="B1393" s="14" t="s">
        <v>681</v>
      </c>
      <c r="C1393" s="14" t="s">
        <v>8</v>
      </c>
      <c r="D1393" s="14" t="s">
        <v>9</v>
      </c>
      <c r="E1393" s="15" t="s">
        <v>1391</v>
      </c>
      <c r="F1393" s="16">
        <v>30</v>
      </c>
      <c r="G1393" s="17">
        <v>15</v>
      </c>
      <c r="H1393" s="18">
        <f t="shared" si="107"/>
        <v>450</v>
      </c>
      <c r="I1393" s="14" t="str">
        <f t="shared" si="108"/>
        <v>ITA-SG-15</v>
      </c>
      <c r="J1393" s="32" t="str">
        <f>MID(Tabella1[[#This Row],[COD PRODOTTO]],3,3)</f>
        <v>659</v>
      </c>
      <c r="K1393" s="32"/>
      <c r="L1393" t="str">
        <f t="shared" si="109"/>
        <v>terminato</v>
      </c>
      <c r="M1393" t="str">
        <f t="shared" si="110"/>
        <v>A0659918</v>
      </c>
      <c r="N1393" t="str">
        <f>TRIM(C1393)</f>
        <v>ITA</v>
      </c>
      <c r="O1393" t="str">
        <f>TRIM(D1393)</f>
        <v>SG</v>
      </c>
      <c r="P1393" t="str">
        <f>TRIM(E1393)</f>
        <v>non terminato</v>
      </c>
      <c r="Q1393" t="str">
        <f t="shared" si="111"/>
        <v>30</v>
      </c>
      <c r="R1393" t="str">
        <f t="shared" si="111"/>
        <v>15</v>
      </c>
    </row>
    <row r="1394" spans="1:18" ht="12.75" customHeight="1" x14ac:dyDescent="0.3">
      <c r="A1394" s="16">
        <v>1396</v>
      </c>
      <c r="B1394" s="14" t="s">
        <v>682</v>
      </c>
      <c r="C1394" s="14" t="s">
        <v>8</v>
      </c>
      <c r="D1394" s="14" t="s">
        <v>36</v>
      </c>
      <c r="E1394" s="14" t="s">
        <v>10</v>
      </c>
      <c r="F1394" s="16">
        <v>0</v>
      </c>
      <c r="G1394" s="17">
        <v>39</v>
      </c>
      <c r="H1394" s="18" t="str">
        <f t="shared" si="107"/>
        <v/>
      </c>
      <c r="I1394" s="14" t="str">
        <f t="shared" si="108"/>
        <v>ITA-zan VETRI-39</v>
      </c>
      <c r="J1394" s="32" t="str">
        <f>MID(Tabella1[[#This Row],[COD PRODOTTO]],3,3)</f>
        <v>667</v>
      </c>
      <c r="K1394" s="32"/>
      <c r="L1394" t="str">
        <f t="shared" si="109"/>
        <v>terminato</v>
      </c>
      <c r="M1394" t="str">
        <f t="shared" si="110"/>
        <v>M2667622</v>
      </c>
      <c r="N1394" t="str">
        <f>TRIM(C1394)</f>
        <v>ITA</v>
      </c>
      <c r="O1394" t="str">
        <f>TRIM(D1394)</f>
        <v>zan VETRI</v>
      </c>
      <c r="P1394" t="str">
        <f>TRIM(E1394)</f>
        <v>terminato</v>
      </c>
      <c r="Q1394" t="str">
        <f t="shared" si="111"/>
        <v>0</v>
      </c>
      <c r="R1394" t="str">
        <f t="shared" si="111"/>
        <v>39</v>
      </c>
    </row>
    <row r="1395" spans="1:18" ht="12.75" customHeight="1" x14ac:dyDescent="0.3">
      <c r="A1395" s="16">
        <v>1397</v>
      </c>
      <c r="B1395" s="14" t="s">
        <v>683</v>
      </c>
      <c r="C1395" s="14" t="s">
        <v>8</v>
      </c>
      <c r="D1395" s="14" t="s">
        <v>65</v>
      </c>
      <c r="E1395" s="15" t="s">
        <v>1391</v>
      </c>
      <c r="F1395" s="16">
        <v>20</v>
      </c>
      <c r="G1395" s="17">
        <v>11</v>
      </c>
      <c r="H1395" s="18">
        <f t="shared" si="107"/>
        <v>220</v>
      </c>
      <c r="I1395" s="14" t="str">
        <f t="shared" si="108"/>
        <v>ITA-zan PAM-11</v>
      </c>
      <c r="J1395" s="32" t="str">
        <f>MID(Tabella1[[#This Row],[COD PRODOTTO]],3,3)</f>
        <v>262</v>
      </c>
      <c r="K1395" s="32"/>
      <c r="L1395" t="str">
        <f t="shared" si="109"/>
        <v>terminato</v>
      </c>
      <c r="M1395" t="str">
        <f t="shared" si="110"/>
        <v>R0262356</v>
      </c>
      <c r="N1395" t="str">
        <f>TRIM(C1395)</f>
        <v>ITA</v>
      </c>
      <c r="O1395" t="str">
        <f>TRIM(D1395)</f>
        <v>zan PAM</v>
      </c>
      <c r="P1395" t="str">
        <f>TRIM(E1395)</f>
        <v>non terminato</v>
      </c>
      <c r="Q1395" t="str">
        <f t="shared" si="111"/>
        <v>20</v>
      </c>
      <c r="R1395" t="str">
        <f t="shared" si="111"/>
        <v>11</v>
      </c>
    </row>
    <row r="1396" spans="1:18" ht="12.75" customHeight="1" x14ac:dyDescent="0.3">
      <c r="A1396" s="16">
        <v>1398</v>
      </c>
      <c r="B1396" s="14" t="s">
        <v>683</v>
      </c>
      <c r="C1396" s="14" t="s">
        <v>8</v>
      </c>
      <c r="D1396" s="14" t="s">
        <v>65</v>
      </c>
      <c r="E1396" s="14" t="s">
        <v>10</v>
      </c>
      <c r="F1396" s="16">
        <v>0</v>
      </c>
      <c r="G1396" s="17">
        <v>32</v>
      </c>
      <c r="H1396" s="18" t="str">
        <f t="shared" si="107"/>
        <v/>
      </c>
      <c r="I1396" s="14" t="str">
        <f t="shared" si="108"/>
        <v>ITA-zan PAM-32</v>
      </c>
      <c r="J1396" s="32" t="str">
        <f>MID(Tabella1[[#This Row],[COD PRODOTTO]],3,3)</f>
        <v>262</v>
      </c>
      <c r="K1396" s="32"/>
      <c r="L1396" t="str">
        <f t="shared" si="109"/>
        <v>terminato</v>
      </c>
      <c r="M1396" t="str">
        <f t="shared" si="110"/>
        <v>R0262356</v>
      </c>
      <c r="N1396" t="str">
        <f>TRIM(C1396)</f>
        <v>ITA</v>
      </c>
      <c r="O1396" t="str">
        <f>TRIM(D1396)</f>
        <v>zan PAM</v>
      </c>
      <c r="P1396" t="str">
        <f>TRIM(E1396)</f>
        <v>terminato</v>
      </c>
      <c r="Q1396" t="str">
        <f t="shared" si="111"/>
        <v>0</v>
      </c>
      <c r="R1396" t="str">
        <f t="shared" si="111"/>
        <v>32</v>
      </c>
    </row>
    <row r="1397" spans="1:18" ht="12.75" customHeight="1" x14ac:dyDescent="0.3">
      <c r="A1397" s="16">
        <v>1399</v>
      </c>
      <c r="B1397" s="14" t="s">
        <v>683</v>
      </c>
      <c r="C1397" s="14" t="s">
        <v>8</v>
      </c>
      <c r="D1397" s="14" t="s">
        <v>65</v>
      </c>
      <c r="E1397" s="15" t="s">
        <v>1391</v>
      </c>
      <c r="F1397" s="16">
        <v>30</v>
      </c>
      <c r="G1397" s="17">
        <v>33</v>
      </c>
      <c r="H1397" s="18">
        <f t="shared" si="107"/>
        <v>990</v>
      </c>
      <c r="I1397" s="14" t="str">
        <f t="shared" si="108"/>
        <v>ITA-zan PAM-33</v>
      </c>
      <c r="J1397" s="32" t="str">
        <f>MID(Tabella1[[#This Row],[COD PRODOTTO]],3,3)</f>
        <v>262</v>
      </c>
      <c r="K1397" s="32"/>
      <c r="L1397" t="str">
        <f t="shared" si="109"/>
        <v>terminato</v>
      </c>
      <c r="M1397" t="str">
        <f t="shared" si="110"/>
        <v>R0262356</v>
      </c>
      <c r="N1397" t="str">
        <f>TRIM(C1397)</f>
        <v>ITA</v>
      </c>
      <c r="O1397" t="str">
        <f>TRIM(D1397)</f>
        <v>zan PAM</v>
      </c>
      <c r="P1397" t="str">
        <f>TRIM(E1397)</f>
        <v>non terminato</v>
      </c>
      <c r="Q1397" t="str">
        <f t="shared" si="111"/>
        <v>30</v>
      </c>
      <c r="R1397" t="str">
        <f t="shared" si="111"/>
        <v>33</v>
      </c>
    </row>
    <row r="1398" spans="1:18" ht="12.75" customHeight="1" x14ac:dyDescent="0.3">
      <c r="A1398" s="16">
        <v>1400</v>
      </c>
      <c r="B1398" s="14" t="s">
        <v>684</v>
      </c>
      <c r="C1398" s="14" t="s">
        <v>8</v>
      </c>
      <c r="D1398" s="14" t="s">
        <v>36</v>
      </c>
      <c r="E1398" s="14" t="s">
        <v>10</v>
      </c>
      <c r="F1398" s="16">
        <v>0</v>
      </c>
      <c r="G1398" s="17">
        <v>39</v>
      </c>
      <c r="H1398" s="18" t="str">
        <f t="shared" si="107"/>
        <v/>
      </c>
      <c r="I1398" s="14" t="str">
        <f t="shared" si="108"/>
        <v>ITA-zan VETRI-39</v>
      </c>
      <c r="J1398" s="32" t="str">
        <f>MID(Tabella1[[#This Row],[COD PRODOTTO]],3,3)</f>
        <v>508</v>
      </c>
      <c r="K1398" s="32"/>
      <c r="L1398" t="str">
        <f t="shared" si="109"/>
        <v>terminato</v>
      </c>
      <c r="M1398" t="str">
        <f t="shared" si="110"/>
        <v>A7508160</v>
      </c>
      <c r="N1398" t="str">
        <f>TRIM(C1398)</f>
        <v>ITA</v>
      </c>
      <c r="O1398" t="str">
        <f>TRIM(D1398)</f>
        <v>zan VETRI</v>
      </c>
      <c r="P1398" t="str">
        <f>TRIM(E1398)</f>
        <v>terminato</v>
      </c>
      <c r="Q1398" t="str">
        <f t="shared" si="111"/>
        <v>0</v>
      </c>
      <c r="R1398" t="str">
        <f t="shared" si="111"/>
        <v>39</v>
      </c>
    </row>
    <row r="1399" spans="1:18" ht="12.75" customHeight="1" x14ac:dyDescent="0.3">
      <c r="A1399" s="16">
        <v>1401</v>
      </c>
      <c r="B1399" s="14" t="s">
        <v>684</v>
      </c>
      <c r="C1399" s="14" t="s">
        <v>8</v>
      </c>
      <c r="D1399" s="14" t="s">
        <v>36</v>
      </c>
      <c r="E1399" s="15" t="s">
        <v>1391</v>
      </c>
      <c r="F1399" s="16">
        <v>30</v>
      </c>
      <c r="G1399" s="17">
        <v>39</v>
      </c>
      <c r="H1399" s="18">
        <f t="shared" si="107"/>
        <v>1170</v>
      </c>
      <c r="I1399" s="14" t="str">
        <f t="shared" si="108"/>
        <v>ITA-zan VETRI-39</v>
      </c>
      <c r="J1399" s="32" t="str">
        <f>MID(Tabella1[[#This Row],[COD PRODOTTO]],3,3)</f>
        <v>508</v>
      </c>
      <c r="K1399" s="32"/>
      <c r="L1399" t="str">
        <f t="shared" si="109"/>
        <v>terminato</v>
      </c>
      <c r="M1399" t="str">
        <f t="shared" si="110"/>
        <v>A7508160</v>
      </c>
      <c r="N1399" t="str">
        <f>TRIM(C1399)</f>
        <v>ITA</v>
      </c>
      <c r="O1399" t="str">
        <f>TRIM(D1399)</f>
        <v>zan VETRI</v>
      </c>
      <c r="P1399" t="str">
        <f>TRIM(E1399)</f>
        <v>non terminato</v>
      </c>
      <c r="Q1399" t="str">
        <f t="shared" si="111"/>
        <v>30</v>
      </c>
      <c r="R1399" t="str">
        <f t="shared" si="111"/>
        <v>39</v>
      </c>
    </row>
    <row r="1400" spans="1:18" ht="12.75" customHeight="1" x14ac:dyDescent="0.3">
      <c r="A1400" s="16">
        <v>1402</v>
      </c>
      <c r="B1400" s="14" t="s">
        <v>684</v>
      </c>
      <c r="C1400" s="14" t="s">
        <v>8</v>
      </c>
      <c r="D1400" s="14" t="s">
        <v>36</v>
      </c>
      <c r="E1400" s="15" t="s">
        <v>1391</v>
      </c>
      <c r="F1400" s="16">
        <v>20</v>
      </c>
      <c r="G1400" s="17">
        <v>38</v>
      </c>
      <c r="H1400" s="18">
        <f t="shared" si="107"/>
        <v>760</v>
      </c>
      <c r="I1400" s="14" t="str">
        <f t="shared" si="108"/>
        <v>ITA-zan VETRI-38</v>
      </c>
      <c r="J1400" s="32" t="str">
        <f>MID(Tabella1[[#This Row],[COD PRODOTTO]],3,3)</f>
        <v>508</v>
      </c>
      <c r="K1400" s="32"/>
      <c r="L1400" t="str">
        <f t="shared" si="109"/>
        <v>terminato</v>
      </c>
      <c r="M1400" t="str">
        <f t="shared" si="110"/>
        <v>A7508160</v>
      </c>
      <c r="N1400" t="str">
        <f>TRIM(C1400)</f>
        <v>ITA</v>
      </c>
      <c r="O1400" t="str">
        <f>TRIM(D1400)</f>
        <v>zan VETRI</v>
      </c>
      <c r="P1400" t="str">
        <f>TRIM(E1400)</f>
        <v>non terminato</v>
      </c>
      <c r="Q1400" t="str">
        <f t="shared" si="111"/>
        <v>20</v>
      </c>
      <c r="R1400" t="str">
        <f t="shared" si="111"/>
        <v>38</v>
      </c>
    </row>
    <row r="1401" spans="1:18" ht="12.75" customHeight="1" x14ac:dyDescent="0.3">
      <c r="A1401" s="16">
        <v>1403</v>
      </c>
      <c r="B1401" s="14" t="s">
        <v>685</v>
      </c>
      <c r="C1401" s="14" t="s">
        <v>14</v>
      </c>
      <c r="D1401" s="14" t="s">
        <v>23</v>
      </c>
      <c r="E1401" s="15" t="s">
        <v>1391</v>
      </c>
      <c r="F1401" s="16">
        <v>20</v>
      </c>
      <c r="G1401" s="17">
        <v>35</v>
      </c>
      <c r="H1401" s="18">
        <f t="shared" si="107"/>
        <v>700</v>
      </c>
      <c r="I1401" s="14" t="str">
        <f t="shared" si="108"/>
        <v>EGY-zan pin assuf S.A.E.-35</v>
      </c>
      <c r="J1401" s="32" t="str">
        <f>MID(Tabella1[[#This Row],[COD PRODOTTO]],3,3)</f>
        <v>096</v>
      </c>
      <c r="K1401" s="32"/>
      <c r="L1401" t="str">
        <f t="shared" si="109"/>
        <v>terminato</v>
      </c>
      <c r="M1401" t="str">
        <f t="shared" si="110"/>
        <v>K9096846</v>
      </c>
      <c r="N1401" t="str">
        <f>TRIM(C1401)</f>
        <v>EGY</v>
      </c>
      <c r="O1401" t="str">
        <f>TRIM(D1401)</f>
        <v>zan pin assuf S.A.E.</v>
      </c>
      <c r="P1401" t="str">
        <f>TRIM(E1401)</f>
        <v>non terminato</v>
      </c>
      <c r="Q1401" t="str">
        <f t="shared" si="111"/>
        <v>20</v>
      </c>
      <c r="R1401" t="str">
        <f t="shared" si="111"/>
        <v>35</v>
      </c>
    </row>
    <row r="1402" spans="1:18" ht="12.75" customHeight="1" x14ac:dyDescent="0.3">
      <c r="A1402" s="16">
        <v>1404</v>
      </c>
      <c r="B1402" s="14" t="s">
        <v>685</v>
      </c>
      <c r="C1402" s="14" t="s">
        <v>14</v>
      </c>
      <c r="D1402" s="14" t="s">
        <v>23</v>
      </c>
      <c r="E1402" s="14" t="s">
        <v>10</v>
      </c>
      <c r="F1402" s="16">
        <v>0</v>
      </c>
      <c r="G1402" s="17">
        <v>29</v>
      </c>
      <c r="H1402" s="18" t="str">
        <f t="shared" si="107"/>
        <v/>
      </c>
      <c r="I1402" s="14" t="str">
        <f t="shared" si="108"/>
        <v>EGY-zan pin assuf S.A.E.-29</v>
      </c>
      <c r="J1402" s="32" t="str">
        <f>MID(Tabella1[[#This Row],[COD PRODOTTO]],3,3)</f>
        <v>096</v>
      </c>
      <c r="K1402" s="32"/>
      <c r="L1402" t="str">
        <f t="shared" si="109"/>
        <v>terminato</v>
      </c>
      <c r="M1402" t="str">
        <f t="shared" si="110"/>
        <v>K9096846</v>
      </c>
      <c r="N1402" t="str">
        <f>TRIM(C1402)</f>
        <v>EGY</v>
      </c>
      <c r="O1402" t="str">
        <f>TRIM(D1402)</f>
        <v>zan pin assuf S.A.E.</v>
      </c>
      <c r="P1402" t="str">
        <f>TRIM(E1402)</f>
        <v>terminato</v>
      </c>
      <c r="Q1402" t="str">
        <f t="shared" si="111"/>
        <v>0</v>
      </c>
      <c r="R1402" t="str">
        <f t="shared" si="111"/>
        <v>29</v>
      </c>
    </row>
    <row r="1403" spans="1:18" ht="12.75" customHeight="1" x14ac:dyDescent="0.3">
      <c r="A1403" s="16">
        <v>1405</v>
      </c>
      <c r="B1403" s="14" t="s">
        <v>685</v>
      </c>
      <c r="C1403" s="14" t="s">
        <v>14</v>
      </c>
      <c r="D1403" s="14" t="s">
        <v>23</v>
      </c>
      <c r="E1403" s="15" t="s">
        <v>1391</v>
      </c>
      <c r="F1403" s="16">
        <v>30</v>
      </c>
      <c r="G1403" s="17">
        <v>22</v>
      </c>
      <c r="H1403" s="18">
        <f t="shared" si="107"/>
        <v>660</v>
      </c>
      <c r="I1403" s="14" t="str">
        <f t="shared" si="108"/>
        <v>EGY-zan pin assuf S.A.E.-22</v>
      </c>
      <c r="J1403" s="32" t="str">
        <f>MID(Tabella1[[#This Row],[COD PRODOTTO]],3,3)</f>
        <v>096</v>
      </c>
      <c r="K1403" s="32"/>
      <c r="L1403" t="str">
        <f t="shared" si="109"/>
        <v>terminato</v>
      </c>
      <c r="M1403" t="str">
        <f t="shared" si="110"/>
        <v>K9096846</v>
      </c>
      <c r="N1403" t="str">
        <f>TRIM(C1403)</f>
        <v>EGY</v>
      </c>
      <c r="O1403" t="str">
        <f>TRIM(D1403)</f>
        <v>zan pin assuf S.A.E.</v>
      </c>
      <c r="P1403" t="str">
        <f>TRIM(E1403)</f>
        <v>non terminato</v>
      </c>
      <c r="Q1403" t="str">
        <f t="shared" si="111"/>
        <v>30</v>
      </c>
      <c r="R1403" t="str">
        <f t="shared" si="111"/>
        <v>22</v>
      </c>
    </row>
    <row r="1404" spans="1:18" ht="12.75" customHeight="1" x14ac:dyDescent="0.3">
      <c r="A1404" s="16">
        <v>1406</v>
      </c>
      <c r="B1404" s="14" t="s">
        <v>685</v>
      </c>
      <c r="C1404" s="14" t="s">
        <v>14</v>
      </c>
      <c r="D1404" s="14" t="s">
        <v>23</v>
      </c>
      <c r="E1404" s="15" t="s">
        <v>1391</v>
      </c>
      <c r="F1404" s="16">
        <v>20</v>
      </c>
      <c r="G1404" s="17">
        <v>14</v>
      </c>
      <c r="H1404" s="18">
        <f t="shared" si="107"/>
        <v>280</v>
      </c>
      <c r="I1404" s="14" t="str">
        <f t="shared" si="108"/>
        <v>EGY-zan pin assuf S.A.E.-14</v>
      </c>
      <c r="J1404" s="32" t="str">
        <f>MID(Tabella1[[#This Row],[COD PRODOTTO]],3,3)</f>
        <v>096</v>
      </c>
      <c r="K1404" s="32"/>
      <c r="L1404" t="str">
        <f t="shared" si="109"/>
        <v>terminato</v>
      </c>
      <c r="M1404" t="str">
        <f t="shared" si="110"/>
        <v>K9096846</v>
      </c>
      <c r="N1404" t="str">
        <f>TRIM(C1404)</f>
        <v>EGY</v>
      </c>
      <c r="O1404" t="str">
        <f>TRIM(D1404)</f>
        <v>zan pin assuf S.A.E.</v>
      </c>
      <c r="P1404" t="str">
        <f>TRIM(E1404)</f>
        <v>non terminato</v>
      </c>
      <c r="Q1404" t="str">
        <f t="shared" si="111"/>
        <v>20</v>
      </c>
      <c r="R1404" t="str">
        <f t="shared" si="111"/>
        <v>14</v>
      </c>
    </row>
    <row r="1405" spans="1:18" ht="12.75" customHeight="1" x14ac:dyDescent="0.3">
      <c r="A1405" s="16">
        <v>1407</v>
      </c>
      <c r="B1405" s="14" t="s">
        <v>686</v>
      </c>
      <c r="C1405" s="14" t="s">
        <v>14</v>
      </c>
      <c r="D1405" s="14" t="s">
        <v>23</v>
      </c>
      <c r="E1405" s="14" t="s">
        <v>10</v>
      </c>
      <c r="F1405" s="16">
        <v>0</v>
      </c>
      <c r="G1405" s="17">
        <v>22</v>
      </c>
      <c r="H1405" s="18" t="str">
        <f t="shared" si="107"/>
        <v/>
      </c>
      <c r="I1405" s="14" t="str">
        <f t="shared" si="108"/>
        <v>EGY-zan pin assuf S.A.E.-22</v>
      </c>
      <c r="J1405" s="32" t="str">
        <f>MID(Tabella1[[#This Row],[COD PRODOTTO]],3,3)</f>
        <v>892</v>
      </c>
      <c r="K1405" s="32"/>
      <c r="L1405" t="str">
        <f t="shared" si="109"/>
        <v>terminato</v>
      </c>
      <c r="M1405" t="str">
        <f t="shared" si="110"/>
        <v>A7892047</v>
      </c>
      <c r="N1405" t="str">
        <f>TRIM(C1405)</f>
        <v>EGY</v>
      </c>
      <c r="O1405" t="str">
        <f>TRIM(D1405)</f>
        <v>zan pin assuf S.A.E.</v>
      </c>
      <c r="P1405" t="str">
        <f>TRIM(E1405)</f>
        <v>terminato</v>
      </c>
      <c r="Q1405" t="str">
        <f t="shared" si="111"/>
        <v>0</v>
      </c>
      <c r="R1405" t="str">
        <f t="shared" si="111"/>
        <v>22</v>
      </c>
    </row>
    <row r="1406" spans="1:18" ht="12.75" customHeight="1" x14ac:dyDescent="0.3">
      <c r="A1406" s="16">
        <v>1408</v>
      </c>
      <c r="B1406" s="14" t="s">
        <v>686</v>
      </c>
      <c r="C1406" s="14" t="s">
        <v>14</v>
      </c>
      <c r="D1406" s="14" t="s">
        <v>23</v>
      </c>
      <c r="E1406" s="15" t="s">
        <v>1391</v>
      </c>
      <c r="F1406" s="16">
        <v>20</v>
      </c>
      <c r="G1406" s="17">
        <v>15</v>
      </c>
      <c r="H1406" s="18">
        <f t="shared" si="107"/>
        <v>300</v>
      </c>
      <c r="I1406" s="14" t="str">
        <f t="shared" si="108"/>
        <v>EGY-zan pin assuf S.A.E.-15</v>
      </c>
      <c r="J1406" s="32" t="str">
        <f>MID(Tabella1[[#This Row],[COD PRODOTTO]],3,3)</f>
        <v>892</v>
      </c>
      <c r="K1406" s="32"/>
      <c r="L1406" t="str">
        <f t="shared" si="109"/>
        <v>terminato</v>
      </c>
      <c r="M1406" t="str">
        <f t="shared" si="110"/>
        <v>A7892047</v>
      </c>
      <c r="N1406" t="str">
        <f>TRIM(C1406)</f>
        <v>EGY</v>
      </c>
      <c r="O1406" t="str">
        <f>TRIM(D1406)</f>
        <v>zan pin assuf S.A.E.</v>
      </c>
      <c r="P1406" t="str">
        <f>TRIM(E1406)</f>
        <v>non terminato</v>
      </c>
      <c r="Q1406" t="str">
        <f t="shared" si="111"/>
        <v>20</v>
      </c>
      <c r="R1406" t="str">
        <f t="shared" si="111"/>
        <v>15</v>
      </c>
    </row>
    <row r="1407" spans="1:18" ht="12.75" customHeight="1" x14ac:dyDescent="0.3">
      <c r="A1407" s="16">
        <v>1409</v>
      </c>
      <c r="B1407" s="14" t="s">
        <v>686</v>
      </c>
      <c r="C1407" s="14" t="s">
        <v>14</v>
      </c>
      <c r="D1407" s="14" t="s">
        <v>23</v>
      </c>
      <c r="E1407" s="15" t="s">
        <v>1391</v>
      </c>
      <c r="F1407" s="16">
        <v>30</v>
      </c>
      <c r="G1407" s="17">
        <v>23</v>
      </c>
      <c r="H1407" s="18">
        <f t="shared" si="107"/>
        <v>690</v>
      </c>
      <c r="I1407" s="14" t="str">
        <f t="shared" si="108"/>
        <v>EGY-zan pin assuf S.A.E.-23</v>
      </c>
      <c r="J1407" s="32" t="str">
        <f>MID(Tabella1[[#This Row],[COD PRODOTTO]],3,3)</f>
        <v>892</v>
      </c>
      <c r="K1407" s="32"/>
      <c r="L1407" t="str">
        <f t="shared" si="109"/>
        <v>terminato</v>
      </c>
      <c r="M1407" t="str">
        <f t="shared" si="110"/>
        <v>A7892047</v>
      </c>
      <c r="N1407" t="str">
        <f>TRIM(C1407)</f>
        <v>EGY</v>
      </c>
      <c r="O1407" t="str">
        <f>TRIM(D1407)</f>
        <v>zan pin assuf S.A.E.</v>
      </c>
      <c r="P1407" t="str">
        <f>TRIM(E1407)</f>
        <v>non terminato</v>
      </c>
      <c r="Q1407" t="str">
        <f t="shared" si="111"/>
        <v>30</v>
      </c>
      <c r="R1407" t="str">
        <f t="shared" si="111"/>
        <v>23</v>
      </c>
    </row>
    <row r="1408" spans="1:18" ht="12.75" customHeight="1" x14ac:dyDescent="0.3">
      <c r="A1408" s="16">
        <v>1410</v>
      </c>
      <c r="B1408" s="14" t="s">
        <v>687</v>
      </c>
      <c r="C1408" s="14" t="s">
        <v>14</v>
      </c>
      <c r="D1408" s="14" t="s">
        <v>23</v>
      </c>
      <c r="E1408" s="14" t="s">
        <v>10</v>
      </c>
      <c r="F1408" s="16">
        <v>0</v>
      </c>
      <c r="G1408" s="17">
        <v>28</v>
      </c>
      <c r="H1408" s="18" t="str">
        <f t="shared" si="107"/>
        <v/>
      </c>
      <c r="I1408" s="14" t="str">
        <f t="shared" si="108"/>
        <v>EGY-zan pin assuf S.A.E.-28</v>
      </c>
      <c r="J1408" s="32" t="str">
        <f>MID(Tabella1[[#This Row],[COD PRODOTTO]],3,3)</f>
        <v>663</v>
      </c>
      <c r="K1408" s="32"/>
      <c r="L1408" t="str">
        <f t="shared" si="109"/>
        <v>terminato</v>
      </c>
      <c r="M1408" t="str">
        <f t="shared" si="110"/>
        <v>C4663089</v>
      </c>
      <c r="N1408" t="str">
        <f>TRIM(C1408)</f>
        <v>EGY</v>
      </c>
      <c r="O1408" t="str">
        <f>TRIM(D1408)</f>
        <v>zan pin assuf S.A.E.</v>
      </c>
      <c r="P1408" t="str">
        <f>TRIM(E1408)</f>
        <v>terminato</v>
      </c>
      <c r="Q1408" t="str">
        <f t="shared" si="111"/>
        <v>0</v>
      </c>
      <c r="R1408" t="str">
        <f t="shared" si="111"/>
        <v>28</v>
      </c>
    </row>
    <row r="1409" spans="1:18" ht="12.75" customHeight="1" x14ac:dyDescent="0.3">
      <c r="A1409" s="16">
        <v>1411</v>
      </c>
      <c r="B1409" s="14" t="s">
        <v>687</v>
      </c>
      <c r="C1409" s="14" t="s">
        <v>14</v>
      </c>
      <c r="D1409" s="14" t="s">
        <v>23</v>
      </c>
      <c r="E1409" s="15" t="s">
        <v>1391</v>
      </c>
      <c r="F1409" s="16">
        <v>30</v>
      </c>
      <c r="G1409" s="17">
        <v>38</v>
      </c>
      <c r="H1409" s="18">
        <f t="shared" si="107"/>
        <v>1140</v>
      </c>
      <c r="I1409" s="14" t="str">
        <f t="shared" si="108"/>
        <v>EGY-zan pin assuf S.A.E.-38</v>
      </c>
      <c r="J1409" s="32" t="str">
        <f>MID(Tabella1[[#This Row],[COD PRODOTTO]],3,3)</f>
        <v>663</v>
      </c>
      <c r="K1409" s="32"/>
      <c r="L1409" t="str">
        <f t="shared" si="109"/>
        <v>terminato</v>
      </c>
      <c r="M1409" t="str">
        <f t="shared" si="110"/>
        <v>C4663089</v>
      </c>
      <c r="N1409" t="str">
        <f>TRIM(C1409)</f>
        <v>EGY</v>
      </c>
      <c r="O1409" t="str">
        <f>TRIM(D1409)</f>
        <v>zan pin assuf S.A.E.</v>
      </c>
      <c r="P1409" t="str">
        <f>TRIM(E1409)</f>
        <v>non terminato</v>
      </c>
      <c r="Q1409" t="str">
        <f t="shared" si="111"/>
        <v>30</v>
      </c>
      <c r="R1409" t="str">
        <f t="shared" si="111"/>
        <v>38</v>
      </c>
    </row>
    <row r="1410" spans="1:18" ht="12.75" customHeight="1" x14ac:dyDescent="0.3">
      <c r="A1410" s="16">
        <v>1412</v>
      </c>
      <c r="B1410" s="14" t="s">
        <v>687</v>
      </c>
      <c r="C1410" s="14" t="s">
        <v>14</v>
      </c>
      <c r="D1410" s="14" t="s">
        <v>23</v>
      </c>
      <c r="E1410" s="15" t="s">
        <v>1391</v>
      </c>
      <c r="F1410" s="16">
        <v>20</v>
      </c>
      <c r="G1410" s="17">
        <v>33</v>
      </c>
      <c r="H1410" s="18">
        <f t="shared" ref="H1410:H1473" si="112">IF(G1410*F1410=0,"",G1410*F1410)</f>
        <v>660</v>
      </c>
      <c r="I1410" s="14" t="str">
        <f t="shared" ref="I1410:I1473" si="113">_xlfn.CONCAT(C1410,"-",D1410,"-",G1410)</f>
        <v>EGY-zan pin assuf S.A.E.-33</v>
      </c>
      <c r="J1410" s="32" t="str">
        <f>MID(Tabella1[[#This Row],[COD PRODOTTO]],3,3)</f>
        <v>663</v>
      </c>
      <c r="K1410" s="32"/>
      <c r="L1410" t="str">
        <f t="shared" si="109"/>
        <v>terminato</v>
      </c>
      <c r="M1410" t="str">
        <f t="shared" si="110"/>
        <v>C4663089</v>
      </c>
      <c r="N1410" t="str">
        <f>TRIM(C1410)</f>
        <v>EGY</v>
      </c>
      <c r="O1410" t="str">
        <f>TRIM(D1410)</f>
        <v>zan pin assuf S.A.E.</v>
      </c>
      <c r="P1410" t="str">
        <f t="shared" ref="P1410:R1473" si="114">TRIM(E1410)</f>
        <v>non terminato</v>
      </c>
      <c r="Q1410" t="str">
        <f t="shared" si="111"/>
        <v>20</v>
      </c>
      <c r="R1410" t="str">
        <f t="shared" si="111"/>
        <v>33</v>
      </c>
    </row>
    <row r="1411" spans="1:18" ht="12.75" customHeight="1" x14ac:dyDescent="0.3">
      <c r="A1411" s="16">
        <v>1413</v>
      </c>
      <c r="B1411" s="14" t="s">
        <v>687</v>
      </c>
      <c r="C1411" s="14" t="s">
        <v>14</v>
      </c>
      <c r="D1411" s="14" t="s">
        <v>23</v>
      </c>
      <c r="E1411" s="15" t="s">
        <v>1391</v>
      </c>
      <c r="F1411" s="16">
        <v>20</v>
      </c>
      <c r="G1411" s="17">
        <v>16</v>
      </c>
      <c r="H1411" s="18">
        <f t="shared" si="112"/>
        <v>320</v>
      </c>
      <c r="I1411" s="14" t="str">
        <f t="shared" si="113"/>
        <v>EGY-zan pin assuf S.A.E.-16</v>
      </c>
      <c r="J1411" s="32" t="str">
        <f>MID(Tabella1[[#This Row],[COD PRODOTTO]],3,3)</f>
        <v>663</v>
      </c>
      <c r="K1411" s="32"/>
      <c r="L1411" t="str">
        <f t="shared" ref="L1411:L1474" si="115">IF($E1411="","non terminato","terminato")</f>
        <v>terminato</v>
      </c>
      <c r="M1411" t="str">
        <f t="shared" ref="M1411:M1474" si="116">TRIM(B1411)</f>
        <v>C4663089</v>
      </c>
      <c r="N1411" t="str">
        <f>TRIM(C1411)</f>
        <v>EGY</v>
      </c>
      <c r="O1411" t="str">
        <f>TRIM(D1411)</f>
        <v>zan pin assuf S.A.E.</v>
      </c>
      <c r="P1411" t="str">
        <f t="shared" si="114"/>
        <v>non terminato</v>
      </c>
      <c r="Q1411" t="str">
        <f t="shared" si="114"/>
        <v>20</v>
      </c>
      <c r="R1411" t="str">
        <f t="shared" si="114"/>
        <v>16</v>
      </c>
    </row>
    <row r="1412" spans="1:18" ht="12.75" customHeight="1" x14ac:dyDescent="0.3">
      <c r="A1412" s="16">
        <v>1414</v>
      </c>
      <c r="B1412" s="14" t="s">
        <v>688</v>
      </c>
      <c r="C1412" s="14" t="s">
        <v>14</v>
      </c>
      <c r="D1412" s="14" t="s">
        <v>16</v>
      </c>
      <c r="E1412" s="15" t="s">
        <v>1391</v>
      </c>
      <c r="F1412" s="16">
        <v>20</v>
      </c>
      <c r="G1412" s="17">
        <v>34</v>
      </c>
      <c r="H1412" s="18">
        <f t="shared" si="112"/>
        <v>680</v>
      </c>
      <c r="I1412" s="14" t="str">
        <f t="shared" si="113"/>
        <v>EGY-EGYPTIAN SAE-34</v>
      </c>
      <c r="J1412" s="32" t="str">
        <f>MID(Tabella1[[#This Row],[COD PRODOTTO]],3,3)</f>
        <v>300</v>
      </c>
      <c r="K1412" s="32"/>
      <c r="L1412" t="str">
        <f t="shared" si="115"/>
        <v>terminato</v>
      </c>
      <c r="M1412" t="str">
        <f t="shared" si="116"/>
        <v>M4300744</v>
      </c>
      <c r="N1412" t="str">
        <f>TRIM(C1412)</f>
        <v>EGY</v>
      </c>
      <c r="O1412" t="str">
        <f>TRIM(D1412)</f>
        <v>EGYPTIAN SAE</v>
      </c>
      <c r="P1412" t="str">
        <f t="shared" si="114"/>
        <v>non terminato</v>
      </c>
      <c r="Q1412" t="str">
        <f t="shared" si="114"/>
        <v>20</v>
      </c>
      <c r="R1412" t="str">
        <f t="shared" si="114"/>
        <v>34</v>
      </c>
    </row>
    <row r="1413" spans="1:18" ht="12.75" customHeight="1" x14ac:dyDescent="0.3">
      <c r="A1413" s="16">
        <v>1415</v>
      </c>
      <c r="B1413" s="14" t="s">
        <v>688</v>
      </c>
      <c r="C1413" s="14" t="s">
        <v>14</v>
      </c>
      <c r="D1413" s="14" t="s">
        <v>16</v>
      </c>
      <c r="E1413" s="15" t="s">
        <v>1391</v>
      </c>
      <c r="F1413" s="16">
        <v>30</v>
      </c>
      <c r="G1413" s="17">
        <v>20</v>
      </c>
      <c r="H1413" s="18">
        <f t="shared" si="112"/>
        <v>600</v>
      </c>
      <c r="I1413" s="14" t="str">
        <f t="shared" si="113"/>
        <v>EGY-EGYPTIAN SAE-20</v>
      </c>
      <c r="J1413" s="32" t="str">
        <f>MID(Tabella1[[#This Row],[COD PRODOTTO]],3,3)</f>
        <v>300</v>
      </c>
      <c r="K1413" s="32"/>
      <c r="L1413" t="str">
        <f t="shared" si="115"/>
        <v>terminato</v>
      </c>
      <c r="M1413" t="str">
        <f t="shared" si="116"/>
        <v>M4300744</v>
      </c>
      <c r="N1413" t="str">
        <f>TRIM(C1413)</f>
        <v>EGY</v>
      </c>
      <c r="O1413" t="str">
        <f>TRIM(D1413)</f>
        <v>EGYPTIAN SAE</v>
      </c>
      <c r="P1413" t="str">
        <f t="shared" si="114"/>
        <v>non terminato</v>
      </c>
      <c r="Q1413" t="str">
        <f t="shared" si="114"/>
        <v>30</v>
      </c>
      <c r="R1413" t="str">
        <f t="shared" si="114"/>
        <v>20</v>
      </c>
    </row>
    <row r="1414" spans="1:18" ht="12.75" customHeight="1" x14ac:dyDescent="0.3">
      <c r="A1414" s="16">
        <v>1416</v>
      </c>
      <c r="B1414" s="14" t="s">
        <v>688</v>
      </c>
      <c r="C1414" s="14" t="s">
        <v>14</v>
      </c>
      <c r="D1414" s="14" t="s">
        <v>16</v>
      </c>
      <c r="E1414" s="14" t="s">
        <v>10</v>
      </c>
      <c r="F1414" s="16">
        <v>0</v>
      </c>
      <c r="G1414" s="17">
        <v>28</v>
      </c>
      <c r="H1414" s="18" t="str">
        <f t="shared" si="112"/>
        <v/>
      </c>
      <c r="I1414" s="14" t="str">
        <f t="shared" si="113"/>
        <v>EGY-EGYPTIAN SAE-28</v>
      </c>
      <c r="J1414" s="32" t="str">
        <f>MID(Tabella1[[#This Row],[COD PRODOTTO]],3,3)</f>
        <v>300</v>
      </c>
      <c r="K1414" s="32"/>
      <c r="L1414" t="str">
        <f t="shared" si="115"/>
        <v>terminato</v>
      </c>
      <c r="M1414" t="str">
        <f t="shared" si="116"/>
        <v>M4300744</v>
      </c>
      <c r="N1414" t="str">
        <f>TRIM(C1414)</f>
        <v>EGY</v>
      </c>
      <c r="O1414" t="str">
        <f>TRIM(D1414)</f>
        <v>EGYPTIAN SAE</v>
      </c>
      <c r="P1414" t="str">
        <f t="shared" si="114"/>
        <v>terminato</v>
      </c>
      <c r="Q1414" t="str">
        <f t="shared" si="114"/>
        <v>0</v>
      </c>
      <c r="R1414" t="str">
        <f t="shared" si="114"/>
        <v>28</v>
      </c>
    </row>
    <row r="1415" spans="1:18" ht="12.75" customHeight="1" x14ac:dyDescent="0.3">
      <c r="A1415" s="16">
        <v>1417</v>
      </c>
      <c r="B1415" s="14" t="s">
        <v>689</v>
      </c>
      <c r="C1415" s="14" t="s">
        <v>14</v>
      </c>
      <c r="D1415" s="14" t="s">
        <v>13</v>
      </c>
      <c r="E1415" s="15" t="s">
        <v>1391</v>
      </c>
      <c r="F1415" s="16">
        <v>20</v>
      </c>
      <c r="G1415" s="17">
        <v>28</v>
      </c>
      <c r="H1415" s="18">
        <f t="shared" si="112"/>
        <v>560</v>
      </c>
      <c r="I1415" s="14" t="str">
        <f t="shared" si="113"/>
        <v>EGY-ccc order-28</v>
      </c>
      <c r="J1415" s="32" t="str">
        <f>MID(Tabella1[[#This Row],[COD PRODOTTO]],3,3)</f>
        <v>844</v>
      </c>
      <c r="K1415" s="32"/>
      <c r="L1415" t="str">
        <f t="shared" si="115"/>
        <v>terminato</v>
      </c>
      <c r="M1415" t="str">
        <f t="shared" si="116"/>
        <v>M8844164</v>
      </c>
      <c r="N1415" t="str">
        <f>TRIM(C1415)</f>
        <v>EGY</v>
      </c>
      <c r="O1415" t="str">
        <f>TRIM(D1415)</f>
        <v>ccc order</v>
      </c>
      <c r="P1415" t="str">
        <f t="shared" si="114"/>
        <v>non terminato</v>
      </c>
      <c r="Q1415" t="str">
        <f t="shared" si="114"/>
        <v>20</v>
      </c>
      <c r="R1415" t="str">
        <f t="shared" si="114"/>
        <v>28</v>
      </c>
    </row>
    <row r="1416" spans="1:18" ht="12.75" customHeight="1" x14ac:dyDescent="0.3">
      <c r="A1416" s="16">
        <v>1418</v>
      </c>
      <c r="B1416" s="14" t="s">
        <v>690</v>
      </c>
      <c r="C1416" s="14" t="s">
        <v>14</v>
      </c>
      <c r="D1416" s="14" t="s">
        <v>23</v>
      </c>
      <c r="E1416" s="15" t="s">
        <v>1391</v>
      </c>
      <c r="F1416" s="16">
        <v>30</v>
      </c>
      <c r="G1416" s="17">
        <v>25</v>
      </c>
      <c r="H1416" s="18">
        <f t="shared" si="112"/>
        <v>750</v>
      </c>
      <c r="I1416" s="14" t="str">
        <f t="shared" si="113"/>
        <v>EGY-zan pin assuf S.A.E.-25</v>
      </c>
      <c r="J1416" s="32" t="str">
        <f>MID(Tabella1[[#This Row],[COD PRODOTTO]],3,3)</f>
        <v>593</v>
      </c>
      <c r="K1416" s="32"/>
      <c r="L1416" t="str">
        <f t="shared" si="115"/>
        <v>terminato</v>
      </c>
      <c r="M1416" t="str">
        <f t="shared" si="116"/>
        <v>M3593426</v>
      </c>
      <c r="N1416" t="str">
        <f>TRIM(C1416)</f>
        <v>EGY</v>
      </c>
      <c r="O1416" t="str">
        <f>TRIM(D1416)</f>
        <v>zan pin assuf S.A.E.</v>
      </c>
      <c r="P1416" t="str">
        <f t="shared" si="114"/>
        <v>non terminato</v>
      </c>
      <c r="Q1416" t="str">
        <f t="shared" si="114"/>
        <v>30</v>
      </c>
      <c r="R1416" t="str">
        <f t="shared" si="114"/>
        <v>25</v>
      </c>
    </row>
    <row r="1417" spans="1:18" ht="12.75" customHeight="1" x14ac:dyDescent="0.3">
      <c r="A1417" s="16">
        <v>1419</v>
      </c>
      <c r="B1417" s="14" t="s">
        <v>691</v>
      </c>
      <c r="C1417" s="14" t="s">
        <v>30</v>
      </c>
      <c r="D1417" s="14" t="s">
        <v>16</v>
      </c>
      <c r="E1417" s="14" t="s">
        <v>10</v>
      </c>
      <c r="F1417" s="16">
        <v>0</v>
      </c>
      <c r="G1417" s="17">
        <v>11</v>
      </c>
      <c r="H1417" s="18" t="str">
        <f t="shared" si="112"/>
        <v/>
      </c>
      <c r="I1417" s="14" t="str">
        <f t="shared" si="113"/>
        <v>NON PRESENTE-EGYPTIAN SAE-11</v>
      </c>
      <c r="J1417" s="32" t="str">
        <f>MID(Tabella1[[#This Row],[COD PRODOTTO]],3,3)</f>
        <v>829</v>
      </c>
      <c r="K1417" s="32"/>
      <c r="L1417" t="str">
        <f t="shared" si="115"/>
        <v>terminato</v>
      </c>
      <c r="M1417" t="str">
        <f t="shared" si="116"/>
        <v>I4829092</v>
      </c>
      <c r="N1417" t="str">
        <f>TRIM(C1417)</f>
        <v>NON PRESENTE</v>
      </c>
      <c r="O1417" t="str">
        <f>TRIM(D1417)</f>
        <v>EGYPTIAN SAE</v>
      </c>
      <c r="P1417" t="str">
        <f t="shared" si="114"/>
        <v>terminato</v>
      </c>
      <c r="Q1417" t="str">
        <f t="shared" si="114"/>
        <v>0</v>
      </c>
      <c r="R1417" t="str">
        <f t="shared" si="114"/>
        <v>11</v>
      </c>
    </row>
    <row r="1418" spans="1:18" ht="12.75" customHeight="1" x14ac:dyDescent="0.3">
      <c r="A1418" s="16">
        <v>1420</v>
      </c>
      <c r="B1418" s="14" t="s">
        <v>691</v>
      </c>
      <c r="C1418" s="14" t="s">
        <v>30</v>
      </c>
      <c r="D1418" s="14" t="s">
        <v>16</v>
      </c>
      <c r="E1418" s="15" t="s">
        <v>1391</v>
      </c>
      <c r="F1418" s="16">
        <v>20</v>
      </c>
      <c r="G1418" s="17">
        <v>38</v>
      </c>
      <c r="H1418" s="18">
        <f t="shared" si="112"/>
        <v>760</v>
      </c>
      <c r="I1418" s="14" t="str">
        <f t="shared" si="113"/>
        <v>NON PRESENTE-EGYPTIAN SAE-38</v>
      </c>
      <c r="J1418" s="32" t="str">
        <f>MID(Tabella1[[#This Row],[COD PRODOTTO]],3,3)</f>
        <v>829</v>
      </c>
      <c r="K1418" s="32"/>
      <c r="L1418" t="str">
        <f t="shared" si="115"/>
        <v>terminato</v>
      </c>
      <c r="M1418" t="str">
        <f t="shared" si="116"/>
        <v>I4829092</v>
      </c>
      <c r="N1418" t="str">
        <f>TRIM(C1418)</f>
        <v>NON PRESENTE</v>
      </c>
      <c r="O1418" t="str">
        <f>TRIM(D1418)</f>
        <v>EGYPTIAN SAE</v>
      </c>
      <c r="P1418" t="str">
        <f t="shared" si="114"/>
        <v>non terminato</v>
      </c>
      <c r="Q1418" t="str">
        <f t="shared" si="114"/>
        <v>20</v>
      </c>
      <c r="R1418" t="str">
        <f t="shared" si="114"/>
        <v>38</v>
      </c>
    </row>
    <row r="1419" spans="1:18" ht="12.75" customHeight="1" x14ac:dyDescent="0.3">
      <c r="A1419" s="16">
        <v>1421</v>
      </c>
      <c r="B1419" s="14" t="s">
        <v>691</v>
      </c>
      <c r="C1419" s="14" t="s">
        <v>30</v>
      </c>
      <c r="D1419" s="14" t="s">
        <v>16</v>
      </c>
      <c r="E1419" s="15" t="s">
        <v>1391</v>
      </c>
      <c r="F1419" s="16">
        <v>30</v>
      </c>
      <c r="G1419" s="17">
        <v>38</v>
      </c>
      <c r="H1419" s="18">
        <f t="shared" si="112"/>
        <v>1140</v>
      </c>
      <c r="I1419" s="14" t="str">
        <f t="shared" si="113"/>
        <v>NON PRESENTE-EGYPTIAN SAE-38</v>
      </c>
      <c r="J1419" s="32" t="str">
        <f>MID(Tabella1[[#This Row],[COD PRODOTTO]],3,3)</f>
        <v>829</v>
      </c>
      <c r="K1419" s="32"/>
      <c r="L1419" t="str">
        <f t="shared" si="115"/>
        <v>terminato</v>
      </c>
      <c r="M1419" t="str">
        <f t="shared" si="116"/>
        <v>I4829092</v>
      </c>
      <c r="N1419" t="str">
        <f>TRIM(C1419)</f>
        <v>NON PRESENTE</v>
      </c>
      <c r="O1419" t="str">
        <f>TRIM(D1419)</f>
        <v>EGYPTIAN SAE</v>
      </c>
      <c r="P1419" t="str">
        <f t="shared" si="114"/>
        <v>non terminato</v>
      </c>
      <c r="Q1419" t="str">
        <f t="shared" si="114"/>
        <v>30</v>
      </c>
      <c r="R1419" t="str">
        <f t="shared" si="114"/>
        <v>38</v>
      </c>
    </row>
    <row r="1420" spans="1:18" ht="12.75" customHeight="1" x14ac:dyDescent="0.3">
      <c r="A1420" s="16">
        <v>1422</v>
      </c>
      <c r="B1420" s="14" t="s">
        <v>692</v>
      </c>
      <c r="C1420" s="14" t="s">
        <v>14</v>
      </c>
      <c r="D1420" s="14" t="s">
        <v>13</v>
      </c>
      <c r="E1420" s="15" t="s">
        <v>1391</v>
      </c>
      <c r="F1420" s="16">
        <v>30</v>
      </c>
      <c r="G1420" s="17">
        <v>21</v>
      </c>
      <c r="H1420" s="18">
        <f t="shared" si="112"/>
        <v>630</v>
      </c>
      <c r="I1420" s="14" t="str">
        <f t="shared" si="113"/>
        <v>EGY-ccc order-21</v>
      </c>
      <c r="J1420" s="32" t="str">
        <f>MID(Tabella1[[#This Row],[COD PRODOTTO]],3,3)</f>
        <v>952</v>
      </c>
      <c r="K1420" s="32"/>
      <c r="L1420" t="str">
        <f t="shared" si="115"/>
        <v>terminato</v>
      </c>
      <c r="M1420" t="str">
        <f t="shared" si="116"/>
        <v>A4952411</v>
      </c>
      <c r="N1420" t="str">
        <f>TRIM(C1420)</f>
        <v>EGY</v>
      </c>
      <c r="O1420" t="str">
        <f>TRIM(D1420)</f>
        <v>ccc order</v>
      </c>
      <c r="P1420" t="str">
        <f t="shared" si="114"/>
        <v>non terminato</v>
      </c>
      <c r="Q1420" t="str">
        <f t="shared" si="114"/>
        <v>30</v>
      </c>
      <c r="R1420" t="str">
        <f t="shared" si="114"/>
        <v>21</v>
      </c>
    </row>
    <row r="1421" spans="1:18" ht="12.75" customHeight="1" x14ac:dyDescent="0.3">
      <c r="A1421" s="16">
        <v>1423</v>
      </c>
      <c r="B1421" s="14" t="s">
        <v>692</v>
      </c>
      <c r="C1421" s="14" t="s">
        <v>14</v>
      </c>
      <c r="D1421" s="14" t="s">
        <v>13</v>
      </c>
      <c r="E1421" s="15" t="s">
        <v>1391</v>
      </c>
      <c r="F1421" s="16">
        <v>20</v>
      </c>
      <c r="G1421" s="17">
        <v>34</v>
      </c>
      <c r="H1421" s="18">
        <f t="shared" si="112"/>
        <v>680</v>
      </c>
      <c r="I1421" s="14" t="str">
        <f t="shared" si="113"/>
        <v>EGY-ccc order-34</v>
      </c>
      <c r="J1421" s="32" t="str">
        <f>MID(Tabella1[[#This Row],[COD PRODOTTO]],3,3)</f>
        <v>952</v>
      </c>
      <c r="K1421" s="32"/>
      <c r="L1421" t="str">
        <f t="shared" si="115"/>
        <v>terminato</v>
      </c>
      <c r="M1421" t="str">
        <f t="shared" si="116"/>
        <v>A4952411</v>
      </c>
      <c r="N1421" t="str">
        <f>TRIM(C1421)</f>
        <v>EGY</v>
      </c>
      <c r="O1421" t="str">
        <f>TRIM(D1421)</f>
        <v>ccc order</v>
      </c>
      <c r="P1421" t="str">
        <f t="shared" si="114"/>
        <v>non terminato</v>
      </c>
      <c r="Q1421" t="str">
        <f t="shared" si="114"/>
        <v>20</v>
      </c>
      <c r="R1421" t="str">
        <f t="shared" si="114"/>
        <v>34</v>
      </c>
    </row>
    <row r="1422" spans="1:18" ht="12.75" customHeight="1" x14ac:dyDescent="0.3">
      <c r="A1422" s="16">
        <v>1424</v>
      </c>
      <c r="B1422" s="14" t="s">
        <v>692</v>
      </c>
      <c r="C1422" s="14" t="s">
        <v>14</v>
      </c>
      <c r="D1422" s="14" t="s">
        <v>13</v>
      </c>
      <c r="E1422" s="15" t="s">
        <v>1391</v>
      </c>
      <c r="F1422" s="16">
        <v>20</v>
      </c>
      <c r="G1422" s="17">
        <v>36</v>
      </c>
      <c r="H1422" s="18">
        <f t="shared" si="112"/>
        <v>720</v>
      </c>
      <c r="I1422" s="14" t="str">
        <f t="shared" si="113"/>
        <v>EGY-ccc order-36</v>
      </c>
      <c r="J1422" s="32" t="str">
        <f>MID(Tabella1[[#This Row],[COD PRODOTTO]],3,3)</f>
        <v>952</v>
      </c>
      <c r="K1422" s="32"/>
      <c r="L1422" t="str">
        <f t="shared" si="115"/>
        <v>terminato</v>
      </c>
      <c r="M1422" t="str">
        <f t="shared" si="116"/>
        <v>A4952411</v>
      </c>
      <c r="N1422" t="str">
        <f>TRIM(C1422)</f>
        <v>EGY</v>
      </c>
      <c r="O1422" t="str">
        <f>TRIM(D1422)</f>
        <v>ccc order</v>
      </c>
      <c r="P1422" t="str">
        <f t="shared" si="114"/>
        <v>non terminato</v>
      </c>
      <c r="Q1422" t="str">
        <f t="shared" si="114"/>
        <v>20</v>
      </c>
      <c r="R1422" t="str">
        <f t="shared" si="114"/>
        <v>36</v>
      </c>
    </row>
    <row r="1423" spans="1:18" ht="12.75" customHeight="1" x14ac:dyDescent="0.3">
      <c r="A1423" s="16">
        <v>1425</v>
      </c>
      <c r="B1423" s="14" t="s">
        <v>692</v>
      </c>
      <c r="C1423" s="14" t="s">
        <v>14</v>
      </c>
      <c r="D1423" s="14" t="s">
        <v>13</v>
      </c>
      <c r="E1423" s="14" t="s">
        <v>10</v>
      </c>
      <c r="F1423" s="16">
        <v>0</v>
      </c>
      <c r="G1423" s="17">
        <v>20</v>
      </c>
      <c r="H1423" s="18" t="str">
        <f t="shared" si="112"/>
        <v/>
      </c>
      <c r="I1423" s="14" t="str">
        <f t="shared" si="113"/>
        <v>EGY-ccc order-20</v>
      </c>
      <c r="J1423" s="32" t="str">
        <f>MID(Tabella1[[#This Row],[COD PRODOTTO]],3,3)</f>
        <v>952</v>
      </c>
      <c r="K1423" s="32"/>
      <c r="L1423" t="str">
        <f t="shared" si="115"/>
        <v>terminato</v>
      </c>
      <c r="M1423" t="str">
        <f t="shared" si="116"/>
        <v>A4952411</v>
      </c>
      <c r="N1423" t="str">
        <f>TRIM(C1423)</f>
        <v>EGY</v>
      </c>
      <c r="O1423" t="str">
        <f>TRIM(D1423)</f>
        <v>ccc order</v>
      </c>
      <c r="P1423" t="str">
        <f t="shared" si="114"/>
        <v>terminato</v>
      </c>
      <c r="Q1423" t="str">
        <f t="shared" si="114"/>
        <v>0</v>
      </c>
      <c r="R1423" t="str">
        <f t="shared" si="114"/>
        <v>20</v>
      </c>
    </row>
    <row r="1424" spans="1:18" ht="12.75" customHeight="1" x14ac:dyDescent="0.3">
      <c r="A1424" s="16">
        <v>1426</v>
      </c>
      <c r="B1424" s="14" t="s">
        <v>693</v>
      </c>
      <c r="C1424" s="14" t="s">
        <v>14</v>
      </c>
      <c r="D1424" s="14" t="s">
        <v>23</v>
      </c>
      <c r="E1424" s="15" t="s">
        <v>1391</v>
      </c>
      <c r="F1424" s="16">
        <v>20</v>
      </c>
      <c r="G1424" s="17">
        <v>15</v>
      </c>
      <c r="H1424" s="18">
        <f t="shared" si="112"/>
        <v>300</v>
      </c>
      <c r="I1424" s="14" t="str">
        <f t="shared" si="113"/>
        <v>EGY-zan pin assuf S.A.E.-15</v>
      </c>
      <c r="J1424" s="32" t="str">
        <f>MID(Tabella1[[#This Row],[COD PRODOTTO]],3,3)</f>
        <v>293</v>
      </c>
      <c r="K1424" s="32"/>
      <c r="L1424" t="str">
        <f t="shared" si="115"/>
        <v>terminato</v>
      </c>
      <c r="M1424" t="str">
        <f t="shared" si="116"/>
        <v>R4293036</v>
      </c>
      <c r="N1424" t="str">
        <f>TRIM(C1424)</f>
        <v>EGY</v>
      </c>
      <c r="O1424" t="str">
        <f>TRIM(D1424)</f>
        <v>zan pin assuf S.A.E.</v>
      </c>
      <c r="P1424" t="str">
        <f t="shared" si="114"/>
        <v>non terminato</v>
      </c>
      <c r="Q1424" t="str">
        <f t="shared" si="114"/>
        <v>20</v>
      </c>
      <c r="R1424" t="str">
        <f t="shared" si="114"/>
        <v>15</v>
      </c>
    </row>
    <row r="1425" spans="1:18" ht="12.75" customHeight="1" x14ac:dyDescent="0.3">
      <c r="A1425" s="16">
        <v>1427</v>
      </c>
      <c r="B1425" s="14" t="s">
        <v>693</v>
      </c>
      <c r="C1425" s="14" t="s">
        <v>14</v>
      </c>
      <c r="D1425" s="14" t="s">
        <v>23</v>
      </c>
      <c r="E1425" s="14" t="s">
        <v>10</v>
      </c>
      <c r="F1425" s="16">
        <v>0</v>
      </c>
      <c r="G1425" s="17">
        <v>22</v>
      </c>
      <c r="H1425" s="18" t="str">
        <f t="shared" si="112"/>
        <v/>
      </c>
      <c r="I1425" s="14" t="str">
        <f t="shared" si="113"/>
        <v>EGY-zan pin assuf S.A.E.-22</v>
      </c>
      <c r="J1425" s="32" t="str">
        <f>MID(Tabella1[[#This Row],[COD PRODOTTO]],3,3)</f>
        <v>293</v>
      </c>
      <c r="K1425" s="32"/>
      <c r="L1425" t="str">
        <f t="shared" si="115"/>
        <v>terminato</v>
      </c>
      <c r="M1425" t="str">
        <f t="shared" si="116"/>
        <v>R4293036</v>
      </c>
      <c r="N1425" t="str">
        <f>TRIM(C1425)</f>
        <v>EGY</v>
      </c>
      <c r="O1425" t="str">
        <f>TRIM(D1425)</f>
        <v>zan pin assuf S.A.E.</v>
      </c>
      <c r="P1425" t="str">
        <f t="shared" si="114"/>
        <v>terminato</v>
      </c>
      <c r="Q1425" t="str">
        <f t="shared" si="114"/>
        <v>0</v>
      </c>
      <c r="R1425" t="str">
        <f t="shared" si="114"/>
        <v>22</v>
      </c>
    </row>
    <row r="1426" spans="1:18" ht="12.75" customHeight="1" x14ac:dyDescent="0.3">
      <c r="A1426" s="16">
        <v>1428</v>
      </c>
      <c r="B1426" s="14" t="s">
        <v>693</v>
      </c>
      <c r="C1426" s="14" t="s">
        <v>14</v>
      </c>
      <c r="D1426" s="14" t="s">
        <v>23</v>
      </c>
      <c r="E1426" s="15" t="s">
        <v>1391</v>
      </c>
      <c r="F1426" s="16">
        <v>30</v>
      </c>
      <c r="G1426" s="17">
        <v>17</v>
      </c>
      <c r="H1426" s="18">
        <f t="shared" si="112"/>
        <v>510</v>
      </c>
      <c r="I1426" s="14" t="str">
        <f t="shared" si="113"/>
        <v>EGY-zan pin assuf S.A.E.-17</v>
      </c>
      <c r="J1426" s="32" t="str">
        <f>MID(Tabella1[[#This Row],[COD PRODOTTO]],3,3)</f>
        <v>293</v>
      </c>
      <c r="K1426" s="32"/>
      <c r="L1426" t="str">
        <f t="shared" si="115"/>
        <v>terminato</v>
      </c>
      <c r="M1426" t="str">
        <f t="shared" si="116"/>
        <v>R4293036</v>
      </c>
      <c r="N1426" t="str">
        <f>TRIM(C1426)</f>
        <v>EGY</v>
      </c>
      <c r="O1426" t="str">
        <f>TRIM(D1426)</f>
        <v>zan pin assuf S.A.E.</v>
      </c>
      <c r="P1426" t="str">
        <f t="shared" si="114"/>
        <v>non terminato</v>
      </c>
      <c r="Q1426" t="str">
        <f t="shared" si="114"/>
        <v>30</v>
      </c>
      <c r="R1426" t="str">
        <f t="shared" si="114"/>
        <v>17</v>
      </c>
    </row>
    <row r="1427" spans="1:18" ht="12.75" customHeight="1" x14ac:dyDescent="0.3">
      <c r="A1427" s="16">
        <v>1429</v>
      </c>
      <c r="B1427" s="14" t="s">
        <v>694</v>
      </c>
      <c r="C1427" s="14" t="s">
        <v>14</v>
      </c>
      <c r="D1427" s="14" t="s">
        <v>13</v>
      </c>
      <c r="E1427" s="15" t="s">
        <v>1391</v>
      </c>
      <c r="F1427" s="16">
        <v>30</v>
      </c>
      <c r="G1427" s="17">
        <v>24</v>
      </c>
      <c r="H1427" s="18">
        <f t="shared" si="112"/>
        <v>720</v>
      </c>
      <c r="I1427" s="14" t="str">
        <f t="shared" si="113"/>
        <v>EGY-ccc order-24</v>
      </c>
      <c r="J1427" s="32" t="str">
        <f>MID(Tabella1[[#This Row],[COD PRODOTTO]],3,3)</f>
        <v>553</v>
      </c>
      <c r="K1427" s="32"/>
      <c r="L1427" t="str">
        <f t="shared" si="115"/>
        <v>terminato</v>
      </c>
      <c r="M1427" t="str">
        <f t="shared" si="116"/>
        <v>M1553639</v>
      </c>
      <c r="N1427" t="str">
        <f>TRIM(C1427)</f>
        <v>EGY</v>
      </c>
      <c r="O1427" t="str">
        <f>TRIM(D1427)</f>
        <v>ccc order</v>
      </c>
      <c r="P1427" t="str">
        <f t="shared" si="114"/>
        <v>non terminato</v>
      </c>
      <c r="Q1427" t="str">
        <f t="shared" si="114"/>
        <v>30</v>
      </c>
      <c r="R1427" t="str">
        <f t="shared" si="114"/>
        <v>24</v>
      </c>
    </row>
    <row r="1428" spans="1:18" ht="12.75" customHeight="1" x14ac:dyDescent="0.3">
      <c r="A1428" s="16">
        <v>1430</v>
      </c>
      <c r="B1428" s="14" t="s">
        <v>694</v>
      </c>
      <c r="C1428" s="14" t="s">
        <v>14</v>
      </c>
      <c r="D1428" s="14" t="s">
        <v>13</v>
      </c>
      <c r="E1428" s="14" t="s">
        <v>10</v>
      </c>
      <c r="F1428" s="16">
        <v>0</v>
      </c>
      <c r="G1428" s="17">
        <v>24</v>
      </c>
      <c r="H1428" s="18" t="str">
        <f t="shared" si="112"/>
        <v/>
      </c>
      <c r="I1428" s="14" t="str">
        <f t="shared" si="113"/>
        <v>EGY-ccc order-24</v>
      </c>
      <c r="J1428" s="32" t="str">
        <f>MID(Tabella1[[#This Row],[COD PRODOTTO]],3,3)</f>
        <v>553</v>
      </c>
      <c r="K1428" s="32"/>
      <c r="L1428" t="str">
        <f t="shared" si="115"/>
        <v>terminato</v>
      </c>
      <c r="M1428" t="str">
        <f t="shared" si="116"/>
        <v>M1553639</v>
      </c>
      <c r="N1428" t="str">
        <f>TRIM(C1428)</f>
        <v>EGY</v>
      </c>
      <c r="O1428" t="str">
        <f>TRIM(D1428)</f>
        <v>ccc order</v>
      </c>
      <c r="P1428" t="str">
        <f t="shared" si="114"/>
        <v>terminato</v>
      </c>
      <c r="Q1428" t="str">
        <f t="shared" si="114"/>
        <v>0</v>
      </c>
      <c r="R1428" t="str">
        <f t="shared" si="114"/>
        <v>24</v>
      </c>
    </row>
    <row r="1429" spans="1:18" ht="12.75" customHeight="1" x14ac:dyDescent="0.3">
      <c r="A1429" s="16">
        <v>1431</v>
      </c>
      <c r="B1429" s="14" t="s">
        <v>694</v>
      </c>
      <c r="C1429" s="14" t="s">
        <v>14</v>
      </c>
      <c r="D1429" s="14" t="s">
        <v>13</v>
      </c>
      <c r="E1429" s="15" t="s">
        <v>1391</v>
      </c>
      <c r="F1429" s="16">
        <v>20</v>
      </c>
      <c r="G1429" s="17">
        <v>35</v>
      </c>
      <c r="H1429" s="18">
        <f t="shared" si="112"/>
        <v>700</v>
      </c>
      <c r="I1429" s="14" t="str">
        <f t="shared" si="113"/>
        <v>EGY-ccc order-35</v>
      </c>
      <c r="J1429" s="32" t="str">
        <f>MID(Tabella1[[#This Row],[COD PRODOTTO]],3,3)</f>
        <v>553</v>
      </c>
      <c r="K1429" s="32"/>
      <c r="L1429" t="str">
        <f t="shared" si="115"/>
        <v>terminato</v>
      </c>
      <c r="M1429" t="str">
        <f t="shared" si="116"/>
        <v>M1553639</v>
      </c>
      <c r="N1429" t="str">
        <f>TRIM(C1429)</f>
        <v>EGY</v>
      </c>
      <c r="O1429" t="str">
        <f>TRIM(D1429)</f>
        <v>ccc order</v>
      </c>
      <c r="P1429" t="str">
        <f t="shared" si="114"/>
        <v>non terminato</v>
      </c>
      <c r="Q1429" t="str">
        <f t="shared" si="114"/>
        <v>20</v>
      </c>
      <c r="R1429" t="str">
        <f t="shared" si="114"/>
        <v>35</v>
      </c>
    </row>
    <row r="1430" spans="1:18" ht="12.75" customHeight="1" x14ac:dyDescent="0.3">
      <c r="A1430" s="16">
        <v>1432</v>
      </c>
      <c r="B1430" s="14" t="s">
        <v>695</v>
      </c>
      <c r="C1430" s="14" t="s">
        <v>8</v>
      </c>
      <c r="D1430" s="14" t="s">
        <v>47</v>
      </c>
      <c r="E1430" s="15" t="s">
        <v>1391</v>
      </c>
      <c r="F1430" s="16">
        <v>20</v>
      </c>
      <c r="G1430" s="17">
        <v>31</v>
      </c>
      <c r="H1430" s="18">
        <f t="shared" si="112"/>
        <v>620</v>
      </c>
      <c r="I1430" s="14" t="str">
        <f t="shared" si="113"/>
        <v>ITA-zan pin SPA-31</v>
      </c>
      <c r="J1430" s="32" t="str">
        <f>MID(Tabella1[[#This Row],[COD PRODOTTO]],3,3)</f>
        <v>806</v>
      </c>
      <c r="K1430" s="32"/>
      <c r="L1430" t="str">
        <f t="shared" si="115"/>
        <v>terminato</v>
      </c>
      <c r="M1430" t="str">
        <f t="shared" si="116"/>
        <v>L0806972</v>
      </c>
      <c r="N1430" t="str">
        <f>TRIM(C1430)</f>
        <v>ITA</v>
      </c>
      <c r="O1430" t="str">
        <f>TRIM(D1430)</f>
        <v>zan pin SPA</v>
      </c>
      <c r="P1430" t="str">
        <f t="shared" si="114"/>
        <v>non terminato</v>
      </c>
      <c r="Q1430" t="str">
        <f t="shared" si="114"/>
        <v>20</v>
      </c>
      <c r="R1430" t="str">
        <f t="shared" si="114"/>
        <v>31</v>
      </c>
    </row>
    <row r="1431" spans="1:18" ht="12.75" customHeight="1" x14ac:dyDescent="0.3">
      <c r="A1431" s="16">
        <v>1433</v>
      </c>
      <c r="B1431" s="14" t="s">
        <v>695</v>
      </c>
      <c r="C1431" s="14" t="s">
        <v>8</v>
      </c>
      <c r="D1431" s="14" t="s">
        <v>47</v>
      </c>
      <c r="E1431" s="15" t="s">
        <v>1391</v>
      </c>
      <c r="F1431" s="16">
        <v>20</v>
      </c>
      <c r="G1431" s="17">
        <v>20</v>
      </c>
      <c r="H1431" s="18">
        <f t="shared" si="112"/>
        <v>400</v>
      </c>
      <c r="I1431" s="14" t="str">
        <f t="shared" si="113"/>
        <v>ITA-zan pin SPA-20</v>
      </c>
      <c r="J1431" s="32" t="str">
        <f>MID(Tabella1[[#This Row],[COD PRODOTTO]],3,3)</f>
        <v>806</v>
      </c>
      <c r="K1431" s="32"/>
      <c r="L1431" t="str">
        <f t="shared" si="115"/>
        <v>terminato</v>
      </c>
      <c r="M1431" t="str">
        <f t="shared" si="116"/>
        <v>L0806972</v>
      </c>
      <c r="N1431" t="str">
        <f>TRIM(C1431)</f>
        <v>ITA</v>
      </c>
      <c r="O1431" t="str">
        <f>TRIM(D1431)</f>
        <v>zan pin SPA</v>
      </c>
      <c r="P1431" t="str">
        <f t="shared" si="114"/>
        <v>non terminato</v>
      </c>
      <c r="Q1431" t="str">
        <f t="shared" si="114"/>
        <v>20</v>
      </c>
      <c r="R1431" t="str">
        <f t="shared" si="114"/>
        <v>20</v>
      </c>
    </row>
    <row r="1432" spans="1:18" ht="12.75" customHeight="1" x14ac:dyDescent="0.3">
      <c r="A1432" s="16">
        <v>1434</v>
      </c>
      <c r="B1432" s="14" t="s">
        <v>695</v>
      </c>
      <c r="C1432" s="14" t="s">
        <v>8</v>
      </c>
      <c r="D1432" s="14" t="s">
        <v>47</v>
      </c>
      <c r="E1432" s="14" t="s">
        <v>10</v>
      </c>
      <c r="F1432" s="16">
        <v>0</v>
      </c>
      <c r="G1432" s="17">
        <v>19</v>
      </c>
      <c r="H1432" s="18" t="str">
        <f t="shared" si="112"/>
        <v/>
      </c>
      <c r="I1432" s="14" t="str">
        <f t="shared" si="113"/>
        <v>ITA-zan pin SPA-19</v>
      </c>
      <c r="J1432" s="32" t="str">
        <f>MID(Tabella1[[#This Row],[COD PRODOTTO]],3,3)</f>
        <v>806</v>
      </c>
      <c r="K1432" s="32"/>
      <c r="L1432" t="str">
        <f t="shared" si="115"/>
        <v>terminato</v>
      </c>
      <c r="M1432" t="str">
        <f t="shared" si="116"/>
        <v>L0806972</v>
      </c>
      <c r="N1432" t="str">
        <f>TRIM(C1432)</f>
        <v>ITA</v>
      </c>
      <c r="O1432" t="str">
        <f>TRIM(D1432)</f>
        <v>zan pin SPA</v>
      </c>
      <c r="P1432" t="str">
        <f t="shared" si="114"/>
        <v>terminato</v>
      </c>
      <c r="Q1432" t="str">
        <f t="shared" si="114"/>
        <v>0</v>
      </c>
      <c r="R1432" t="str">
        <f t="shared" si="114"/>
        <v>19</v>
      </c>
    </row>
    <row r="1433" spans="1:18" ht="12.75" customHeight="1" x14ac:dyDescent="0.3">
      <c r="A1433" s="16">
        <v>1435</v>
      </c>
      <c r="B1433" s="14" t="s">
        <v>695</v>
      </c>
      <c r="C1433" s="14" t="s">
        <v>8</v>
      </c>
      <c r="D1433" s="14" t="s">
        <v>47</v>
      </c>
      <c r="E1433" s="15" t="s">
        <v>1391</v>
      </c>
      <c r="F1433" s="16">
        <v>30</v>
      </c>
      <c r="G1433" s="17">
        <v>37</v>
      </c>
      <c r="H1433" s="18">
        <f t="shared" si="112"/>
        <v>1110</v>
      </c>
      <c r="I1433" s="14" t="str">
        <f t="shared" si="113"/>
        <v>ITA-zan pin SPA-37</v>
      </c>
      <c r="J1433" s="32" t="str">
        <f>MID(Tabella1[[#This Row],[COD PRODOTTO]],3,3)</f>
        <v>806</v>
      </c>
      <c r="K1433" s="32"/>
      <c r="L1433" t="str">
        <f t="shared" si="115"/>
        <v>terminato</v>
      </c>
      <c r="M1433" t="str">
        <f t="shared" si="116"/>
        <v>L0806972</v>
      </c>
      <c r="N1433" t="str">
        <f>TRIM(C1433)</f>
        <v>ITA</v>
      </c>
      <c r="O1433" t="str">
        <f>TRIM(D1433)</f>
        <v>zan pin SPA</v>
      </c>
      <c r="P1433" t="str">
        <f t="shared" si="114"/>
        <v>non terminato</v>
      </c>
      <c r="Q1433" t="str">
        <f t="shared" si="114"/>
        <v>30</v>
      </c>
      <c r="R1433" t="str">
        <f t="shared" si="114"/>
        <v>37</v>
      </c>
    </row>
    <row r="1434" spans="1:18" ht="12.75" customHeight="1" x14ac:dyDescent="0.3">
      <c r="A1434" s="16">
        <v>1436</v>
      </c>
      <c r="B1434" s="14" t="s">
        <v>696</v>
      </c>
      <c r="C1434" s="14" t="s">
        <v>8</v>
      </c>
      <c r="D1434" s="14" t="s">
        <v>9</v>
      </c>
      <c r="E1434" s="15" t="s">
        <v>1391</v>
      </c>
      <c r="F1434" s="16">
        <v>30</v>
      </c>
      <c r="G1434" s="17">
        <v>27</v>
      </c>
      <c r="H1434" s="18">
        <f t="shared" si="112"/>
        <v>810</v>
      </c>
      <c r="I1434" s="14" t="str">
        <f t="shared" si="113"/>
        <v>ITA-SG-27</v>
      </c>
      <c r="J1434" s="32" t="str">
        <f>MID(Tabella1[[#This Row],[COD PRODOTTO]],3,3)</f>
        <v>881</v>
      </c>
      <c r="K1434" s="32"/>
      <c r="L1434" t="str">
        <f t="shared" si="115"/>
        <v>terminato</v>
      </c>
      <c r="M1434" t="str">
        <f t="shared" si="116"/>
        <v>A2881150</v>
      </c>
      <c r="N1434" t="str">
        <f>TRIM(C1434)</f>
        <v>ITA</v>
      </c>
      <c r="O1434" t="str">
        <f>TRIM(D1434)</f>
        <v>SG</v>
      </c>
      <c r="P1434" t="str">
        <f t="shared" si="114"/>
        <v>non terminato</v>
      </c>
      <c r="Q1434" t="str">
        <f t="shared" si="114"/>
        <v>30</v>
      </c>
      <c r="R1434" t="str">
        <f t="shared" si="114"/>
        <v>27</v>
      </c>
    </row>
    <row r="1435" spans="1:18" ht="12.75" customHeight="1" x14ac:dyDescent="0.3">
      <c r="A1435" s="16">
        <v>1437</v>
      </c>
      <c r="B1435" s="14" t="s">
        <v>696</v>
      </c>
      <c r="C1435" s="14" t="s">
        <v>8</v>
      </c>
      <c r="D1435" s="14" t="s">
        <v>9</v>
      </c>
      <c r="E1435" s="14" t="s">
        <v>10</v>
      </c>
      <c r="F1435" s="16">
        <v>0</v>
      </c>
      <c r="G1435" s="17">
        <v>21</v>
      </c>
      <c r="H1435" s="18" t="str">
        <f t="shared" si="112"/>
        <v/>
      </c>
      <c r="I1435" s="14" t="str">
        <f t="shared" si="113"/>
        <v>ITA-SG-21</v>
      </c>
      <c r="J1435" s="32" t="str">
        <f>MID(Tabella1[[#This Row],[COD PRODOTTO]],3,3)</f>
        <v>881</v>
      </c>
      <c r="K1435" s="32"/>
      <c r="L1435" t="str">
        <f t="shared" si="115"/>
        <v>terminato</v>
      </c>
      <c r="M1435" t="str">
        <f t="shared" si="116"/>
        <v>A2881150</v>
      </c>
      <c r="N1435" t="str">
        <f>TRIM(C1435)</f>
        <v>ITA</v>
      </c>
      <c r="O1435" t="str">
        <f>TRIM(D1435)</f>
        <v>SG</v>
      </c>
      <c r="P1435" t="str">
        <f t="shared" si="114"/>
        <v>terminato</v>
      </c>
      <c r="Q1435" t="str">
        <f t="shared" si="114"/>
        <v>0</v>
      </c>
      <c r="R1435" t="str">
        <f t="shared" si="114"/>
        <v>21</v>
      </c>
    </row>
    <row r="1436" spans="1:18" ht="12.75" customHeight="1" x14ac:dyDescent="0.3">
      <c r="A1436" s="16">
        <v>1438</v>
      </c>
      <c r="B1436" s="14" t="s">
        <v>696</v>
      </c>
      <c r="C1436" s="14" t="s">
        <v>8</v>
      </c>
      <c r="D1436" s="14" t="s">
        <v>9</v>
      </c>
      <c r="E1436" s="15" t="s">
        <v>1391</v>
      </c>
      <c r="F1436" s="16">
        <v>20</v>
      </c>
      <c r="G1436" s="17">
        <v>37</v>
      </c>
      <c r="H1436" s="18">
        <f t="shared" si="112"/>
        <v>740</v>
      </c>
      <c r="I1436" s="14" t="str">
        <f t="shared" si="113"/>
        <v>ITA-SG-37</v>
      </c>
      <c r="J1436" s="32" t="str">
        <f>MID(Tabella1[[#This Row],[COD PRODOTTO]],3,3)</f>
        <v>881</v>
      </c>
      <c r="K1436" s="32"/>
      <c r="L1436" t="str">
        <f t="shared" si="115"/>
        <v>terminato</v>
      </c>
      <c r="M1436" t="str">
        <f t="shared" si="116"/>
        <v>A2881150</v>
      </c>
      <c r="N1436" t="str">
        <f>TRIM(C1436)</f>
        <v>ITA</v>
      </c>
      <c r="O1436" t="str">
        <f>TRIM(D1436)</f>
        <v>SG</v>
      </c>
      <c r="P1436" t="str">
        <f t="shared" si="114"/>
        <v>non terminato</v>
      </c>
      <c r="Q1436" t="str">
        <f t="shared" si="114"/>
        <v>20</v>
      </c>
      <c r="R1436" t="str">
        <f t="shared" si="114"/>
        <v>37</v>
      </c>
    </row>
    <row r="1437" spans="1:18" ht="12.75" customHeight="1" x14ac:dyDescent="0.3">
      <c r="A1437" s="16">
        <v>1439</v>
      </c>
      <c r="B1437" s="14" t="s">
        <v>697</v>
      </c>
      <c r="C1437" s="14" t="s">
        <v>8</v>
      </c>
      <c r="D1437" s="14" t="s">
        <v>36</v>
      </c>
      <c r="E1437" s="14" t="s">
        <v>10</v>
      </c>
      <c r="F1437" s="16">
        <v>0</v>
      </c>
      <c r="G1437" s="17">
        <v>17</v>
      </c>
      <c r="H1437" s="18" t="str">
        <f t="shared" si="112"/>
        <v/>
      </c>
      <c r="I1437" s="14" t="str">
        <f t="shared" si="113"/>
        <v>ITA-zan VETRI-17</v>
      </c>
      <c r="J1437" s="32" t="str">
        <f>MID(Tabella1[[#This Row],[COD PRODOTTO]],3,3)</f>
        <v>655</v>
      </c>
      <c r="K1437" s="32"/>
      <c r="L1437" t="str">
        <f t="shared" si="115"/>
        <v>terminato</v>
      </c>
      <c r="M1437" t="str">
        <f t="shared" si="116"/>
        <v>C1655568</v>
      </c>
      <c r="N1437" t="str">
        <f>TRIM(C1437)</f>
        <v>ITA</v>
      </c>
      <c r="O1437" t="str">
        <f>TRIM(D1437)</f>
        <v>zan VETRI</v>
      </c>
      <c r="P1437" t="str">
        <f t="shared" si="114"/>
        <v>terminato</v>
      </c>
      <c r="Q1437" t="str">
        <f t="shared" si="114"/>
        <v>0</v>
      </c>
      <c r="R1437" t="str">
        <f t="shared" si="114"/>
        <v>17</v>
      </c>
    </row>
    <row r="1438" spans="1:18" ht="12.75" customHeight="1" x14ac:dyDescent="0.3">
      <c r="A1438" s="16">
        <v>1440</v>
      </c>
      <c r="B1438" s="14" t="s">
        <v>697</v>
      </c>
      <c r="C1438" s="14" t="s">
        <v>8</v>
      </c>
      <c r="D1438" s="14" t="s">
        <v>36</v>
      </c>
      <c r="E1438" s="15" t="s">
        <v>1391</v>
      </c>
      <c r="F1438" s="16">
        <v>30</v>
      </c>
      <c r="G1438" s="17">
        <v>23</v>
      </c>
      <c r="H1438" s="18">
        <f t="shared" si="112"/>
        <v>690</v>
      </c>
      <c r="I1438" s="14" t="str">
        <f t="shared" si="113"/>
        <v>ITA-zan VETRI-23</v>
      </c>
      <c r="J1438" s="32" t="str">
        <f>MID(Tabella1[[#This Row],[COD PRODOTTO]],3,3)</f>
        <v>655</v>
      </c>
      <c r="K1438" s="32"/>
      <c r="L1438" t="str">
        <f t="shared" si="115"/>
        <v>terminato</v>
      </c>
      <c r="M1438" t="str">
        <f t="shared" si="116"/>
        <v>C1655568</v>
      </c>
      <c r="N1438" t="str">
        <f>TRIM(C1438)</f>
        <v>ITA</v>
      </c>
      <c r="O1438" t="str">
        <f>TRIM(D1438)</f>
        <v>zan VETRI</v>
      </c>
      <c r="P1438" t="str">
        <f t="shared" si="114"/>
        <v>non terminato</v>
      </c>
      <c r="Q1438" t="str">
        <f t="shared" si="114"/>
        <v>30</v>
      </c>
      <c r="R1438" t="str">
        <f t="shared" si="114"/>
        <v>23</v>
      </c>
    </row>
    <row r="1439" spans="1:18" ht="12.75" customHeight="1" x14ac:dyDescent="0.3">
      <c r="A1439" s="16">
        <v>1441</v>
      </c>
      <c r="B1439" s="14" t="s">
        <v>697</v>
      </c>
      <c r="C1439" s="14" t="s">
        <v>8</v>
      </c>
      <c r="D1439" s="14" t="s">
        <v>36</v>
      </c>
      <c r="E1439" s="15" t="s">
        <v>1391</v>
      </c>
      <c r="F1439" s="16">
        <v>20</v>
      </c>
      <c r="G1439" s="17">
        <v>31</v>
      </c>
      <c r="H1439" s="18">
        <f t="shared" si="112"/>
        <v>620</v>
      </c>
      <c r="I1439" s="14" t="str">
        <f t="shared" si="113"/>
        <v>ITA-zan VETRI-31</v>
      </c>
      <c r="J1439" s="32" t="str">
        <f>MID(Tabella1[[#This Row],[COD PRODOTTO]],3,3)</f>
        <v>655</v>
      </c>
      <c r="K1439" s="32"/>
      <c r="L1439" t="str">
        <f t="shared" si="115"/>
        <v>terminato</v>
      </c>
      <c r="M1439" t="str">
        <f t="shared" si="116"/>
        <v>C1655568</v>
      </c>
      <c r="N1439" t="str">
        <f>TRIM(C1439)</f>
        <v>ITA</v>
      </c>
      <c r="O1439" t="str">
        <f>TRIM(D1439)</f>
        <v>zan VETRI</v>
      </c>
      <c r="P1439" t="str">
        <f t="shared" si="114"/>
        <v>non terminato</v>
      </c>
      <c r="Q1439" t="str">
        <f t="shared" si="114"/>
        <v>20</v>
      </c>
      <c r="R1439" t="str">
        <f t="shared" si="114"/>
        <v>31</v>
      </c>
    </row>
    <row r="1440" spans="1:18" ht="12.75" customHeight="1" x14ac:dyDescent="0.3">
      <c r="A1440" s="16">
        <v>1442</v>
      </c>
      <c r="B1440" s="14" t="s">
        <v>697</v>
      </c>
      <c r="C1440" s="14" t="s">
        <v>8</v>
      </c>
      <c r="D1440" s="14" t="s">
        <v>36</v>
      </c>
      <c r="E1440" s="15" t="s">
        <v>1391</v>
      </c>
      <c r="F1440" s="16">
        <v>20</v>
      </c>
      <c r="G1440" s="17">
        <v>15</v>
      </c>
      <c r="H1440" s="18">
        <f t="shared" si="112"/>
        <v>300</v>
      </c>
      <c r="I1440" s="14" t="str">
        <f t="shared" si="113"/>
        <v>ITA-zan VETRI-15</v>
      </c>
      <c r="J1440" s="32" t="str">
        <f>MID(Tabella1[[#This Row],[COD PRODOTTO]],3,3)</f>
        <v>655</v>
      </c>
      <c r="K1440" s="32"/>
      <c r="L1440" t="str">
        <f t="shared" si="115"/>
        <v>terminato</v>
      </c>
      <c r="M1440" t="str">
        <f t="shared" si="116"/>
        <v>C1655568</v>
      </c>
      <c r="N1440" t="str">
        <f>TRIM(C1440)</f>
        <v>ITA</v>
      </c>
      <c r="O1440" t="str">
        <f>TRIM(D1440)</f>
        <v>zan VETRI</v>
      </c>
      <c r="P1440" t="str">
        <f t="shared" si="114"/>
        <v>non terminato</v>
      </c>
      <c r="Q1440" t="str">
        <f t="shared" si="114"/>
        <v>20</v>
      </c>
      <c r="R1440" t="str">
        <f t="shared" si="114"/>
        <v>15</v>
      </c>
    </row>
    <row r="1441" spans="1:18" ht="12.75" customHeight="1" x14ac:dyDescent="0.3">
      <c r="A1441" s="16">
        <v>1443</v>
      </c>
      <c r="B1441" s="14" t="s">
        <v>698</v>
      </c>
      <c r="C1441" s="14" t="s">
        <v>30</v>
      </c>
      <c r="D1441" s="14" t="s">
        <v>16</v>
      </c>
      <c r="E1441" s="14" t="s">
        <v>10</v>
      </c>
      <c r="F1441" s="16">
        <v>0</v>
      </c>
      <c r="G1441" s="17">
        <v>19</v>
      </c>
      <c r="H1441" s="18" t="str">
        <f t="shared" si="112"/>
        <v/>
      </c>
      <c r="I1441" s="14" t="str">
        <f t="shared" si="113"/>
        <v>NON PRESENTE-EGYPTIAN SAE-19</v>
      </c>
      <c r="J1441" s="32" t="str">
        <f>MID(Tabella1[[#This Row],[COD PRODOTTO]],3,3)</f>
        <v>754</v>
      </c>
      <c r="K1441" s="32"/>
      <c r="L1441" t="str">
        <f t="shared" si="115"/>
        <v>terminato</v>
      </c>
      <c r="M1441" t="str">
        <f t="shared" si="116"/>
        <v>M0754084</v>
      </c>
      <c r="N1441" t="str">
        <f>TRIM(C1441)</f>
        <v>NON PRESENTE</v>
      </c>
      <c r="O1441" t="str">
        <f>TRIM(D1441)</f>
        <v>EGYPTIAN SAE</v>
      </c>
      <c r="P1441" t="str">
        <f t="shared" si="114"/>
        <v>terminato</v>
      </c>
      <c r="Q1441" t="str">
        <f t="shared" si="114"/>
        <v>0</v>
      </c>
      <c r="R1441" t="str">
        <f t="shared" si="114"/>
        <v>19</v>
      </c>
    </row>
    <row r="1442" spans="1:18" ht="12.75" customHeight="1" x14ac:dyDescent="0.3">
      <c r="A1442" s="16">
        <v>1444</v>
      </c>
      <c r="B1442" s="14" t="s">
        <v>699</v>
      </c>
      <c r="C1442" s="14" t="s">
        <v>8</v>
      </c>
      <c r="D1442" s="14" t="s">
        <v>9</v>
      </c>
      <c r="E1442" s="15" t="s">
        <v>1391</v>
      </c>
      <c r="F1442" s="16">
        <v>30</v>
      </c>
      <c r="G1442" s="17">
        <v>29</v>
      </c>
      <c r="H1442" s="18">
        <f t="shared" si="112"/>
        <v>870</v>
      </c>
      <c r="I1442" s="14" t="str">
        <f t="shared" si="113"/>
        <v>ITA-SG-29</v>
      </c>
      <c r="J1442" s="32" t="str">
        <f>MID(Tabella1[[#This Row],[COD PRODOTTO]],3,3)</f>
        <v>653</v>
      </c>
      <c r="K1442" s="32"/>
      <c r="L1442" t="str">
        <f t="shared" si="115"/>
        <v>terminato</v>
      </c>
      <c r="M1442" t="str">
        <f t="shared" si="116"/>
        <v>I6653456</v>
      </c>
      <c r="N1442" t="str">
        <f>TRIM(C1442)</f>
        <v>ITA</v>
      </c>
      <c r="O1442" t="str">
        <f>TRIM(D1442)</f>
        <v>SG</v>
      </c>
      <c r="P1442" t="str">
        <f t="shared" si="114"/>
        <v>non terminato</v>
      </c>
      <c r="Q1442" t="str">
        <f t="shared" si="114"/>
        <v>30</v>
      </c>
      <c r="R1442" t="str">
        <f t="shared" si="114"/>
        <v>29</v>
      </c>
    </row>
    <row r="1443" spans="1:18" ht="12.75" customHeight="1" x14ac:dyDescent="0.3">
      <c r="A1443" s="16">
        <v>1445</v>
      </c>
      <c r="B1443" s="14" t="s">
        <v>699</v>
      </c>
      <c r="C1443" s="14" t="s">
        <v>8</v>
      </c>
      <c r="D1443" s="14" t="s">
        <v>9</v>
      </c>
      <c r="E1443" s="14" t="s">
        <v>10</v>
      </c>
      <c r="F1443" s="16">
        <v>0</v>
      </c>
      <c r="G1443" s="17">
        <v>22</v>
      </c>
      <c r="H1443" s="18" t="str">
        <f t="shared" si="112"/>
        <v/>
      </c>
      <c r="I1443" s="14" t="str">
        <f t="shared" si="113"/>
        <v>ITA-SG-22</v>
      </c>
      <c r="J1443" s="32" t="str">
        <f>MID(Tabella1[[#This Row],[COD PRODOTTO]],3,3)</f>
        <v>653</v>
      </c>
      <c r="K1443" s="32"/>
      <c r="L1443" t="str">
        <f t="shared" si="115"/>
        <v>terminato</v>
      </c>
      <c r="M1443" t="str">
        <f t="shared" si="116"/>
        <v>I6653456</v>
      </c>
      <c r="N1443" t="str">
        <f>TRIM(C1443)</f>
        <v>ITA</v>
      </c>
      <c r="O1443" t="str">
        <f>TRIM(D1443)</f>
        <v>SG</v>
      </c>
      <c r="P1443" t="str">
        <f t="shared" si="114"/>
        <v>terminato</v>
      </c>
      <c r="Q1443" t="str">
        <f t="shared" si="114"/>
        <v>0</v>
      </c>
      <c r="R1443" t="str">
        <f t="shared" si="114"/>
        <v>22</v>
      </c>
    </row>
    <row r="1444" spans="1:18" ht="12.75" customHeight="1" x14ac:dyDescent="0.3">
      <c r="A1444" s="16">
        <v>1446</v>
      </c>
      <c r="B1444" s="14" t="s">
        <v>699</v>
      </c>
      <c r="C1444" s="14" t="s">
        <v>8</v>
      </c>
      <c r="D1444" s="14" t="s">
        <v>9</v>
      </c>
      <c r="E1444" s="15" t="s">
        <v>1391</v>
      </c>
      <c r="F1444" s="16">
        <v>20</v>
      </c>
      <c r="G1444" s="17">
        <v>21</v>
      </c>
      <c r="H1444" s="18">
        <f t="shared" si="112"/>
        <v>420</v>
      </c>
      <c r="I1444" s="14" t="str">
        <f t="shared" si="113"/>
        <v>ITA-SG-21</v>
      </c>
      <c r="J1444" s="32" t="str">
        <f>MID(Tabella1[[#This Row],[COD PRODOTTO]],3,3)</f>
        <v>653</v>
      </c>
      <c r="K1444" s="32"/>
      <c r="L1444" t="str">
        <f t="shared" si="115"/>
        <v>terminato</v>
      </c>
      <c r="M1444" t="str">
        <f t="shared" si="116"/>
        <v>I6653456</v>
      </c>
      <c r="N1444" t="str">
        <f>TRIM(C1444)</f>
        <v>ITA</v>
      </c>
      <c r="O1444" t="str">
        <f>TRIM(D1444)</f>
        <v>SG</v>
      </c>
      <c r="P1444" t="str">
        <f t="shared" si="114"/>
        <v>non terminato</v>
      </c>
      <c r="Q1444" t="str">
        <f t="shared" si="114"/>
        <v>20</v>
      </c>
      <c r="R1444" t="str">
        <f t="shared" si="114"/>
        <v>21</v>
      </c>
    </row>
    <row r="1445" spans="1:18" ht="12.75" customHeight="1" x14ac:dyDescent="0.3">
      <c r="A1445" s="16">
        <v>1447</v>
      </c>
      <c r="B1445" s="14" t="s">
        <v>700</v>
      </c>
      <c r="C1445" s="14" t="s">
        <v>8</v>
      </c>
      <c r="D1445" s="14" t="s">
        <v>9</v>
      </c>
      <c r="E1445" s="15" t="s">
        <v>1391</v>
      </c>
      <c r="F1445" s="16">
        <v>30</v>
      </c>
      <c r="G1445" s="17">
        <v>20</v>
      </c>
      <c r="H1445" s="18">
        <f t="shared" si="112"/>
        <v>600</v>
      </c>
      <c r="I1445" s="14" t="str">
        <f t="shared" si="113"/>
        <v>ITA-SG-20</v>
      </c>
      <c r="J1445" s="32" t="str">
        <f>MID(Tabella1[[#This Row],[COD PRODOTTO]],3,3)</f>
        <v>676</v>
      </c>
      <c r="K1445" s="32"/>
      <c r="L1445" t="str">
        <f t="shared" si="115"/>
        <v>terminato</v>
      </c>
      <c r="M1445" t="str">
        <f t="shared" si="116"/>
        <v>P2676584</v>
      </c>
      <c r="N1445" t="str">
        <f>TRIM(C1445)</f>
        <v>ITA</v>
      </c>
      <c r="O1445" t="str">
        <f>TRIM(D1445)</f>
        <v>SG</v>
      </c>
      <c r="P1445" t="str">
        <f t="shared" si="114"/>
        <v>non terminato</v>
      </c>
      <c r="Q1445" t="str">
        <f t="shared" si="114"/>
        <v>30</v>
      </c>
      <c r="R1445" t="str">
        <f t="shared" si="114"/>
        <v>20</v>
      </c>
    </row>
    <row r="1446" spans="1:18" ht="12.75" customHeight="1" x14ac:dyDescent="0.3">
      <c r="A1446" s="16">
        <v>1448</v>
      </c>
      <c r="B1446" s="14" t="s">
        <v>700</v>
      </c>
      <c r="C1446" s="14" t="s">
        <v>8</v>
      </c>
      <c r="D1446" s="14" t="s">
        <v>9</v>
      </c>
      <c r="E1446" s="14" t="s">
        <v>10</v>
      </c>
      <c r="F1446" s="16">
        <v>0</v>
      </c>
      <c r="G1446" s="17">
        <v>28</v>
      </c>
      <c r="H1446" s="18" t="str">
        <f t="shared" si="112"/>
        <v/>
      </c>
      <c r="I1446" s="14" t="str">
        <f t="shared" si="113"/>
        <v>ITA-SG-28</v>
      </c>
      <c r="J1446" s="32" t="str">
        <f>MID(Tabella1[[#This Row],[COD PRODOTTO]],3,3)</f>
        <v>676</v>
      </c>
      <c r="K1446" s="32"/>
      <c r="L1446" t="str">
        <f t="shared" si="115"/>
        <v>terminato</v>
      </c>
      <c r="M1446" t="str">
        <f t="shared" si="116"/>
        <v>P2676584</v>
      </c>
      <c r="N1446" t="str">
        <f>TRIM(C1446)</f>
        <v>ITA</v>
      </c>
      <c r="O1446" t="str">
        <f>TRIM(D1446)</f>
        <v>SG</v>
      </c>
      <c r="P1446" t="str">
        <f t="shared" si="114"/>
        <v>terminato</v>
      </c>
      <c r="Q1446" t="str">
        <f t="shared" si="114"/>
        <v>0</v>
      </c>
      <c r="R1446" t="str">
        <f t="shared" si="114"/>
        <v>28</v>
      </c>
    </row>
    <row r="1447" spans="1:18" ht="12.75" customHeight="1" x14ac:dyDescent="0.3">
      <c r="A1447" s="16">
        <v>1449</v>
      </c>
      <c r="B1447" s="14" t="s">
        <v>701</v>
      </c>
      <c r="C1447" s="14" t="s">
        <v>8</v>
      </c>
      <c r="D1447" s="14" t="s">
        <v>47</v>
      </c>
      <c r="E1447" s="14" t="s">
        <v>10</v>
      </c>
      <c r="F1447" s="16">
        <v>0</v>
      </c>
      <c r="G1447" s="17">
        <v>10</v>
      </c>
      <c r="H1447" s="18" t="str">
        <f t="shared" si="112"/>
        <v/>
      </c>
      <c r="I1447" s="14" t="str">
        <f t="shared" si="113"/>
        <v>ITA-zan pin SPA-10</v>
      </c>
      <c r="J1447" s="32" t="str">
        <f>MID(Tabella1[[#This Row],[COD PRODOTTO]],3,3)</f>
        <v>167</v>
      </c>
      <c r="K1447" s="32"/>
      <c r="L1447" t="str">
        <f t="shared" si="115"/>
        <v>terminato</v>
      </c>
      <c r="M1447" t="str">
        <f t="shared" si="116"/>
        <v>S9167710</v>
      </c>
      <c r="N1447" t="str">
        <f>TRIM(C1447)</f>
        <v>ITA</v>
      </c>
      <c r="O1447" t="str">
        <f>TRIM(D1447)</f>
        <v>zan pin SPA</v>
      </c>
      <c r="P1447" t="str">
        <f t="shared" si="114"/>
        <v>terminato</v>
      </c>
      <c r="Q1447" t="str">
        <f t="shared" si="114"/>
        <v>0</v>
      </c>
      <c r="R1447" t="str">
        <f t="shared" si="114"/>
        <v>10</v>
      </c>
    </row>
    <row r="1448" spans="1:18" ht="12.75" customHeight="1" x14ac:dyDescent="0.3">
      <c r="A1448" s="16">
        <v>1450</v>
      </c>
      <c r="B1448" s="14" t="s">
        <v>701</v>
      </c>
      <c r="C1448" s="14" t="s">
        <v>8</v>
      </c>
      <c r="D1448" s="14" t="s">
        <v>47</v>
      </c>
      <c r="E1448" s="15" t="s">
        <v>1391</v>
      </c>
      <c r="F1448" s="16">
        <v>20</v>
      </c>
      <c r="G1448" s="17">
        <v>21</v>
      </c>
      <c r="H1448" s="18">
        <f t="shared" si="112"/>
        <v>420</v>
      </c>
      <c r="I1448" s="14" t="str">
        <f t="shared" si="113"/>
        <v>ITA-zan pin SPA-21</v>
      </c>
      <c r="J1448" s="32" t="str">
        <f>MID(Tabella1[[#This Row],[COD PRODOTTO]],3,3)</f>
        <v>167</v>
      </c>
      <c r="K1448" s="32"/>
      <c r="L1448" t="str">
        <f t="shared" si="115"/>
        <v>terminato</v>
      </c>
      <c r="M1448" t="str">
        <f t="shared" si="116"/>
        <v>S9167710</v>
      </c>
      <c r="N1448" t="str">
        <f>TRIM(C1448)</f>
        <v>ITA</v>
      </c>
      <c r="O1448" t="str">
        <f>TRIM(D1448)</f>
        <v>zan pin SPA</v>
      </c>
      <c r="P1448" t="str">
        <f t="shared" si="114"/>
        <v>non terminato</v>
      </c>
      <c r="Q1448" t="str">
        <f t="shared" si="114"/>
        <v>20</v>
      </c>
      <c r="R1448" t="str">
        <f t="shared" si="114"/>
        <v>21</v>
      </c>
    </row>
    <row r="1449" spans="1:18" ht="12.75" customHeight="1" x14ac:dyDescent="0.3">
      <c r="A1449" s="16">
        <v>1451</v>
      </c>
      <c r="B1449" s="14" t="s">
        <v>702</v>
      </c>
      <c r="C1449" s="14" t="s">
        <v>14</v>
      </c>
      <c r="D1449" s="14" t="s">
        <v>13</v>
      </c>
      <c r="E1449" s="15" t="s">
        <v>1391</v>
      </c>
      <c r="F1449" s="16">
        <v>20</v>
      </c>
      <c r="G1449" s="17">
        <v>27</v>
      </c>
      <c r="H1449" s="18">
        <f t="shared" si="112"/>
        <v>540</v>
      </c>
      <c r="I1449" s="14" t="str">
        <f t="shared" si="113"/>
        <v>EGY-ccc order-27</v>
      </c>
      <c r="J1449" s="32" t="str">
        <f>MID(Tabella1[[#This Row],[COD PRODOTTO]],3,3)</f>
        <v>593</v>
      </c>
      <c r="K1449" s="32"/>
      <c r="L1449" t="str">
        <f t="shared" si="115"/>
        <v>terminato</v>
      </c>
      <c r="M1449" t="str">
        <f t="shared" si="116"/>
        <v>F4593938</v>
      </c>
      <c r="N1449" t="str">
        <f>TRIM(C1449)</f>
        <v>EGY</v>
      </c>
      <c r="O1449" t="str">
        <f>TRIM(D1449)</f>
        <v>ccc order</v>
      </c>
      <c r="P1449" t="str">
        <f t="shared" si="114"/>
        <v>non terminato</v>
      </c>
      <c r="Q1449" t="str">
        <f t="shared" si="114"/>
        <v>20</v>
      </c>
      <c r="R1449" t="str">
        <f t="shared" si="114"/>
        <v>27</v>
      </c>
    </row>
    <row r="1450" spans="1:18" ht="12.75" customHeight="1" x14ac:dyDescent="0.3">
      <c r="A1450" s="16">
        <v>1452</v>
      </c>
      <c r="B1450" s="14" t="s">
        <v>702</v>
      </c>
      <c r="C1450" s="14" t="s">
        <v>14</v>
      </c>
      <c r="D1450" s="14" t="s">
        <v>13</v>
      </c>
      <c r="E1450" s="14" t="s">
        <v>10</v>
      </c>
      <c r="F1450" s="16">
        <v>0</v>
      </c>
      <c r="G1450" s="17">
        <v>34</v>
      </c>
      <c r="H1450" s="18" t="str">
        <f t="shared" si="112"/>
        <v/>
      </c>
      <c r="I1450" s="14" t="str">
        <f t="shared" si="113"/>
        <v>EGY-ccc order-34</v>
      </c>
      <c r="J1450" s="32" t="str">
        <f>MID(Tabella1[[#This Row],[COD PRODOTTO]],3,3)</f>
        <v>593</v>
      </c>
      <c r="K1450" s="32"/>
      <c r="L1450" t="str">
        <f t="shared" si="115"/>
        <v>terminato</v>
      </c>
      <c r="M1450" t="str">
        <f t="shared" si="116"/>
        <v>F4593938</v>
      </c>
      <c r="N1450" t="str">
        <f>TRIM(C1450)</f>
        <v>EGY</v>
      </c>
      <c r="O1450" t="str">
        <f>TRIM(D1450)</f>
        <v>ccc order</v>
      </c>
      <c r="P1450" t="str">
        <f t="shared" si="114"/>
        <v>terminato</v>
      </c>
      <c r="Q1450" t="str">
        <f t="shared" si="114"/>
        <v>0</v>
      </c>
      <c r="R1450" t="str">
        <f t="shared" si="114"/>
        <v>34</v>
      </c>
    </row>
    <row r="1451" spans="1:18" ht="12.75" customHeight="1" x14ac:dyDescent="0.3">
      <c r="A1451" s="16">
        <v>1453</v>
      </c>
      <c r="B1451" s="14" t="s">
        <v>703</v>
      </c>
      <c r="C1451" s="14" t="s">
        <v>14</v>
      </c>
      <c r="D1451" s="14" t="s">
        <v>23</v>
      </c>
      <c r="E1451" s="15" t="s">
        <v>1391</v>
      </c>
      <c r="F1451" s="16">
        <v>20</v>
      </c>
      <c r="G1451" s="17">
        <v>35</v>
      </c>
      <c r="H1451" s="18">
        <f t="shared" si="112"/>
        <v>700</v>
      </c>
      <c r="I1451" s="14" t="str">
        <f t="shared" si="113"/>
        <v>EGY-zan pin assuf S.A.E.-35</v>
      </c>
      <c r="J1451" s="32" t="str">
        <f>MID(Tabella1[[#This Row],[COD PRODOTTO]],3,3)</f>
        <v>650</v>
      </c>
      <c r="K1451" s="32"/>
      <c r="L1451" t="str">
        <f t="shared" si="115"/>
        <v>terminato</v>
      </c>
      <c r="M1451" t="str">
        <f t="shared" si="116"/>
        <v>M7650171</v>
      </c>
      <c r="N1451" t="str">
        <f>TRIM(C1451)</f>
        <v>EGY</v>
      </c>
      <c r="O1451" t="str">
        <f>TRIM(D1451)</f>
        <v>zan pin assuf S.A.E.</v>
      </c>
      <c r="P1451" t="str">
        <f t="shared" si="114"/>
        <v>non terminato</v>
      </c>
      <c r="Q1451" t="str">
        <f t="shared" si="114"/>
        <v>20</v>
      </c>
      <c r="R1451" t="str">
        <f t="shared" si="114"/>
        <v>35</v>
      </c>
    </row>
    <row r="1452" spans="1:18" ht="12.75" customHeight="1" x14ac:dyDescent="0.3">
      <c r="A1452" s="16">
        <v>1454</v>
      </c>
      <c r="B1452" s="14" t="s">
        <v>703</v>
      </c>
      <c r="C1452" s="14" t="s">
        <v>14</v>
      </c>
      <c r="D1452" s="14" t="s">
        <v>23</v>
      </c>
      <c r="E1452" s="15" t="s">
        <v>1391</v>
      </c>
      <c r="F1452" s="16">
        <v>20</v>
      </c>
      <c r="G1452" s="17">
        <v>29</v>
      </c>
      <c r="H1452" s="18">
        <f t="shared" si="112"/>
        <v>580</v>
      </c>
      <c r="I1452" s="14" t="str">
        <f t="shared" si="113"/>
        <v>EGY-zan pin assuf S.A.E.-29</v>
      </c>
      <c r="J1452" s="32" t="str">
        <f>MID(Tabella1[[#This Row],[COD PRODOTTO]],3,3)</f>
        <v>650</v>
      </c>
      <c r="K1452" s="32"/>
      <c r="L1452" t="str">
        <f t="shared" si="115"/>
        <v>terminato</v>
      </c>
      <c r="M1452" t="str">
        <f t="shared" si="116"/>
        <v>M7650171</v>
      </c>
      <c r="N1452" t="str">
        <f>TRIM(C1452)</f>
        <v>EGY</v>
      </c>
      <c r="O1452" t="str">
        <f>TRIM(D1452)</f>
        <v>zan pin assuf S.A.E.</v>
      </c>
      <c r="P1452" t="str">
        <f t="shared" si="114"/>
        <v>non terminato</v>
      </c>
      <c r="Q1452" t="str">
        <f t="shared" si="114"/>
        <v>20</v>
      </c>
      <c r="R1452" t="str">
        <f t="shared" si="114"/>
        <v>29</v>
      </c>
    </row>
    <row r="1453" spans="1:18" ht="12.75" customHeight="1" x14ac:dyDescent="0.3">
      <c r="A1453" s="16">
        <v>1455</v>
      </c>
      <c r="B1453" s="14" t="s">
        <v>703</v>
      </c>
      <c r="C1453" s="14" t="s">
        <v>14</v>
      </c>
      <c r="D1453" s="14" t="s">
        <v>23</v>
      </c>
      <c r="E1453" s="14" t="s">
        <v>10</v>
      </c>
      <c r="F1453" s="16">
        <v>0</v>
      </c>
      <c r="G1453" s="17">
        <v>22</v>
      </c>
      <c r="H1453" s="18" t="str">
        <f t="shared" si="112"/>
        <v/>
      </c>
      <c r="I1453" s="14" t="str">
        <f t="shared" si="113"/>
        <v>EGY-zan pin assuf S.A.E.-22</v>
      </c>
      <c r="J1453" s="32" t="str">
        <f>MID(Tabella1[[#This Row],[COD PRODOTTO]],3,3)</f>
        <v>650</v>
      </c>
      <c r="K1453" s="32"/>
      <c r="L1453" t="str">
        <f t="shared" si="115"/>
        <v>terminato</v>
      </c>
      <c r="M1453" t="str">
        <f t="shared" si="116"/>
        <v>M7650171</v>
      </c>
      <c r="N1453" t="str">
        <f>TRIM(C1453)</f>
        <v>EGY</v>
      </c>
      <c r="O1453" t="str">
        <f>TRIM(D1453)</f>
        <v>zan pin assuf S.A.E.</v>
      </c>
      <c r="P1453" t="str">
        <f t="shared" si="114"/>
        <v>terminato</v>
      </c>
      <c r="Q1453" t="str">
        <f t="shared" si="114"/>
        <v>0</v>
      </c>
      <c r="R1453" t="str">
        <f t="shared" si="114"/>
        <v>22</v>
      </c>
    </row>
    <row r="1454" spans="1:18" ht="12.75" customHeight="1" x14ac:dyDescent="0.3">
      <c r="A1454" s="16">
        <v>1456</v>
      </c>
      <c r="B1454" s="14" t="s">
        <v>704</v>
      </c>
      <c r="C1454" s="14" t="s">
        <v>14</v>
      </c>
      <c r="D1454" s="14" t="s">
        <v>13</v>
      </c>
      <c r="E1454" s="15" t="s">
        <v>1391</v>
      </c>
      <c r="F1454" s="16">
        <v>20</v>
      </c>
      <c r="G1454" s="17">
        <v>19</v>
      </c>
      <c r="H1454" s="18">
        <f t="shared" si="112"/>
        <v>380</v>
      </c>
      <c r="I1454" s="14" t="str">
        <f t="shared" si="113"/>
        <v>EGY-ccc order-19</v>
      </c>
      <c r="J1454" s="32" t="str">
        <f>MID(Tabella1[[#This Row],[COD PRODOTTO]],3,3)</f>
        <v>450</v>
      </c>
      <c r="K1454" s="32"/>
      <c r="L1454" t="str">
        <f t="shared" si="115"/>
        <v>terminato</v>
      </c>
      <c r="M1454" t="str">
        <f t="shared" si="116"/>
        <v>S8450387</v>
      </c>
      <c r="N1454" t="str">
        <f>TRIM(C1454)</f>
        <v>EGY</v>
      </c>
      <c r="O1454" t="str">
        <f>TRIM(D1454)</f>
        <v>ccc order</v>
      </c>
      <c r="P1454" t="str">
        <f t="shared" si="114"/>
        <v>non terminato</v>
      </c>
      <c r="Q1454" t="str">
        <f t="shared" si="114"/>
        <v>20</v>
      </c>
      <c r="R1454" t="str">
        <f t="shared" si="114"/>
        <v>19</v>
      </c>
    </row>
    <row r="1455" spans="1:18" ht="12.75" customHeight="1" x14ac:dyDescent="0.3">
      <c r="A1455" s="16">
        <v>1457</v>
      </c>
      <c r="B1455" s="14" t="s">
        <v>705</v>
      </c>
      <c r="C1455" s="14" t="s">
        <v>14</v>
      </c>
      <c r="D1455" s="14" t="s">
        <v>13</v>
      </c>
      <c r="E1455" s="14" t="s">
        <v>10</v>
      </c>
      <c r="F1455" s="16">
        <v>0</v>
      </c>
      <c r="G1455" s="17">
        <v>19</v>
      </c>
      <c r="H1455" s="18" t="str">
        <f t="shared" si="112"/>
        <v/>
      </c>
      <c r="I1455" s="14" t="str">
        <f t="shared" si="113"/>
        <v>EGY-ccc order-19</v>
      </c>
      <c r="J1455" s="32" t="str">
        <f>MID(Tabella1[[#This Row],[COD PRODOTTO]],3,3)</f>
        <v>696</v>
      </c>
      <c r="K1455" s="32"/>
      <c r="L1455" t="str">
        <f t="shared" si="115"/>
        <v>terminato</v>
      </c>
      <c r="M1455" t="str">
        <f t="shared" si="116"/>
        <v>B2696782</v>
      </c>
      <c r="N1455" t="str">
        <f>TRIM(C1455)</f>
        <v>EGY</v>
      </c>
      <c r="O1455" t="str">
        <f>TRIM(D1455)</f>
        <v>ccc order</v>
      </c>
      <c r="P1455" t="str">
        <f t="shared" si="114"/>
        <v>terminato</v>
      </c>
      <c r="Q1455" t="str">
        <f t="shared" si="114"/>
        <v>0</v>
      </c>
      <c r="R1455" t="str">
        <f t="shared" si="114"/>
        <v>19</v>
      </c>
    </row>
    <row r="1456" spans="1:18" ht="12.75" customHeight="1" x14ac:dyDescent="0.3">
      <c r="A1456" s="16">
        <v>1458</v>
      </c>
      <c r="B1456" s="14" t="s">
        <v>705</v>
      </c>
      <c r="C1456" s="14" t="s">
        <v>14</v>
      </c>
      <c r="D1456" s="14" t="s">
        <v>13</v>
      </c>
      <c r="E1456" s="15" t="s">
        <v>1391</v>
      </c>
      <c r="F1456" s="16">
        <v>20</v>
      </c>
      <c r="G1456" s="17">
        <v>11</v>
      </c>
      <c r="H1456" s="18">
        <f t="shared" si="112"/>
        <v>220</v>
      </c>
      <c r="I1456" s="14" t="str">
        <f t="shared" si="113"/>
        <v>EGY-ccc order-11</v>
      </c>
      <c r="J1456" s="32" t="str">
        <f>MID(Tabella1[[#This Row],[COD PRODOTTO]],3,3)</f>
        <v>696</v>
      </c>
      <c r="K1456" s="32"/>
      <c r="L1456" t="str">
        <f t="shared" si="115"/>
        <v>terminato</v>
      </c>
      <c r="M1456" t="str">
        <f t="shared" si="116"/>
        <v>B2696782</v>
      </c>
      <c r="N1456" t="str">
        <f>TRIM(C1456)</f>
        <v>EGY</v>
      </c>
      <c r="O1456" t="str">
        <f>TRIM(D1456)</f>
        <v>ccc order</v>
      </c>
      <c r="P1456" t="str">
        <f t="shared" si="114"/>
        <v>non terminato</v>
      </c>
      <c r="Q1456" t="str">
        <f t="shared" si="114"/>
        <v>20</v>
      </c>
      <c r="R1456" t="str">
        <f t="shared" si="114"/>
        <v>11</v>
      </c>
    </row>
    <row r="1457" spans="1:18" ht="12.75" customHeight="1" x14ac:dyDescent="0.3">
      <c r="A1457" s="16">
        <v>1459</v>
      </c>
      <c r="B1457" s="14" t="s">
        <v>706</v>
      </c>
      <c r="C1457" s="14" t="s">
        <v>8</v>
      </c>
      <c r="D1457" s="14" t="s">
        <v>65</v>
      </c>
      <c r="E1457" s="14" t="s">
        <v>10</v>
      </c>
      <c r="F1457" s="16">
        <v>0</v>
      </c>
      <c r="G1457" s="17">
        <v>35</v>
      </c>
      <c r="H1457" s="18" t="str">
        <f t="shared" si="112"/>
        <v/>
      </c>
      <c r="I1457" s="14" t="str">
        <f t="shared" si="113"/>
        <v>ITA-zan PAM-35</v>
      </c>
      <c r="J1457" s="32" t="str">
        <f>MID(Tabella1[[#This Row],[COD PRODOTTO]],3,3)</f>
        <v>111</v>
      </c>
      <c r="K1457" s="32"/>
      <c r="L1457" t="str">
        <f t="shared" si="115"/>
        <v>terminato</v>
      </c>
      <c r="M1457" t="str">
        <f t="shared" si="116"/>
        <v>C5111671</v>
      </c>
      <c r="N1457" t="str">
        <f>TRIM(C1457)</f>
        <v>ITA</v>
      </c>
      <c r="O1457" t="str">
        <f>TRIM(D1457)</f>
        <v>zan PAM</v>
      </c>
      <c r="P1457" t="str">
        <f t="shared" si="114"/>
        <v>terminato</v>
      </c>
      <c r="Q1457" t="str">
        <f t="shared" si="114"/>
        <v>0</v>
      </c>
      <c r="R1457" t="str">
        <f t="shared" si="114"/>
        <v>35</v>
      </c>
    </row>
    <row r="1458" spans="1:18" ht="12.75" customHeight="1" x14ac:dyDescent="0.3">
      <c r="A1458" s="16">
        <v>1460</v>
      </c>
      <c r="B1458" s="14" t="s">
        <v>706</v>
      </c>
      <c r="C1458" s="14" t="s">
        <v>8</v>
      </c>
      <c r="D1458" s="14" t="s">
        <v>65</v>
      </c>
      <c r="E1458" s="15" t="s">
        <v>1391</v>
      </c>
      <c r="F1458" s="16">
        <v>30</v>
      </c>
      <c r="G1458" s="17">
        <v>26</v>
      </c>
      <c r="H1458" s="18">
        <f t="shared" si="112"/>
        <v>780</v>
      </c>
      <c r="I1458" s="14" t="str">
        <f t="shared" si="113"/>
        <v>ITA-zan PAM-26</v>
      </c>
      <c r="J1458" s="32" t="str">
        <f>MID(Tabella1[[#This Row],[COD PRODOTTO]],3,3)</f>
        <v>111</v>
      </c>
      <c r="K1458" s="32"/>
      <c r="L1458" t="str">
        <f t="shared" si="115"/>
        <v>terminato</v>
      </c>
      <c r="M1458" t="str">
        <f t="shared" si="116"/>
        <v>C5111671</v>
      </c>
      <c r="N1458" t="str">
        <f>TRIM(C1458)</f>
        <v>ITA</v>
      </c>
      <c r="O1458" t="str">
        <f>TRIM(D1458)</f>
        <v>zan PAM</v>
      </c>
      <c r="P1458" t="str">
        <f t="shared" si="114"/>
        <v>non terminato</v>
      </c>
      <c r="Q1458" t="str">
        <f t="shared" si="114"/>
        <v>30</v>
      </c>
      <c r="R1458" t="str">
        <f t="shared" si="114"/>
        <v>26</v>
      </c>
    </row>
    <row r="1459" spans="1:18" ht="12.75" customHeight="1" x14ac:dyDescent="0.3">
      <c r="A1459" s="16">
        <v>1461</v>
      </c>
      <c r="B1459" s="14" t="s">
        <v>706</v>
      </c>
      <c r="C1459" s="14" t="s">
        <v>8</v>
      </c>
      <c r="D1459" s="14" t="s">
        <v>65</v>
      </c>
      <c r="E1459" s="15" t="s">
        <v>1391</v>
      </c>
      <c r="F1459" s="16">
        <v>20</v>
      </c>
      <c r="G1459" s="17">
        <v>23</v>
      </c>
      <c r="H1459" s="18">
        <f t="shared" si="112"/>
        <v>460</v>
      </c>
      <c r="I1459" s="14" t="str">
        <f t="shared" si="113"/>
        <v>ITA-zan PAM-23</v>
      </c>
      <c r="J1459" s="32" t="str">
        <f>MID(Tabella1[[#This Row],[COD PRODOTTO]],3,3)</f>
        <v>111</v>
      </c>
      <c r="K1459" s="32"/>
      <c r="L1459" t="str">
        <f t="shared" si="115"/>
        <v>terminato</v>
      </c>
      <c r="M1459" t="str">
        <f t="shared" si="116"/>
        <v>C5111671</v>
      </c>
      <c r="N1459" t="str">
        <f>TRIM(C1459)</f>
        <v>ITA</v>
      </c>
      <c r="O1459" t="str">
        <f>TRIM(D1459)</f>
        <v>zan PAM</v>
      </c>
      <c r="P1459" t="str">
        <f t="shared" si="114"/>
        <v>non terminato</v>
      </c>
      <c r="Q1459" t="str">
        <f t="shared" si="114"/>
        <v>20</v>
      </c>
      <c r="R1459" t="str">
        <f t="shared" si="114"/>
        <v>23</v>
      </c>
    </row>
    <row r="1460" spans="1:18" ht="12.75" customHeight="1" x14ac:dyDescent="0.3">
      <c r="A1460" s="16">
        <v>1462</v>
      </c>
      <c r="B1460" s="14" t="s">
        <v>707</v>
      </c>
      <c r="C1460" s="14" t="s">
        <v>8</v>
      </c>
      <c r="D1460" s="14" t="s">
        <v>47</v>
      </c>
      <c r="E1460" s="14" t="s">
        <v>10</v>
      </c>
      <c r="F1460" s="16">
        <v>0</v>
      </c>
      <c r="G1460" s="17">
        <v>38</v>
      </c>
      <c r="H1460" s="18" t="str">
        <f t="shared" si="112"/>
        <v/>
      </c>
      <c r="I1460" s="14" t="str">
        <f t="shared" si="113"/>
        <v>ITA-zan pin SPA-38</v>
      </c>
      <c r="J1460" s="32" t="str">
        <f>MID(Tabella1[[#This Row],[COD PRODOTTO]],3,3)</f>
        <v>145</v>
      </c>
      <c r="K1460" s="32"/>
      <c r="L1460" t="str">
        <f t="shared" si="115"/>
        <v>terminato</v>
      </c>
      <c r="M1460" t="str">
        <f t="shared" si="116"/>
        <v>M3145273</v>
      </c>
      <c r="N1460" t="str">
        <f>TRIM(C1460)</f>
        <v>ITA</v>
      </c>
      <c r="O1460" t="str">
        <f>TRIM(D1460)</f>
        <v>zan pin SPA</v>
      </c>
      <c r="P1460" t="str">
        <f t="shared" si="114"/>
        <v>terminato</v>
      </c>
      <c r="Q1460" t="str">
        <f t="shared" si="114"/>
        <v>0</v>
      </c>
      <c r="R1460" t="str">
        <f t="shared" si="114"/>
        <v>38</v>
      </c>
    </row>
    <row r="1461" spans="1:18" ht="12.75" customHeight="1" x14ac:dyDescent="0.3">
      <c r="A1461" s="16">
        <v>1463</v>
      </c>
      <c r="B1461" s="14" t="s">
        <v>707</v>
      </c>
      <c r="C1461" s="14" t="s">
        <v>8</v>
      </c>
      <c r="D1461" s="14" t="s">
        <v>47</v>
      </c>
      <c r="E1461" s="15" t="s">
        <v>1391</v>
      </c>
      <c r="F1461" s="16">
        <v>30</v>
      </c>
      <c r="G1461" s="17">
        <v>21</v>
      </c>
      <c r="H1461" s="18">
        <f t="shared" si="112"/>
        <v>630</v>
      </c>
      <c r="I1461" s="14" t="str">
        <f t="shared" si="113"/>
        <v>ITA-zan pin SPA-21</v>
      </c>
      <c r="J1461" s="32" t="str">
        <f>MID(Tabella1[[#This Row],[COD PRODOTTO]],3,3)</f>
        <v>145</v>
      </c>
      <c r="K1461" s="32"/>
      <c r="L1461" t="str">
        <f t="shared" si="115"/>
        <v>terminato</v>
      </c>
      <c r="M1461" t="str">
        <f t="shared" si="116"/>
        <v>M3145273</v>
      </c>
      <c r="N1461" t="str">
        <f>TRIM(C1461)</f>
        <v>ITA</v>
      </c>
      <c r="O1461" t="str">
        <f>TRIM(D1461)</f>
        <v>zan pin SPA</v>
      </c>
      <c r="P1461" t="str">
        <f t="shared" si="114"/>
        <v>non terminato</v>
      </c>
      <c r="Q1461" t="str">
        <f t="shared" si="114"/>
        <v>30</v>
      </c>
      <c r="R1461" t="str">
        <f t="shared" si="114"/>
        <v>21</v>
      </c>
    </row>
    <row r="1462" spans="1:18" ht="12.75" customHeight="1" x14ac:dyDescent="0.3">
      <c r="A1462" s="16">
        <v>1464</v>
      </c>
      <c r="B1462" s="14" t="s">
        <v>707</v>
      </c>
      <c r="C1462" s="14" t="s">
        <v>8</v>
      </c>
      <c r="D1462" s="14" t="s">
        <v>47</v>
      </c>
      <c r="E1462" s="15" t="s">
        <v>1391</v>
      </c>
      <c r="F1462" s="16">
        <v>20</v>
      </c>
      <c r="G1462" s="17">
        <v>10</v>
      </c>
      <c r="H1462" s="18">
        <f t="shared" si="112"/>
        <v>200</v>
      </c>
      <c r="I1462" s="14" t="str">
        <f t="shared" si="113"/>
        <v>ITA-zan pin SPA-10</v>
      </c>
      <c r="J1462" s="32" t="str">
        <f>MID(Tabella1[[#This Row],[COD PRODOTTO]],3,3)</f>
        <v>145</v>
      </c>
      <c r="K1462" s="32"/>
      <c r="L1462" t="str">
        <f t="shared" si="115"/>
        <v>terminato</v>
      </c>
      <c r="M1462" t="str">
        <f t="shared" si="116"/>
        <v>M3145273</v>
      </c>
      <c r="N1462" t="str">
        <f>TRIM(C1462)</f>
        <v>ITA</v>
      </c>
      <c r="O1462" t="str">
        <f>TRIM(D1462)</f>
        <v>zan pin SPA</v>
      </c>
      <c r="P1462" t="str">
        <f t="shared" si="114"/>
        <v>non terminato</v>
      </c>
      <c r="Q1462" t="str">
        <f t="shared" si="114"/>
        <v>20</v>
      </c>
      <c r="R1462" t="str">
        <f t="shared" si="114"/>
        <v>10</v>
      </c>
    </row>
    <row r="1463" spans="1:18" ht="12.75" customHeight="1" x14ac:dyDescent="0.3">
      <c r="A1463" s="16">
        <v>1465</v>
      </c>
      <c r="B1463" s="14" t="s">
        <v>707</v>
      </c>
      <c r="C1463" s="14" t="s">
        <v>8</v>
      </c>
      <c r="D1463" s="14" t="s">
        <v>47</v>
      </c>
      <c r="E1463" s="15" t="s">
        <v>1391</v>
      </c>
      <c r="F1463" s="16">
        <v>20</v>
      </c>
      <c r="G1463" s="17">
        <v>20</v>
      </c>
      <c r="H1463" s="18">
        <f t="shared" si="112"/>
        <v>400</v>
      </c>
      <c r="I1463" s="14" t="str">
        <f t="shared" si="113"/>
        <v>ITA-zan pin SPA-20</v>
      </c>
      <c r="J1463" s="32" t="str">
        <f>MID(Tabella1[[#This Row],[COD PRODOTTO]],3,3)</f>
        <v>145</v>
      </c>
      <c r="K1463" s="32"/>
      <c r="L1463" t="str">
        <f t="shared" si="115"/>
        <v>terminato</v>
      </c>
      <c r="M1463" t="str">
        <f t="shared" si="116"/>
        <v>M3145273</v>
      </c>
      <c r="N1463" t="str">
        <f>TRIM(C1463)</f>
        <v>ITA</v>
      </c>
      <c r="O1463" t="str">
        <f>TRIM(D1463)</f>
        <v>zan pin SPA</v>
      </c>
      <c r="P1463" t="str">
        <f t="shared" si="114"/>
        <v>non terminato</v>
      </c>
      <c r="Q1463" t="str">
        <f t="shared" si="114"/>
        <v>20</v>
      </c>
      <c r="R1463" t="str">
        <f t="shared" si="114"/>
        <v>20</v>
      </c>
    </row>
    <row r="1464" spans="1:18" ht="12.75" customHeight="1" x14ac:dyDescent="0.3">
      <c r="A1464" s="16">
        <v>1466</v>
      </c>
      <c r="B1464" s="14" t="s">
        <v>708</v>
      </c>
      <c r="C1464" s="14" t="s">
        <v>8</v>
      </c>
      <c r="D1464" s="14" t="s">
        <v>75</v>
      </c>
      <c r="E1464" s="14" t="s">
        <v>10</v>
      </c>
      <c r="F1464" s="16">
        <v>0</v>
      </c>
      <c r="G1464" s="17">
        <v>27</v>
      </c>
      <c r="H1464" s="18" t="str">
        <f t="shared" si="112"/>
        <v/>
      </c>
      <c r="I1464" s="14" t="str">
        <f t="shared" si="113"/>
        <v>ITA-lollo SRL-27</v>
      </c>
      <c r="J1464" s="32" t="str">
        <f>MID(Tabella1[[#This Row],[COD PRODOTTO]],3,3)</f>
        <v>812</v>
      </c>
      <c r="K1464" s="32"/>
      <c r="L1464" t="str">
        <f t="shared" si="115"/>
        <v>terminato</v>
      </c>
      <c r="M1464" t="str">
        <f t="shared" si="116"/>
        <v>N0812051</v>
      </c>
      <c r="N1464" t="str">
        <f>TRIM(C1464)</f>
        <v>ITA</v>
      </c>
      <c r="O1464" t="str">
        <f>TRIM(D1464)</f>
        <v>lollo SRL</v>
      </c>
      <c r="P1464" t="str">
        <f t="shared" si="114"/>
        <v>terminato</v>
      </c>
      <c r="Q1464" t="str">
        <f t="shared" si="114"/>
        <v>0</v>
      </c>
      <c r="R1464" t="str">
        <f t="shared" si="114"/>
        <v>27</v>
      </c>
    </row>
    <row r="1465" spans="1:18" ht="12.75" customHeight="1" x14ac:dyDescent="0.3">
      <c r="A1465" s="16">
        <v>1467</v>
      </c>
      <c r="B1465" s="14" t="s">
        <v>709</v>
      </c>
      <c r="C1465" s="14" t="s">
        <v>8</v>
      </c>
      <c r="D1465" s="14" t="s">
        <v>36</v>
      </c>
      <c r="E1465" s="14" t="s">
        <v>10</v>
      </c>
      <c r="F1465" s="16">
        <v>0</v>
      </c>
      <c r="G1465" s="17">
        <v>35</v>
      </c>
      <c r="H1465" s="18" t="str">
        <f t="shared" si="112"/>
        <v/>
      </c>
      <c r="I1465" s="14" t="str">
        <f t="shared" si="113"/>
        <v>ITA-zan VETRI-35</v>
      </c>
      <c r="J1465" s="32" t="str">
        <f>MID(Tabella1[[#This Row],[COD PRODOTTO]],3,3)</f>
        <v>792</v>
      </c>
      <c r="K1465" s="32"/>
      <c r="L1465" t="str">
        <f t="shared" si="115"/>
        <v>terminato</v>
      </c>
      <c r="M1465" t="str">
        <f t="shared" si="116"/>
        <v>M0792304</v>
      </c>
      <c r="N1465" t="str">
        <f>TRIM(C1465)</f>
        <v>ITA</v>
      </c>
      <c r="O1465" t="str">
        <f>TRIM(D1465)</f>
        <v>zan VETRI</v>
      </c>
      <c r="P1465" t="str">
        <f t="shared" si="114"/>
        <v>terminato</v>
      </c>
      <c r="Q1465" t="str">
        <f t="shared" si="114"/>
        <v>0</v>
      </c>
      <c r="R1465" t="str">
        <f t="shared" si="114"/>
        <v>35</v>
      </c>
    </row>
    <row r="1466" spans="1:18" ht="12.75" customHeight="1" x14ac:dyDescent="0.3">
      <c r="A1466" s="16">
        <v>1468</v>
      </c>
      <c r="B1466" s="14" t="s">
        <v>710</v>
      </c>
      <c r="C1466" s="14" t="s">
        <v>8</v>
      </c>
      <c r="D1466" s="14" t="s">
        <v>47</v>
      </c>
      <c r="E1466" s="14" t="s">
        <v>10</v>
      </c>
      <c r="F1466" s="16">
        <v>0</v>
      </c>
      <c r="G1466" s="17">
        <v>36</v>
      </c>
      <c r="H1466" s="18" t="str">
        <f t="shared" si="112"/>
        <v/>
      </c>
      <c r="I1466" s="14" t="str">
        <f t="shared" si="113"/>
        <v>ITA-zan pin SPA-36</v>
      </c>
      <c r="J1466" s="32" t="str">
        <f>MID(Tabella1[[#This Row],[COD PRODOTTO]],3,3)</f>
        <v>371</v>
      </c>
      <c r="K1466" s="32"/>
      <c r="L1466" t="str">
        <f t="shared" si="115"/>
        <v>terminato</v>
      </c>
      <c r="M1466" t="str">
        <f t="shared" si="116"/>
        <v>M2371102</v>
      </c>
      <c r="N1466" t="str">
        <f>TRIM(C1466)</f>
        <v>ITA</v>
      </c>
      <c r="O1466" t="str">
        <f>TRIM(D1466)</f>
        <v>zan pin SPA</v>
      </c>
      <c r="P1466" t="str">
        <f t="shared" si="114"/>
        <v>terminato</v>
      </c>
      <c r="Q1466" t="str">
        <f t="shared" si="114"/>
        <v>0</v>
      </c>
      <c r="R1466" t="str">
        <f t="shared" si="114"/>
        <v>36</v>
      </c>
    </row>
    <row r="1467" spans="1:18" ht="12.75" customHeight="1" x14ac:dyDescent="0.3">
      <c r="A1467" s="16">
        <v>1469</v>
      </c>
      <c r="B1467" s="14" t="s">
        <v>710</v>
      </c>
      <c r="C1467" s="14" t="s">
        <v>8</v>
      </c>
      <c r="D1467" s="14" t="s">
        <v>47</v>
      </c>
      <c r="E1467" s="15" t="s">
        <v>1391</v>
      </c>
      <c r="F1467" s="16">
        <v>30</v>
      </c>
      <c r="G1467" s="17">
        <v>22</v>
      </c>
      <c r="H1467" s="18">
        <f t="shared" si="112"/>
        <v>660</v>
      </c>
      <c r="I1467" s="14" t="str">
        <f t="shared" si="113"/>
        <v>ITA-zan pin SPA-22</v>
      </c>
      <c r="J1467" s="32" t="str">
        <f>MID(Tabella1[[#This Row],[COD PRODOTTO]],3,3)</f>
        <v>371</v>
      </c>
      <c r="K1467" s="32"/>
      <c r="L1467" t="str">
        <f t="shared" si="115"/>
        <v>terminato</v>
      </c>
      <c r="M1467" t="str">
        <f t="shared" si="116"/>
        <v>M2371102</v>
      </c>
      <c r="N1467" t="str">
        <f>TRIM(C1467)</f>
        <v>ITA</v>
      </c>
      <c r="O1467" t="str">
        <f>TRIM(D1467)</f>
        <v>zan pin SPA</v>
      </c>
      <c r="P1467" t="str">
        <f t="shared" si="114"/>
        <v>non terminato</v>
      </c>
      <c r="Q1467" t="str">
        <f t="shared" si="114"/>
        <v>30</v>
      </c>
      <c r="R1467" t="str">
        <f t="shared" si="114"/>
        <v>22</v>
      </c>
    </row>
    <row r="1468" spans="1:18" ht="12.75" customHeight="1" x14ac:dyDescent="0.3">
      <c r="A1468" s="16">
        <v>1470</v>
      </c>
      <c r="B1468" s="14" t="s">
        <v>711</v>
      </c>
      <c r="C1468" s="14" t="s">
        <v>8</v>
      </c>
      <c r="D1468" s="14" t="s">
        <v>36</v>
      </c>
      <c r="E1468" s="14" t="s">
        <v>10</v>
      </c>
      <c r="F1468" s="16">
        <v>0</v>
      </c>
      <c r="G1468" s="17">
        <v>13</v>
      </c>
      <c r="H1468" s="18" t="str">
        <f t="shared" si="112"/>
        <v/>
      </c>
      <c r="I1468" s="14" t="str">
        <f t="shared" si="113"/>
        <v>ITA-zan VETRI-13</v>
      </c>
      <c r="J1468" s="32" t="str">
        <f>MID(Tabella1[[#This Row],[COD PRODOTTO]],3,3)</f>
        <v>297</v>
      </c>
      <c r="K1468" s="32"/>
      <c r="L1468" t="str">
        <f t="shared" si="115"/>
        <v>terminato</v>
      </c>
      <c r="M1468" t="str">
        <f t="shared" si="116"/>
        <v>S9297023</v>
      </c>
      <c r="N1468" t="str">
        <f>TRIM(C1468)</f>
        <v>ITA</v>
      </c>
      <c r="O1468" t="str">
        <f>TRIM(D1468)</f>
        <v>zan VETRI</v>
      </c>
      <c r="P1468" t="str">
        <f t="shared" si="114"/>
        <v>terminato</v>
      </c>
      <c r="Q1468" t="str">
        <f t="shared" si="114"/>
        <v>0</v>
      </c>
      <c r="R1468" t="str">
        <f t="shared" si="114"/>
        <v>13</v>
      </c>
    </row>
    <row r="1469" spans="1:18" ht="12.75" customHeight="1" x14ac:dyDescent="0.3">
      <c r="A1469" s="16">
        <v>1471</v>
      </c>
      <c r="B1469" s="14" t="s">
        <v>711</v>
      </c>
      <c r="C1469" s="14" t="s">
        <v>8</v>
      </c>
      <c r="D1469" s="14" t="s">
        <v>36</v>
      </c>
      <c r="E1469" s="15" t="s">
        <v>1391</v>
      </c>
      <c r="F1469" s="16">
        <v>30</v>
      </c>
      <c r="G1469" s="17">
        <v>34</v>
      </c>
      <c r="H1469" s="18">
        <f t="shared" si="112"/>
        <v>1020</v>
      </c>
      <c r="I1469" s="14" t="str">
        <f t="shared" si="113"/>
        <v>ITA-zan VETRI-34</v>
      </c>
      <c r="J1469" s="32" t="str">
        <f>MID(Tabella1[[#This Row],[COD PRODOTTO]],3,3)</f>
        <v>297</v>
      </c>
      <c r="K1469" s="32"/>
      <c r="L1469" t="str">
        <f t="shared" si="115"/>
        <v>terminato</v>
      </c>
      <c r="M1469" t="str">
        <f t="shared" si="116"/>
        <v>S9297023</v>
      </c>
      <c r="N1469" t="str">
        <f>TRIM(C1469)</f>
        <v>ITA</v>
      </c>
      <c r="O1469" t="str">
        <f>TRIM(D1469)</f>
        <v>zan VETRI</v>
      </c>
      <c r="P1469" t="str">
        <f t="shared" si="114"/>
        <v>non terminato</v>
      </c>
      <c r="Q1469" t="str">
        <f t="shared" si="114"/>
        <v>30</v>
      </c>
      <c r="R1469" t="str">
        <f t="shared" si="114"/>
        <v>34</v>
      </c>
    </row>
    <row r="1470" spans="1:18" ht="12.75" customHeight="1" x14ac:dyDescent="0.3">
      <c r="A1470" s="16">
        <v>1472</v>
      </c>
      <c r="B1470" s="14" t="s">
        <v>712</v>
      </c>
      <c r="C1470" s="14" t="s">
        <v>8</v>
      </c>
      <c r="D1470" s="14" t="s">
        <v>47</v>
      </c>
      <c r="E1470" s="14" t="s">
        <v>10</v>
      </c>
      <c r="F1470" s="16">
        <v>0</v>
      </c>
      <c r="G1470" s="17">
        <v>16</v>
      </c>
      <c r="H1470" s="18" t="str">
        <f t="shared" si="112"/>
        <v/>
      </c>
      <c r="I1470" s="14" t="str">
        <f t="shared" si="113"/>
        <v>ITA-zan pin SPA-16</v>
      </c>
      <c r="J1470" s="32" t="str">
        <f>MID(Tabella1[[#This Row],[COD PRODOTTO]],3,3)</f>
        <v>181</v>
      </c>
      <c r="K1470" s="32"/>
      <c r="L1470" t="str">
        <f t="shared" si="115"/>
        <v>terminato</v>
      </c>
      <c r="M1470" t="str">
        <f t="shared" si="116"/>
        <v>S0181264</v>
      </c>
      <c r="N1470" t="str">
        <f>TRIM(C1470)</f>
        <v>ITA</v>
      </c>
      <c r="O1470" t="str">
        <f>TRIM(D1470)</f>
        <v>zan pin SPA</v>
      </c>
      <c r="P1470" t="str">
        <f t="shared" si="114"/>
        <v>terminato</v>
      </c>
      <c r="Q1470" t="str">
        <f t="shared" si="114"/>
        <v>0</v>
      </c>
      <c r="R1470" t="str">
        <f t="shared" si="114"/>
        <v>16</v>
      </c>
    </row>
    <row r="1471" spans="1:18" ht="12.75" customHeight="1" x14ac:dyDescent="0.3">
      <c r="A1471" s="16">
        <v>1473</v>
      </c>
      <c r="B1471" s="14" t="s">
        <v>713</v>
      </c>
      <c r="C1471" s="14" t="s">
        <v>8</v>
      </c>
      <c r="D1471" s="14" t="s">
        <v>9</v>
      </c>
      <c r="E1471" s="14" t="s">
        <v>10</v>
      </c>
      <c r="F1471" s="16">
        <v>0</v>
      </c>
      <c r="G1471" s="17">
        <v>19</v>
      </c>
      <c r="H1471" s="18" t="str">
        <f t="shared" si="112"/>
        <v/>
      </c>
      <c r="I1471" s="14" t="str">
        <f t="shared" si="113"/>
        <v>ITA-SG-19</v>
      </c>
      <c r="J1471" s="32" t="str">
        <f>MID(Tabella1[[#This Row],[COD PRODOTTO]],3,3)</f>
        <v>407</v>
      </c>
      <c r="K1471" s="32"/>
      <c r="L1471" t="str">
        <f t="shared" si="115"/>
        <v>terminato</v>
      </c>
      <c r="M1471" t="str">
        <f t="shared" si="116"/>
        <v>M2407768</v>
      </c>
      <c r="N1471" t="str">
        <f>TRIM(C1471)</f>
        <v>ITA</v>
      </c>
      <c r="O1471" t="str">
        <f>TRIM(D1471)</f>
        <v>SG</v>
      </c>
      <c r="P1471" t="str">
        <f t="shared" si="114"/>
        <v>terminato</v>
      </c>
      <c r="Q1471" t="str">
        <f t="shared" si="114"/>
        <v>0</v>
      </c>
      <c r="R1471" t="str">
        <f t="shared" si="114"/>
        <v>19</v>
      </c>
    </row>
    <row r="1472" spans="1:18" ht="12.75" customHeight="1" x14ac:dyDescent="0.3">
      <c r="A1472" s="16">
        <v>1474</v>
      </c>
      <c r="B1472" s="14" t="s">
        <v>714</v>
      </c>
      <c r="C1472" s="14" t="s">
        <v>8</v>
      </c>
      <c r="D1472" s="14" t="s">
        <v>75</v>
      </c>
      <c r="E1472" s="14" t="s">
        <v>10</v>
      </c>
      <c r="F1472" s="16">
        <v>0</v>
      </c>
      <c r="G1472" s="17">
        <v>18</v>
      </c>
      <c r="H1472" s="18" t="str">
        <f t="shared" si="112"/>
        <v/>
      </c>
      <c r="I1472" s="14" t="str">
        <f t="shared" si="113"/>
        <v>ITA-lollo SRL-18</v>
      </c>
      <c r="J1472" s="32" t="str">
        <f>MID(Tabella1[[#This Row],[COD PRODOTTO]],3,3)</f>
        <v>852</v>
      </c>
      <c r="K1472" s="32"/>
      <c r="L1472" t="str">
        <f t="shared" si="115"/>
        <v>terminato</v>
      </c>
      <c r="M1472" t="str">
        <f t="shared" si="116"/>
        <v>P8852879</v>
      </c>
      <c r="N1472" t="str">
        <f>TRIM(C1472)</f>
        <v>ITA</v>
      </c>
      <c r="O1472" t="str">
        <f>TRIM(D1472)</f>
        <v>lollo SRL</v>
      </c>
      <c r="P1472" t="str">
        <f t="shared" si="114"/>
        <v>terminato</v>
      </c>
      <c r="Q1472" t="str">
        <f t="shared" si="114"/>
        <v>0</v>
      </c>
      <c r="R1472" t="str">
        <f t="shared" si="114"/>
        <v>18</v>
      </c>
    </row>
    <row r="1473" spans="1:18" ht="12.75" customHeight="1" x14ac:dyDescent="0.3">
      <c r="A1473" s="16">
        <v>1475</v>
      </c>
      <c r="B1473" s="14" t="s">
        <v>715</v>
      </c>
      <c r="C1473" s="14" t="s">
        <v>8</v>
      </c>
      <c r="D1473" s="14" t="s">
        <v>9</v>
      </c>
      <c r="E1473" s="14" t="s">
        <v>10</v>
      </c>
      <c r="F1473" s="16">
        <v>0</v>
      </c>
      <c r="G1473" s="17">
        <v>32</v>
      </c>
      <c r="H1473" s="18" t="str">
        <f t="shared" si="112"/>
        <v/>
      </c>
      <c r="I1473" s="14" t="str">
        <f t="shared" si="113"/>
        <v>ITA-SG-32</v>
      </c>
      <c r="J1473" s="32" t="str">
        <f>MID(Tabella1[[#This Row],[COD PRODOTTO]],3,3)</f>
        <v>106</v>
      </c>
      <c r="K1473" s="32"/>
      <c r="L1473" t="str">
        <f t="shared" si="115"/>
        <v>terminato</v>
      </c>
      <c r="M1473" t="str">
        <f t="shared" si="116"/>
        <v>A1106593</v>
      </c>
      <c r="N1473" t="str">
        <f>TRIM(C1473)</f>
        <v>ITA</v>
      </c>
      <c r="O1473" t="str">
        <f>TRIM(D1473)</f>
        <v>SG</v>
      </c>
      <c r="P1473" t="str">
        <f t="shared" si="114"/>
        <v>terminato</v>
      </c>
      <c r="Q1473" t="str">
        <f t="shared" si="114"/>
        <v>0</v>
      </c>
      <c r="R1473" t="str">
        <f t="shared" si="114"/>
        <v>32</v>
      </c>
    </row>
    <row r="1474" spans="1:18" ht="12.75" customHeight="1" x14ac:dyDescent="0.3">
      <c r="A1474" s="16">
        <v>1476</v>
      </c>
      <c r="B1474" s="14" t="s">
        <v>715</v>
      </c>
      <c r="C1474" s="14" t="s">
        <v>8</v>
      </c>
      <c r="D1474" s="14" t="s">
        <v>9</v>
      </c>
      <c r="E1474" s="15" t="s">
        <v>1391</v>
      </c>
      <c r="F1474" s="16">
        <v>30</v>
      </c>
      <c r="G1474" s="17">
        <v>11</v>
      </c>
      <c r="H1474" s="18">
        <f t="shared" ref="H1474:H1537" si="117">IF(G1474*F1474=0,"",G1474*F1474)</f>
        <v>330</v>
      </c>
      <c r="I1474" s="14" t="str">
        <f t="shared" ref="I1474:I1537" si="118">_xlfn.CONCAT(C1474,"-",D1474,"-",G1474)</f>
        <v>ITA-SG-11</v>
      </c>
      <c r="J1474" s="32" t="str">
        <f>MID(Tabella1[[#This Row],[COD PRODOTTO]],3,3)</f>
        <v>106</v>
      </c>
      <c r="K1474" s="32"/>
      <c r="L1474" t="str">
        <f t="shared" si="115"/>
        <v>terminato</v>
      </c>
      <c r="M1474" t="str">
        <f t="shared" si="116"/>
        <v>A1106593</v>
      </c>
      <c r="N1474" t="str">
        <f>TRIM(C1474)</f>
        <v>ITA</v>
      </c>
      <c r="O1474" t="str">
        <f>TRIM(D1474)</f>
        <v>SG</v>
      </c>
      <c r="P1474" t="str">
        <f>TRIM(E1474)</f>
        <v>non terminato</v>
      </c>
      <c r="Q1474" t="str">
        <f>TRIM(F1474)</f>
        <v>30</v>
      </c>
      <c r="R1474" t="str">
        <f>TRIM(G1474)</f>
        <v>11</v>
      </c>
    </row>
    <row r="1475" spans="1:18" ht="12.75" customHeight="1" x14ac:dyDescent="0.3">
      <c r="A1475" s="16">
        <v>1477</v>
      </c>
      <c r="B1475" s="14" t="s">
        <v>716</v>
      </c>
      <c r="C1475" s="14" t="s">
        <v>14</v>
      </c>
      <c r="D1475" s="14" t="s">
        <v>23</v>
      </c>
      <c r="E1475" s="15" t="s">
        <v>1391</v>
      </c>
      <c r="F1475" s="16">
        <v>20</v>
      </c>
      <c r="G1475" s="17">
        <v>35</v>
      </c>
      <c r="H1475" s="18">
        <f t="shared" si="117"/>
        <v>700</v>
      </c>
      <c r="I1475" s="14" t="str">
        <f t="shared" si="118"/>
        <v>EGY-zan pin assuf S.A.E.-35</v>
      </c>
      <c r="J1475" s="32" t="str">
        <f>MID(Tabella1[[#This Row],[COD PRODOTTO]],3,3)</f>
        <v>554</v>
      </c>
      <c r="K1475" s="32"/>
      <c r="L1475" t="str">
        <f t="shared" ref="L1475:L1538" si="119">IF($E1475="","non terminato","terminato")</f>
        <v>terminato</v>
      </c>
      <c r="M1475" t="str">
        <f t="shared" ref="M1475:M1538" si="120">TRIM(B1475)</f>
        <v>M6554726</v>
      </c>
      <c r="N1475" t="str">
        <f>TRIM(C1475)</f>
        <v>EGY</v>
      </c>
      <c r="O1475" t="str">
        <f>TRIM(D1475)</f>
        <v>zan pin assuf S.A.E.</v>
      </c>
      <c r="P1475" t="str">
        <f>TRIM(E1475)</f>
        <v>non terminato</v>
      </c>
      <c r="Q1475" t="str">
        <f t="shared" ref="Q1475:R1538" si="121">TRIM(F1475)</f>
        <v>20</v>
      </c>
      <c r="R1475" t="str">
        <f t="shared" si="121"/>
        <v>35</v>
      </c>
    </row>
    <row r="1476" spans="1:18" ht="12.75" customHeight="1" x14ac:dyDescent="0.3">
      <c r="A1476" s="16">
        <v>1478</v>
      </c>
      <c r="B1476" s="14" t="s">
        <v>716</v>
      </c>
      <c r="C1476" s="14" t="s">
        <v>14</v>
      </c>
      <c r="D1476" s="14" t="s">
        <v>23</v>
      </c>
      <c r="E1476" s="15" t="s">
        <v>1391</v>
      </c>
      <c r="F1476" s="16">
        <v>30</v>
      </c>
      <c r="G1476" s="17">
        <v>34</v>
      </c>
      <c r="H1476" s="18">
        <f t="shared" si="117"/>
        <v>1020</v>
      </c>
      <c r="I1476" s="14" t="str">
        <f t="shared" si="118"/>
        <v>EGY-zan pin assuf S.A.E.-34</v>
      </c>
      <c r="J1476" s="32" t="str">
        <f>MID(Tabella1[[#This Row],[COD PRODOTTO]],3,3)</f>
        <v>554</v>
      </c>
      <c r="K1476" s="32"/>
      <c r="L1476" t="str">
        <f t="shared" si="119"/>
        <v>terminato</v>
      </c>
      <c r="M1476" t="str">
        <f t="shared" si="120"/>
        <v>M6554726</v>
      </c>
      <c r="N1476" t="str">
        <f>TRIM(C1476)</f>
        <v>EGY</v>
      </c>
      <c r="O1476" t="str">
        <f>TRIM(D1476)</f>
        <v>zan pin assuf S.A.E.</v>
      </c>
      <c r="P1476" t="str">
        <f>TRIM(E1476)</f>
        <v>non terminato</v>
      </c>
      <c r="Q1476" t="str">
        <f t="shared" si="121"/>
        <v>30</v>
      </c>
      <c r="R1476" t="str">
        <f t="shared" si="121"/>
        <v>34</v>
      </c>
    </row>
    <row r="1477" spans="1:18" ht="12.75" customHeight="1" x14ac:dyDescent="0.3">
      <c r="A1477" s="16">
        <v>1479</v>
      </c>
      <c r="B1477" s="14" t="s">
        <v>716</v>
      </c>
      <c r="C1477" s="14" t="s">
        <v>14</v>
      </c>
      <c r="D1477" s="14" t="s">
        <v>23</v>
      </c>
      <c r="E1477" s="14" t="s">
        <v>10</v>
      </c>
      <c r="F1477" s="16">
        <v>0</v>
      </c>
      <c r="G1477" s="17">
        <v>11</v>
      </c>
      <c r="H1477" s="18" t="str">
        <f t="shared" si="117"/>
        <v/>
      </c>
      <c r="I1477" s="14" t="str">
        <f t="shared" si="118"/>
        <v>EGY-zan pin assuf S.A.E.-11</v>
      </c>
      <c r="J1477" s="32" t="str">
        <f>MID(Tabella1[[#This Row],[COD PRODOTTO]],3,3)</f>
        <v>554</v>
      </c>
      <c r="K1477" s="32"/>
      <c r="L1477" t="str">
        <f t="shared" si="119"/>
        <v>terminato</v>
      </c>
      <c r="M1477" t="str">
        <f t="shared" si="120"/>
        <v>M6554726</v>
      </c>
      <c r="N1477" t="str">
        <f>TRIM(C1477)</f>
        <v>EGY</v>
      </c>
      <c r="O1477" t="str">
        <f>TRIM(D1477)</f>
        <v>zan pin assuf S.A.E.</v>
      </c>
      <c r="P1477" t="str">
        <f>TRIM(E1477)</f>
        <v>terminato</v>
      </c>
      <c r="Q1477" t="str">
        <f t="shared" si="121"/>
        <v>0</v>
      </c>
      <c r="R1477" t="str">
        <f t="shared" si="121"/>
        <v>11</v>
      </c>
    </row>
    <row r="1478" spans="1:18" ht="12.75" customHeight="1" x14ac:dyDescent="0.3">
      <c r="A1478" s="16">
        <v>1480</v>
      </c>
      <c r="B1478" s="14" t="s">
        <v>716</v>
      </c>
      <c r="C1478" s="14" t="s">
        <v>14</v>
      </c>
      <c r="D1478" s="14" t="s">
        <v>23</v>
      </c>
      <c r="E1478" s="15" t="s">
        <v>1391</v>
      </c>
      <c r="F1478" s="16">
        <v>20</v>
      </c>
      <c r="G1478" s="17">
        <v>40</v>
      </c>
      <c r="H1478" s="18">
        <f t="shared" si="117"/>
        <v>800</v>
      </c>
      <c r="I1478" s="14" t="str">
        <f t="shared" si="118"/>
        <v>EGY-zan pin assuf S.A.E.-40</v>
      </c>
      <c r="J1478" s="32" t="str">
        <f>MID(Tabella1[[#This Row],[COD PRODOTTO]],3,3)</f>
        <v>554</v>
      </c>
      <c r="K1478" s="32"/>
      <c r="L1478" t="str">
        <f t="shared" si="119"/>
        <v>terminato</v>
      </c>
      <c r="M1478" t="str">
        <f t="shared" si="120"/>
        <v>M6554726</v>
      </c>
      <c r="N1478" t="str">
        <f>TRIM(C1478)</f>
        <v>EGY</v>
      </c>
      <c r="O1478" t="str">
        <f>TRIM(D1478)</f>
        <v>zan pin assuf S.A.E.</v>
      </c>
      <c r="P1478" t="str">
        <f>TRIM(E1478)</f>
        <v>non terminato</v>
      </c>
      <c r="Q1478" t="str">
        <f t="shared" si="121"/>
        <v>20</v>
      </c>
      <c r="R1478" t="str">
        <f t="shared" si="121"/>
        <v>40</v>
      </c>
    </row>
    <row r="1479" spans="1:18" ht="12.75" customHeight="1" x14ac:dyDescent="0.3">
      <c r="A1479" s="16">
        <v>1481</v>
      </c>
      <c r="B1479" s="14" t="s">
        <v>717</v>
      </c>
      <c r="C1479" s="14" t="s">
        <v>8</v>
      </c>
      <c r="D1479" s="14" t="s">
        <v>54</v>
      </c>
      <c r="E1479" s="15" t="s">
        <v>1391</v>
      </c>
      <c r="F1479" s="16">
        <v>20</v>
      </c>
      <c r="G1479" s="17">
        <v>29</v>
      </c>
      <c r="H1479" s="18">
        <f t="shared" si="117"/>
        <v>580</v>
      </c>
      <c r="I1479" s="14" t="str">
        <f t="shared" si="118"/>
        <v>ITA-zan S.R.L.-29</v>
      </c>
      <c r="J1479" s="32" t="str">
        <f>MID(Tabella1[[#This Row],[COD PRODOTTO]],3,3)</f>
        <v>891</v>
      </c>
      <c r="K1479" s="32"/>
      <c r="L1479" t="str">
        <f t="shared" si="119"/>
        <v>terminato</v>
      </c>
      <c r="M1479" t="str">
        <f t="shared" si="120"/>
        <v>G3891162</v>
      </c>
      <c r="N1479" t="str">
        <f>TRIM(C1479)</f>
        <v>ITA</v>
      </c>
      <c r="O1479" t="str">
        <f>TRIM(D1479)</f>
        <v>zan S.R.L.</v>
      </c>
      <c r="P1479" t="str">
        <f>TRIM(E1479)</f>
        <v>non terminato</v>
      </c>
      <c r="Q1479" t="str">
        <f t="shared" si="121"/>
        <v>20</v>
      </c>
      <c r="R1479" t="str">
        <f t="shared" si="121"/>
        <v>29</v>
      </c>
    </row>
    <row r="1480" spans="1:18" ht="12.75" customHeight="1" x14ac:dyDescent="0.3">
      <c r="A1480" s="16">
        <v>1482</v>
      </c>
      <c r="B1480" s="14" t="s">
        <v>717</v>
      </c>
      <c r="C1480" s="14" t="s">
        <v>8</v>
      </c>
      <c r="D1480" s="14" t="s">
        <v>54</v>
      </c>
      <c r="E1480" s="15" t="s">
        <v>1391</v>
      </c>
      <c r="F1480" s="16">
        <v>30</v>
      </c>
      <c r="G1480" s="17">
        <v>19</v>
      </c>
      <c r="H1480" s="18">
        <f t="shared" si="117"/>
        <v>570</v>
      </c>
      <c r="I1480" s="14" t="str">
        <f t="shared" si="118"/>
        <v>ITA-zan S.R.L.-19</v>
      </c>
      <c r="J1480" s="32" t="str">
        <f>MID(Tabella1[[#This Row],[COD PRODOTTO]],3,3)</f>
        <v>891</v>
      </c>
      <c r="K1480" s="32"/>
      <c r="L1480" t="str">
        <f t="shared" si="119"/>
        <v>terminato</v>
      </c>
      <c r="M1480" t="str">
        <f t="shared" si="120"/>
        <v>G3891162</v>
      </c>
      <c r="N1480" t="str">
        <f>TRIM(C1480)</f>
        <v>ITA</v>
      </c>
      <c r="O1480" t="str">
        <f>TRIM(D1480)</f>
        <v>zan S.R.L.</v>
      </c>
      <c r="P1480" t="str">
        <f>TRIM(E1480)</f>
        <v>non terminato</v>
      </c>
      <c r="Q1480" t="str">
        <f t="shared" si="121"/>
        <v>30</v>
      </c>
      <c r="R1480" t="str">
        <f t="shared" si="121"/>
        <v>19</v>
      </c>
    </row>
    <row r="1481" spans="1:18" ht="12.75" customHeight="1" x14ac:dyDescent="0.3">
      <c r="A1481" s="16">
        <v>1483</v>
      </c>
      <c r="B1481" s="14" t="s">
        <v>718</v>
      </c>
      <c r="C1481" s="14" t="s">
        <v>8</v>
      </c>
      <c r="D1481" s="14" t="s">
        <v>9</v>
      </c>
      <c r="E1481" s="14" t="s">
        <v>10</v>
      </c>
      <c r="F1481" s="16">
        <v>0</v>
      </c>
      <c r="G1481" s="17">
        <v>30</v>
      </c>
      <c r="H1481" s="18" t="str">
        <f t="shared" si="117"/>
        <v/>
      </c>
      <c r="I1481" s="14" t="str">
        <f t="shared" si="118"/>
        <v>ITA-SG-30</v>
      </c>
      <c r="J1481" s="32" t="str">
        <f>MID(Tabella1[[#This Row],[COD PRODOTTO]],3,3)</f>
        <v>220</v>
      </c>
      <c r="K1481" s="32"/>
      <c r="L1481" t="str">
        <f t="shared" si="119"/>
        <v>terminato</v>
      </c>
      <c r="M1481" t="str">
        <f t="shared" si="120"/>
        <v>L9220304</v>
      </c>
      <c r="N1481" t="str">
        <f>TRIM(C1481)</f>
        <v>ITA</v>
      </c>
      <c r="O1481" t="str">
        <f>TRIM(D1481)</f>
        <v>SG</v>
      </c>
      <c r="P1481" t="str">
        <f>TRIM(E1481)</f>
        <v>terminato</v>
      </c>
      <c r="Q1481" t="str">
        <f t="shared" si="121"/>
        <v>0</v>
      </c>
      <c r="R1481" t="str">
        <f t="shared" si="121"/>
        <v>30</v>
      </c>
    </row>
    <row r="1482" spans="1:18" ht="12.75" customHeight="1" x14ac:dyDescent="0.3">
      <c r="A1482" s="16">
        <v>1484</v>
      </c>
      <c r="B1482" s="14" t="s">
        <v>718</v>
      </c>
      <c r="C1482" s="14" t="s">
        <v>8</v>
      </c>
      <c r="D1482" s="14" t="s">
        <v>9</v>
      </c>
      <c r="E1482" s="15" t="s">
        <v>1391</v>
      </c>
      <c r="F1482" s="16">
        <v>30</v>
      </c>
      <c r="G1482" s="17">
        <v>38</v>
      </c>
      <c r="H1482" s="18">
        <f t="shared" si="117"/>
        <v>1140</v>
      </c>
      <c r="I1482" s="14" t="str">
        <f t="shared" si="118"/>
        <v>ITA-SG-38</v>
      </c>
      <c r="J1482" s="32" t="str">
        <f>MID(Tabella1[[#This Row],[COD PRODOTTO]],3,3)</f>
        <v>220</v>
      </c>
      <c r="K1482" s="32"/>
      <c r="L1482" t="str">
        <f t="shared" si="119"/>
        <v>terminato</v>
      </c>
      <c r="M1482" t="str">
        <f t="shared" si="120"/>
        <v>L9220304</v>
      </c>
      <c r="N1482" t="str">
        <f>TRIM(C1482)</f>
        <v>ITA</v>
      </c>
      <c r="O1482" t="str">
        <f>TRIM(D1482)</f>
        <v>SG</v>
      </c>
      <c r="P1482" t="str">
        <f>TRIM(E1482)</f>
        <v>non terminato</v>
      </c>
      <c r="Q1482" t="str">
        <f t="shared" si="121"/>
        <v>30</v>
      </c>
      <c r="R1482" t="str">
        <f t="shared" si="121"/>
        <v>38</v>
      </c>
    </row>
    <row r="1483" spans="1:18" ht="12.75" customHeight="1" x14ac:dyDescent="0.3">
      <c r="A1483" s="16">
        <v>1485</v>
      </c>
      <c r="B1483" s="14" t="s">
        <v>719</v>
      </c>
      <c r="C1483" s="14" t="s">
        <v>8</v>
      </c>
      <c r="D1483" s="14" t="s">
        <v>36</v>
      </c>
      <c r="E1483" s="14" t="s">
        <v>10</v>
      </c>
      <c r="F1483" s="16">
        <v>0</v>
      </c>
      <c r="G1483" s="17">
        <v>10</v>
      </c>
      <c r="H1483" s="18" t="str">
        <f t="shared" si="117"/>
        <v/>
      </c>
      <c r="I1483" s="14" t="str">
        <f t="shared" si="118"/>
        <v>ITA-zan VETRI-10</v>
      </c>
      <c r="J1483" s="32" t="str">
        <f>MID(Tabella1[[#This Row],[COD PRODOTTO]],3,3)</f>
        <v>897</v>
      </c>
      <c r="K1483" s="32"/>
      <c r="L1483" t="str">
        <f t="shared" si="119"/>
        <v>terminato</v>
      </c>
      <c r="M1483" t="str">
        <f t="shared" si="120"/>
        <v>M2897647</v>
      </c>
      <c r="N1483" t="str">
        <f>TRIM(C1483)</f>
        <v>ITA</v>
      </c>
      <c r="O1483" t="str">
        <f>TRIM(D1483)</f>
        <v>zan VETRI</v>
      </c>
      <c r="P1483" t="str">
        <f>TRIM(E1483)</f>
        <v>terminato</v>
      </c>
      <c r="Q1483" t="str">
        <f t="shared" si="121"/>
        <v>0</v>
      </c>
      <c r="R1483" t="str">
        <f t="shared" si="121"/>
        <v>10</v>
      </c>
    </row>
    <row r="1484" spans="1:18" ht="12.75" customHeight="1" x14ac:dyDescent="0.3">
      <c r="A1484" s="16">
        <v>1486</v>
      </c>
      <c r="B1484" s="14" t="s">
        <v>720</v>
      </c>
      <c r="C1484" s="14" t="s">
        <v>30</v>
      </c>
      <c r="D1484" s="14" t="s">
        <v>16</v>
      </c>
      <c r="E1484" s="15" t="s">
        <v>1391</v>
      </c>
      <c r="F1484" s="16">
        <v>30</v>
      </c>
      <c r="G1484" s="17">
        <v>30</v>
      </c>
      <c r="H1484" s="18">
        <f t="shared" si="117"/>
        <v>900</v>
      </c>
      <c r="I1484" s="14" t="str">
        <f t="shared" si="118"/>
        <v>NON PRESENTE-EGYPTIAN SAE-30</v>
      </c>
      <c r="J1484" s="32" t="str">
        <f>MID(Tabella1[[#This Row],[COD PRODOTTO]],3,3)</f>
        <v>506</v>
      </c>
      <c r="K1484" s="32"/>
      <c r="L1484" t="str">
        <f t="shared" si="119"/>
        <v>terminato</v>
      </c>
      <c r="M1484" t="str">
        <f t="shared" si="120"/>
        <v>L1506989</v>
      </c>
      <c r="N1484" t="str">
        <f>TRIM(C1484)</f>
        <v>NON PRESENTE</v>
      </c>
      <c r="O1484" t="str">
        <f>TRIM(D1484)</f>
        <v>EGYPTIAN SAE</v>
      </c>
      <c r="P1484" t="str">
        <f>TRIM(E1484)</f>
        <v>non terminato</v>
      </c>
      <c r="Q1484" t="str">
        <f t="shared" si="121"/>
        <v>30</v>
      </c>
      <c r="R1484" t="str">
        <f t="shared" si="121"/>
        <v>30</v>
      </c>
    </row>
    <row r="1485" spans="1:18" ht="12.75" customHeight="1" x14ac:dyDescent="0.3">
      <c r="A1485" s="16">
        <v>1487</v>
      </c>
      <c r="B1485" s="14" t="s">
        <v>720</v>
      </c>
      <c r="C1485" s="14" t="s">
        <v>30</v>
      </c>
      <c r="D1485" s="14" t="s">
        <v>16</v>
      </c>
      <c r="E1485" s="14" t="s">
        <v>10</v>
      </c>
      <c r="F1485" s="16">
        <v>0</v>
      </c>
      <c r="G1485" s="17">
        <v>11</v>
      </c>
      <c r="H1485" s="18" t="str">
        <f t="shared" si="117"/>
        <v/>
      </c>
      <c r="I1485" s="14" t="str">
        <f t="shared" si="118"/>
        <v>NON PRESENTE-EGYPTIAN SAE-11</v>
      </c>
      <c r="J1485" s="32" t="str">
        <f>MID(Tabella1[[#This Row],[COD PRODOTTO]],3,3)</f>
        <v>506</v>
      </c>
      <c r="K1485" s="32"/>
      <c r="L1485" t="str">
        <f t="shared" si="119"/>
        <v>terminato</v>
      </c>
      <c r="M1485" t="str">
        <f t="shared" si="120"/>
        <v>L1506989</v>
      </c>
      <c r="N1485" t="str">
        <f>TRIM(C1485)</f>
        <v>NON PRESENTE</v>
      </c>
      <c r="O1485" t="str">
        <f>TRIM(D1485)</f>
        <v>EGYPTIAN SAE</v>
      </c>
      <c r="P1485" t="str">
        <f>TRIM(E1485)</f>
        <v>terminato</v>
      </c>
      <c r="Q1485" t="str">
        <f t="shared" si="121"/>
        <v>0</v>
      </c>
      <c r="R1485" t="str">
        <f t="shared" si="121"/>
        <v>11</v>
      </c>
    </row>
    <row r="1486" spans="1:18" ht="12.75" customHeight="1" x14ac:dyDescent="0.3">
      <c r="A1486" s="16">
        <v>1488</v>
      </c>
      <c r="B1486" s="14" t="s">
        <v>720</v>
      </c>
      <c r="C1486" s="14" t="s">
        <v>30</v>
      </c>
      <c r="D1486" s="14" t="s">
        <v>16</v>
      </c>
      <c r="E1486" s="15" t="s">
        <v>1391</v>
      </c>
      <c r="F1486" s="16">
        <v>20</v>
      </c>
      <c r="G1486" s="17">
        <v>38</v>
      </c>
      <c r="H1486" s="18">
        <f t="shared" si="117"/>
        <v>760</v>
      </c>
      <c r="I1486" s="14" t="str">
        <f t="shared" si="118"/>
        <v>NON PRESENTE-EGYPTIAN SAE-38</v>
      </c>
      <c r="J1486" s="32" t="str">
        <f>MID(Tabella1[[#This Row],[COD PRODOTTO]],3,3)</f>
        <v>506</v>
      </c>
      <c r="K1486" s="32"/>
      <c r="L1486" t="str">
        <f t="shared" si="119"/>
        <v>terminato</v>
      </c>
      <c r="M1486" t="str">
        <f t="shared" si="120"/>
        <v>L1506989</v>
      </c>
      <c r="N1486" t="str">
        <f>TRIM(C1486)</f>
        <v>NON PRESENTE</v>
      </c>
      <c r="O1486" t="str">
        <f>TRIM(D1486)</f>
        <v>EGYPTIAN SAE</v>
      </c>
      <c r="P1486" t="str">
        <f>TRIM(E1486)</f>
        <v>non terminato</v>
      </c>
      <c r="Q1486" t="str">
        <f t="shared" si="121"/>
        <v>20</v>
      </c>
      <c r="R1486" t="str">
        <f t="shared" si="121"/>
        <v>38</v>
      </c>
    </row>
    <row r="1487" spans="1:18" ht="12.75" customHeight="1" x14ac:dyDescent="0.3">
      <c r="A1487" s="16">
        <v>1489</v>
      </c>
      <c r="B1487" s="14" t="s">
        <v>721</v>
      </c>
      <c r="C1487" s="14" t="s">
        <v>8</v>
      </c>
      <c r="D1487" s="14" t="s">
        <v>36</v>
      </c>
      <c r="E1487" s="14" t="s">
        <v>10</v>
      </c>
      <c r="F1487" s="16">
        <v>0</v>
      </c>
      <c r="G1487" s="17">
        <v>17</v>
      </c>
      <c r="H1487" s="18" t="str">
        <f t="shared" si="117"/>
        <v/>
      </c>
      <c r="I1487" s="14" t="str">
        <f t="shared" si="118"/>
        <v>ITA-zan VETRI-17</v>
      </c>
      <c r="J1487" s="32" t="str">
        <f>MID(Tabella1[[#This Row],[COD PRODOTTO]],3,3)</f>
        <v>398</v>
      </c>
      <c r="K1487" s="32"/>
      <c r="L1487" t="str">
        <f t="shared" si="119"/>
        <v>terminato</v>
      </c>
      <c r="M1487" t="str">
        <f t="shared" si="120"/>
        <v>N4398290</v>
      </c>
      <c r="N1487" t="str">
        <f>TRIM(C1487)</f>
        <v>ITA</v>
      </c>
      <c r="O1487" t="str">
        <f>TRIM(D1487)</f>
        <v>zan VETRI</v>
      </c>
      <c r="P1487" t="str">
        <f>TRIM(E1487)</f>
        <v>terminato</v>
      </c>
      <c r="Q1487" t="str">
        <f t="shared" si="121"/>
        <v>0</v>
      </c>
      <c r="R1487" t="str">
        <f t="shared" si="121"/>
        <v>17</v>
      </c>
    </row>
    <row r="1488" spans="1:18" ht="12.75" customHeight="1" x14ac:dyDescent="0.3">
      <c r="A1488" s="16">
        <v>1490</v>
      </c>
      <c r="B1488" s="14" t="s">
        <v>721</v>
      </c>
      <c r="C1488" s="14" t="s">
        <v>8</v>
      </c>
      <c r="D1488" s="14" t="s">
        <v>36</v>
      </c>
      <c r="E1488" s="15" t="s">
        <v>1391</v>
      </c>
      <c r="F1488" s="16">
        <v>20</v>
      </c>
      <c r="G1488" s="17">
        <v>29</v>
      </c>
      <c r="H1488" s="18">
        <f t="shared" si="117"/>
        <v>580</v>
      </c>
      <c r="I1488" s="14" t="str">
        <f t="shared" si="118"/>
        <v>ITA-zan VETRI-29</v>
      </c>
      <c r="J1488" s="32" t="str">
        <f>MID(Tabella1[[#This Row],[COD PRODOTTO]],3,3)</f>
        <v>398</v>
      </c>
      <c r="K1488" s="32"/>
      <c r="L1488" t="str">
        <f t="shared" si="119"/>
        <v>terminato</v>
      </c>
      <c r="M1488" t="str">
        <f t="shared" si="120"/>
        <v>N4398290</v>
      </c>
      <c r="N1488" t="str">
        <f>TRIM(C1488)</f>
        <v>ITA</v>
      </c>
      <c r="O1488" t="str">
        <f>TRIM(D1488)</f>
        <v>zan VETRI</v>
      </c>
      <c r="P1488" t="str">
        <f>TRIM(E1488)</f>
        <v>non terminato</v>
      </c>
      <c r="Q1488" t="str">
        <f t="shared" si="121"/>
        <v>20</v>
      </c>
      <c r="R1488" t="str">
        <f t="shared" si="121"/>
        <v>29</v>
      </c>
    </row>
    <row r="1489" spans="1:18" ht="12.75" customHeight="1" x14ac:dyDescent="0.3">
      <c r="A1489" s="16">
        <v>1491</v>
      </c>
      <c r="B1489" s="14" t="s">
        <v>721</v>
      </c>
      <c r="C1489" s="14" t="s">
        <v>8</v>
      </c>
      <c r="D1489" s="14" t="s">
        <v>36</v>
      </c>
      <c r="E1489" s="15" t="s">
        <v>1391</v>
      </c>
      <c r="F1489" s="16">
        <v>30</v>
      </c>
      <c r="G1489" s="17">
        <v>40</v>
      </c>
      <c r="H1489" s="18">
        <f t="shared" si="117"/>
        <v>1200</v>
      </c>
      <c r="I1489" s="14" t="str">
        <f t="shared" si="118"/>
        <v>ITA-zan VETRI-40</v>
      </c>
      <c r="J1489" s="32" t="str">
        <f>MID(Tabella1[[#This Row],[COD PRODOTTO]],3,3)</f>
        <v>398</v>
      </c>
      <c r="K1489" s="32"/>
      <c r="L1489" t="str">
        <f t="shared" si="119"/>
        <v>terminato</v>
      </c>
      <c r="M1489" t="str">
        <f t="shared" si="120"/>
        <v>N4398290</v>
      </c>
      <c r="N1489" t="str">
        <f>TRIM(C1489)</f>
        <v>ITA</v>
      </c>
      <c r="O1489" t="str">
        <f>TRIM(D1489)</f>
        <v>zan VETRI</v>
      </c>
      <c r="P1489" t="str">
        <f>TRIM(E1489)</f>
        <v>non terminato</v>
      </c>
      <c r="Q1489" t="str">
        <f t="shared" si="121"/>
        <v>30</v>
      </c>
      <c r="R1489" t="str">
        <f t="shared" si="121"/>
        <v>40</v>
      </c>
    </row>
    <row r="1490" spans="1:18" ht="12.75" customHeight="1" x14ac:dyDescent="0.3">
      <c r="A1490" s="16">
        <v>1492</v>
      </c>
      <c r="B1490" s="14" t="s">
        <v>721</v>
      </c>
      <c r="C1490" s="14" t="s">
        <v>8</v>
      </c>
      <c r="D1490" s="14" t="s">
        <v>36</v>
      </c>
      <c r="E1490" s="15" t="s">
        <v>1391</v>
      </c>
      <c r="F1490" s="16">
        <v>20</v>
      </c>
      <c r="G1490" s="17">
        <v>15</v>
      </c>
      <c r="H1490" s="18">
        <f t="shared" si="117"/>
        <v>300</v>
      </c>
      <c r="I1490" s="14" t="str">
        <f t="shared" si="118"/>
        <v>ITA-zan VETRI-15</v>
      </c>
      <c r="J1490" s="32" t="str">
        <f>MID(Tabella1[[#This Row],[COD PRODOTTO]],3,3)</f>
        <v>398</v>
      </c>
      <c r="K1490" s="32"/>
      <c r="L1490" t="str">
        <f t="shared" si="119"/>
        <v>terminato</v>
      </c>
      <c r="M1490" t="str">
        <f t="shared" si="120"/>
        <v>N4398290</v>
      </c>
      <c r="N1490" t="str">
        <f>TRIM(C1490)</f>
        <v>ITA</v>
      </c>
      <c r="O1490" t="str">
        <f>TRIM(D1490)</f>
        <v>zan VETRI</v>
      </c>
      <c r="P1490" t="str">
        <f>TRIM(E1490)</f>
        <v>non terminato</v>
      </c>
      <c r="Q1490" t="str">
        <f t="shared" si="121"/>
        <v>20</v>
      </c>
      <c r="R1490" t="str">
        <f t="shared" si="121"/>
        <v>15</v>
      </c>
    </row>
    <row r="1491" spans="1:18" ht="12.75" customHeight="1" x14ac:dyDescent="0.3">
      <c r="A1491" s="16">
        <v>1493</v>
      </c>
      <c r="B1491" s="14" t="s">
        <v>722</v>
      </c>
      <c r="C1491" s="14" t="s">
        <v>14</v>
      </c>
      <c r="D1491" s="14" t="s">
        <v>23</v>
      </c>
      <c r="E1491" s="15" t="s">
        <v>1391</v>
      </c>
      <c r="F1491" s="16">
        <v>30</v>
      </c>
      <c r="G1491" s="17">
        <v>12</v>
      </c>
      <c r="H1491" s="18">
        <f t="shared" si="117"/>
        <v>360</v>
      </c>
      <c r="I1491" s="14" t="str">
        <f t="shared" si="118"/>
        <v>EGY-zan pin assuf S.A.E.-12</v>
      </c>
      <c r="J1491" s="32" t="str">
        <f>MID(Tabella1[[#This Row],[COD PRODOTTO]],3,3)</f>
        <v>243</v>
      </c>
      <c r="K1491" s="32"/>
      <c r="L1491" t="str">
        <f t="shared" si="119"/>
        <v>terminato</v>
      </c>
      <c r="M1491" t="str">
        <f t="shared" si="120"/>
        <v>M5243611</v>
      </c>
      <c r="N1491" t="str">
        <f>TRIM(C1491)</f>
        <v>EGY</v>
      </c>
      <c r="O1491" t="str">
        <f>TRIM(D1491)</f>
        <v>zan pin assuf S.A.E.</v>
      </c>
      <c r="P1491" t="str">
        <f>TRIM(E1491)</f>
        <v>non terminato</v>
      </c>
      <c r="Q1491" t="str">
        <f t="shared" si="121"/>
        <v>30</v>
      </c>
      <c r="R1491" t="str">
        <f t="shared" si="121"/>
        <v>12</v>
      </c>
    </row>
    <row r="1492" spans="1:18" ht="12.75" customHeight="1" x14ac:dyDescent="0.3">
      <c r="A1492" s="16">
        <v>1494</v>
      </c>
      <c r="B1492" s="14" t="s">
        <v>723</v>
      </c>
      <c r="C1492" s="14" t="s">
        <v>83</v>
      </c>
      <c r="D1492" s="14" t="s">
        <v>199</v>
      </c>
      <c r="E1492" s="15" t="s">
        <v>1391</v>
      </c>
      <c r="F1492" s="16">
        <v>20</v>
      </c>
      <c r="G1492" s="17">
        <v>29</v>
      </c>
      <c r="H1492" s="18">
        <f t="shared" si="117"/>
        <v>580</v>
      </c>
      <c r="I1492" s="14" t="str">
        <f t="shared" si="118"/>
        <v>GRC-zan palla SA-29</v>
      </c>
      <c r="J1492" s="32" t="str">
        <f>MID(Tabella1[[#This Row],[COD PRODOTTO]],3,3)</f>
        <v>932</v>
      </c>
      <c r="K1492" s="32"/>
      <c r="L1492" t="str">
        <f t="shared" si="119"/>
        <v>terminato</v>
      </c>
      <c r="M1492" t="str">
        <f t="shared" si="120"/>
        <v>T2932996</v>
      </c>
      <c r="N1492" t="str">
        <f>TRIM(C1492)</f>
        <v>GRC</v>
      </c>
      <c r="O1492" t="str">
        <f>TRIM(D1492)</f>
        <v>zan palla SA</v>
      </c>
      <c r="P1492" t="str">
        <f>TRIM(E1492)</f>
        <v>non terminato</v>
      </c>
      <c r="Q1492" t="str">
        <f t="shared" si="121"/>
        <v>20</v>
      </c>
      <c r="R1492" t="str">
        <f t="shared" si="121"/>
        <v>29</v>
      </c>
    </row>
    <row r="1493" spans="1:18" ht="12.75" customHeight="1" x14ac:dyDescent="0.3">
      <c r="A1493" s="16">
        <v>1495</v>
      </c>
      <c r="B1493" s="14" t="s">
        <v>723</v>
      </c>
      <c r="C1493" s="14" t="s">
        <v>83</v>
      </c>
      <c r="D1493" s="14" t="s">
        <v>199</v>
      </c>
      <c r="E1493" s="14" t="s">
        <v>10</v>
      </c>
      <c r="F1493" s="16">
        <v>0</v>
      </c>
      <c r="G1493" s="17">
        <v>22</v>
      </c>
      <c r="H1493" s="18" t="str">
        <f t="shared" si="117"/>
        <v/>
      </c>
      <c r="I1493" s="14" t="str">
        <f t="shared" si="118"/>
        <v>GRC-zan palla SA-22</v>
      </c>
      <c r="J1493" s="32" t="str">
        <f>MID(Tabella1[[#This Row],[COD PRODOTTO]],3,3)</f>
        <v>932</v>
      </c>
      <c r="K1493" s="32"/>
      <c r="L1493" t="str">
        <f t="shared" si="119"/>
        <v>terminato</v>
      </c>
      <c r="M1493" t="str">
        <f t="shared" si="120"/>
        <v>T2932996</v>
      </c>
      <c r="N1493" t="str">
        <f>TRIM(C1493)</f>
        <v>GRC</v>
      </c>
      <c r="O1493" t="str">
        <f>TRIM(D1493)</f>
        <v>zan palla SA</v>
      </c>
      <c r="P1493" t="str">
        <f>TRIM(E1493)</f>
        <v>terminato</v>
      </c>
      <c r="Q1493" t="str">
        <f t="shared" si="121"/>
        <v>0</v>
      </c>
      <c r="R1493" t="str">
        <f t="shared" si="121"/>
        <v>22</v>
      </c>
    </row>
    <row r="1494" spans="1:18" ht="12.75" customHeight="1" x14ac:dyDescent="0.3">
      <c r="A1494" s="16">
        <v>1496</v>
      </c>
      <c r="B1494" s="14" t="s">
        <v>724</v>
      </c>
      <c r="C1494" s="14" t="s">
        <v>83</v>
      </c>
      <c r="D1494" s="14" t="s">
        <v>199</v>
      </c>
      <c r="E1494" s="14" t="s">
        <v>10</v>
      </c>
      <c r="F1494" s="16">
        <v>0</v>
      </c>
      <c r="G1494" s="17">
        <v>20</v>
      </c>
      <c r="H1494" s="18" t="str">
        <f t="shared" si="117"/>
        <v/>
      </c>
      <c r="I1494" s="14" t="str">
        <f t="shared" si="118"/>
        <v>GRC-zan palla SA-20</v>
      </c>
      <c r="J1494" s="32" t="str">
        <f>MID(Tabella1[[#This Row],[COD PRODOTTO]],3,3)</f>
        <v>693</v>
      </c>
      <c r="K1494" s="32"/>
      <c r="L1494" t="str">
        <f t="shared" si="119"/>
        <v>terminato</v>
      </c>
      <c r="M1494" t="str">
        <f t="shared" si="120"/>
        <v>P1693845</v>
      </c>
      <c r="N1494" t="str">
        <f>TRIM(C1494)</f>
        <v>GRC</v>
      </c>
      <c r="O1494" t="str">
        <f>TRIM(D1494)</f>
        <v>zan palla SA</v>
      </c>
      <c r="P1494" t="str">
        <f>TRIM(E1494)</f>
        <v>terminato</v>
      </c>
      <c r="Q1494" t="str">
        <f t="shared" si="121"/>
        <v>0</v>
      </c>
      <c r="R1494" t="str">
        <f t="shared" si="121"/>
        <v>20</v>
      </c>
    </row>
    <row r="1495" spans="1:18" ht="12.75" customHeight="1" x14ac:dyDescent="0.3">
      <c r="A1495" s="16">
        <v>1497</v>
      </c>
      <c r="B1495" s="14" t="s">
        <v>724</v>
      </c>
      <c r="C1495" s="14" t="s">
        <v>83</v>
      </c>
      <c r="D1495" s="14" t="s">
        <v>199</v>
      </c>
      <c r="E1495" s="15" t="s">
        <v>1391</v>
      </c>
      <c r="F1495" s="16">
        <v>20</v>
      </c>
      <c r="G1495" s="17">
        <v>29</v>
      </c>
      <c r="H1495" s="18">
        <f t="shared" si="117"/>
        <v>580</v>
      </c>
      <c r="I1495" s="14" t="str">
        <f t="shared" si="118"/>
        <v>GRC-zan palla SA-29</v>
      </c>
      <c r="J1495" s="32" t="str">
        <f>MID(Tabella1[[#This Row],[COD PRODOTTO]],3,3)</f>
        <v>693</v>
      </c>
      <c r="K1495" s="32"/>
      <c r="L1495" t="str">
        <f t="shared" si="119"/>
        <v>terminato</v>
      </c>
      <c r="M1495" t="str">
        <f t="shared" si="120"/>
        <v>P1693845</v>
      </c>
      <c r="N1495" t="str">
        <f>TRIM(C1495)</f>
        <v>GRC</v>
      </c>
      <c r="O1495" t="str">
        <f>TRIM(D1495)</f>
        <v>zan palla SA</v>
      </c>
      <c r="P1495" t="str">
        <f>TRIM(E1495)</f>
        <v>non terminato</v>
      </c>
      <c r="Q1495" t="str">
        <f t="shared" si="121"/>
        <v>20</v>
      </c>
      <c r="R1495" t="str">
        <f t="shared" si="121"/>
        <v>29</v>
      </c>
    </row>
    <row r="1496" spans="1:18" ht="12.75" customHeight="1" x14ac:dyDescent="0.3">
      <c r="A1496" s="16">
        <v>1498</v>
      </c>
      <c r="B1496" s="14" t="s">
        <v>724</v>
      </c>
      <c r="C1496" s="14" t="s">
        <v>83</v>
      </c>
      <c r="D1496" s="14" t="s">
        <v>199</v>
      </c>
      <c r="E1496" s="15" t="s">
        <v>1391</v>
      </c>
      <c r="F1496" s="16">
        <v>30</v>
      </c>
      <c r="G1496" s="17">
        <v>22</v>
      </c>
      <c r="H1496" s="18">
        <f t="shared" si="117"/>
        <v>660</v>
      </c>
      <c r="I1496" s="14" t="str">
        <f t="shared" si="118"/>
        <v>GRC-zan palla SA-22</v>
      </c>
      <c r="J1496" s="32" t="str">
        <f>MID(Tabella1[[#This Row],[COD PRODOTTO]],3,3)</f>
        <v>693</v>
      </c>
      <c r="K1496" s="32"/>
      <c r="L1496" t="str">
        <f t="shared" si="119"/>
        <v>terminato</v>
      </c>
      <c r="M1496" t="str">
        <f t="shared" si="120"/>
        <v>P1693845</v>
      </c>
      <c r="N1496" t="str">
        <f>TRIM(C1496)</f>
        <v>GRC</v>
      </c>
      <c r="O1496" t="str">
        <f>TRIM(D1496)</f>
        <v>zan palla SA</v>
      </c>
      <c r="P1496" t="str">
        <f>TRIM(E1496)</f>
        <v>non terminato</v>
      </c>
      <c r="Q1496" t="str">
        <f t="shared" si="121"/>
        <v>30</v>
      </c>
      <c r="R1496" t="str">
        <f t="shared" si="121"/>
        <v>22</v>
      </c>
    </row>
    <row r="1497" spans="1:18" ht="12.75" customHeight="1" x14ac:dyDescent="0.3">
      <c r="A1497" s="16">
        <v>1499</v>
      </c>
      <c r="B1497" s="14" t="s">
        <v>725</v>
      </c>
      <c r="C1497" s="14" t="s">
        <v>14</v>
      </c>
      <c r="D1497" s="14" t="s">
        <v>13</v>
      </c>
      <c r="E1497" s="14" t="s">
        <v>10</v>
      </c>
      <c r="F1497" s="16">
        <v>0</v>
      </c>
      <c r="G1497" s="17">
        <v>17</v>
      </c>
      <c r="H1497" s="18" t="str">
        <f t="shared" si="117"/>
        <v/>
      </c>
      <c r="I1497" s="14" t="str">
        <f t="shared" si="118"/>
        <v>EGY-ccc order-17</v>
      </c>
      <c r="J1497" s="32" t="str">
        <f>MID(Tabella1[[#This Row],[COD PRODOTTO]],3,3)</f>
        <v>582</v>
      </c>
      <c r="K1497" s="32"/>
      <c r="L1497" t="str">
        <f t="shared" si="119"/>
        <v>terminato</v>
      </c>
      <c r="M1497" t="str">
        <f t="shared" si="120"/>
        <v>M6582848</v>
      </c>
      <c r="N1497" t="str">
        <f>TRIM(C1497)</f>
        <v>EGY</v>
      </c>
      <c r="O1497" t="str">
        <f>TRIM(D1497)</f>
        <v>ccc order</v>
      </c>
      <c r="P1497" t="str">
        <f>TRIM(E1497)</f>
        <v>terminato</v>
      </c>
      <c r="Q1497" t="str">
        <f t="shared" si="121"/>
        <v>0</v>
      </c>
      <c r="R1497" t="str">
        <f t="shared" si="121"/>
        <v>17</v>
      </c>
    </row>
    <row r="1498" spans="1:18" ht="12.75" customHeight="1" x14ac:dyDescent="0.3">
      <c r="A1498" s="16">
        <v>1500</v>
      </c>
      <c r="B1498" s="14" t="s">
        <v>725</v>
      </c>
      <c r="C1498" s="14" t="s">
        <v>14</v>
      </c>
      <c r="D1498" s="14" t="s">
        <v>13</v>
      </c>
      <c r="E1498" s="15" t="s">
        <v>1391</v>
      </c>
      <c r="F1498" s="16">
        <v>20</v>
      </c>
      <c r="G1498" s="17">
        <v>27</v>
      </c>
      <c r="H1498" s="18">
        <f t="shared" si="117"/>
        <v>540</v>
      </c>
      <c r="I1498" s="14" t="str">
        <f t="shared" si="118"/>
        <v>EGY-ccc order-27</v>
      </c>
      <c r="J1498" s="32" t="str">
        <f>MID(Tabella1[[#This Row],[COD PRODOTTO]],3,3)</f>
        <v>582</v>
      </c>
      <c r="K1498" s="32"/>
      <c r="L1498" t="str">
        <f t="shared" si="119"/>
        <v>terminato</v>
      </c>
      <c r="M1498" t="str">
        <f t="shared" si="120"/>
        <v>M6582848</v>
      </c>
      <c r="N1498" t="str">
        <f>TRIM(C1498)</f>
        <v>EGY</v>
      </c>
      <c r="O1498" t="str">
        <f>TRIM(D1498)</f>
        <v>ccc order</v>
      </c>
      <c r="P1498" t="str">
        <f>TRIM(E1498)</f>
        <v>non terminato</v>
      </c>
      <c r="Q1498" t="str">
        <f t="shared" si="121"/>
        <v>20</v>
      </c>
      <c r="R1498" t="str">
        <f t="shared" si="121"/>
        <v>27</v>
      </c>
    </row>
    <row r="1499" spans="1:18" ht="12.75" customHeight="1" x14ac:dyDescent="0.3">
      <c r="A1499" s="16">
        <v>1501</v>
      </c>
      <c r="B1499" s="14" t="s">
        <v>725</v>
      </c>
      <c r="C1499" s="14" t="s">
        <v>14</v>
      </c>
      <c r="D1499" s="14" t="s">
        <v>13</v>
      </c>
      <c r="E1499" s="15" t="s">
        <v>1391</v>
      </c>
      <c r="F1499" s="16">
        <v>30</v>
      </c>
      <c r="G1499" s="17">
        <v>28</v>
      </c>
      <c r="H1499" s="18">
        <f t="shared" si="117"/>
        <v>840</v>
      </c>
      <c r="I1499" s="14" t="str">
        <f t="shared" si="118"/>
        <v>EGY-ccc order-28</v>
      </c>
      <c r="J1499" s="32" t="str">
        <f>MID(Tabella1[[#This Row],[COD PRODOTTO]],3,3)</f>
        <v>582</v>
      </c>
      <c r="K1499" s="32"/>
      <c r="L1499" t="str">
        <f t="shared" si="119"/>
        <v>terminato</v>
      </c>
      <c r="M1499" t="str">
        <f t="shared" si="120"/>
        <v>M6582848</v>
      </c>
      <c r="N1499" t="str">
        <f>TRIM(C1499)</f>
        <v>EGY</v>
      </c>
      <c r="O1499" t="str">
        <f>TRIM(D1499)</f>
        <v>ccc order</v>
      </c>
      <c r="P1499" t="str">
        <f>TRIM(E1499)</f>
        <v>non terminato</v>
      </c>
      <c r="Q1499" t="str">
        <f t="shared" si="121"/>
        <v>30</v>
      </c>
      <c r="R1499" t="str">
        <f t="shared" si="121"/>
        <v>28</v>
      </c>
    </row>
    <row r="1500" spans="1:18" ht="12.75" customHeight="1" x14ac:dyDescent="0.3">
      <c r="A1500" s="16">
        <v>1502</v>
      </c>
      <c r="B1500" s="14" t="s">
        <v>725</v>
      </c>
      <c r="C1500" s="14" t="s">
        <v>14</v>
      </c>
      <c r="D1500" s="14" t="s">
        <v>13</v>
      </c>
      <c r="E1500" s="15" t="s">
        <v>1391</v>
      </c>
      <c r="F1500" s="16">
        <v>20</v>
      </c>
      <c r="G1500" s="17">
        <v>22</v>
      </c>
      <c r="H1500" s="18">
        <f t="shared" si="117"/>
        <v>440</v>
      </c>
      <c r="I1500" s="14" t="str">
        <f t="shared" si="118"/>
        <v>EGY-ccc order-22</v>
      </c>
      <c r="J1500" s="32" t="str">
        <f>MID(Tabella1[[#This Row],[COD PRODOTTO]],3,3)</f>
        <v>582</v>
      </c>
      <c r="K1500" s="32"/>
      <c r="L1500" t="str">
        <f t="shared" si="119"/>
        <v>terminato</v>
      </c>
      <c r="M1500" t="str">
        <f t="shared" si="120"/>
        <v>M6582848</v>
      </c>
      <c r="N1500" t="str">
        <f>TRIM(C1500)</f>
        <v>EGY</v>
      </c>
      <c r="O1500" t="str">
        <f>TRIM(D1500)</f>
        <v>ccc order</v>
      </c>
      <c r="P1500" t="str">
        <f>TRIM(E1500)</f>
        <v>non terminato</v>
      </c>
      <c r="Q1500" t="str">
        <f t="shared" si="121"/>
        <v>20</v>
      </c>
      <c r="R1500" t="str">
        <f t="shared" si="121"/>
        <v>22</v>
      </c>
    </row>
    <row r="1501" spans="1:18" ht="12.75" customHeight="1" x14ac:dyDescent="0.3">
      <c r="A1501" s="16">
        <v>1503</v>
      </c>
      <c r="B1501" s="14" t="s">
        <v>726</v>
      </c>
      <c r="C1501" s="14" t="s">
        <v>8</v>
      </c>
      <c r="D1501" s="14" t="s">
        <v>9</v>
      </c>
      <c r="E1501" s="14" t="s">
        <v>10</v>
      </c>
      <c r="F1501" s="16">
        <v>0</v>
      </c>
      <c r="G1501" s="17">
        <v>26</v>
      </c>
      <c r="H1501" s="18" t="str">
        <f t="shared" si="117"/>
        <v/>
      </c>
      <c r="I1501" s="14" t="str">
        <f t="shared" si="118"/>
        <v>ITA-SG-26</v>
      </c>
      <c r="J1501" s="32" t="str">
        <f>MID(Tabella1[[#This Row],[COD PRODOTTO]],3,3)</f>
        <v>766</v>
      </c>
      <c r="K1501" s="32"/>
      <c r="L1501" t="str">
        <f t="shared" si="119"/>
        <v>terminato</v>
      </c>
      <c r="M1501" t="str">
        <f t="shared" si="120"/>
        <v>D8766562</v>
      </c>
      <c r="N1501" t="str">
        <f>TRIM(C1501)</f>
        <v>ITA</v>
      </c>
      <c r="O1501" t="str">
        <f>TRIM(D1501)</f>
        <v>SG</v>
      </c>
      <c r="P1501" t="str">
        <f>TRIM(E1501)</f>
        <v>terminato</v>
      </c>
      <c r="Q1501" t="str">
        <f t="shared" si="121"/>
        <v>0</v>
      </c>
      <c r="R1501" t="str">
        <f t="shared" si="121"/>
        <v>26</v>
      </c>
    </row>
    <row r="1502" spans="1:18" ht="12.75" customHeight="1" x14ac:dyDescent="0.3">
      <c r="A1502" s="16">
        <v>1504</v>
      </c>
      <c r="B1502" s="14" t="s">
        <v>726</v>
      </c>
      <c r="C1502" s="14" t="s">
        <v>8</v>
      </c>
      <c r="D1502" s="14" t="s">
        <v>9</v>
      </c>
      <c r="E1502" s="15" t="s">
        <v>1391</v>
      </c>
      <c r="F1502" s="16">
        <v>20</v>
      </c>
      <c r="G1502" s="17">
        <v>11</v>
      </c>
      <c r="H1502" s="18">
        <f t="shared" si="117"/>
        <v>220</v>
      </c>
      <c r="I1502" s="14" t="str">
        <f t="shared" si="118"/>
        <v>ITA-SG-11</v>
      </c>
      <c r="J1502" s="32" t="str">
        <f>MID(Tabella1[[#This Row],[COD PRODOTTO]],3,3)</f>
        <v>766</v>
      </c>
      <c r="K1502" s="32"/>
      <c r="L1502" t="str">
        <f t="shared" si="119"/>
        <v>terminato</v>
      </c>
      <c r="M1502" t="str">
        <f t="shared" si="120"/>
        <v>D8766562</v>
      </c>
      <c r="N1502" t="str">
        <f>TRIM(C1502)</f>
        <v>ITA</v>
      </c>
      <c r="O1502" t="str">
        <f>TRIM(D1502)</f>
        <v>SG</v>
      </c>
      <c r="P1502" t="str">
        <f>TRIM(E1502)</f>
        <v>non terminato</v>
      </c>
      <c r="Q1502" t="str">
        <f t="shared" si="121"/>
        <v>20</v>
      </c>
      <c r="R1502" t="str">
        <f t="shared" si="121"/>
        <v>11</v>
      </c>
    </row>
    <row r="1503" spans="1:18" ht="12.75" customHeight="1" x14ac:dyDescent="0.3">
      <c r="A1503" s="16">
        <v>1505</v>
      </c>
      <c r="B1503" s="14" t="s">
        <v>726</v>
      </c>
      <c r="C1503" s="14" t="s">
        <v>8</v>
      </c>
      <c r="D1503" s="14" t="s">
        <v>9</v>
      </c>
      <c r="E1503" s="15" t="s">
        <v>1391</v>
      </c>
      <c r="F1503" s="16">
        <v>30</v>
      </c>
      <c r="G1503" s="17">
        <v>32</v>
      </c>
      <c r="H1503" s="18">
        <f t="shared" si="117"/>
        <v>960</v>
      </c>
      <c r="I1503" s="14" t="str">
        <f t="shared" si="118"/>
        <v>ITA-SG-32</v>
      </c>
      <c r="J1503" s="32" t="str">
        <f>MID(Tabella1[[#This Row],[COD PRODOTTO]],3,3)</f>
        <v>766</v>
      </c>
      <c r="K1503" s="32"/>
      <c r="L1503" t="str">
        <f t="shared" si="119"/>
        <v>terminato</v>
      </c>
      <c r="M1503" t="str">
        <f t="shared" si="120"/>
        <v>D8766562</v>
      </c>
      <c r="N1503" t="str">
        <f>TRIM(C1503)</f>
        <v>ITA</v>
      </c>
      <c r="O1503" t="str">
        <f>TRIM(D1503)</f>
        <v>SG</v>
      </c>
      <c r="P1503" t="str">
        <f>TRIM(E1503)</f>
        <v>non terminato</v>
      </c>
      <c r="Q1503" t="str">
        <f t="shared" si="121"/>
        <v>30</v>
      </c>
      <c r="R1503" t="str">
        <f t="shared" si="121"/>
        <v>32</v>
      </c>
    </row>
    <row r="1504" spans="1:18" ht="12.75" customHeight="1" x14ac:dyDescent="0.3">
      <c r="A1504" s="16">
        <v>1506</v>
      </c>
      <c r="B1504" s="14" t="s">
        <v>726</v>
      </c>
      <c r="C1504" s="14" t="s">
        <v>8</v>
      </c>
      <c r="D1504" s="14" t="s">
        <v>9</v>
      </c>
      <c r="E1504" s="15" t="s">
        <v>1391</v>
      </c>
      <c r="F1504" s="16">
        <v>20</v>
      </c>
      <c r="G1504" s="17">
        <v>22</v>
      </c>
      <c r="H1504" s="18">
        <f t="shared" si="117"/>
        <v>440</v>
      </c>
      <c r="I1504" s="14" t="str">
        <f t="shared" si="118"/>
        <v>ITA-SG-22</v>
      </c>
      <c r="J1504" s="32" t="str">
        <f>MID(Tabella1[[#This Row],[COD PRODOTTO]],3,3)</f>
        <v>766</v>
      </c>
      <c r="K1504" s="32"/>
      <c r="L1504" t="str">
        <f t="shared" si="119"/>
        <v>terminato</v>
      </c>
      <c r="M1504" t="str">
        <f t="shared" si="120"/>
        <v>D8766562</v>
      </c>
      <c r="N1504" t="str">
        <f>TRIM(C1504)</f>
        <v>ITA</v>
      </c>
      <c r="O1504" t="str">
        <f>TRIM(D1504)</f>
        <v>SG</v>
      </c>
      <c r="P1504" t="str">
        <f>TRIM(E1504)</f>
        <v>non terminato</v>
      </c>
      <c r="Q1504" t="str">
        <f t="shared" si="121"/>
        <v>20</v>
      </c>
      <c r="R1504" t="str">
        <f t="shared" si="121"/>
        <v>22</v>
      </c>
    </row>
    <row r="1505" spans="1:18" ht="12.75" customHeight="1" x14ac:dyDescent="0.3">
      <c r="A1505" s="16">
        <v>1507</v>
      </c>
      <c r="B1505" s="14" t="s">
        <v>727</v>
      </c>
      <c r="C1505" s="14" t="s">
        <v>8</v>
      </c>
      <c r="D1505" s="14" t="s">
        <v>9</v>
      </c>
      <c r="E1505" s="14" t="s">
        <v>10</v>
      </c>
      <c r="F1505" s="16">
        <v>0</v>
      </c>
      <c r="G1505" s="17">
        <v>37</v>
      </c>
      <c r="H1505" s="18" t="str">
        <f t="shared" si="117"/>
        <v/>
      </c>
      <c r="I1505" s="14" t="str">
        <f t="shared" si="118"/>
        <v>ITA-SG-37</v>
      </c>
      <c r="J1505" s="32" t="str">
        <f>MID(Tabella1[[#This Row],[COD PRODOTTO]],3,3)</f>
        <v>874</v>
      </c>
      <c r="K1505" s="32"/>
      <c r="L1505" t="str">
        <f t="shared" si="119"/>
        <v>terminato</v>
      </c>
      <c r="M1505" t="str">
        <f t="shared" si="120"/>
        <v>F8874460</v>
      </c>
      <c r="N1505" t="str">
        <f>TRIM(C1505)</f>
        <v>ITA</v>
      </c>
      <c r="O1505" t="str">
        <f>TRIM(D1505)</f>
        <v>SG</v>
      </c>
      <c r="P1505" t="str">
        <f>TRIM(E1505)</f>
        <v>terminato</v>
      </c>
      <c r="Q1505" t="str">
        <f t="shared" si="121"/>
        <v>0</v>
      </c>
      <c r="R1505" t="str">
        <f t="shared" si="121"/>
        <v>37</v>
      </c>
    </row>
    <row r="1506" spans="1:18" ht="12.75" customHeight="1" x14ac:dyDescent="0.3">
      <c r="A1506" s="16">
        <v>1508</v>
      </c>
      <c r="B1506" s="14" t="s">
        <v>728</v>
      </c>
      <c r="C1506" s="14" t="s">
        <v>8</v>
      </c>
      <c r="D1506" s="14" t="s">
        <v>36</v>
      </c>
      <c r="E1506" s="15" t="s">
        <v>1391</v>
      </c>
      <c r="F1506" s="16">
        <v>30</v>
      </c>
      <c r="G1506" s="17">
        <v>39</v>
      </c>
      <c r="H1506" s="18">
        <f t="shared" si="117"/>
        <v>1170</v>
      </c>
      <c r="I1506" s="14" t="str">
        <f t="shared" si="118"/>
        <v>ITA-zan VETRI-39</v>
      </c>
      <c r="J1506" s="32" t="str">
        <f>MID(Tabella1[[#This Row],[COD PRODOTTO]],3,3)</f>
        <v>586</v>
      </c>
      <c r="K1506" s="32"/>
      <c r="L1506" t="str">
        <f t="shared" si="119"/>
        <v>terminato</v>
      </c>
      <c r="M1506" t="str">
        <f t="shared" si="120"/>
        <v>D0586277</v>
      </c>
      <c r="N1506" t="str">
        <f>TRIM(C1506)</f>
        <v>ITA</v>
      </c>
      <c r="O1506" t="str">
        <f>TRIM(D1506)</f>
        <v>zan VETRI</v>
      </c>
      <c r="P1506" t="str">
        <f>TRIM(E1506)</f>
        <v>non terminato</v>
      </c>
      <c r="Q1506" t="str">
        <f t="shared" si="121"/>
        <v>30</v>
      </c>
      <c r="R1506" t="str">
        <f t="shared" si="121"/>
        <v>39</v>
      </c>
    </row>
    <row r="1507" spans="1:18" ht="12.75" customHeight="1" x14ac:dyDescent="0.3">
      <c r="A1507" s="16">
        <v>1509</v>
      </c>
      <c r="B1507" s="14" t="s">
        <v>728</v>
      </c>
      <c r="C1507" s="14" t="s">
        <v>8</v>
      </c>
      <c r="D1507" s="14" t="s">
        <v>36</v>
      </c>
      <c r="E1507" s="14" t="s">
        <v>10</v>
      </c>
      <c r="F1507" s="16">
        <v>0</v>
      </c>
      <c r="G1507" s="17">
        <v>23</v>
      </c>
      <c r="H1507" s="18" t="str">
        <f t="shared" si="117"/>
        <v/>
      </c>
      <c r="I1507" s="14" t="str">
        <f t="shared" si="118"/>
        <v>ITA-zan VETRI-23</v>
      </c>
      <c r="J1507" s="32" t="str">
        <f>MID(Tabella1[[#This Row],[COD PRODOTTO]],3,3)</f>
        <v>586</v>
      </c>
      <c r="K1507" s="32"/>
      <c r="L1507" t="str">
        <f t="shared" si="119"/>
        <v>terminato</v>
      </c>
      <c r="M1507" t="str">
        <f t="shared" si="120"/>
        <v>D0586277</v>
      </c>
      <c r="N1507" t="str">
        <f>TRIM(C1507)</f>
        <v>ITA</v>
      </c>
      <c r="O1507" t="str">
        <f>TRIM(D1507)</f>
        <v>zan VETRI</v>
      </c>
      <c r="P1507" t="str">
        <f>TRIM(E1507)</f>
        <v>terminato</v>
      </c>
      <c r="Q1507" t="str">
        <f t="shared" si="121"/>
        <v>0</v>
      </c>
      <c r="R1507" t="str">
        <f t="shared" si="121"/>
        <v>23</v>
      </c>
    </row>
    <row r="1508" spans="1:18" ht="12.75" customHeight="1" x14ac:dyDescent="0.3">
      <c r="A1508" s="16">
        <v>1510</v>
      </c>
      <c r="B1508" s="14" t="s">
        <v>728</v>
      </c>
      <c r="C1508" s="14" t="s">
        <v>8</v>
      </c>
      <c r="D1508" s="14" t="s">
        <v>36</v>
      </c>
      <c r="E1508" s="15" t="s">
        <v>1391</v>
      </c>
      <c r="F1508" s="16">
        <v>20</v>
      </c>
      <c r="G1508" s="17">
        <v>18</v>
      </c>
      <c r="H1508" s="18">
        <f t="shared" si="117"/>
        <v>360</v>
      </c>
      <c r="I1508" s="14" t="str">
        <f t="shared" si="118"/>
        <v>ITA-zan VETRI-18</v>
      </c>
      <c r="J1508" s="32" t="str">
        <f>MID(Tabella1[[#This Row],[COD PRODOTTO]],3,3)</f>
        <v>586</v>
      </c>
      <c r="K1508" s="32"/>
      <c r="L1508" t="str">
        <f t="shared" si="119"/>
        <v>terminato</v>
      </c>
      <c r="M1508" t="str">
        <f t="shared" si="120"/>
        <v>D0586277</v>
      </c>
      <c r="N1508" t="str">
        <f>TRIM(C1508)</f>
        <v>ITA</v>
      </c>
      <c r="O1508" t="str">
        <f>TRIM(D1508)</f>
        <v>zan VETRI</v>
      </c>
      <c r="P1508" t="str">
        <f>TRIM(E1508)</f>
        <v>non terminato</v>
      </c>
      <c r="Q1508" t="str">
        <f t="shared" si="121"/>
        <v>20</v>
      </c>
      <c r="R1508" t="str">
        <f t="shared" si="121"/>
        <v>18</v>
      </c>
    </row>
    <row r="1509" spans="1:18" ht="12.75" customHeight="1" x14ac:dyDescent="0.3">
      <c r="A1509" s="16">
        <v>1511</v>
      </c>
      <c r="B1509" s="14" t="s">
        <v>729</v>
      </c>
      <c r="C1509" s="14" t="s">
        <v>8</v>
      </c>
      <c r="D1509" s="14" t="s">
        <v>54</v>
      </c>
      <c r="E1509" s="15" t="s">
        <v>1391</v>
      </c>
      <c r="F1509" s="16">
        <v>20</v>
      </c>
      <c r="G1509" s="17">
        <v>23</v>
      </c>
      <c r="H1509" s="18">
        <f t="shared" si="117"/>
        <v>460</v>
      </c>
      <c r="I1509" s="14" t="str">
        <f t="shared" si="118"/>
        <v>ITA-zan S.R.L.-23</v>
      </c>
      <c r="J1509" s="32" t="str">
        <f>MID(Tabella1[[#This Row],[COD PRODOTTO]],3,3)</f>
        <v>161</v>
      </c>
      <c r="K1509" s="32"/>
      <c r="L1509" t="str">
        <f t="shared" si="119"/>
        <v>terminato</v>
      </c>
      <c r="M1509" t="str">
        <f t="shared" si="120"/>
        <v>A4161524</v>
      </c>
      <c r="N1509" t="str">
        <f>TRIM(C1509)</f>
        <v>ITA</v>
      </c>
      <c r="O1509" t="str">
        <f>TRIM(D1509)</f>
        <v>zan S.R.L.</v>
      </c>
      <c r="P1509" t="str">
        <f>TRIM(E1509)</f>
        <v>non terminato</v>
      </c>
      <c r="Q1509" t="str">
        <f t="shared" si="121"/>
        <v>20</v>
      </c>
      <c r="R1509" t="str">
        <f t="shared" si="121"/>
        <v>23</v>
      </c>
    </row>
    <row r="1510" spans="1:18" ht="12.75" customHeight="1" x14ac:dyDescent="0.3">
      <c r="A1510" s="16">
        <v>1512</v>
      </c>
      <c r="B1510" s="14" t="s">
        <v>729</v>
      </c>
      <c r="C1510" s="14" t="s">
        <v>8</v>
      </c>
      <c r="D1510" s="14" t="s">
        <v>54</v>
      </c>
      <c r="E1510" s="15" t="s">
        <v>1391</v>
      </c>
      <c r="F1510" s="16">
        <v>30</v>
      </c>
      <c r="G1510" s="17">
        <v>27</v>
      </c>
      <c r="H1510" s="18">
        <f t="shared" si="117"/>
        <v>810</v>
      </c>
      <c r="I1510" s="14" t="str">
        <f t="shared" si="118"/>
        <v>ITA-zan S.R.L.-27</v>
      </c>
      <c r="J1510" s="32" t="str">
        <f>MID(Tabella1[[#This Row],[COD PRODOTTO]],3,3)</f>
        <v>161</v>
      </c>
      <c r="K1510" s="32"/>
      <c r="L1510" t="str">
        <f t="shared" si="119"/>
        <v>terminato</v>
      </c>
      <c r="M1510" t="str">
        <f t="shared" si="120"/>
        <v>A4161524</v>
      </c>
      <c r="N1510" t="str">
        <f>TRIM(C1510)</f>
        <v>ITA</v>
      </c>
      <c r="O1510" t="str">
        <f>TRIM(D1510)</f>
        <v>zan S.R.L.</v>
      </c>
      <c r="P1510" t="str">
        <f>TRIM(E1510)</f>
        <v>non terminato</v>
      </c>
      <c r="Q1510" t="str">
        <f t="shared" si="121"/>
        <v>30</v>
      </c>
      <c r="R1510" t="str">
        <f t="shared" si="121"/>
        <v>27</v>
      </c>
    </row>
    <row r="1511" spans="1:18" ht="12.75" customHeight="1" x14ac:dyDescent="0.3">
      <c r="A1511" s="16">
        <v>1513</v>
      </c>
      <c r="B1511" s="14" t="s">
        <v>730</v>
      </c>
      <c r="C1511" s="14" t="s">
        <v>8</v>
      </c>
      <c r="D1511" s="14" t="s">
        <v>54</v>
      </c>
      <c r="E1511" s="14" t="s">
        <v>10</v>
      </c>
      <c r="F1511" s="16">
        <v>0</v>
      </c>
      <c r="G1511" s="17">
        <v>17</v>
      </c>
      <c r="H1511" s="18" t="str">
        <f t="shared" si="117"/>
        <v/>
      </c>
      <c r="I1511" s="14" t="str">
        <f t="shared" si="118"/>
        <v>ITA-zan S.R.L.-17</v>
      </c>
      <c r="J1511" s="32" t="str">
        <f>MID(Tabella1[[#This Row],[COD PRODOTTO]],3,3)</f>
        <v>911</v>
      </c>
      <c r="K1511" s="32"/>
      <c r="L1511" t="str">
        <f t="shared" si="119"/>
        <v>terminato</v>
      </c>
      <c r="M1511" t="str">
        <f t="shared" si="120"/>
        <v>E6911138</v>
      </c>
      <c r="N1511" t="str">
        <f>TRIM(C1511)</f>
        <v>ITA</v>
      </c>
      <c r="O1511" t="str">
        <f>TRIM(D1511)</f>
        <v>zan S.R.L.</v>
      </c>
      <c r="P1511" t="str">
        <f>TRIM(E1511)</f>
        <v>terminato</v>
      </c>
      <c r="Q1511" t="str">
        <f t="shared" si="121"/>
        <v>0</v>
      </c>
      <c r="R1511" t="str">
        <f t="shared" si="121"/>
        <v>17</v>
      </c>
    </row>
    <row r="1512" spans="1:18" ht="12.75" customHeight="1" x14ac:dyDescent="0.3">
      <c r="A1512" s="16">
        <v>1514</v>
      </c>
      <c r="B1512" s="14" t="s">
        <v>730</v>
      </c>
      <c r="C1512" s="14" t="s">
        <v>8</v>
      </c>
      <c r="D1512" s="14" t="s">
        <v>54</v>
      </c>
      <c r="E1512" s="15" t="s">
        <v>1391</v>
      </c>
      <c r="F1512" s="16">
        <v>20</v>
      </c>
      <c r="G1512" s="17">
        <v>22</v>
      </c>
      <c r="H1512" s="18">
        <f t="shared" si="117"/>
        <v>440</v>
      </c>
      <c r="I1512" s="14" t="str">
        <f t="shared" si="118"/>
        <v>ITA-zan S.R.L.-22</v>
      </c>
      <c r="J1512" s="32" t="str">
        <f>MID(Tabella1[[#This Row],[COD PRODOTTO]],3,3)</f>
        <v>911</v>
      </c>
      <c r="K1512" s="32"/>
      <c r="L1512" t="str">
        <f t="shared" si="119"/>
        <v>terminato</v>
      </c>
      <c r="M1512" t="str">
        <f t="shared" si="120"/>
        <v>E6911138</v>
      </c>
      <c r="N1512" t="str">
        <f>TRIM(C1512)</f>
        <v>ITA</v>
      </c>
      <c r="O1512" t="str">
        <f>TRIM(D1512)</f>
        <v>zan S.R.L.</v>
      </c>
      <c r="P1512" t="str">
        <f>TRIM(E1512)</f>
        <v>non terminato</v>
      </c>
      <c r="Q1512" t="str">
        <f t="shared" si="121"/>
        <v>20</v>
      </c>
      <c r="R1512" t="str">
        <f t="shared" si="121"/>
        <v>22</v>
      </c>
    </row>
    <row r="1513" spans="1:18" ht="12.75" customHeight="1" x14ac:dyDescent="0.3">
      <c r="A1513" s="16">
        <v>1515</v>
      </c>
      <c r="B1513" s="14" t="s">
        <v>731</v>
      </c>
      <c r="C1513" s="14" t="s">
        <v>8</v>
      </c>
      <c r="D1513" s="14" t="s">
        <v>75</v>
      </c>
      <c r="E1513" s="14" t="s">
        <v>10</v>
      </c>
      <c r="F1513" s="16">
        <v>0</v>
      </c>
      <c r="G1513" s="17">
        <v>39</v>
      </c>
      <c r="H1513" s="18" t="str">
        <f t="shared" si="117"/>
        <v/>
      </c>
      <c r="I1513" s="14" t="str">
        <f t="shared" si="118"/>
        <v>ITA-lollo SRL-39</v>
      </c>
      <c r="J1513" s="32" t="str">
        <f>MID(Tabella1[[#This Row],[COD PRODOTTO]],3,3)</f>
        <v>740</v>
      </c>
      <c r="K1513" s="32"/>
      <c r="L1513" t="str">
        <f t="shared" si="119"/>
        <v>terminato</v>
      </c>
      <c r="M1513" t="str">
        <f t="shared" si="120"/>
        <v>C2740549</v>
      </c>
      <c r="N1513" t="str">
        <f>TRIM(C1513)</f>
        <v>ITA</v>
      </c>
      <c r="O1513" t="str">
        <f>TRIM(D1513)</f>
        <v>lollo SRL</v>
      </c>
      <c r="P1513" t="str">
        <f>TRIM(E1513)</f>
        <v>terminato</v>
      </c>
      <c r="Q1513" t="str">
        <f t="shared" si="121"/>
        <v>0</v>
      </c>
      <c r="R1513" t="str">
        <f t="shared" si="121"/>
        <v>39</v>
      </c>
    </row>
    <row r="1514" spans="1:18" ht="12.75" customHeight="1" x14ac:dyDescent="0.3">
      <c r="A1514" s="16">
        <v>1516</v>
      </c>
      <c r="B1514" s="14" t="s">
        <v>732</v>
      </c>
      <c r="C1514" s="14" t="s">
        <v>8</v>
      </c>
      <c r="D1514" s="14" t="s">
        <v>49</v>
      </c>
      <c r="E1514" s="15" t="s">
        <v>1391</v>
      </c>
      <c r="F1514" s="16">
        <v>20</v>
      </c>
      <c r="G1514" s="17">
        <v>36</v>
      </c>
      <c r="H1514" s="18">
        <f t="shared" si="117"/>
        <v>720</v>
      </c>
      <c r="I1514" s="14" t="str">
        <f t="shared" si="118"/>
        <v>ITA-SICURpin SUD S.r.l-36</v>
      </c>
      <c r="J1514" s="32" t="str">
        <f>MID(Tabella1[[#This Row],[COD PRODOTTO]],3,3)</f>
        <v>888</v>
      </c>
      <c r="K1514" s="32"/>
      <c r="L1514" t="str">
        <f t="shared" si="119"/>
        <v>terminato</v>
      </c>
      <c r="M1514" t="str">
        <f t="shared" si="120"/>
        <v>M3888349</v>
      </c>
      <c r="N1514" t="str">
        <f>TRIM(C1514)</f>
        <v>ITA</v>
      </c>
      <c r="O1514" t="str">
        <f>TRIM(D1514)</f>
        <v>SICURpin SUD S.r.l</v>
      </c>
      <c r="P1514" t="str">
        <f>TRIM(E1514)</f>
        <v>non terminato</v>
      </c>
      <c r="Q1514" t="str">
        <f t="shared" si="121"/>
        <v>20</v>
      </c>
      <c r="R1514" t="str">
        <f t="shared" si="121"/>
        <v>36</v>
      </c>
    </row>
    <row r="1515" spans="1:18" ht="12.75" customHeight="1" x14ac:dyDescent="0.3">
      <c r="A1515" s="16">
        <v>1517</v>
      </c>
      <c r="B1515" s="14" t="s">
        <v>732</v>
      </c>
      <c r="C1515" s="14" t="s">
        <v>8</v>
      </c>
      <c r="D1515" s="14" t="s">
        <v>49</v>
      </c>
      <c r="E1515" s="15" t="s">
        <v>1391</v>
      </c>
      <c r="F1515" s="16">
        <v>30</v>
      </c>
      <c r="G1515" s="17">
        <v>11</v>
      </c>
      <c r="H1515" s="18">
        <f t="shared" si="117"/>
        <v>330</v>
      </c>
      <c r="I1515" s="14" t="str">
        <f t="shared" si="118"/>
        <v>ITA-SICURpin SUD S.r.l-11</v>
      </c>
      <c r="J1515" s="32" t="str">
        <f>MID(Tabella1[[#This Row],[COD PRODOTTO]],3,3)</f>
        <v>888</v>
      </c>
      <c r="K1515" s="32"/>
      <c r="L1515" t="str">
        <f t="shared" si="119"/>
        <v>terminato</v>
      </c>
      <c r="M1515" t="str">
        <f t="shared" si="120"/>
        <v>M3888349</v>
      </c>
      <c r="N1515" t="str">
        <f>TRIM(C1515)</f>
        <v>ITA</v>
      </c>
      <c r="O1515" t="str">
        <f>TRIM(D1515)</f>
        <v>SICURpin SUD S.r.l</v>
      </c>
      <c r="P1515" t="str">
        <f>TRIM(E1515)</f>
        <v>non terminato</v>
      </c>
      <c r="Q1515" t="str">
        <f t="shared" si="121"/>
        <v>30</v>
      </c>
      <c r="R1515" t="str">
        <f t="shared" si="121"/>
        <v>11</v>
      </c>
    </row>
    <row r="1516" spans="1:18" ht="12.75" customHeight="1" x14ac:dyDescent="0.3">
      <c r="A1516" s="16">
        <v>1518</v>
      </c>
      <c r="B1516" s="14" t="s">
        <v>733</v>
      </c>
      <c r="C1516" s="14" t="s">
        <v>8</v>
      </c>
      <c r="D1516" s="14" t="s">
        <v>9</v>
      </c>
      <c r="E1516" s="15" t="s">
        <v>1391</v>
      </c>
      <c r="F1516" s="16">
        <v>20</v>
      </c>
      <c r="G1516" s="17">
        <v>16</v>
      </c>
      <c r="H1516" s="18">
        <f t="shared" si="117"/>
        <v>320</v>
      </c>
      <c r="I1516" s="14" t="str">
        <f t="shared" si="118"/>
        <v>ITA-SG-16</v>
      </c>
      <c r="J1516" s="32" t="str">
        <f>MID(Tabella1[[#This Row],[COD PRODOTTO]],3,3)</f>
        <v>438</v>
      </c>
      <c r="K1516" s="32"/>
      <c r="L1516" t="str">
        <f t="shared" si="119"/>
        <v>terminato</v>
      </c>
      <c r="M1516" t="str">
        <f t="shared" si="120"/>
        <v>A5438236</v>
      </c>
      <c r="N1516" t="str">
        <f>TRIM(C1516)</f>
        <v>ITA</v>
      </c>
      <c r="O1516" t="str">
        <f>TRIM(D1516)</f>
        <v>SG</v>
      </c>
      <c r="P1516" t="str">
        <f>TRIM(E1516)</f>
        <v>non terminato</v>
      </c>
      <c r="Q1516" t="str">
        <f t="shared" si="121"/>
        <v>20</v>
      </c>
      <c r="R1516" t="str">
        <f t="shared" si="121"/>
        <v>16</v>
      </c>
    </row>
    <row r="1517" spans="1:18" ht="12.75" customHeight="1" x14ac:dyDescent="0.3">
      <c r="A1517" s="16">
        <v>1519</v>
      </c>
      <c r="B1517" s="14" t="s">
        <v>733</v>
      </c>
      <c r="C1517" s="14" t="s">
        <v>8</v>
      </c>
      <c r="D1517" s="14" t="s">
        <v>9</v>
      </c>
      <c r="E1517" s="14" t="s">
        <v>10</v>
      </c>
      <c r="F1517" s="16">
        <v>0</v>
      </c>
      <c r="G1517" s="17">
        <v>16</v>
      </c>
      <c r="H1517" s="18" t="str">
        <f t="shared" si="117"/>
        <v/>
      </c>
      <c r="I1517" s="14" t="str">
        <f t="shared" si="118"/>
        <v>ITA-SG-16</v>
      </c>
      <c r="J1517" s="32" t="str">
        <f>MID(Tabella1[[#This Row],[COD PRODOTTO]],3,3)</f>
        <v>438</v>
      </c>
      <c r="K1517" s="32"/>
      <c r="L1517" t="str">
        <f t="shared" si="119"/>
        <v>terminato</v>
      </c>
      <c r="M1517" t="str">
        <f t="shared" si="120"/>
        <v>A5438236</v>
      </c>
      <c r="N1517" t="str">
        <f>TRIM(C1517)</f>
        <v>ITA</v>
      </c>
      <c r="O1517" t="str">
        <f>TRIM(D1517)</f>
        <v>SG</v>
      </c>
      <c r="P1517" t="str">
        <f>TRIM(E1517)</f>
        <v>terminato</v>
      </c>
      <c r="Q1517" t="str">
        <f t="shared" si="121"/>
        <v>0</v>
      </c>
      <c r="R1517" t="str">
        <f t="shared" si="121"/>
        <v>16</v>
      </c>
    </row>
    <row r="1518" spans="1:18" ht="12.75" customHeight="1" x14ac:dyDescent="0.3">
      <c r="A1518" s="16">
        <v>1520</v>
      </c>
      <c r="B1518" s="14" t="s">
        <v>733</v>
      </c>
      <c r="C1518" s="14" t="s">
        <v>8</v>
      </c>
      <c r="D1518" s="14" t="s">
        <v>9</v>
      </c>
      <c r="E1518" s="15" t="s">
        <v>1391</v>
      </c>
      <c r="F1518" s="16">
        <v>30</v>
      </c>
      <c r="G1518" s="17">
        <v>16</v>
      </c>
      <c r="H1518" s="18">
        <f t="shared" si="117"/>
        <v>480</v>
      </c>
      <c r="I1518" s="14" t="str">
        <f t="shared" si="118"/>
        <v>ITA-SG-16</v>
      </c>
      <c r="J1518" s="32" t="str">
        <f>MID(Tabella1[[#This Row],[COD PRODOTTO]],3,3)</f>
        <v>438</v>
      </c>
      <c r="K1518" s="32"/>
      <c r="L1518" t="str">
        <f t="shared" si="119"/>
        <v>terminato</v>
      </c>
      <c r="M1518" t="str">
        <f t="shared" si="120"/>
        <v>A5438236</v>
      </c>
      <c r="N1518" t="str">
        <f>TRIM(C1518)</f>
        <v>ITA</v>
      </c>
      <c r="O1518" t="str">
        <f>TRIM(D1518)</f>
        <v>SG</v>
      </c>
      <c r="P1518" t="str">
        <f>TRIM(E1518)</f>
        <v>non terminato</v>
      </c>
      <c r="Q1518" t="str">
        <f t="shared" si="121"/>
        <v>30</v>
      </c>
      <c r="R1518" t="str">
        <f t="shared" si="121"/>
        <v>16</v>
      </c>
    </row>
    <row r="1519" spans="1:18" ht="12.75" customHeight="1" x14ac:dyDescent="0.3">
      <c r="A1519" s="16">
        <v>1521</v>
      </c>
      <c r="B1519" s="14" t="s">
        <v>734</v>
      </c>
      <c r="C1519" s="14" t="s">
        <v>8</v>
      </c>
      <c r="D1519" s="14" t="s">
        <v>9</v>
      </c>
      <c r="E1519" s="14" t="s">
        <v>10</v>
      </c>
      <c r="F1519" s="16">
        <v>0</v>
      </c>
      <c r="G1519" s="17">
        <v>31</v>
      </c>
      <c r="H1519" s="18" t="str">
        <f t="shared" si="117"/>
        <v/>
      </c>
      <c r="I1519" s="14" t="str">
        <f t="shared" si="118"/>
        <v>ITA-SG-31</v>
      </c>
      <c r="J1519" s="32" t="str">
        <f>MID(Tabella1[[#This Row],[COD PRODOTTO]],3,3)</f>
        <v>196</v>
      </c>
      <c r="K1519" s="32"/>
      <c r="L1519" t="str">
        <f t="shared" si="119"/>
        <v>terminato</v>
      </c>
      <c r="M1519" t="str">
        <f t="shared" si="120"/>
        <v>L3196447</v>
      </c>
      <c r="N1519" t="str">
        <f>TRIM(C1519)</f>
        <v>ITA</v>
      </c>
      <c r="O1519" t="str">
        <f>TRIM(D1519)</f>
        <v>SG</v>
      </c>
      <c r="P1519" t="str">
        <f>TRIM(E1519)</f>
        <v>terminato</v>
      </c>
      <c r="Q1519" t="str">
        <f t="shared" si="121"/>
        <v>0</v>
      </c>
      <c r="R1519" t="str">
        <f t="shared" si="121"/>
        <v>31</v>
      </c>
    </row>
    <row r="1520" spans="1:18" ht="12.75" customHeight="1" x14ac:dyDescent="0.3">
      <c r="A1520" s="16">
        <v>1522</v>
      </c>
      <c r="B1520" s="14" t="s">
        <v>734</v>
      </c>
      <c r="C1520" s="14" t="s">
        <v>8</v>
      </c>
      <c r="D1520" s="14" t="s">
        <v>9</v>
      </c>
      <c r="E1520" s="15" t="s">
        <v>1391</v>
      </c>
      <c r="F1520" s="16">
        <v>30</v>
      </c>
      <c r="G1520" s="17">
        <v>38</v>
      </c>
      <c r="H1520" s="18">
        <f t="shared" si="117"/>
        <v>1140</v>
      </c>
      <c r="I1520" s="14" t="str">
        <f t="shared" si="118"/>
        <v>ITA-SG-38</v>
      </c>
      <c r="J1520" s="32" t="str">
        <f>MID(Tabella1[[#This Row],[COD PRODOTTO]],3,3)</f>
        <v>196</v>
      </c>
      <c r="K1520" s="32"/>
      <c r="L1520" t="str">
        <f t="shared" si="119"/>
        <v>terminato</v>
      </c>
      <c r="M1520" t="str">
        <f t="shared" si="120"/>
        <v>L3196447</v>
      </c>
      <c r="N1520" t="str">
        <f>TRIM(C1520)</f>
        <v>ITA</v>
      </c>
      <c r="O1520" t="str">
        <f>TRIM(D1520)</f>
        <v>SG</v>
      </c>
      <c r="P1520" t="str">
        <f>TRIM(E1520)</f>
        <v>non terminato</v>
      </c>
      <c r="Q1520" t="str">
        <f t="shared" si="121"/>
        <v>30</v>
      </c>
      <c r="R1520" t="str">
        <f t="shared" si="121"/>
        <v>38</v>
      </c>
    </row>
    <row r="1521" spans="1:18" ht="12.75" customHeight="1" x14ac:dyDescent="0.3">
      <c r="A1521" s="16">
        <v>1523</v>
      </c>
      <c r="B1521" s="14" t="s">
        <v>735</v>
      </c>
      <c r="C1521" s="14" t="s">
        <v>8</v>
      </c>
      <c r="D1521" s="14" t="s">
        <v>47</v>
      </c>
      <c r="E1521" s="15" t="s">
        <v>1391</v>
      </c>
      <c r="F1521" s="16">
        <v>20</v>
      </c>
      <c r="G1521" s="17">
        <v>34</v>
      </c>
      <c r="H1521" s="18">
        <f t="shared" si="117"/>
        <v>680</v>
      </c>
      <c r="I1521" s="14" t="str">
        <f t="shared" si="118"/>
        <v>ITA-zan pin SPA-34</v>
      </c>
      <c r="J1521" s="32" t="str">
        <f>MID(Tabella1[[#This Row],[COD PRODOTTO]],3,3)</f>
        <v>775</v>
      </c>
      <c r="K1521" s="32"/>
      <c r="L1521" t="str">
        <f t="shared" si="119"/>
        <v>terminato</v>
      </c>
      <c r="M1521" t="str">
        <f t="shared" si="120"/>
        <v>S7775663</v>
      </c>
      <c r="N1521" t="str">
        <f>TRIM(C1521)</f>
        <v>ITA</v>
      </c>
      <c r="O1521" t="str">
        <f>TRIM(D1521)</f>
        <v>zan pin SPA</v>
      </c>
      <c r="P1521" t="str">
        <f>TRIM(E1521)</f>
        <v>non terminato</v>
      </c>
      <c r="Q1521" t="str">
        <f t="shared" si="121"/>
        <v>20</v>
      </c>
      <c r="R1521" t="str">
        <f t="shared" si="121"/>
        <v>34</v>
      </c>
    </row>
    <row r="1522" spans="1:18" ht="12.75" customHeight="1" x14ac:dyDescent="0.3">
      <c r="A1522" s="16">
        <v>1524</v>
      </c>
      <c r="B1522" s="14" t="s">
        <v>735</v>
      </c>
      <c r="C1522" s="14" t="s">
        <v>8</v>
      </c>
      <c r="D1522" s="14" t="s">
        <v>47</v>
      </c>
      <c r="E1522" s="15" t="s">
        <v>1391</v>
      </c>
      <c r="F1522" s="16">
        <v>30</v>
      </c>
      <c r="G1522" s="17">
        <v>14</v>
      </c>
      <c r="H1522" s="18">
        <f t="shared" si="117"/>
        <v>420</v>
      </c>
      <c r="I1522" s="14" t="str">
        <f t="shared" si="118"/>
        <v>ITA-zan pin SPA-14</v>
      </c>
      <c r="J1522" s="32" t="str">
        <f>MID(Tabella1[[#This Row],[COD PRODOTTO]],3,3)</f>
        <v>775</v>
      </c>
      <c r="K1522" s="32"/>
      <c r="L1522" t="str">
        <f t="shared" si="119"/>
        <v>terminato</v>
      </c>
      <c r="M1522" t="str">
        <f t="shared" si="120"/>
        <v>S7775663</v>
      </c>
      <c r="N1522" t="str">
        <f>TRIM(C1522)</f>
        <v>ITA</v>
      </c>
      <c r="O1522" t="str">
        <f>TRIM(D1522)</f>
        <v>zan pin SPA</v>
      </c>
      <c r="P1522" t="str">
        <f>TRIM(E1522)</f>
        <v>non terminato</v>
      </c>
      <c r="Q1522" t="str">
        <f t="shared" si="121"/>
        <v>30</v>
      </c>
      <c r="R1522" t="str">
        <f t="shared" si="121"/>
        <v>14</v>
      </c>
    </row>
    <row r="1523" spans="1:18" ht="12.75" customHeight="1" x14ac:dyDescent="0.3">
      <c r="A1523" s="16">
        <v>1525</v>
      </c>
      <c r="B1523" s="14" t="s">
        <v>735</v>
      </c>
      <c r="C1523" s="14" t="s">
        <v>8</v>
      </c>
      <c r="D1523" s="14" t="s">
        <v>47</v>
      </c>
      <c r="E1523" s="14" t="s">
        <v>10</v>
      </c>
      <c r="F1523" s="16">
        <v>0</v>
      </c>
      <c r="G1523" s="17">
        <v>10</v>
      </c>
      <c r="H1523" s="18" t="str">
        <f t="shared" si="117"/>
        <v/>
      </c>
      <c r="I1523" s="14" t="str">
        <f t="shared" si="118"/>
        <v>ITA-zan pin SPA-10</v>
      </c>
      <c r="J1523" s="32" t="str">
        <f>MID(Tabella1[[#This Row],[COD PRODOTTO]],3,3)</f>
        <v>775</v>
      </c>
      <c r="K1523" s="32"/>
      <c r="L1523" t="str">
        <f t="shared" si="119"/>
        <v>terminato</v>
      </c>
      <c r="M1523" t="str">
        <f t="shared" si="120"/>
        <v>S7775663</v>
      </c>
      <c r="N1523" t="str">
        <f>TRIM(C1523)</f>
        <v>ITA</v>
      </c>
      <c r="O1523" t="str">
        <f>TRIM(D1523)</f>
        <v>zan pin SPA</v>
      </c>
      <c r="P1523" t="str">
        <f>TRIM(E1523)</f>
        <v>terminato</v>
      </c>
      <c r="Q1523" t="str">
        <f t="shared" si="121"/>
        <v>0</v>
      </c>
      <c r="R1523" t="str">
        <f t="shared" si="121"/>
        <v>10</v>
      </c>
    </row>
    <row r="1524" spans="1:18" ht="12.75" customHeight="1" x14ac:dyDescent="0.3">
      <c r="A1524" s="16">
        <v>1526</v>
      </c>
      <c r="B1524" s="14" t="s">
        <v>736</v>
      </c>
      <c r="C1524" s="14" t="s">
        <v>8</v>
      </c>
      <c r="D1524" s="14" t="s">
        <v>65</v>
      </c>
      <c r="E1524" s="14" t="s">
        <v>10</v>
      </c>
      <c r="F1524" s="16">
        <v>0</v>
      </c>
      <c r="G1524" s="17">
        <v>28</v>
      </c>
      <c r="H1524" s="18" t="str">
        <f t="shared" si="117"/>
        <v/>
      </c>
      <c r="I1524" s="14" t="str">
        <f t="shared" si="118"/>
        <v>ITA-zan PAM-28</v>
      </c>
      <c r="J1524" s="32" t="str">
        <f>MID(Tabella1[[#This Row],[COD PRODOTTO]],3,3)</f>
        <v>170</v>
      </c>
      <c r="K1524" s="32"/>
      <c r="L1524" t="str">
        <f t="shared" si="119"/>
        <v>terminato</v>
      </c>
      <c r="M1524" t="str">
        <f t="shared" si="120"/>
        <v>L8170610</v>
      </c>
      <c r="N1524" t="str">
        <f>TRIM(C1524)</f>
        <v>ITA</v>
      </c>
      <c r="O1524" t="str">
        <f>TRIM(D1524)</f>
        <v>zan PAM</v>
      </c>
      <c r="P1524" t="str">
        <f>TRIM(E1524)</f>
        <v>terminato</v>
      </c>
      <c r="Q1524" t="str">
        <f t="shared" si="121"/>
        <v>0</v>
      </c>
      <c r="R1524" t="str">
        <f t="shared" si="121"/>
        <v>28</v>
      </c>
    </row>
    <row r="1525" spans="1:18" ht="12.75" customHeight="1" x14ac:dyDescent="0.3">
      <c r="A1525" s="16">
        <v>1527</v>
      </c>
      <c r="B1525" s="14" t="s">
        <v>736</v>
      </c>
      <c r="C1525" s="14" t="s">
        <v>8</v>
      </c>
      <c r="D1525" s="14" t="s">
        <v>65</v>
      </c>
      <c r="E1525" s="15" t="s">
        <v>1391</v>
      </c>
      <c r="F1525" s="16">
        <v>20</v>
      </c>
      <c r="G1525" s="17">
        <v>25</v>
      </c>
      <c r="H1525" s="18">
        <f t="shared" si="117"/>
        <v>500</v>
      </c>
      <c r="I1525" s="14" t="str">
        <f t="shared" si="118"/>
        <v>ITA-zan PAM-25</v>
      </c>
      <c r="J1525" s="32" t="str">
        <f>MID(Tabella1[[#This Row],[COD PRODOTTO]],3,3)</f>
        <v>170</v>
      </c>
      <c r="K1525" s="32"/>
      <c r="L1525" t="str">
        <f t="shared" si="119"/>
        <v>terminato</v>
      </c>
      <c r="M1525" t="str">
        <f t="shared" si="120"/>
        <v>L8170610</v>
      </c>
      <c r="N1525" t="str">
        <f>TRIM(C1525)</f>
        <v>ITA</v>
      </c>
      <c r="O1525" t="str">
        <f>TRIM(D1525)</f>
        <v>zan PAM</v>
      </c>
      <c r="P1525" t="str">
        <f>TRIM(E1525)</f>
        <v>non terminato</v>
      </c>
      <c r="Q1525" t="str">
        <f t="shared" si="121"/>
        <v>20</v>
      </c>
      <c r="R1525" t="str">
        <f t="shared" si="121"/>
        <v>25</v>
      </c>
    </row>
    <row r="1526" spans="1:18" ht="12.75" customHeight="1" x14ac:dyDescent="0.3">
      <c r="A1526" s="16">
        <v>1528</v>
      </c>
      <c r="B1526" s="14" t="s">
        <v>736</v>
      </c>
      <c r="C1526" s="14" t="s">
        <v>8</v>
      </c>
      <c r="D1526" s="14" t="s">
        <v>65</v>
      </c>
      <c r="E1526" s="15" t="s">
        <v>1391</v>
      </c>
      <c r="F1526" s="16">
        <v>30</v>
      </c>
      <c r="G1526" s="17">
        <v>14</v>
      </c>
      <c r="H1526" s="18">
        <f t="shared" si="117"/>
        <v>420</v>
      </c>
      <c r="I1526" s="14" t="str">
        <f t="shared" si="118"/>
        <v>ITA-zan PAM-14</v>
      </c>
      <c r="J1526" s="32" t="str">
        <f>MID(Tabella1[[#This Row],[COD PRODOTTO]],3,3)</f>
        <v>170</v>
      </c>
      <c r="K1526" s="32"/>
      <c r="L1526" t="str">
        <f t="shared" si="119"/>
        <v>terminato</v>
      </c>
      <c r="M1526" t="str">
        <f t="shared" si="120"/>
        <v>L8170610</v>
      </c>
      <c r="N1526" t="str">
        <f>TRIM(C1526)</f>
        <v>ITA</v>
      </c>
      <c r="O1526" t="str">
        <f>TRIM(D1526)</f>
        <v>zan PAM</v>
      </c>
      <c r="P1526" t="str">
        <f>TRIM(E1526)</f>
        <v>non terminato</v>
      </c>
      <c r="Q1526" t="str">
        <f t="shared" si="121"/>
        <v>30</v>
      </c>
      <c r="R1526" t="str">
        <f t="shared" si="121"/>
        <v>14</v>
      </c>
    </row>
    <row r="1527" spans="1:18" ht="12.75" customHeight="1" x14ac:dyDescent="0.3">
      <c r="A1527" s="16">
        <v>1529</v>
      </c>
      <c r="B1527" s="14" t="s">
        <v>737</v>
      </c>
      <c r="C1527" s="14" t="s">
        <v>8</v>
      </c>
      <c r="D1527" s="14" t="s">
        <v>75</v>
      </c>
      <c r="E1527" s="14" t="s">
        <v>10</v>
      </c>
      <c r="F1527" s="16">
        <v>0</v>
      </c>
      <c r="G1527" s="17">
        <v>31</v>
      </c>
      <c r="H1527" s="18" t="str">
        <f t="shared" si="117"/>
        <v/>
      </c>
      <c r="I1527" s="14" t="str">
        <f t="shared" si="118"/>
        <v>ITA-lollo SRL-31</v>
      </c>
      <c r="J1527" s="32" t="str">
        <f>MID(Tabella1[[#This Row],[COD PRODOTTO]],3,3)</f>
        <v>600</v>
      </c>
      <c r="K1527" s="32"/>
      <c r="L1527" t="str">
        <f t="shared" si="119"/>
        <v>terminato</v>
      </c>
      <c r="M1527" t="str">
        <f t="shared" si="120"/>
        <v>A3600542</v>
      </c>
      <c r="N1527" t="str">
        <f>TRIM(C1527)</f>
        <v>ITA</v>
      </c>
      <c r="O1527" t="str">
        <f>TRIM(D1527)</f>
        <v>lollo SRL</v>
      </c>
      <c r="P1527" t="str">
        <f>TRIM(E1527)</f>
        <v>terminato</v>
      </c>
      <c r="Q1527" t="str">
        <f t="shared" si="121"/>
        <v>0</v>
      </c>
      <c r="R1527" t="str">
        <f t="shared" si="121"/>
        <v>31</v>
      </c>
    </row>
    <row r="1528" spans="1:18" ht="12.75" customHeight="1" x14ac:dyDescent="0.3">
      <c r="A1528" s="16">
        <v>1530</v>
      </c>
      <c r="B1528" s="14" t="s">
        <v>738</v>
      </c>
      <c r="C1528" s="14" t="s">
        <v>8</v>
      </c>
      <c r="D1528" s="14" t="s">
        <v>54</v>
      </c>
      <c r="E1528" s="15" t="s">
        <v>1391</v>
      </c>
      <c r="F1528" s="16">
        <v>30</v>
      </c>
      <c r="G1528" s="17">
        <v>13</v>
      </c>
      <c r="H1528" s="18">
        <f t="shared" si="117"/>
        <v>390</v>
      </c>
      <c r="I1528" s="14" t="str">
        <f t="shared" si="118"/>
        <v>ITA-zan S.R.L.-13</v>
      </c>
      <c r="J1528" s="32" t="str">
        <f>MID(Tabella1[[#This Row],[COD PRODOTTO]],3,3)</f>
        <v>077</v>
      </c>
      <c r="K1528" s="32"/>
      <c r="L1528" t="str">
        <f t="shared" si="119"/>
        <v>terminato</v>
      </c>
      <c r="M1528" t="str">
        <f t="shared" si="120"/>
        <v>G5077648</v>
      </c>
      <c r="N1528" t="str">
        <f>TRIM(C1528)</f>
        <v>ITA</v>
      </c>
      <c r="O1528" t="str">
        <f>TRIM(D1528)</f>
        <v>zan S.R.L.</v>
      </c>
      <c r="P1528" t="str">
        <f>TRIM(E1528)</f>
        <v>non terminato</v>
      </c>
      <c r="Q1528" t="str">
        <f t="shared" si="121"/>
        <v>30</v>
      </c>
      <c r="R1528" t="str">
        <f t="shared" si="121"/>
        <v>13</v>
      </c>
    </row>
    <row r="1529" spans="1:18" ht="12.75" customHeight="1" x14ac:dyDescent="0.3">
      <c r="A1529" s="16">
        <v>1531</v>
      </c>
      <c r="B1529" s="14" t="s">
        <v>738</v>
      </c>
      <c r="C1529" s="14" t="s">
        <v>8</v>
      </c>
      <c r="D1529" s="14" t="s">
        <v>54</v>
      </c>
      <c r="E1529" s="15" t="s">
        <v>1391</v>
      </c>
      <c r="F1529" s="16">
        <v>20</v>
      </c>
      <c r="G1529" s="17">
        <v>30</v>
      </c>
      <c r="H1529" s="18">
        <f t="shared" si="117"/>
        <v>600</v>
      </c>
      <c r="I1529" s="14" t="str">
        <f t="shared" si="118"/>
        <v>ITA-zan S.R.L.-30</v>
      </c>
      <c r="J1529" s="32" t="str">
        <f>MID(Tabella1[[#This Row],[COD PRODOTTO]],3,3)</f>
        <v>077</v>
      </c>
      <c r="K1529" s="32"/>
      <c r="L1529" t="str">
        <f t="shared" si="119"/>
        <v>terminato</v>
      </c>
      <c r="M1529" t="str">
        <f t="shared" si="120"/>
        <v>G5077648</v>
      </c>
      <c r="N1529" t="str">
        <f>TRIM(C1529)</f>
        <v>ITA</v>
      </c>
      <c r="O1529" t="str">
        <f>TRIM(D1529)</f>
        <v>zan S.R.L.</v>
      </c>
      <c r="P1529" t="str">
        <f>TRIM(E1529)</f>
        <v>non terminato</v>
      </c>
      <c r="Q1529" t="str">
        <f t="shared" si="121"/>
        <v>20</v>
      </c>
      <c r="R1529" t="str">
        <f t="shared" si="121"/>
        <v>30</v>
      </c>
    </row>
    <row r="1530" spans="1:18" ht="12.75" customHeight="1" x14ac:dyDescent="0.3">
      <c r="A1530" s="16">
        <v>1532</v>
      </c>
      <c r="B1530" s="14" t="s">
        <v>739</v>
      </c>
      <c r="C1530" s="14" t="s">
        <v>8</v>
      </c>
      <c r="D1530" s="14" t="s">
        <v>47</v>
      </c>
      <c r="E1530" s="14" t="s">
        <v>10</v>
      </c>
      <c r="F1530" s="16">
        <v>0</v>
      </c>
      <c r="G1530" s="17">
        <v>33</v>
      </c>
      <c r="H1530" s="18" t="str">
        <f t="shared" si="117"/>
        <v/>
      </c>
      <c r="I1530" s="14" t="str">
        <f t="shared" si="118"/>
        <v>ITA-zan pin SPA-33</v>
      </c>
      <c r="J1530" s="32" t="str">
        <f>MID(Tabella1[[#This Row],[COD PRODOTTO]],3,3)</f>
        <v>177</v>
      </c>
      <c r="K1530" s="32"/>
      <c r="L1530" t="str">
        <f t="shared" si="119"/>
        <v>terminato</v>
      </c>
      <c r="M1530" t="str">
        <f t="shared" si="120"/>
        <v>S1177958</v>
      </c>
      <c r="N1530" t="str">
        <f>TRIM(C1530)</f>
        <v>ITA</v>
      </c>
      <c r="O1530" t="str">
        <f>TRIM(D1530)</f>
        <v>zan pin SPA</v>
      </c>
      <c r="P1530" t="str">
        <f>TRIM(E1530)</f>
        <v>terminato</v>
      </c>
      <c r="Q1530" t="str">
        <f t="shared" si="121"/>
        <v>0</v>
      </c>
      <c r="R1530" t="str">
        <f t="shared" si="121"/>
        <v>33</v>
      </c>
    </row>
    <row r="1531" spans="1:18" ht="12.75" customHeight="1" x14ac:dyDescent="0.3">
      <c r="A1531" s="16">
        <v>1533</v>
      </c>
      <c r="B1531" s="14" t="s">
        <v>739</v>
      </c>
      <c r="C1531" s="14" t="s">
        <v>8</v>
      </c>
      <c r="D1531" s="14" t="s">
        <v>47</v>
      </c>
      <c r="E1531" s="15" t="s">
        <v>1391</v>
      </c>
      <c r="F1531" s="16">
        <v>30</v>
      </c>
      <c r="G1531" s="17">
        <v>18</v>
      </c>
      <c r="H1531" s="18">
        <f t="shared" si="117"/>
        <v>540</v>
      </c>
      <c r="I1531" s="14" t="str">
        <f t="shared" si="118"/>
        <v>ITA-zan pin SPA-18</v>
      </c>
      <c r="J1531" s="32" t="str">
        <f>MID(Tabella1[[#This Row],[COD PRODOTTO]],3,3)</f>
        <v>177</v>
      </c>
      <c r="K1531" s="32"/>
      <c r="L1531" t="str">
        <f t="shared" si="119"/>
        <v>terminato</v>
      </c>
      <c r="M1531" t="str">
        <f t="shared" si="120"/>
        <v>S1177958</v>
      </c>
      <c r="N1531" t="str">
        <f>TRIM(C1531)</f>
        <v>ITA</v>
      </c>
      <c r="O1531" t="str">
        <f>TRIM(D1531)</f>
        <v>zan pin SPA</v>
      </c>
      <c r="P1531" t="str">
        <f>TRIM(E1531)</f>
        <v>non terminato</v>
      </c>
      <c r="Q1531" t="str">
        <f t="shared" si="121"/>
        <v>30</v>
      </c>
      <c r="R1531" t="str">
        <f t="shared" si="121"/>
        <v>18</v>
      </c>
    </row>
    <row r="1532" spans="1:18" ht="12.75" customHeight="1" x14ac:dyDescent="0.3">
      <c r="A1532" s="16">
        <v>1534</v>
      </c>
      <c r="B1532" s="14" t="s">
        <v>739</v>
      </c>
      <c r="C1532" s="14" t="s">
        <v>8</v>
      </c>
      <c r="D1532" s="14" t="s">
        <v>47</v>
      </c>
      <c r="E1532" s="15" t="s">
        <v>1391</v>
      </c>
      <c r="F1532" s="16">
        <v>20</v>
      </c>
      <c r="G1532" s="17">
        <v>38</v>
      </c>
      <c r="H1532" s="18">
        <f t="shared" si="117"/>
        <v>760</v>
      </c>
      <c r="I1532" s="14" t="str">
        <f t="shared" si="118"/>
        <v>ITA-zan pin SPA-38</v>
      </c>
      <c r="J1532" s="32" t="str">
        <f>MID(Tabella1[[#This Row],[COD PRODOTTO]],3,3)</f>
        <v>177</v>
      </c>
      <c r="K1532" s="32"/>
      <c r="L1532" t="str">
        <f t="shared" si="119"/>
        <v>terminato</v>
      </c>
      <c r="M1532" t="str">
        <f t="shared" si="120"/>
        <v>S1177958</v>
      </c>
      <c r="N1532" t="str">
        <f>TRIM(C1532)</f>
        <v>ITA</v>
      </c>
      <c r="O1532" t="str">
        <f>TRIM(D1532)</f>
        <v>zan pin SPA</v>
      </c>
      <c r="P1532" t="str">
        <f>TRIM(E1532)</f>
        <v>non terminato</v>
      </c>
      <c r="Q1532" t="str">
        <f t="shared" si="121"/>
        <v>20</v>
      </c>
      <c r="R1532" t="str">
        <f t="shared" si="121"/>
        <v>38</v>
      </c>
    </row>
    <row r="1533" spans="1:18" ht="12.75" customHeight="1" x14ac:dyDescent="0.3">
      <c r="A1533" s="16">
        <v>1535</v>
      </c>
      <c r="B1533" s="14" t="s">
        <v>740</v>
      </c>
      <c r="C1533" s="14" t="s">
        <v>8</v>
      </c>
      <c r="D1533" s="14" t="s">
        <v>9</v>
      </c>
      <c r="E1533" s="15" t="s">
        <v>1391</v>
      </c>
      <c r="F1533" s="16">
        <v>20</v>
      </c>
      <c r="G1533" s="17">
        <v>29</v>
      </c>
      <c r="H1533" s="18">
        <f t="shared" si="117"/>
        <v>580</v>
      </c>
      <c r="I1533" s="14" t="str">
        <f t="shared" si="118"/>
        <v>ITA-SG-29</v>
      </c>
      <c r="J1533" s="32" t="str">
        <f>MID(Tabella1[[#This Row],[COD PRODOTTO]],3,3)</f>
        <v>497</v>
      </c>
      <c r="K1533" s="32"/>
      <c r="L1533" t="str">
        <f t="shared" si="119"/>
        <v>terminato</v>
      </c>
      <c r="M1533" t="str">
        <f t="shared" si="120"/>
        <v>M8497565</v>
      </c>
      <c r="N1533" t="str">
        <f>TRIM(C1533)</f>
        <v>ITA</v>
      </c>
      <c r="O1533" t="str">
        <f>TRIM(D1533)</f>
        <v>SG</v>
      </c>
      <c r="P1533" t="str">
        <f>TRIM(E1533)</f>
        <v>non terminato</v>
      </c>
      <c r="Q1533" t="str">
        <f t="shared" si="121"/>
        <v>20</v>
      </c>
      <c r="R1533" t="str">
        <f t="shared" si="121"/>
        <v>29</v>
      </c>
    </row>
    <row r="1534" spans="1:18" ht="12.75" customHeight="1" x14ac:dyDescent="0.3">
      <c r="A1534" s="16">
        <v>1536</v>
      </c>
      <c r="B1534" s="14" t="s">
        <v>740</v>
      </c>
      <c r="C1534" s="14" t="s">
        <v>8</v>
      </c>
      <c r="D1534" s="14" t="s">
        <v>9</v>
      </c>
      <c r="E1534" s="15" t="s">
        <v>1391</v>
      </c>
      <c r="F1534" s="16">
        <v>30</v>
      </c>
      <c r="G1534" s="17">
        <v>30</v>
      </c>
      <c r="H1534" s="18">
        <f t="shared" si="117"/>
        <v>900</v>
      </c>
      <c r="I1534" s="14" t="str">
        <f t="shared" si="118"/>
        <v>ITA-SG-30</v>
      </c>
      <c r="J1534" s="32" t="str">
        <f>MID(Tabella1[[#This Row],[COD PRODOTTO]],3,3)</f>
        <v>497</v>
      </c>
      <c r="K1534" s="32"/>
      <c r="L1534" t="str">
        <f t="shared" si="119"/>
        <v>terminato</v>
      </c>
      <c r="M1534" t="str">
        <f t="shared" si="120"/>
        <v>M8497565</v>
      </c>
      <c r="N1534" t="str">
        <f>TRIM(C1534)</f>
        <v>ITA</v>
      </c>
      <c r="O1534" t="str">
        <f>TRIM(D1534)</f>
        <v>SG</v>
      </c>
      <c r="P1534" t="str">
        <f>TRIM(E1534)</f>
        <v>non terminato</v>
      </c>
      <c r="Q1534" t="str">
        <f t="shared" si="121"/>
        <v>30</v>
      </c>
      <c r="R1534" t="str">
        <f t="shared" si="121"/>
        <v>30</v>
      </c>
    </row>
    <row r="1535" spans="1:18" ht="12.75" customHeight="1" x14ac:dyDescent="0.3">
      <c r="A1535" s="16">
        <v>1537</v>
      </c>
      <c r="B1535" s="14" t="s">
        <v>740</v>
      </c>
      <c r="C1535" s="14" t="s">
        <v>8</v>
      </c>
      <c r="D1535" s="14" t="s">
        <v>9</v>
      </c>
      <c r="E1535" s="14" t="s">
        <v>10</v>
      </c>
      <c r="F1535" s="16">
        <v>0</v>
      </c>
      <c r="G1535" s="17">
        <v>17</v>
      </c>
      <c r="H1535" s="18" t="str">
        <f t="shared" si="117"/>
        <v/>
      </c>
      <c r="I1535" s="14" t="str">
        <f t="shared" si="118"/>
        <v>ITA-SG-17</v>
      </c>
      <c r="J1535" s="32" t="str">
        <f>MID(Tabella1[[#This Row],[COD PRODOTTO]],3,3)</f>
        <v>497</v>
      </c>
      <c r="K1535" s="32"/>
      <c r="L1535" t="str">
        <f t="shared" si="119"/>
        <v>terminato</v>
      </c>
      <c r="M1535" t="str">
        <f t="shared" si="120"/>
        <v>M8497565</v>
      </c>
      <c r="N1535" t="str">
        <f>TRIM(C1535)</f>
        <v>ITA</v>
      </c>
      <c r="O1535" t="str">
        <f>TRIM(D1535)</f>
        <v>SG</v>
      </c>
      <c r="P1535" t="str">
        <f>TRIM(E1535)</f>
        <v>terminato</v>
      </c>
      <c r="Q1535" t="str">
        <f t="shared" si="121"/>
        <v>0</v>
      </c>
      <c r="R1535" t="str">
        <f t="shared" si="121"/>
        <v>17</v>
      </c>
    </row>
    <row r="1536" spans="1:18" ht="12.75" customHeight="1" x14ac:dyDescent="0.3">
      <c r="A1536" s="16">
        <v>1538</v>
      </c>
      <c r="B1536" s="14" t="s">
        <v>741</v>
      </c>
      <c r="C1536" s="14" t="s">
        <v>8</v>
      </c>
      <c r="D1536" s="14" t="s">
        <v>9</v>
      </c>
      <c r="E1536" s="14" t="s">
        <v>10</v>
      </c>
      <c r="F1536" s="16">
        <v>0</v>
      </c>
      <c r="G1536" s="17">
        <v>28</v>
      </c>
      <c r="H1536" s="18" t="str">
        <f t="shared" si="117"/>
        <v/>
      </c>
      <c r="I1536" s="14" t="str">
        <f t="shared" si="118"/>
        <v>ITA-SG-28</v>
      </c>
      <c r="J1536" s="32" t="str">
        <f>MID(Tabella1[[#This Row],[COD PRODOTTO]],3,3)</f>
        <v>320</v>
      </c>
      <c r="K1536" s="32"/>
      <c r="L1536" t="str">
        <f t="shared" si="119"/>
        <v>terminato</v>
      </c>
      <c r="M1536" t="str">
        <f t="shared" si="120"/>
        <v>P3320083</v>
      </c>
      <c r="N1536" t="str">
        <f>TRIM(C1536)</f>
        <v>ITA</v>
      </c>
      <c r="O1536" t="str">
        <f>TRIM(D1536)</f>
        <v>SG</v>
      </c>
      <c r="P1536" t="str">
        <f>TRIM(E1536)</f>
        <v>terminato</v>
      </c>
      <c r="Q1536" t="str">
        <f t="shared" si="121"/>
        <v>0</v>
      </c>
      <c r="R1536" t="str">
        <f t="shared" si="121"/>
        <v>28</v>
      </c>
    </row>
    <row r="1537" spans="1:18" ht="12.75" customHeight="1" x14ac:dyDescent="0.3">
      <c r="A1537" s="16">
        <v>1539</v>
      </c>
      <c r="B1537" s="14" t="s">
        <v>741</v>
      </c>
      <c r="C1537" s="14" t="s">
        <v>8</v>
      </c>
      <c r="D1537" s="14" t="s">
        <v>9</v>
      </c>
      <c r="E1537" s="15" t="s">
        <v>1391</v>
      </c>
      <c r="F1537" s="16">
        <v>30</v>
      </c>
      <c r="G1537" s="17">
        <v>18</v>
      </c>
      <c r="H1537" s="18">
        <f t="shared" si="117"/>
        <v>540</v>
      </c>
      <c r="I1537" s="14" t="str">
        <f t="shared" si="118"/>
        <v>ITA-SG-18</v>
      </c>
      <c r="J1537" s="32" t="str">
        <f>MID(Tabella1[[#This Row],[COD PRODOTTO]],3,3)</f>
        <v>320</v>
      </c>
      <c r="K1537" s="32"/>
      <c r="L1537" t="str">
        <f t="shared" si="119"/>
        <v>terminato</v>
      </c>
      <c r="M1537" t="str">
        <f t="shared" si="120"/>
        <v>P3320083</v>
      </c>
      <c r="N1537" t="str">
        <f>TRIM(C1537)</f>
        <v>ITA</v>
      </c>
      <c r="O1537" t="str">
        <f>TRIM(D1537)</f>
        <v>SG</v>
      </c>
      <c r="P1537" t="str">
        <f>TRIM(E1537)</f>
        <v>non terminato</v>
      </c>
      <c r="Q1537" t="str">
        <f t="shared" si="121"/>
        <v>30</v>
      </c>
      <c r="R1537" t="str">
        <f t="shared" si="121"/>
        <v>18</v>
      </c>
    </row>
    <row r="1538" spans="1:18" ht="12.75" customHeight="1" x14ac:dyDescent="0.3">
      <c r="A1538" s="16">
        <v>1540</v>
      </c>
      <c r="B1538" s="14" t="s">
        <v>742</v>
      </c>
      <c r="C1538" s="14" t="s">
        <v>8</v>
      </c>
      <c r="D1538" s="14" t="s">
        <v>47</v>
      </c>
      <c r="E1538" s="14" t="s">
        <v>10</v>
      </c>
      <c r="F1538" s="16">
        <v>0</v>
      </c>
      <c r="G1538" s="17">
        <v>22</v>
      </c>
      <c r="H1538" s="18" t="str">
        <f t="shared" ref="H1538:H1601" si="122">IF(G1538*F1538=0,"",G1538*F1538)</f>
        <v/>
      </c>
      <c r="I1538" s="14" t="str">
        <f t="shared" ref="I1538:I1601" si="123">_xlfn.CONCAT(C1538,"-",D1538,"-",G1538)</f>
        <v>ITA-zan pin SPA-22</v>
      </c>
      <c r="J1538" s="32" t="str">
        <f>MID(Tabella1[[#This Row],[COD PRODOTTO]],3,3)</f>
        <v>751</v>
      </c>
      <c r="K1538" s="32"/>
      <c r="L1538" t="str">
        <f t="shared" si="119"/>
        <v>terminato</v>
      </c>
      <c r="M1538" t="str">
        <f t="shared" si="120"/>
        <v>L1751186</v>
      </c>
      <c r="N1538" t="str">
        <f>TRIM(C1538)</f>
        <v>ITA</v>
      </c>
      <c r="O1538" t="str">
        <f>TRIM(D1538)</f>
        <v>zan pin SPA</v>
      </c>
      <c r="P1538" t="str">
        <f t="shared" ref="P1538:R1601" si="124">TRIM(E1538)</f>
        <v>terminato</v>
      </c>
      <c r="Q1538" t="str">
        <f t="shared" si="121"/>
        <v>0</v>
      </c>
      <c r="R1538" t="str">
        <f t="shared" si="121"/>
        <v>22</v>
      </c>
    </row>
    <row r="1539" spans="1:18" ht="12.75" customHeight="1" x14ac:dyDescent="0.3">
      <c r="A1539" s="16">
        <v>1541</v>
      </c>
      <c r="B1539" s="14" t="s">
        <v>742</v>
      </c>
      <c r="C1539" s="14" t="s">
        <v>8</v>
      </c>
      <c r="D1539" s="14" t="s">
        <v>47</v>
      </c>
      <c r="E1539" s="15" t="s">
        <v>1391</v>
      </c>
      <c r="F1539" s="16">
        <v>20</v>
      </c>
      <c r="G1539" s="17">
        <v>15</v>
      </c>
      <c r="H1539" s="18">
        <f t="shared" si="122"/>
        <v>300</v>
      </c>
      <c r="I1539" s="14" t="str">
        <f t="shared" si="123"/>
        <v>ITA-zan pin SPA-15</v>
      </c>
      <c r="J1539" s="32" t="str">
        <f>MID(Tabella1[[#This Row],[COD PRODOTTO]],3,3)</f>
        <v>751</v>
      </c>
      <c r="K1539" s="32"/>
      <c r="L1539" t="str">
        <f t="shared" ref="L1539:L1602" si="125">IF($E1539="","non terminato","terminato")</f>
        <v>terminato</v>
      </c>
      <c r="M1539" t="str">
        <f t="shared" ref="M1539:M1602" si="126">TRIM(B1539)</f>
        <v>L1751186</v>
      </c>
      <c r="N1539" t="str">
        <f>TRIM(C1539)</f>
        <v>ITA</v>
      </c>
      <c r="O1539" t="str">
        <f>TRIM(D1539)</f>
        <v>zan pin SPA</v>
      </c>
      <c r="P1539" t="str">
        <f t="shared" si="124"/>
        <v>non terminato</v>
      </c>
      <c r="Q1539" t="str">
        <f t="shared" si="124"/>
        <v>20</v>
      </c>
      <c r="R1539" t="str">
        <f t="shared" si="124"/>
        <v>15</v>
      </c>
    </row>
    <row r="1540" spans="1:18" ht="12.75" customHeight="1" x14ac:dyDescent="0.3">
      <c r="A1540" s="16">
        <v>1542</v>
      </c>
      <c r="B1540" s="14" t="s">
        <v>743</v>
      </c>
      <c r="C1540" s="14" t="s">
        <v>8</v>
      </c>
      <c r="D1540" s="14" t="s">
        <v>9</v>
      </c>
      <c r="E1540" s="15" t="s">
        <v>1391</v>
      </c>
      <c r="F1540" s="16">
        <v>20</v>
      </c>
      <c r="G1540" s="17">
        <v>28</v>
      </c>
      <c r="H1540" s="18">
        <f t="shared" si="122"/>
        <v>560</v>
      </c>
      <c r="I1540" s="14" t="str">
        <f t="shared" si="123"/>
        <v>ITA-SG-28</v>
      </c>
      <c r="J1540" s="32" t="str">
        <f>MID(Tabella1[[#This Row],[COD PRODOTTO]],3,3)</f>
        <v>143</v>
      </c>
      <c r="K1540" s="32"/>
      <c r="L1540" t="str">
        <f t="shared" si="125"/>
        <v>terminato</v>
      </c>
      <c r="M1540" t="str">
        <f t="shared" si="126"/>
        <v>F6143111</v>
      </c>
      <c r="N1540" t="str">
        <f>TRIM(C1540)</f>
        <v>ITA</v>
      </c>
      <c r="O1540" t="str">
        <f>TRIM(D1540)</f>
        <v>SG</v>
      </c>
      <c r="P1540" t="str">
        <f t="shared" si="124"/>
        <v>non terminato</v>
      </c>
      <c r="Q1540" t="str">
        <f t="shared" si="124"/>
        <v>20</v>
      </c>
      <c r="R1540" t="str">
        <f t="shared" si="124"/>
        <v>28</v>
      </c>
    </row>
    <row r="1541" spans="1:18" ht="12.75" customHeight="1" x14ac:dyDescent="0.3">
      <c r="A1541" s="16">
        <v>1543</v>
      </c>
      <c r="B1541" s="14" t="s">
        <v>743</v>
      </c>
      <c r="C1541" s="14" t="s">
        <v>8</v>
      </c>
      <c r="D1541" s="14" t="s">
        <v>9</v>
      </c>
      <c r="E1541" s="14" t="s">
        <v>10</v>
      </c>
      <c r="F1541" s="16">
        <v>0</v>
      </c>
      <c r="G1541" s="17">
        <v>35</v>
      </c>
      <c r="H1541" s="18" t="str">
        <f t="shared" si="122"/>
        <v/>
      </c>
      <c r="I1541" s="14" t="str">
        <f t="shared" si="123"/>
        <v>ITA-SG-35</v>
      </c>
      <c r="J1541" s="32" t="str">
        <f>MID(Tabella1[[#This Row],[COD PRODOTTO]],3,3)</f>
        <v>143</v>
      </c>
      <c r="K1541" s="32"/>
      <c r="L1541" t="str">
        <f t="shared" si="125"/>
        <v>terminato</v>
      </c>
      <c r="M1541" t="str">
        <f t="shared" si="126"/>
        <v>F6143111</v>
      </c>
      <c r="N1541" t="str">
        <f>TRIM(C1541)</f>
        <v>ITA</v>
      </c>
      <c r="O1541" t="str">
        <f>TRIM(D1541)</f>
        <v>SG</v>
      </c>
      <c r="P1541" t="str">
        <f t="shared" si="124"/>
        <v>terminato</v>
      </c>
      <c r="Q1541" t="str">
        <f t="shared" si="124"/>
        <v>0</v>
      </c>
      <c r="R1541" t="str">
        <f t="shared" si="124"/>
        <v>35</v>
      </c>
    </row>
    <row r="1542" spans="1:18" ht="12.75" customHeight="1" x14ac:dyDescent="0.3">
      <c r="A1542" s="16">
        <v>1544</v>
      </c>
      <c r="B1542" s="14" t="s">
        <v>743</v>
      </c>
      <c r="C1542" s="14" t="s">
        <v>8</v>
      </c>
      <c r="D1542" s="14" t="s">
        <v>9</v>
      </c>
      <c r="E1542" s="15" t="s">
        <v>1391</v>
      </c>
      <c r="F1542" s="16">
        <v>30</v>
      </c>
      <c r="G1542" s="17">
        <v>31</v>
      </c>
      <c r="H1542" s="18">
        <f t="shared" si="122"/>
        <v>930</v>
      </c>
      <c r="I1542" s="14" t="str">
        <f t="shared" si="123"/>
        <v>ITA-SG-31</v>
      </c>
      <c r="J1542" s="32" t="str">
        <f>MID(Tabella1[[#This Row],[COD PRODOTTO]],3,3)</f>
        <v>143</v>
      </c>
      <c r="K1542" s="32"/>
      <c r="L1542" t="str">
        <f t="shared" si="125"/>
        <v>terminato</v>
      </c>
      <c r="M1542" t="str">
        <f t="shared" si="126"/>
        <v>F6143111</v>
      </c>
      <c r="N1542" t="str">
        <f>TRIM(C1542)</f>
        <v>ITA</v>
      </c>
      <c r="O1542" t="str">
        <f>TRIM(D1542)</f>
        <v>SG</v>
      </c>
      <c r="P1542" t="str">
        <f t="shared" si="124"/>
        <v>non terminato</v>
      </c>
      <c r="Q1542" t="str">
        <f t="shared" si="124"/>
        <v>30</v>
      </c>
      <c r="R1542" t="str">
        <f t="shared" si="124"/>
        <v>31</v>
      </c>
    </row>
    <row r="1543" spans="1:18" ht="12.75" customHeight="1" x14ac:dyDescent="0.3">
      <c r="A1543" s="16">
        <v>1545</v>
      </c>
      <c r="B1543" s="14" t="s">
        <v>744</v>
      </c>
      <c r="C1543" s="14" t="s">
        <v>8</v>
      </c>
      <c r="D1543" s="14" t="s">
        <v>9</v>
      </c>
      <c r="E1543" s="14" t="s">
        <v>10</v>
      </c>
      <c r="F1543" s="16">
        <v>0</v>
      </c>
      <c r="G1543" s="17">
        <v>37</v>
      </c>
      <c r="H1543" s="18" t="str">
        <f t="shared" si="122"/>
        <v/>
      </c>
      <c r="I1543" s="14" t="str">
        <f t="shared" si="123"/>
        <v>ITA-SG-37</v>
      </c>
      <c r="J1543" s="32" t="str">
        <f>MID(Tabella1[[#This Row],[COD PRODOTTO]],3,3)</f>
        <v>987</v>
      </c>
      <c r="K1543" s="32"/>
      <c r="L1543" t="str">
        <f t="shared" si="125"/>
        <v>terminato</v>
      </c>
      <c r="M1543" t="str">
        <f t="shared" si="126"/>
        <v>M8987532</v>
      </c>
      <c r="N1543" t="str">
        <f>TRIM(C1543)</f>
        <v>ITA</v>
      </c>
      <c r="O1543" t="str">
        <f>TRIM(D1543)</f>
        <v>SG</v>
      </c>
      <c r="P1543" t="str">
        <f t="shared" si="124"/>
        <v>terminato</v>
      </c>
      <c r="Q1543" t="str">
        <f t="shared" si="124"/>
        <v>0</v>
      </c>
      <c r="R1543" t="str">
        <f t="shared" si="124"/>
        <v>37</v>
      </c>
    </row>
    <row r="1544" spans="1:18" ht="12.75" customHeight="1" x14ac:dyDescent="0.3">
      <c r="A1544" s="16">
        <v>1546</v>
      </c>
      <c r="B1544" s="14" t="s">
        <v>744</v>
      </c>
      <c r="C1544" s="14" t="s">
        <v>8</v>
      </c>
      <c r="D1544" s="14" t="s">
        <v>9</v>
      </c>
      <c r="E1544" s="15" t="s">
        <v>1391</v>
      </c>
      <c r="F1544" s="16">
        <v>30</v>
      </c>
      <c r="G1544" s="17">
        <v>24</v>
      </c>
      <c r="H1544" s="18">
        <f t="shared" si="122"/>
        <v>720</v>
      </c>
      <c r="I1544" s="14" t="str">
        <f t="shared" si="123"/>
        <v>ITA-SG-24</v>
      </c>
      <c r="J1544" s="32" t="str">
        <f>MID(Tabella1[[#This Row],[COD PRODOTTO]],3,3)</f>
        <v>987</v>
      </c>
      <c r="K1544" s="32"/>
      <c r="L1544" t="str">
        <f t="shared" si="125"/>
        <v>terminato</v>
      </c>
      <c r="M1544" t="str">
        <f t="shared" si="126"/>
        <v>M8987532</v>
      </c>
      <c r="N1544" t="str">
        <f>TRIM(C1544)</f>
        <v>ITA</v>
      </c>
      <c r="O1544" t="str">
        <f>TRIM(D1544)</f>
        <v>SG</v>
      </c>
      <c r="P1544" t="str">
        <f t="shared" si="124"/>
        <v>non terminato</v>
      </c>
      <c r="Q1544" t="str">
        <f t="shared" si="124"/>
        <v>30</v>
      </c>
      <c r="R1544" t="str">
        <f t="shared" si="124"/>
        <v>24</v>
      </c>
    </row>
    <row r="1545" spans="1:18" ht="12.75" customHeight="1" x14ac:dyDescent="0.3">
      <c r="A1545" s="16">
        <v>1547</v>
      </c>
      <c r="B1545" s="14" t="s">
        <v>745</v>
      </c>
      <c r="C1545" s="14" t="s">
        <v>8</v>
      </c>
      <c r="D1545" s="14" t="s">
        <v>36</v>
      </c>
      <c r="E1545" s="14" t="s">
        <v>10</v>
      </c>
      <c r="F1545" s="16">
        <v>0</v>
      </c>
      <c r="G1545" s="17">
        <v>39</v>
      </c>
      <c r="H1545" s="18" t="str">
        <f t="shared" si="122"/>
        <v/>
      </c>
      <c r="I1545" s="14" t="str">
        <f t="shared" si="123"/>
        <v>ITA-zan VETRI-39</v>
      </c>
      <c r="J1545" s="32" t="str">
        <f>MID(Tabella1[[#This Row],[COD PRODOTTO]],3,3)</f>
        <v>360</v>
      </c>
      <c r="K1545" s="32"/>
      <c r="L1545" t="str">
        <f t="shared" si="125"/>
        <v>terminato</v>
      </c>
      <c r="M1545" t="str">
        <f t="shared" si="126"/>
        <v>P8360271</v>
      </c>
      <c r="N1545" t="str">
        <f>TRIM(C1545)</f>
        <v>ITA</v>
      </c>
      <c r="O1545" t="str">
        <f>TRIM(D1545)</f>
        <v>zan VETRI</v>
      </c>
      <c r="P1545" t="str">
        <f t="shared" si="124"/>
        <v>terminato</v>
      </c>
      <c r="Q1545" t="str">
        <f t="shared" si="124"/>
        <v>0</v>
      </c>
      <c r="R1545" t="str">
        <f t="shared" si="124"/>
        <v>39</v>
      </c>
    </row>
    <row r="1546" spans="1:18" ht="12.75" customHeight="1" x14ac:dyDescent="0.3">
      <c r="A1546" s="16">
        <v>1548</v>
      </c>
      <c r="B1546" s="14" t="s">
        <v>746</v>
      </c>
      <c r="C1546" s="14" t="s">
        <v>8</v>
      </c>
      <c r="D1546" s="14" t="s">
        <v>9</v>
      </c>
      <c r="E1546" s="14" t="s">
        <v>10</v>
      </c>
      <c r="F1546" s="16">
        <v>0</v>
      </c>
      <c r="G1546" s="17">
        <v>37</v>
      </c>
      <c r="H1546" s="18" t="str">
        <f t="shared" si="122"/>
        <v/>
      </c>
      <c r="I1546" s="14" t="str">
        <f t="shared" si="123"/>
        <v>ITA-SG-37</v>
      </c>
      <c r="J1546" s="32" t="str">
        <f>MID(Tabella1[[#This Row],[COD PRODOTTO]],3,3)</f>
        <v>424</v>
      </c>
      <c r="K1546" s="32"/>
      <c r="L1546" t="str">
        <f t="shared" si="125"/>
        <v>terminato</v>
      </c>
      <c r="M1546" t="str">
        <f t="shared" si="126"/>
        <v>C5424094</v>
      </c>
      <c r="N1546" t="str">
        <f>TRIM(C1546)</f>
        <v>ITA</v>
      </c>
      <c r="O1546" t="str">
        <f>TRIM(D1546)</f>
        <v>SG</v>
      </c>
      <c r="P1546" t="str">
        <f t="shared" si="124"/>
        <v>terminato</v>
      </c>
      <c r="Q1546" t="str">
        <f t="shared" si="124"/>
        <v>0</v>
      </c>
      <c r="R1546" t="str">
        <f t="shared" si="124"/>
        <v>37</v>
      </c>
    </row>
    <row r="1547" spans="1:18" ht="12.75" customHeight="1" x14ac:dyDescent="0.3">
      <c r="A1547" s="16">
        <v>1549</v>
      </c>
      <c r="B1547" s="14" t="s">
        <v>746</v>
      </c>
      <c r="C1547" s="14" t="s">
        <v>8</v>
      </c>
      <c r="D1547" s="14" t="s">
        <v>9</v>
      </c>
      <c r="E1547" s="15" t="s">
        <v>1391</v>
      </c>
      <c r="F1547" s="16">
        <v>20</v>
      </c>
      <c r="G1547" s="17">
        <v>28</v>
      </c>
      <c r="H1547" s="18">
        <f t="shared" si="122"/>
        <v>560</v>
      </c>
      <c r="I1547" s="14" t="str">
        <f t="shared" si="123"/>
        <v>ITA-SG-28</v>
      </c>
      <c r="J1547" s="32" t="str">
        <f>MID(Tabella1[[#This Row],[COD PRODOTTO]],3,3)</f>
        <v>424</v>
      </c>
      <c r="K1547" s="32"/>
      <c r="L1547" t="str">
        <f t="shared" si="125"/>
        <v>terminato</v>
      </c>
      <c r="M1547" t="str">
        <f t="shared" si="126"/>
        <v>C5424094</v>
      </c>
      <c r="N1547" t="str">
        <f>TRIM(C1547)</f>
        <v>ITA</v>
      </c>
      <c r="O1547" t="str">
        <f>TRIM(D1547)</f>
        <v>SG</v>
      </c>
      <c r="P1547" t="str">
        <f t="shared" si="124"/>
        <v>non terminato</v>
      </c>
      <c r="Q1547" t="str">
        <f t="shared" si="124"/>
        <v>20</v>
      </c>
      <c r="R1547" t="str">
        <f t="shared" si="124"/>
        <v>28</v>
      </c>
    </row>
    <row r="1548" spans="1:18" ht="12.75" customHeight="1" x14ac:dyDescent="0.3">
      <c r="A1548" s="16">
        <v>1550</v>
      </c>
      <c r="B1548" s="14" t="s">
        <v>746</v>
      </c>
      <c r="C1548" s="14" t="s">
        <v>8</v>
      </c>
      <c r="D1548" s="14" t="s">
        <v>9</v>
      </c>
      <c r="E1548" s="15" t="s">
        <v>1391</v>
      </c>
      <c r="F1548" s="16">
        <v>30</v>
      </c>
      <c r="G1548" s="17">
        <v>21</v>
      </c>
      <c r="H1548" s="18">
        <f t="shared" si="122"/>
        <v>630</v>
      </c>
      <c r="I1548" s="14" t="str">
        <f t="shared" si="123"/>
        <v>ITA-SG-21</v>
      </c>
      <c r="J1548" s="32" t="str">
        <f>MID(Tabella1[[#This Row],[COD PRODOTTO]],3,3)</f>
        <v>424</v>
      </c>
      <c r="K1548" s="32"/>
      <c r="L1548" t="str">
        <f t="shared" si="125"/>
        <v>terminato</v>
      </c>
      <c r="M1548" t="str">
        <f t="shared" si="126"/>
        <v>C5424094</v>
      </c>
      <c r="N1548" t="str">
        <f>TRIM(C1548)</f>
        <v>ITA</v>
      </c>
      <c r="O1548" t="str">
        <f>TRIM(D1548)</f>
        <v>SG</v>
      </c>
      <c r="P1548" t="str">
        <f t="shared" si="124"/>
        <v>non terminato</v>
      </c>
      <c r="Q1548" t="str">
        <f t="shared" si="124"/>
        <v>30</v>
      </c>
      <c r="R1548" t="str">
        <f t="shared" si="124"/>
        <v>21</v>
      </c>
    </row>
    <row r="1549" spans="1:18" ht="12.75" customHeight="1" x14ac:dyDescent="0.3">
      <c r="A1549" s="16">
        <v>1551</v>
      </c>
      <c r="B1549" s="14" t="s">
        <v>747</v>
      </c>
      <c r="C1549" s="14" t="s">
        <v>8</v>
      </c>
      <c r="D1549" s="14" t="s">
        <v>9</v>
      </c>
      <c r="E1549" s="14" t="s">
        <v>10</v>
      </c>
      <c r="F1549" s="16">
        <v>0</v>
      </c>
      <c r="G1549" s="17">
        <v>24</v>
      </c>
      <c r="H1549" s="18" t="str">
        <f t="shared" si="122"/>
        <v/>
      </c>
      <c r="I1549" s="14" t="str">
        <f t="shared" si="123"/>
        <v>ITA-SG-24</v>
      </c>
      <c r="J1549" s="32" t="str">
        <f>MID(Tabella1[[#This Row],[COD PRODOTTO]],3,3)</f>
        <v>911</v>
      </c>
      <c r="K1549" s="32"/>
      <c r="L1549" t="str">
        <f t="shared" si="125"/>
        <v>terminato</v>
      </c>
      <c r="M1549" t="str">
        <f t="shared" si="126"/>
        <v>D8911040</v>
      </c>
      <c r="N1549" t="str">
        <f>TRIM(C1549)</f>
        <v>ITA</v>
      </c>
      <c r="O1549" t="str">
        <f>TRIM(D1549)</f>
        <v>SG</v>
      </c>
      <c r="P1549" t="str">
        <f t="shared" si="124"/>
        <v>terminato</v>
      </c>
      <c r="Q1549" t="str">
        <f t="shared" si="124"/>
        <v>0</v>
      </c>
      <c r="R1549" t="str">
        <f t="shared" si="124"/>
        <v>24</v>
      </c>
    </row>
    <row r="1550" spans="1:18" ht="12.75" customHeight="1" x14ac:dyDescent="0.3">
      <c r="A1550" s="16">
        <v>1552</v>
      </c>
      <c r="B1550" s="14" t="s">
        <v>747</v>
      </c>
      <c r="C1550" s="14" t="s">
        <v>8</v>
      </c>
      <c r="D1550" s="14" t="s">
        <v>9</v>
      </c>
      <c r="E1550" s="15" t="s">
        <v>1391</v>
      </c>
      <c r="F1550" s="16">
        <v>30</v>
      </c>
      <c r="G1550" s="17">
        <v>39</v>
      </c>
      <c r="H1550" s="18">
        <f t="shared" si="122"/>
        <v>1170</v>
      </c>
      <c r="I1550" s="14" t="str">
        <f t="shared" si="123"/>
        <v>ITA-SG-39</v>
      </c>
      <c r="J1550" s="32" t="str">
        <f>MID(Tabella1[[#This Row],[COD PRODOTTO]],3,3)</f>
        <v>911</v>
      </c>
      <c r="K1550" s="32"/>
      <c r="L1550" t="str">
        <f t="shared" si="125"/>
        <v>terminato</v>
      </c>
      <c r="M1550" t="str">
        <f t="shared" si="126"/>
        <v>D8911040</v>
      </c>
      <c r="N1550" t="str">
        <f>TRIM(C1550)</f>
        <v>ITA</v>
      </c>
      <c r="O1550" t="str">
        <f>TRIM(D1550)</f>
        <v>SG</v>
      </c>
      <c r="P1550" t="str">
        <f t="shared" si="124"/>
        <v>non terminato</v>
      </c>
      <c r="Q1550" t="str">
        <f t="shared" si="124"/>
        <v>30</v>
      </c>
      <c r="R1550" t="str">
        <f t="shared" si="124"/>
        <v>39</v>
      </c>
    </row>
    <row r="1551" spans="1:18" ht="12.75" customHeight="1" x14ac:dyDescent="0.3">
      <c r="A1551" s="16">
        <v>1553</v>
      </c>
      <c r="B1551" s="14" t="s">
        <v>748</v>
      </c>
      <c r="C1551" s="14" t="s">
        <v>8</v>
      </c>
      <c r="D1551" s="14" t="s">
        <v>36</v>
      </c>
      <c r="E1551" s="14" t="s">
        <v>10</v>
      </c>
      <c r="F1551" s="16">
        <v>0</v>
      </c>
      <c r="G1551" s="17">
        <v>32</v>
      </c>
      <c r="H1551" s="18" t="str">
        <f t="shared" si="122"/>
        <v/>
      </c>
      <c r="I1551" s="14" t="str">
        <f t="shared" si="123"/>
        <v>ITA-zan VETRI-32</v>
      </c>
      <c r="J1551" s="32" t="str">
        <f>MID(Tabella1[[#This Row],[COD PRODOTTO]],3,3)</f>
        <v>228</v>
      </c>
      <c r="K1551" s="32"/>
      <c r="L1551" t="str">
        <f t="shared" si="125"/>
        <v>terminato</v>
      </c>
      <c r="M1551" t="str">
        <f t="shared" si="126"/>
        <v>G9228829</v>
      </c>
      <c r="N1551" t="str">
        <f>TRIM(C1551)</f>
        <v>ITA</v>
      </c>
      <c r="O1551" t="str">
        <f>TRIM(D1551)</f>
        <v>zan VETRI</v>
      </c>
      <c r="P1551" t="str">
        <f t="shared" si="124"/>
        <v>terminato</v>
      </c>
      <c r="Q1551" t="str">
        <f t="shared" si="124"/>
        <v>0</v>
      </c>
      <c r="R1551" t="str">
        <f t="shared" si="124"/>
        <v>32</v>
      </c>
    </row>
    <row r="1552" spans="1:18" ht="12.75" customHeight="1" x14ac:dyDescent="0.3">
      <c r="A1552" s="16">
        <v>1554</v>
      </c>
      <c r="B1552" s="14" t="s">
        <v>749</v>
      </c>
      <c r="C1552" s="14" t="s">
        <v>8</v>
      </c>
      <c r="D1552" s="14" t="s">
        <v>9</v>
      </c>
      <c r="E1552" s="15" t="s">
        <v>1391</v>
      </c>
      <c r="F1552" s="16">
        <v>30</v>
      </c>
      <c r="G1552" s="17">
        <v>25</v>
      </c>
      <c r="H1552" s="18">
        <f t="shared" si="122"/>
        <v>750</v>
      </c>
      <c r="I1552" s="14" t="str">
        <f t="shared" si="123"/>
        <v>ITA-SG-25</v>
      </c>
      <c r="J1552" s="32" t="str">
        <f>MID(Tabella1[[#This Row],[COD PRODOTTO]],3,3)</f>
        <v>872</v>
      </c>
      <c r="K1552" s="32"/>
      <c r="L1552" t="str">
        <f t="shared" si="125"/>
        <v>terminato</v>
      </c>
      <c r="M1552" t="str">
        <f t="shared" si="126"/>
        <v>S6872456</v>
      </c>
      <c r="N1552" t="str">
        <f>TRIM(C1552)</f>
        <v>ITA</v>
      </c>
      <c r="O1552" t="str">
        <f>TRIM(D1552)</f>
        <v>SG</v>
      </c>
      <c r="P1552" t="str">
        <f t="shared" si="124"/>
        <v>non terminato</v>
      </c>
      <c r="Q1552" t="str">
        <f t="shared" si="124"/>
        <v>30</v>
      </c>
      <c r="R1552" t="str">
        <f t="shared" si="124"/>
        <v>25</v>
      </c>
    </row>
    <row r="1553" spans="1:18" ht="12.75" customHeight="1" x14ac:dyDescent="0.3">
      <c r="A1553" s="16">
        <v>1555</v>
      </c>
      <c r="B1553" s="14" t="s">
        <v>749</v>
      </c>
      <c r="C1553" s="14" t="s">
        <v>8</v>
      </c>
      <c r="D1553" s="14" t="s">
        <v>9</v>
      </c>
      <c r="E1553" s="14" t="s">
        <v>10</v>
      </c>
      <c r="F1553" s="16">
        <v>0</v>
      </c>
      <c r="G1553" s="17">
        <v>34</v>
      </c>
      <c r="H1553" s="18" t="str">
        <f t="shared" si="122"/>
        <v/>
      </c>
      <c r="I1553" s="14" t="str">
        <f t="shared" si="123"/>
        <v>ITA-SG-34</v>
      </c>
      <c r="J1553" s="32" t="str">
        <f>MID(Tabella1[[#This Row],[COD PRODOTTO]],3,3)</f>
        <v>872</v>
      </c>
      <c r="K1553" s="32"/>
      <c r="L1553" t="str">
        <f t="shared" si="125"/>
        <v>terminato</v>
      </c>
      <c r="M1553" t="str">
        <f t="shared" si="126"/>
        <v>S6872456</v>
      </c>
      <c r="N1553" t="str">
        <f>TRIM(C1553)</f>
        <v>ITA</v>
      </c>
      <c r="O1553" t="str">
        <f>TRIM(D1553)</f>
        <v>SG</v>
      </c>
      <c r="P1553" t="str">
        <f t="shared" si="124"/>
        <v>terminato</v>
      </c>
      <c r="Q1553" t="str">
        <f t="shared" si="124"/>
        <v>0</v>
      </c>
      <c r="R1553" t="str">
        <f t="shared" si="124"/>
        <v>34</v>
      </c>
    </row>
    <row r="1554" spans="1:18" ht="12.75" customHeight="1" x14ac:dyDescent="0.3">
      <c r="A1554" s="16">
        <v>1556</v>
      </c>
      <c r="B1554" s="14" t="s">
        <v>750</v>
      </c>
      <c r="C1554" s="14" t="s">
        <v>8</v>
      </c>
      <c r="D1554" s="14" t="s">
        <v>54</v>
      </c>
      <c r="E1554" s="15" t="s">
        <v>1391</v>
      </c>
      <c r="F1554" s="16">
        <v>20</v>
      </c>
      <c r="G1554" s="17">
        <v>20</v>
      </c>
      <c r="H1554" s="18">
        <f t="shared" si="122"/>
        <v>400</v>
      </c>
      <c r="I1554" s="14" t="str">
        <f t="shared" si="123"/>
        <v>ITA-zan S.R.L.-20</v>
      </c>
      <c r="J1554" s="32" t="str">
        <f>MID(Tabella1[[#This Row],[COD PRODOTTO]],3,3)</f>
        <v>052</v>
      </c>
      <c r="K1554" s="32"/>
      <c r="L1554" t="str">
        <f t="shared" si="125"/>
        <v>terminato</v>
      </c>
      <c r="M1554" t="str">
        <f t="shared" si="126"/>
        <v>G1052438</v>
      </c>
      <c r="N1554" t="str">
        <f>TRIM(C1554)</f>
        <v>ITA</v>
      </c>
      <c r="O1554" t="str">
        <f>TRIM(D1554)</f>
        <v>zan S.R.L.</v>
      </c>
      <c r="P1554" t="str">
        <f t="shared" si="124"/>
        <v>non terminato</v>
      </c>
      <c r="Q1554" t="str">
        <f t="shared" si="124"/>
        <v>20</v>
      </c>
      <c r="R1554" t="str">
        <f t="shared" si="124"/>
        <v>20</v>
      </c>
    </row>
    <row r="1555" spans="1:18" ht="12.75" customHeight="1" x14ac:dyDescent="0.3">
      <c r="A1555" s="16">
        <v>1557</v>
      </c>
      <c r="B1555" s="14" t="s">
        <v>751</v>
      </c>
      <c r="C1555" s="14" t="s">
        <v>8</v>
      </c>
      <c r="D1555" s="14" t="s">
        <v>47</v>
      </c>
      <c r="E1555" s="15" t="s">
        <v>1391</v>
      </c>
      <c r="F1555" s="16">
        <v>30</v>
      </c>
      <c r="G1555" s="17">
        <v>36</v>
      </c>
      <c r="H1555" s="18">
        <f t="shared" si="122"/>
        <v>1080</v>
      </c>
      <c r="I1555" s="14" t="str">
        <f t="shared" si="123"/>
        <v>ITA-zan pin SPA-36</v>
      </c>
      <c r="J1555" s="32" t="str">
        <f>MID(Tabella1[[#This Row],[COD PRODOTTO]],3,3)</f>
        <v>831</v>
      </c>
      <c r="K1555" s="32"/>
      <c r="L1555" t="str">
        <f t="shared" si="125"/>
        <v>terminato</v>
      </c>
      <c r="M1555" t="str">
        <f t="shared" si="126"/>
        <v>F1831804</v>
      </c>
      <c r="N1555" t="str">
        <f>TRIM(C1555)</f>
        <v>ITA</v>
      </c>
      <c r="O1555" t="str">
        <f>TRIM(D1555)</f>
        <v>zan pin SPA</v>
      </c>
      <c r="P1555" t="str">
        <f t="shared" si="124"/>
        <v>non terminato</v>
      </c>
      <c r="Q1555" t="str">
        <f t="shared" si="124"/>
        <v>30</v>
      </c>
      <c r="R1555" t="str">
        <f t="shared" si="124"/>
        <v>36</v>
      </c>
    </row>
    <row r="1556" spans="1:18" ht="12.75" customHeight="1" x14ac:dyDescent="0.3">
      <c r="A1556" s="16">
        <v>1558</v>
      </c>
      <c r="B1556" s="14" t="s">
        <v>751</v>
      </c>
      <c r="C1556" s="14" t="s">
        <v>8</v>
      </c>
      <c r="D1556" s="14" t="s">
        <v>47</v>
      </c>
      <c r="E1556" s="14" t="s">
        <v>10</v>
      </c>
      <c r="F1556" s="16">
        <v>0</v>
      </c>
      <c r="G1556" s="17">
        <v>22</v>
      </c>
      <c r="H1556" s="18" t="str">
        <f t="shared" si="122"/>
        <v/>
      </c>
      <c r="I1556" s="14" t="str">
        <f t="shared" si="123"/>
        <v>ITA-zan pin SPA-22</v>
      </c>
      <c r="J1556" s="32" t="str">
        <f>MID(Tabella1[[#This Row],[COD PRODOTTO]],3,3)</f>
        <v>831</v>
      </c>
      <c r="K1556" s="32"/>
      <c r="L1556" t="str">
        <f t="shared" si="125"/>
        <v>terminato</v>
      </c>
      <c r="M1556" t="str">
        <f t="shared" si="126"/>
        <v>F1831804</v>
      </c>
      <c r="N1556" t="str">
        <f>TRIM(C1556)</f>
        <v>ITA</v>
      </c>
      <c r="O1556" t="str">
        <f>TRIM(D1556)</f>
        <v>zan pin SPA</v>
      </c>
      <c r="P1556" t="str">
        <f t="shared" si="124"/>
        <v>terminato</v>
      </c>
      <c r="Q1556" t="str">
        <f t="shared" si="124"/>
        <v>0</v>
      </c>
      <c r="R1556" t="str">
        <f t="shared" si="124"/>
        <v>22</v>
      </c>
    </row>
    <row r="1557" spans="1:18" ht="12.75" customHeight="1" x14ac:dyDescent="0.3">
      <c r="A1557" s="16">
        <v>1559</v>
      </c>
      <c r="B1557" s="14" t="s">
        <v>751</v>
      </c>
      <c r="C1557" s="14" t="s">
        <v>8</v>
      </c>
      <c r="D1557" s="14" t="s">
        <v>47</v>
      </c>
      <c r="E1557" s="15" t="s">
        <v>1391</v>
      </c>
      <c r="F1557" s="16">
        <v>20</v>
      </c>
      <c r="G1557" s="17">
        <v>19</v>
      </c>
      <c r="H1557" s="18">
        <f t="shared" si="122"/>
        <v>380</v>
      </c>
      <c r="I1557" s="14" t="str">
        <f t="shared" si="123"/>
        <v>ITA-zan pin SPA-19</v>
      </c>
      <c r="J1557" s="32" t="str">
        <f>MID(Tabella1[[#This Row],[COD PRODOTTO]],3,3)</f>
        <v>831</v>
      </c>
      <c r="K1557" s="32"/>
      <c r="L1557" t="str">
        <f t="shared" si="125"/>
        <v>terminato</v>
      </c>
      <c r="M1557" t="str">
        <f t="shared" si="126"/>
        <v>F1831804</v>
      </c>
      <c r="N1557" t="str">
        <f>TRIM(C1557)</f>
        <v>ITA</v>
      </c>
      <c r="O1557" t="str">
        <f>TRIM(D1557)</f>
        <v>zan pin SPA</v>
      </c>
      <c r="P1557" t="str">
        <f t="shared" si="124"/>
        <v>non terminato</v>
      </c>
      <c r="Q1557" t="str">
        <f t="shared" si="124"/>
        <v>20</v>
      </c>
      <c r="R1557" t="str">
        <f t="shared" si="124"/>
        <v>19</v>
      </c>
    </row>
    <row r="1558" spans="1:18" ht="12.75" customHeight="1" x14ac:dyDescent="0.3">
      <c r="A1558" s="16">
        <v>1560</v>
      </c>
      <c r="B1558" s="14" t="s">
        <v>752</v>
      </c>
      <c r="C1558" s="14" t="s">
        <v>8</v>
      </c>
      <c r="D1558" s="14" t="s">
        <v>97</v>
      </c>
      <c r="E1558" s="14" t="s">
        <v>10</v>
      </c>
      <c r="F1558" s="16">
        <v>0</v>
      </c>
      <c r="G1558" s="17">
        <v>22</v>
      </c>
      <c r="H1558" s="18" t="str">
        <f t="shared" si="122"/>
        <v/>
      </c>
      <c r="I1558" s="14" t="str">
        <f t="shared" si="123"/>
        <v>ITA-zan SPA-22</v>
      </c>
      <c r="J1558" s="32" t="str">
        <f>MID(Tabella1[[#This Row],[COD PRODOTTO]],3,3)</f>
        <v>273</v>
      </c>
      <c r="K1558" s="32"/>
      <c r="L1558" t="str">
        <f t="shared" si="125"/>
        <v>terminato</v>
      </c>
      <c r="M1558" t="str">
        <f t="shared" si="126"/>
        <v>C1273231</v>
      </c>
      <c r="N1558" t="str">
        <f>TRIM(C1558)</f>
        <v>ITA</v>
      </c>
      <c r="O1558" t="str">
        <f>TRIM(D1558)</f>
        <v>zan SPA</v>
      </c>
      <c r="P1558" t="str">
        <f t="shared" si="124"/>
        <v>terminato</v>
      </c>
      <c r="Q1558" t="str">
        <f t="shared" si="124"/>
        <v>0</v>
      </c>
      <c r="R1558" t="str">
        <f t="shared" si="124"/>
        <v>22</v>
      </c>
    </row>
    <row r="1559" spans="1:18" ht="12.75" customHeight="1" x14ac:dyDescent="0.3">
      <c r="A1559" s="16">
        <v>1561</v>
      </c>
      <c r="B1559" s="14" t="s">
        <v>752</v>
      </c>
      <c r="C1559" s="14" t="s">
        <v>8</v>
      </c>
      <c r="D1559" s="14" t="s">
        <v>97</v>
      </c>
      <c r="E1559" s="15" t="s">
        <v>1391</v>
      </c>
      <c r="F1559" s="16">
        <v>20</v>
      </c>
      <c r="G1559" s="17">
        <v>17</v>
      </c>
      <c r="H1559" s="18">
        <f t="shared" si="122"/>
        <v>340</v>
      </c>
      <c r="I1559" s="14" t="str">
        <f t="shared" si="123"/>
        <v>ITA-zan SPA-17</v>
      </c>
      <c r="J1559" s="32" t="str">
        <f>MID(Tabella1[[#This Row],[COD PRODOTTO]],3,3)</f>
        <v>273</v>
      </c>
      <c r="K1559" s="32"/>
      <c r="L1559" t="str">
        <f t="shared" si="125"/>
        <v>terminato</v>
      </c>
      <c r="M1559" t="str">
        <f t="shared" si="126"/>
        <v>C1273231</v>
      </c>
      <c r="N1559" t="str">
        <f>TRIM(C1559)</f>
        <v>ITA</v>
      </c>
      <c r="O1559" t="str">
        <f>TRIM(D1559)</f>
        <v>zan SPA</v>
      </c>
      <c r="P1559" t="str">
        <f t="shared" si="124"/>
        <v>non terminato</v>
      </c>
      <c r="Q1559" t="str">
        <f t="shared" si="124"/>
        <v>20</v>
      </c>
      <c r="R1559" t="str">
        <f t="shared" si="124"/>
        <v>17</v>
      </c>
    </row>
    <row r="1560" spans="1:18" ht="12.75" customHeight="1" x14ac:dyDescent="0.3">
      <c r="A1560" s="16">
        <v>1562</v>
      </c>
      <c r="B1560" s="14" t="s">
        <v>752</v>
      </c>
      <c r="C1560" s="14" t="s">
        <v>8</v>
      </c>
      <c r="D1560" s="14" t="s">
        <v>97</v>
      </c>
      <c r="E1560" s="15" t="s">
        <v>1391</v>
      </c>
      <c r="F1560" s="16">
        <v>30</v>
      </c>
      <c r="G1560" s="17">
        <v>17</v>
      </c>
      <c r="H1560" s="18">
        <f t="shared" si="122"/>
        <v>510</v>
      </c>
      <c r="I1560" s="14" t="str">
        <f t="shared" si="123"/>
        <v>ITA-zan SPA-17</v>
      </c>
      <c r="J1560" s="32" t="str">
        <f>MID(Tabella1[[#This Row],[COD PRODOTTO]],3,3)</f>
        <v>273</v>
      </c>
      <c r="K1560" s="32"/>
      <c r="L1560" t="str">
        <f t="shared" si="125"/>
        <v>terminato</v>
      </c>
      <c r="M1560" t="str">
        <f t="shared" si="126"/>
        <v>C1273231</v>
      </c>
      <c r="N1560" t="str">
        <f>TRIM(C1560)</f>
        <v>ITA</v>
      </c>
      <c r="O1560" t="str">
        <f>TRIM(D1560)</f>
        <v>zan SPA</v>
      </c>
      <c r="P1560" t="str">
        <f t="shared" si="124"/>
        <v>non terminato</v>
      </c>
      <c r="Q1560" t="str">
        <f t="shared" si="124"/>
        <v>30</v>
      </c>
      <c r="R1560" t="str">
        <f t="shared" si="124"/>
        <v>17</v>
      </c>
    </row>
    <row r="1561" spans="1:18" ht="12.75" customHeight="1" x14ac:dyDescent="0.3">
      <c r="A1561" s="16">
        <v>1563</v>
      </c>
      <c r="B1561" s="14" t="s">
        <v>753</v>
      </c>
      <c r="C1561" s="14" t="s">
        <v>8</v>
      </c>
      <c r="D1561" s="14" t="s">
        <v>97</v>
      </c>
      <c r="E1561" s="15" t="s">
        <v>1391</v>
      </c>
      <c r="F1561" s="16">
        <v>30</v>
      </c>
      <c r="G1561" s="17">
        <v>13</v>
      </c>
      <c r="H1561" s="18">
        <f t="shared" si="122"/>
        <v>390</v>
      </c>
      <c r="I1561" s="14" t="str">
        <f t="shared" si="123"/>
        <v>ITA-zan SPA-13</v>
      </c>
      <c r="J1561" s="32" t="str">
        <f>MID(Tabella1[[#This Row],[COD PRODOTTO]],3,3)</f>
        <v>928</v>
      </c>
      <c r="K1561" s="32"/>
      <c r="L1561" t="str">
        <f t="shared" si="125"/>
        <v>terminato</v>
      </c>
      <c r="M1561" t="str">
        <f t="shared" si="126"/>
        <v>A9928428</v>
      </c>
      <c r="N1561" t="str">
        <f>TRIM(C1561)</f>
        <v>ITA</v>
      </c>
      <c r="O1561" t="str">
        <f>TRIM(D1561)</f>
        <v>zan SPA</v>
      </c>
      <c r="P1561" t="str">
        <f t="shared" si="124"/>
        <v>non terminato</v>
      </c>
      <c r="Q1561" t="str">
        <f t="shared" si="124"/>
        <v>30</v>
      </c>
      <c r="R1561" t="str">
        <f t="shared" si="124"/>
        <v>13</v>
      </c>
    </row>
    <row r="1562" spans="1:18" ht="12.75" customHeight="1" x14ac:dyDescent="0.3">
      <c r="A1562" s="16">
        <v>1564</v>
      </c>
      <c r="B1562" s="14" t="s">
        <v>753</v>
      </c>
      <c r="C1562" s="14" t="s">
        <v>8</v>
      </c>
      <c r="D1562" s="14" t="s">
        <v>97</v>
      </c>
      <c r="E1562" s="14" t="s">
        <v>10</v>
      </c>
      <c r="F1562" s="16">
        <v>0</v>
      </c>
      <c r="G1562" s="17">
        <v>14</v>
      </c>
      <c r="H1562" s="18" t="str">
        <f t="shared" si="122"/>
        <v/>
      </c>
      <c r="I1562" s="14" t="str">
        <f t="shared" si="123"/>
        <v>ITA-zan SPA-14</v>
      </c>
      <c r="J1562" s="32" t="str">
        <f>MID(Tabella1[[#This Row],[COD PRODOTTO]],3,3)</f>
        <v>928</v>
      </c>
      <c r="K1562" s="32"/>
      <c r="L1562" t="str">
        <f t="shared" si="125"/>
        <v>terminato</v>
      </c>
      <c r="M1562" t="str">
        <f t="shared" si="126"/>
        <v>A9928428</v>
      </c>
      <c r="N1562" t="str">
        <f>TRIM(C1562)</f>
        <v>ITA</v>
      </c>
      <c r="O1562" t="str">
        <f>TRIM(D1562)</f>
        <v>zan SPA</v>
      </c>
      <c r="P1562" t="str">
        <f t="shared" si="124"/>
        <v>terminato</v>
      </c>
      <c r="Q1562" t="str">
        <f t="shared" si="124"/>
        <v>0</v>
      </c>
      <c r="R1562" t="str">
        <f t="shared" si="124"/>
        <v>14</v>
      </c>
    </row>
    <row r="1563" spans="1:18" ht="12.75" customHeight="1" x14ac:dyDescent="0.3">
      <c r="A1563" s="16">
        <v>1565</v>
      </c>
      <c r="B1563" s="14" t="s">
        <v>753</v>
      </c>
      <c r="C1563" s="14" t="s">
        <v>8</v>
      </c>
      <c r="D1563" s="14" t="s">
        <v>97</v>
      </c>
      <c r="E1563" s="15" t="s">
        <v>1391</v>
      </c>
      <c r="F1563" s="16">
        <v>20</v>
      </c>
      <c r="G1563" s="17">
        <v>28</v>
      </c>
      <c r="H1563" s="18">
        <f t="shared" si="122"/>
        <v>560</v>
      </c>
      <c r="I1563" s="14" t="str">
        <f t="shared" si="123"/>
        <v>ITA-zan SPA-28</v>
      </c>
      <c r="J1563" s="32" t="str">
        <f>MID(Tabella1[[#This Row],[COD PRODOTTO]],3,3)</f>
        <v>928</v>
      </c>
      <c r="K1563" s="32"/>
      <c r="L1563" t="str">
        <f t="shared" si="125"/>
        <v>terminato</v>
      </c>
      <c r="M1563" t="str">
        <f t="shared" si="126"/>
        <v>A9928428</v>
      </c>
      <c r="N1563" t="str">
        <f>TRIM(C1563)</f>
        <v>ITA</v>
      </c>
      <c r="O1563" t="str">
        <f>TRIM(D1563)</f>
        <v>zan SPA</v>
      </c>
      <c r="P1563" t="str">
        <f t="shared" si="124"/>
        <v>non terminato</v>
      </c>
      <c r="Q1563" t="str">
        <f t="shared" si="124"/>
        <v>20</v>
      </c>
      <c r="R1563" t="str">
        <f t="shared" si="124"/>
        <v>28</v>
      </c>
    </row>
    <row r="1564" spans="1:18" ht="12.75" customHeight="1" x14ac:dyDescent="0.3">
      <c r="A1564" s="16">
        <v>1566</v>
      </c>
      <c r="B1564" s="14" t="s">
        <v>754</v>
      </c>
      <c r="C1564" s="14" t="s">
        <v>8</v>
      </c>
      <c r="D1564" s="14" t="s">
        <v>9</v>
      </c>
      <c r="E1564" s="14" t="s">
        <v>10</v>
      </c>
      <c r="F1564" s="16">
        <v>0</v>
      </c>
      <c r="G1564" s="17">
        <v>17</v>
      </c>
      <c r="H1564" s="18" t="str">
        <f t="shared" si="122"/>
        <v/>
      </c>
      <c r="I1564" s="14" t="str">
        <f t="shared" si="123"/>
        <v>ITA-SG-17</v>
      </c>
      <c r="J1564" s="32" t="str">
        <f>MID(Tabella1[[#This Row],[COD PRODOTTO]],3,3)</f>
        <v>376</v>
      </c>
      <c r="K1564" s="32"/>
      <c r="L1564" t="str">
        <f t="shared" si="125"/>
        <v>terminato</v>
      </c>
      <c r="M1564" t="str">
        <f t="shared" si="126"/>
        <v>C6376218</v>
      </c>
      <c r="N1564" t="str">
        <f>TRIM(C1564)</f>
        <v>ITA</v>
      </c>
      <c r="O1564" t="str">
        <f>TRIM(D1564)</f>
        <v>SG</v>
      </c>
      <c r="P1564" t="str">
        <f t="shared" si="124"/>
        <v>terminato</v>
      </c>
      <c r="Q1564" t="str">
        <f t="shared" si="124"/>
        <v>0</v>
      </c>
      <c r="R1564" t="str">
        <f t="shared" si="124"/>
        <v>17</v>
      </c>
    </row>
    <row r="1565" spans="1:18" ht="12.75" customHeight="1" x14ac:dyDescent="0.3">
      <c r="A1565" s="16">
        <v>1567</v>
      </c>
      <c r="B1565" s="14" t="s">
        <v>754</v>
      </c>
      <c r="C1565" s="14" t="s">
        <v>8</v>
      </c>
      <c r="D1565" s="14" t="s">
        <v>9</v>
      </c>
      <c r="E1565" s="15" t="s">
        <v>1391</v>
      </c>
      <c r="F1565" s="16">
        <v>20</v>
      </c>
      <c r="G1565" s="17">
        <v>18</v>
      </c>
      <c r="H1565" s="18">
        <f t="shared" si="122"/>
        <v>360</v>
      </c>
      <c r="I1565" s="14" t="str">
        <f t="shared" si="123"/>
        <v>ITA-SG-18</v>
      </c>
      <c r="J1565" s="32" t="str">
        <f>MID(Tabella1[[#This Row],[COD PRODOTTO]],3,3)</f>
        <v>376</v>
      </c>
      <c r="K1565" s="32"/>
      <c r="L1565" t="str">
        <f t="shared" si="125"/>
        <v>terminato</v>
      </c>
      <c r="M1565" t="str">
        <f t="shared" si="126"/>
        <v>C6376218</v>
      </c>
      <c r="N1565" t="str">
        <f>TRIM(C1565)</f>
        <v>ITA</v>
      </c>
      <c r="O1565" t="str">
        <f>TRIM(D1565)</f>
        <v>SG</v>
      </c>
      <c r="P1565" t="str">
        <f t="shared" si="124"/>
        <v>non terminato</v>
      </c>
      <c r="Q1565" t="str">
        <f t="shared" si="124"/>
        <v>20</v>
      </c>
      <c r="R1565" t="str">
        <f t="shared" si="124"/>
        <v>18</v>
      </c>
    </row>
    <row r="1566" spans="1:18" ht="12.75" customHeight="1" x14ac:dyDescent="0.3">
      <c r="A1566" s="16">
        <v>1568</v>
      </c>
      <c r="B1566" s="14" t="s">
        <v>754</v>
      </c>
      <c r="C1566" s="14" t="s">
        <v>8</v>
      </c>
      <c r="D1566" s="14" t="s">
        <v>9</v>
      </c>
      <c r="E1566" s="15" t="s">
        <v>1391</v>
      </c>
      <c r="F1566" s="16">
        <v>30</v>
      </c>
      <c r="G1566" s="17">
        <v>24</v>
      </c>
      <c r="H1566" s="18">
        <f t="shared" si="122"/>
        <v>720</v>
      </c>
      <c r="I1566" s="14" t="str">
        <f t="shared" si="123"/>
        <v>ITA-SG-24</v>
      </c>
      <c r="J1566" s="32" t="str">
        <f>MID(Tabella1[[#This Row],[COD PRODOTTO]],3,3)</f>
        <v>376</v>
      </c>
      <c r="K1566" s="32"/>
      <c r="L1566" t="str">
        <f t="shared" si="125"/>
        <v>terminato</v>
      </c>
      <c r="M1566" t="str">
        <f t="shared" si="126"/>
        <v>C6376218</v>
      </c>
      <c r="N1566" t="str">
        <f>TRIM(C1566)</f>
        <v>ITA</v>
      </c>
      <c r="O1566" t="str">
        <f>TRIM(D1566)</f>
        <v>SG</v>
      </c>
      <c r="P1566" t="str">
        <f t="shared" si="124"/>
        <v>non terminato</v>
      </c>
      <c r="Q1566" t="str">
        <f t="shared" si="124"/>
        <v>30</v>
      </c>
      <c r="R1566" t="str">
        <f t="shared" si="124"/>
        <v>24</v>
      </c>
    </row>
    <row r="1567" spans="1:18" ht="12.75" customHeight="1" x14ac:dyDescent="0.3">
      <c r="A1567" s="16">
        <v>1569</v>
      </c>
      <c r="B1567" s="14" t="s">
        <v>755</v>
      </c>
      <c r="C1567" s="14" t="s">
        <v>8</v>
      </c>
      <c r="D1567" s="14" t="s">
        <v>47</v>
      </c>
      <c r="E1567" s="15" t="s">
        <v>1391</v>
      </c>
      <c r="F1567" s="16">
        <v>20</v>
      </c>
      <c r="G1567" s="17">
        <v>22</v>
      </c>
      <c r="H1567" s="18">
        <f t="shared" si="122"/>
        <v>440</v>
      </c>
      <c r="I1567" s="14" t="str">
        <f t="shared" si="123"/>
        <v>ITA-zan pin SPA-22</v>
      </c>
      <c r="J1567" s="32" t="str">
        <f>MID(Tabella1[[#This Row],[COD PRODOTTO]],3,3)</f>
        <v>392</v>
      </c>
      <c r="K1567" s="32"/>
      <c r="L1567" t="str">
        <f t="shared" si="125"/>
        <v>terminato</v>
      </c>
      <c r="M1567" t="str">
        <f t="shared" si="126"/>
        <v>G2392355</v>
      </c>
      <c r="N1567" t="str">
        <f>TRIM(C1567)</f>
        <v>ITA</v>
      </c>
      <c r="O1567" t="str">
        <f>TRIM(D1567)</f>
        <v>zan pin SPA</v>
      </c>
      <c r="P1567" t="str">
        <f t="shared" si="124"/>
        <v>non terminato</v>
      </c>
      <c r="Q1567" t="str">
        <f t="shared" si="124"/>
        <v>20</v>
      </c>
      <c r="R1567" t="str">
        <f t="shared" si="124"/>
        <v>22</v>
      </c>
    </row>
    <row r="1568" spans="1:18" ht="12.75" customHeight="1" x14ac:dyDescent="0.3">
      <c r="A1568" s="16">
        <v>1570</v>
      </c>
      <c r="B1568" s="14" t="s">
        <v>755</v>
      </c>
      <c r="C1568" s="14" t="s">
        <v>8</v>
      </c>
      <c r="D1568" s="14" t="s">
        <v>47</v>
      </c>
      <c r="E1568" s="15" t="s">
        <v>1391</v>
      </c>
      <c r="F1568" s="16">
        <v>20</v>
      </c>
      <c r="G1568" s="17">
        <v>29</v>
      </c>
      <c r="H1568" s="18">
        <f t="shared" si="122"/>
        <v>580</v>
      </c>
      <c r="I1568" s="14" t="str">
        <f t="shared" si="123"/>
        <v>ITA-zan pin SPA-29</v>
      </c>
      <c r="J1568" s="32" t="str">
        <f>MID(Tabella1[[#This Row],[COD PRODOTTO]],3,3)</f>
        <v>392</v>
      </c>
      <c r="K1568" s="32"/>
      <c r="L1568" t="str">
        <f t="shared" si="125"/>
        <v>terminato</v>
      </c>
      <c r="M1568" t="str">
        <f t="shared" si="126"/>
        <v>G2392355</v>
      </c>
      <c r="N1568" t="str">
        <f>TRIM(C1568)</f>
        <v>ITA</v>
      </c>
      <c r="O1568" t="str">
        <f>TRIM(D1568)</f>
        <v>zan pin SPA</v>
      </c>
      <c r="P1568" t="str">
        <f t="shared" si="124"/>
        <v>non terminato</v>
      </c>
      <c r="Q1568" t="str">
        <f t="shared" si="124"/>
        <v>20</v>
      </c>
      <c r="R1568" t="str">
        <f t="shared" si="124"/>
        <v>29</v>
      </c>
    </row>
    <row r="1569" spans="1:18" ht="12.75" customHeight="1" x14ac:dyDescent="0.3">
      <c r="A1569" s="16">
        <v>1571</v>
      </c>
      <c r="B1569" s="14" t="s">
        <v>755</v>
      </c>
      <c r="C1569" s="14" t="s">
        <v>8</v>
      </c>
      <c r="D1569" s="14" t="s">
        <v>47</v>
      </c>
      <c r="E1569" s="15" t="s">
        <v>1391</v>
      </c>
      <c r="F1569" s="16">
        <v>30</v>
      </c>
      <c r="G1569" s="17">
        <v>35</v>
      </c>
      <c r="H1569" s="18">
        <f t="shared" si="122"/>
        <v>1050</v>
      </c>
      <c r="I1569" s="14" t="str">
        <f t="shared" si="123"/>
        <v>ITA-zan pin SPA-35</v>
      </c>
      <c r="J1569" s="32" t="str">
        <f>MID(Tabella1[[#This Row],[COD PRODOTTO]],3,3)</f>
        <v>392</v>
      </c>
      <c r="K1569" s="32"/>
      <c r="L1569" t="str">
        <f t="shared" si="125"/>
        <v>terminato</v>
      </c>
      <c r="M1569" t="str">
        <f t="shared" si="126"/>
        <v>G2392355</v>
      </c>
      <c r="N1569" t="str">
        <f>TRIM(C1569)</f>
        <v>ITA</v>
      </c>
      <c r="O1569" t="str">
        <f>TRIM(D1569)</f>
        <v>zan pin SPA</v>
      </c>
      <c r="P1569" t="str">
        <f t="shared" si="124"/>
        <v>non terminato</v>
      </c>
      <c r="Q1569" t="str">
        <f t="shared" si="124"/>
        <v>30</v>
      </c>
      <c r="R1569" t="str">
        <f t="shared" si="124"/>
        <v>35</v>
      </c>
    </row>
    <row r="1570" spans="1:18" ht="12.75" customHeight="1" x14ac:dyDescent="0.3">
      <c r="A1570" s="16">
        <v>1572</v>
      </c>
      <c r="B1570" s="14" t="s">
        <v>755</v>
      </c>
      <c r="C1570" s="14" t="s">
        <v>8</v>
      </c>
      <c r="D1570" s="14" t="s">
        <v>47</v>
      </c>
      <c r="E1570" s="14" t="s">
        <v>10</v>
      </c>
      <c r="F1570" s="16">
        <v>0</v>
      </c>
      <c r="G1570" s="17">
        <v>18</v>
      </c>
      <c r="H1570" s="18" t="str">
        <f t="shared" si="122"/>
        <v/>
      </c>
      <c r="I1570" s="14" t="str">
        <f t="shared" si="123"/>
        <v>ITA-zan pin SPA-18</v>
      </c>
      <c r="J1570" s="32" t="str">
        <f>MID(Tabella1[[#This Row],[COD PRODOTTO]],3,3)</f>
        <v>392</v>
      </c>
      <c r="K1570" s="32"/>
      <c r="L1570" t="str">
        <f t="shared" si="125"/>
        <v>terminato</v>
      </c>
      <c r="M1570" t="str">
        <f t="shared" si="126"/>
        <v>G2392355</v>
      </c>
      <c r="N1570" t="str">
        <f>TRIM(C1570)</f>
        <v>ITA</v>
      </c>
      <c r="O1570" t="str">
        <f>TRIM(D1570)</f>
        <v>zan pin SPA</v>
      </c>
      <c r="P1570" t="str">
        <f t="shared" si="124"/>
        <v>terminato</v>
      </c>
      <c r="Q1570" t="str">
        <f t="shared" si="124"/>
        <v>0</v>
      </c>
      <c r="R1570" t="str">
        <f t="shared" si="124"/>
        <v>18</v>
      </c>
    </row>
    <row r="1571" spans="1:18" ht="12.75" customHeight="1" x14ac:dyDescent="0.3">
      <c r="A1571" s="16">
        <v>1573</v>
      </c>
      <c r="B1571" s="14" t="s">
        <v>756</v>
      </c>
      <c r="C1571" s="14" t="s">
        <v>8</v>
      </c>
      <c r="D1571" s="14" t="s">
        <v>47</v>
      </c>
      <c r="E1571" s="14" t="s">
        <v>10</v>
      </c>
      <c r="F1571" s="16">
        <v>0</v>
      </c>
      <c r="G1571" s="17">
        <v>15</v>
      </c>
      <c r="H1571" s="18" t="str">
        <f t="shared" si="122"/>
        <v/>
      </c>
      <c r="I1571" s="14" t="str">
        <f t="shared" si="123"/>
        <v>ITA-zan pin SPA-15</v>
      </c>
      <c r="J1571" s="32" t="str">
        <f>MID(Tabella1[[#This Row],[COD PRODOTTO]],3,3)</f>
        <v>357</v>
      </c>
      <c r="K1571" s="32"/>
      <c r="L1571" t="str">
        <f t="shared" si="125"/>
        <v>terminato</v>
      </c>
      <c r="M1571" t="str">
        <f t="shared" si="126"/>
        <v>F2357976</v>
      </c>
      <c r="N1571" t="str">
        <f>TRIM(C1571)</f>
        <v>ITA</v>
      </c>
      <c r="O1571" t="str">
        <f>TRIM(D1571)</f>
        <v>zan pin SPA</v>
      </c>
      <c r="P1571" t="str">
        <f t="shared" si="124"/>
        <v>terminato</v>
      </c>
      <c r="Q1571" t="str">
        <f t="shared" si="124"/>
        <v>0</v>
      </c>
      <c r="R1571" t="str">
        <f t="shared" si="124"/>
        <v>15</v>
      </c>
    </row>
    <row r="1572" spans="1:18" ht="12.75" customHeight="1" x14ac:dyDescent="0.3">
      <c r="A1572" s="16">
        <v>1574</v>
      </c>
      <c r="B1572" s="14" t="s">
        <v>756</v>
      </c>
      <c r="C1572" s="14" t="s">
        <v>8</v>
      </c>
      <c r="D1572" s="14" t="s">
        <v>47</v>
      </c>
      <c r="E1572" s="15" t="s">
        <v>1391</v>
      </c>
      <c r="F1572" s="16">
        <v>30</v>
      </c>
      <c r="G1572" s="17">
        <v>29</v>
      </c>
      <c r="H1572" s="18">
        <f t="shared" si="122"/>
        <v>870</v>
      </c>
      <c r="I1572" s="14" t="str">
        <f t="shared" si="123"/>
        <v>ITA-zan pin SPA-29</v>
      </c>
      <c r="J1572" s="32" t="str">
        <f>MID(Tabella1[[#This Row],[COD PRODOTTO]],3,3)</f>
        <v>357</v>
      </c>
      <c r="K1572" s="32"/>
      <c r="L1572" t="str">
        <f t="shared" si="125"/>
        <v>terminato</v>
      </c>
      <c r="M1572" t="str">
        <f t="shared" si="126"/>
        <v>F2357976</v>
      </c>
      <c r="N1572" t="str">
        <f>TRIM(C1572)</f>
        <v>ITA</v>
      </c>
      <c r="O1572" t="str">
        <f>TRIM(D1572)</f>
        <v>zan pin SPA</v>
      </c>
      <c r="P1572" t="str">
        <f t="shared" si="124"/>
        <v>non terminato</v>
      </c>
      <c r="Q1572" t="str">
        <f t="shared" si="124"/>
        <v>30</v>
      </c>
      <c r="R1572" t="str">
        <f t="shared" si="124"/>
        <v>29</v>
      </c>
    </row>
    <row r="1573" spans="1:18" ht="12.75" customHeight="1" x14ac:dyDescent="0.3">
      <c r="A1573" s="16">
        <v>1575</v>
      </c>
      <c r="B1573" s="14" t="s">
        <v>757</v>
      </c>
      <c r="C1573" s="14" t="s">
        <v>8</v>
      </c>
      <c r="D1573" s="14" t="s">
        <v>9</v>
      </c>
      <c r="E1573" s="14" t="s">
        <v>10</v>
      </c>
      <c r="F1573" s="16">
        <v>0</v>
      </c>
      <c r="G1573" s="17">
        <v>35</v>
      </c>
      <c r="H1573" s="18" t="str">
        <f t="shared" si="122"/>
        <v/>
      </c>
      <c r="I1573" s="14" t="str">
        <f t="shared" si="123"/>
        <v>ITA-SG-35</v>
      </c>
      <c r="J1573" s="32" t="str">
        <f>MID(Tabella1[[#This Row],[COD PRODOTTO]],3,3)</f>
        <v>097</v>
      </c>
      <c r="K1573" s="32"/>
      <c r="L1573" t="str">
        <f t="shared" si="125"/>
        <v>terminato</v>
      </c>
      <c r="M1573" t="str">
        <f t="shared" si="126"/>
        <v>L5097597</v>
      </c>
      <c r="N1573" t="str">
        <f>TRIM(C1573)</f>
        <v>ITA</v>
      </c>
      <c r="O1573" t="str">
        <f>TRIM(D1573)</f>
        <v>SG</v>
      </c>
      <c r="P1573" t="str">
        <f t="shared" si="124"/>
        <v>terminato</v>
      </c>
      <c r="Q1573" t="str">
        <f t="shared" si="124"/>
        <v>0</v>
      </c>
      <c r="R1573" t="str">
        <f t="shared" si="124"/>
        <v>35</v>
      </c>
    </row>
    <row r="1574" spans="1:18" ht="12.75" customHeight="1" x14ac:dyDescent="0.3">
      <c r="A1574" s="16">
        <v>1576</v>
      </c>
      <c r="B1574" s="14" t="s">
        <v>758</v>
      </c>
      <c r="C1574" s="14" t="s">
        <v>8</v>
      </c>
      <c r="D1574" s="14" t="s">
        <v>47</v>
      </c>
      <c r="E1574" s="14" t="s">
        <v>10</v>
      </c>
      <c r="F1574" s="16">
        <v>0</v>
      </c>
      <c r="G1574" s="17">
        <v>33</v>
      </c>
      <c r="H1574" s="18" t="str">
        <f t="shared" si="122"/>
        <v/>
      </c>
      <c r="I1574" s="14" t="str">
        <f t="shared" si="123"/>
        <v>ITA-zan pin SPA-33</v>
      </c>
      <c r="J1574" s="32" t="str">
        <f>MID(Tabella1[[#This Row],[COD PRODOTTO]],3,3)</f>
        <v>538</v>
      </c>
      <c r="K1574" s="32"/>
      <c r="L1574" t="str">
        <f t="shared" si="125"/>
        <v>terminato</v>
      </c>
      <c r="M1574" t="str">
        <f t="shared" si="126"/>
        <v>P7538673</v>
      </c>
      <c r="N1574" t="str">
        <f>TRIM(C1574)</f>
        <v>ITA</v>
      </c>
      <c r="O1574" t="str">
        <f>TRIM(D1574)</f>
        <v>zan pin SPA</v>
      </c>
      <c r="P1574" t="str">
        <f t="shared" si="124"/>
        <v>terminato</v>
      </c>
      <c r="Q1574" t="str">
        <f t="shared" si="124"/>
        <v>0</v>
      </c>
      <c r="R1574" t="str">
        <f t="shared" si="124"/>
        <v>33</v>
      </c>
    </row>
    <row r="1575" spans="1:18" ht="12.75" customHeight="1" x14ac:dyDescent="0.3">
      <c r="A1575" s="16">
        <v>1577</v>
      </c>
      <c r="B1575" s="14" t="s">
        <v>759</v>
      </c>
      <c r="C1575" s="14" t="s">
        <v>8</v>
      </c>
      <c r="D1575" s="14" t="s">
        <v>9</v>
      </c>
      <c r="E1575" s="14" t="s">
        <v>10</v>
      </c>
      <c r="F1575" s="16">
        <v>0</v>
      </c>
      <c r="G1575" s="17">
        <v>36</v>
      </c>
      <c r="H1575" s="18" t="str">
        <f t="shared" si="122"/>
        <v/>
      </c>
      <c r="I1575" s="14" t="str">
        <f t="shared" si="123"/>
        <v>ITA-SG-36</v>
      </c>
      <c r="J1575" s="32" t="str">
        <f>MID(Tabella1[[#This Row],[COD PRODOTTO]],3,3)</f>
        <v>060</v>
      </c>
      <c r="K1575" s="32"/>
      <c r="L1575" t="str">
        <f t="shared" si="125"/>
        <v>terminato</v>
      </c>
      <c r="M1575" t="str">
        <f t="shared" si="126"/>
        <v>C8060737</v>
      </c>
      <c r="N1575" t="str">
        <f>TRIM(C1575)</f>
        <v>ITA</v>
      </c>
      <c r="O1575" t="str">
        <f>TRIM(D1575)</f>
        <v>SG</v>
      </c>
      <c r="P1575" t="str">
        <f t="shared" si="124"/>
        <v>terminato</v>
      </c>
      <c r="Q1575" t="str">
        <f t="shared" si="124"/>
        <v>0</v>
      </c>
      <c r="R1575" t="str">
        <f t="shared" si="124"/>
        <v>36</v>
      </c>
    </row>
    <row r="1576" spans="1:18" ht="12.75" customHeight="1" x14ac:dyDescent="0.3">
      <c r="A1576" s="16">
        <v>1578</v>
      </c>
      <c r="B1576" s="14" t="s">
        <v>760</v>
      </c>
      <c r="C1576" s="14" t="s">
        <v>8</v>
      </c>
      <c r="D1576" s="14" t="s">
        <v>65</v>
      </c>
      <c r="E1576" s="15" t="s">
        <v>1391</v>
      </c>
      <c r="F1576" s="16">
        <v>20</v>
      </c>
      <c r="G1576" s="17">
        <v>27</v>
      </c>
      <c r="H1576" s="18">
        <f t="shared" si="122"/>
        <v>540</v>
      </c>
      <c r="I1576" s="14" t="str">
        <f t="shared" si="123"/>
        <v>ITA-zan PAM-27</v>
      </c>
      <c r="J1576" s="32" t="str">
        <f>MID(Tabella1[[#This Row],[COD PRODOTTO]],3,3)</f>
        <v>155</v>
      </c>
      <c r="K1576" s="32"/>
      <c r="L1576" t="str">
        <f t="shared" si="125"/>
        <v>terminato</v>
      </c>
      <c r="M1576" t="str">
        <f t="shared" si="126"/>
        <v>R8155696</v>
      </c>
      <c r="N1576" t="str">
        <f>TRIM(C1576)</f>
        <v>ITA</v>
      </c>
      <c r="O1576" t="str">
        <f>TRIM(D1576)</f>
        <v>zan PAM</v>
      </c>
      <c r="P1576" t="str">
        <f t="shared" si="124"/>
        <v>non terminato</v>
      </c>
      <c r="Q1576" t="str">
        <f t="shared" si="124"/>
        <v>20</v>
      </c>
      <c r="R1576" t="str">
        <f t="shared" si="124"/>
        <v>27</v>
      </c>
    </row>
    <row r="1577" spans="1:18" ht="12.75" customHeight="1" x14ac:dyDescent="0.3">
      <c r="A1577" s="16">
        <v>1579</v>
      </c>
      <c r="B1577" s="14" t="s">
        <v>760</v>
      </c>
      <c r="C1577" s="14" t="s">
        <v>8</v>
      </c>
      <c r="D1577" s="14" t="s">
        <v>65</v>
      </c>
      <c r="E1577" s="14" t="s">
        <v>10</v>
      </c>
      <c r="F1577" s="16">
        <v>0</v>
      </c>
      <c r="G1577" s="17">
        <v>36</v>
      </c>
      <c r="H1577" s="18" t="str">
        <f t="shared" si="122"/>
        <v/>
      </c>
      <c r="I1577" s="14" t="str">
        <f t="shared" si="123"/>
        <v>ITA-zan PAM-36</v>
      </c>
      <c r="J1577" s="32" t="str">
        <f>MID(Tabella1[[#This Row],[COD PRODOTTO]],3,3)</f>
        <v>155</v>
      </c>
      <c r="K1577" s="32"/>
      <c r="L1577" t="str">
        <f t="shared" si="125"/>
        <v>terminato</v>
      </c>
      <c r="M1577" t="str">
        <f t="shared" si="126"/>
        <v>R8155696</v>
      </c>
      <c r="N1577" t="str">
        <f>TRIM(C1577)</f>
        <v>ITA</v>
      </c>
      <c r="O1577" t="str">
        <f>TRIM(D1577)</f>
        <v>zan PAM</v>
      </c>
      <c r="P1577" t="str">
        <f t="shared" si="124"/>
        <v>terminato</v>
      </c>
      <c r="Q1577" t="str">
        <f t="shared" si="124"/>
        <v>0</v>
      </c>
      <c r="R1577" t="str">
        <f t="shared" si="124"/>
        <v>36</v>
      </c>
    </row>
    <row r="1578" spans="1:18" ht="12.75" customHeight="1" x14ac:dyDescent="0.3">
      <c r="A1578" s="16">
        <v>1580</v>
      </c>
      <c r="B1578" s="14" t="s">
        <v>760</v>
      </c>
      <c r="C1578" s="14" t="s">
        <v>8</v>
      </c>
      <c r="D1578" s="14" t="s">
        <v>65</v>
      </c>
      <c r="E1578" s="15" t="s">
        <v>1391</v>
      </c>
      <c r="F1578" s="16">
        <v>30</v>
      </c>
      <c r="G1578" s="17">
        <v>26</v>
      </c>
      <c r="H1578" s="18">
        <f t="shared" si="122"/>
        <v>780</v>
      </c>
      <c r="I1578" s="14" t="str">
        <f t="shared" si="123"/>
        <v>ITA-zan PAM-26</v>
      </c>
      <c r="J1578" s="32" t="str">
        <f>MID(Tabella1[[#This Row],[COD PRODOTTO]],3,3)</f>
        <v>155</v>
      </c>
      <c r="K1578" s="32"/>
      <c r="L1578" t="str">
        <f t="shared" si="125"/>
        <v>terminato</v>
      </c>
      <c r="M1578" t="str">
        <f t="shared" si="126"/>
        <v>R8155696</v>
      </c>
      <c r="N1578" t="str">
        <f>TRIM(C1578)</f>
        <v>ITA</v>
      </c>
      <c r="O1578" t="str">
        <f>TRIM(D1578)</f>
        <v>zan PAM</v>
      </c>
      <c r="P1578" t="str">
        <f t="shared" si="124"/>
        <v>non terminato</v>
      </c>
      <c r="Q1578" t="str">
        <f t="shared" si="124"/>
        <v>30</v>
      </c>
      <c r="R1578" t="str">
        <f t="shared" si="124"/>
        <v>26</v>
      </c>
    </row>
    <row r="1579" spans="1:18" ht="12.75" customHeight="1" x14ac:dyDescent="0.3">
      <c r="A1579" s="16">
        <v>1581</v>
      </c>
      <c r="B1579" s="14" t="s">
        <v>761</v>
      </c>
      <c r="C1579" s="14" t="s">
        <v>8</v>
      </c>
      <c r="D1579" s="14" t="s">
        <v>36</v>
      </c>
      <c r="E1579" s="15" t="s">
        <v>1391</v>
      </c>
      <c r="F1579" s="16">
        <v>20</v>
      </c>
      <c r="G1579" s="17">
        <v>19</v>
      </c>
      <c r="H1579" s="18">
        <f t="shared" si="122"/>
        <v>380</v>
      </c>
      <c r="I1579" s="14" t="str">
        <f t="shared" si="123"/>
        <v>ITA-zan VETRI-19</v>
      </c>
      <c r="J1579" s="32" t="str">
        <f>MID(Tabella1[[#This Row],[COD PRODOTTO]],3,3)</f>
        <v>047</v>
      </c>
      <c r="K1579" s="32"/>
      <c r="L1579" t="str">
        <f t="shared" si="125"/>
        <v>terminato</v>
      </c>
      <c r="M1579" t="str">
        <f t="shared" si="126"/>
        <v>C2047397</v>
      </c>
      <c r="N1579" t="str">
        <f>TRIM(C1579)</f>
        <v>ITA</v>
      </c>
      <c r="O1579" t="str">
        <f>TRIM(D1579)</f>
        <v>zan VETRI</v>
      </c>
      <c r="P1579" t="str">
        <f t="shared" si="124"/>
        <v>non terminato</v>
      </c>
      <c r="Q1579" t="str">
        <f t="shared" si="124"/>
        <v>20</v>
      </c>
      <c r="R1579" t="str">
        <f t="shared" si="124"/>
        <v>19</v>
      </c>
    </row>
    <row r="1580" spans="1:18" ht="12.75" customHeight="1" x14ac:dyDescent="0.3">
      <c r="A1580" s="16">
        <v>1582</v>
      </c>
      <c r="B1580" s="14" t="s">
        <v>761</v>
      </c>
      <c r="C1580" s="14" t="s">
        <v>8</v>
      </c>
      <c r="D1580" s="14" t="s">
        <v>36</v>
      </c>
      <c r="E1580" s="14" t="s">
        <v>10</v>
      </c>
      <c r="F1580" s="16">
        <v>0</v>
      </c>
      <c r="G1580" s="17">
        <v>23</v>
      </c>
      <c r="H1580" s="18" t="str">
        <f t="shared" si="122"/>
        <v/>
      </c>
      <c r="I1580" s="14" t="str">
        <f t="shared" si="123"/>
        <v>ITA-zan VETRI-23</v>
      </c>
      <c r="J1580" s="32" t="str">
        <f>MID(Tabella1[[#This Row],[COD PRODOTTO]],3,3)</f>
        <v>047</v>
      </c>
      <c r="K1580" s="32"/>
      <c r="L1580" t="str">
        <f t="shared" si="125"/>
        <v>terminato</v>
      </c>
      <c r="M1580" t="str">
        <f t="shared" si="126"/>
        <v>C2047397</v>
      </c>
      <c r="N1580" t="str">
        <f>TRIM(C1580)</f>
        <v>ITA</v>
      </c>
      <c r="O1580" t="str">
        <f>TRIM(D1580)</f>
        <v>zan VETRI</v>
      </c>
      <c r="P1580" t="str">
        <f t="shared" si="124"/>
        <v>terminato</v>
      </c>
      <c r="Q1580" t="str">
        <f t="shared" si="124"/>
        <v>0</v>
      </c>
      <c r="R1580" t="str">
        <f t="shared" si="124"/>
        <v>23</v>
      </c>
    </row>
    <row r="1581" spans="1:18" ht="12.75" customHeight="1" x14ac:dyDescent="0.3">
      <c r="A1581" s="16">
        <v>1583</v>
      </c>
      <c r="B1581" s="14" t="s">
        <v>761</v>
      </c>
      <c r="C1581" s="14" t="s">
        <v>8</v>
      </c>
      <c r="D1581" s="14" t="s">
        <v>36</v>
      </c>
      <c r="E1581" s="15" t="s">
        <v>1391</v>
      </c>
      <c r="F1581" s="16">
        <v>30</v>
      </c>
      <c r="G1581" s="17">
        <v>21</v>
      </c>
      <c r="H1581" s="18">
        <f t="shared" si="122"/>
        <v>630</v>
      </c>
      <c r="I1581" s="14" t="str">
        <f t="shared" si="123"/>
        <v>ITA-zan VETRI-21</v>
      </c>
      <c r="J1581" s="32" t="str">
        <f>MID(Tabella1[[#This Row],[COD PRODOTTO]],3,3)</f>
        <v>047</v>
      </c>
      <c r="K1581" s="32"/>
      <c r="L1581" t="str">
        <f t="shared" si="125"/>
        <v>terminato</v>
      </c>
      <c r="M1581" t="str">
        <f t="shared" si="126"/>
        <v>C2047397</v>
      </c>
      <c r="N1581" t="str">
        <f>TRIM(C1581)</f>
        <v>ITA</v>
      </c>
      <c r="O1581" t="str">
        <f>TRIM(D1581)</f>
        <v>zan VETRI</v>
      </c>
      <c r="P1581" t="str">
        <f t="shared" si="124"/>
        <v>non terminato</v>
      </c>
      <c r="Q1581" t="str">
        <f t="shared" si="124"/>
        <v>30</v>
      </c>
      <c r="R1581" t="str">
        <f t="shared" si="124"/>
        <v>21</v>
      </c>
    </row>
    <row r="1582" spans="1:18" ht="12.75" customHeight="1" x14ac:dyDescent="0.3">
      <c r="A1582" s="16">
        <v>1584</v>
      </c>
      <c r="B1582" s="14" t="s">
        <v>762</v>
      </c>
      <c r="C1582" s="14" t="s">
        <v>14</v>
      </c>
      <c r="D1582" s="14" t="s">
        <v>13</v>
      </c>
      <c r="E1582" s="15" t="s">
        <v>1391</v>
      </c>
      <c r="F1582" s="16">
        <v>20</v>
      </c>
      <c r="G1582" s="17">
        <v>10</v>
      </c>
      <c r="H1582" s="18">
        <f t="shared" si="122"/>
        <v>200</v>
      </c>
      <c r="I1582" s="14" t="str">
        <f t="shared" si="123"/>
        <v>EGY-ccc order-10</v>
      </c>
      <c r="J1582" s="32" t="str">
        <f>MID(Tabella1[[#This Row],[COD PRODOTTO]],3,3)</f>
        <v>990</v>
      </c>
      <c r="K1582" s="32"/>
      <c r="L1582" t="str">
        <f t="shared" si="125"/>
        <v>terminato</v>
      </c>
      <c r="M1582" t="str">
        <f t="shared" si="126"/>
        <v>F0990524</v>
      </c>
      <c r="N1582" t="str">
        <f>TRIM(C1582)</f>
        <v>EGY</v>
      </c>
      <c r="O1582" t="str">
        <f>TRIM(D1582)</f>
        <v>ccc order</v>
      </c>
      <c r="P1582" t="str">
        <f t="shared" si="124"/>
        <v>non terminato</v>
      </c>
      <c r="Q1582" t="str">
        <f t="shared" si="124"/>
        <v>20</v>
      </c>
      <c r="R1582" t="str">
        <f t="shared" si="124"/>
        <v>10</v>
      </c>
    </row>
    <row r="1583" spans="1:18" ht="12.75" customHeight="1" x14ac:dyDescent="0.3">
      <c r="A1583" s="16">
        <v>1585</v>
      </c>
      <c r="B1583" s="14" t="s">
        <v>762</v>
      </c>
      <c r="C1583" s="14" t="s">
        <v>14</v>
      </c>
      <c r="D1583" s="14" t="s">
        <v>13</v>
      </c>
      <c r="E1583" s="15" t="s">
        <v>1391</v>
      </c>
      <c r="F1583" s="16">
        <v>20</v>
      </c>
      <c r="G1583" s="17">
        <v>11</v>
      </c>
      <c r="H1583" s="18">
        <f t="shared" si="122"/>
        <v>220</v>
      </c>
      <c r="I1583" s="14" t="str">
        <f t="shared" si="123"/>
        <v>EGY-ccc order-11</v>
      </c>
      <c r="J1583" s="32" t="str">
        <f>MID(Tabella1[[#This Row],[COD PRODOTTO]],3,3)</f>
        <v>990</v>
      </c>
      <c r="K1583" s="32"/>
      <c r="L1583" t="str">
        <f t="shared" si="125"/>
        <v>terminato</v>
      </c>
      <c r="M1583" t="str">
        <f t="shared" si="126"/>
        <v>F0990524</v>
      </c>
      <c r="N1583" t="str">
        <f>TRIM(C1583)</f>
        <v>EGY</v>
      </c>
      <c r="O1583" t="str">
        <f>TRIM(D1583)</f>
        <v>ccc order</v>
      </c>
      <c r="P1583" t="str">
        <f t="shared" si="124"/>
        <v>non terminato</v>
      </c>
      <c r="Q1583" t="str">
        <f t="shared" si="124"/>
        <v>20</v>
      </c>
      <c r="R1583" t="str">
        <f t="shared" si="124"/>
        <v>11</v>
      </c>
    </row>
    <row r="1584" spans="1:18" ht="12.75" customHeight="1" x14ac:dyDescent="0.3">
      <c r="A1584" s="16">
        <v>1586</v>
      </c>
      <c r="B1584" s="14" t="s">
        <v>762</v>
      </c>
      <c r="C1584" s="14" t="s">
        <v>14</v>
      </c>
      <c r="D1584" s="14" t="s">
        <v>13</v>
      </c>
      <c r="E1584" s="14" t="s">
        <v>10</v>
      </c>
      <c r="F1584" s="16">
        <v>0</v>
      </c>
      <c r="G1584" s="17">
        <v>17</v>
      </c>
      <c r="H1584" s="18" t="str">
        <f t="shared" si="122"/>
        <v/>
      </c>
      <c r="I1584" s="14" t="str">
        <f t="shared" si="123"/>
        <v>EGY-ccc order-17</v>
      </c>
      <c r="J1584" s="32" t="str">
        <f>MID(Tabella1[[#This Row],[COD PRODOTTO]],3,3)</f>
        <v>990</v>
      </c>
      <c r="K1584" s="32"/>
      <c r="L1584" t="str">
        <f t="shared" si="125"/>
        <v>terminato</v>
      </c>
      <c r="M1584" t="str">
        <f t="shared" si="126"/>
        <v>F0990524</v>
      </c>
      <c r="N1584" t="str">
        <f>TRIM(C1584)</f>
        <v>EGY</v>
      </c>
      <c r="O1584" t="str">
        <f>TRIM(D1584)</f>
        <v>ccc order</v>
      </c>
      <c r="P1584" t="str">
        <f t="shared" si="124"/>
        <v>terminato</v>
      </c>
      <c r="Q1584" t="str">
        <f t="shared" si="124"/>
        <v>0</v>
      </c>
      <c r="R1584" t="str">
        <f t="shared" si="124"/>
        <v>17</v>
      </c>
    </row>
    <row r="1585" spans="1:18" ht="12.75" customHeight="1" x14ac:dyDescent="0.3">
      <c r="A1585" s="16">
        <v>1587</v>
      </c>
      <c r="B1585" s="14" t="s">
        <v>762</v>
      </c>
      <c r="C1585" s="14" t="s">
        <v>14</v>
      </c>
      <c r="D1585" s="14" t="s">
        <v>13</v>
      </c>
      <c r="E1585" s="15" t="s">
        <v>1391</v>
      </c>
      <c r="F1585" s="16">
        <v>30</v>
      </c>
      <c r="G1585" s="17">
        <v>12</v>
      </c>
      <c r="H1585" s="18">
        <f t="shared" si="122"/>
        <v>360</v>
      </c>
      <c r="I1585" s="14" t="str">
        <f t="shared" si="123"/>
        <v>EGY-ccc order-12</v>
      </c>
      <c r="J1585" s="32" t="str">
        <f>MID(Tabella1[[#This Row],[COD PRODOTTO]],3,3)</f>
        <v>990</v>
      </c>
      <c r="K1585" s="32"/>
      <c r="L1585" t="str">
        <f t="shared" si="125"/>
        <v>terminato</v>
      </c>
      <c r="M1585" t="str">
        <f t="shared" si="126"/>
        <v>F0990524</v>
      </c>
      <c r="N1585" t="str">
        <f>TRIM(C1585)</f>
        <v>EGY</v>
      </c>
      <c r="O1585" t="str">
        <f>TRIM(D1585)</f>
        <v>ccc order</v>
      </c>
      <c r="P1585" t="str">
        <f t="shared" si="124"/>
        <v>non terminato</v>
      </c>
      <c r="Q1585" t="str">
        <f t="shared" si="124"/>
        <v>30</v>
      </c>
      <c r="R1585" t="str">
        <f t="shared" si="124"/>
        <v>12</v>
      </c>
    </row>
    <row r="1586" spans="1:18" ht="12.75" customHeight="1" x14ac:dyDescent="0.3">
      <c r="A1586" s="16">
        <v>1588</v>
      </c>
      <c r="B1586" s="14" t="s">
        <v>763</v>
      </c>
      <c r="C1586" s="14" t="s">
        <v>8</v>
      </c>
      <c r="D1586" s="14" t="s">
        <v>36</v>
      </c>
      <c r="E1586" s="14" t="s">
        <v>10</v>
      </c>
      <c r="F1586" s="16">
        <v>0</v>
      </c>
      <c r="G1586" s="17">
        <v>14</v>
      </c>
      <c r="H1586" s="18" t="str">
        <f t="shared" si="122"/>
        <v/>
      </c>
      <c r="I1586" s="14" t="str">
        <f t="shared" si="123"/>
        <v>ITA-zan VETRI-14</v>
      </c>
      <c r="J1586" s="32" t="str">
        <f>MID(Tabella1[[#This Row],[COD PRODOTTO]],3,3)</f>
        <v>590</v>
      </c>
      <c r="K1586" s="32"/>
      <c r="L1586" t="str">
        <f t="shared" si="125"/>
        <v>terminato</v>
      </c>
      <c r="M1586" t="str">
        <f t="shared" si="126"/>
        <v>G4590309</v>
      </c>
      <c r="N1586" t="str">
        <f>TRIM(C1586)</f>
        <v>ITA</v>
      </c>
      <c r="O1586" t="str">
        <f>TRIM(D1586)</f>
        <v>zan VETRI</v>
      </c>
      <c r="P1586" t="str">
        <f t="shared" si="124"/>
        <v>terminato</v>
      </c>
      <c r="Q1586" t="str">
        <f t="shared" si="124"/>
        <v>0</v>
      </c>
      <c r="R1586" t="str">
        <f t="shared" si="124"/>
        <v>14</v>
      </c>
    </row>
    <row r="1587" spans="1:18" ht="12.75" customHeight="1" x14ac:dyDescent="0.3">
      <c r="A1587" s="16">
        <v>1589</v>
      </c>
      <c r="B1587" s="14" t="s">
        <v>764</v>
      </c>
      <c r="C1587" s="14" t="s">
        <v>8</v>
      </c>
      <c r="D1587" s="14" t="s">
        <v>75</v>
      </c>
      <c r="E1587" s="14" t="s">
        <v>10</v>
      </c>
      <c r="F1587" s="16">
        <v>0</v>
      </c>
      <c r="G1587" s="17">
        <v>36</v>
      </c>
      <c r="H1587" s="18" t="str">
        <f t="shared" si="122"/>
        <v/>
      </c>
      <c r="I1587" s="14" t="str">
        <f t="shared" si="123"/>
        <v>ITA-lollo SRL-36</v>
      </c>
      <c r="J1587" s="32" t="str">
        <f>MID(Tabella1[[#This Row],[COD PRODOTTO]],3,3)</f>
        <v>654</v>
      </c>
      <c r="K1587" s="32"/>
      <c r="L1587" t="str">
        <f t="shared" si="125"/>
        <v>terminato</v>
      </c>
      <c r="M1587" t="str">
        <f t="shared" si="126"/>
        <v>E3654963</v>
      </c>
      <c r="N1587" t="str">
        <f>TRIM(C1587)</f>
        <v>ITA</v>
      </c>
      <c r="O1587" t="str">
        <f>TRIM(D1587)</f>
        <v>lollo SRL</v>
      </c>
      <c r="P1587" t="str">
        <f t="shared" si="124"/>
        <v>terminato</v>
      </c>
      <c r="Q1587" t="str">
        <f t="shared" si="124"/>
        <v>0</v>
      </c>
      <c r="R1587" t="str">
        <f t="shared" si="124"/>
        <v>36</v>
      </c>
    </row>
    <row r="1588" spans="1:18" ht="12.75" customHeight="1" x14ac:dyDescent="0.3">
      <c r="A1588" s="16">
        <v>1590</v>
      </c>
      <c r="B1588" s="14" t="s">
        <v>765</v>
      </c>
      <c r="C1588" s="14" t="s">
        <v>8</v>
      </c>
      <c r="D1588" s="14" t="s">
        <v>36</v>
      </c>
      <c r="E1588" s="14" t="s">
        <v>10</v>
      </c>
      <c r="F1588" s="16">
        <v>0</v>
      </c>
      <c r="G1588" s="17">
        <v>38</v>
      </c>
      <c r="H1588" s="18" t="str">
        <f t="shared" si="122"/>
        <v/>
      </c>
      <c r="I1588" s="14" t="str">
        <f t="shared" si="123"/>
        <v>ITA-zan VETRI-38</v>
      </c>
      <c r="J1588" s="32" t="str">
        <f>MID(Tabella1[[#This Row],[COD PRODOTTO]],3,3)</f>
        <v>217</v>
      </c>
      <c r="K1588" s="32"/>
      <c r="L1588" t="str">
        <f t="shared" si="125"/>
        <v>terminato</v>
      </c>
      <c r="M1588" t="str">
        <f t="shared" si="126"/>
        <v>F6217528</v>
      </c>
      <c r="N1588" t="str">
        <f>TRIM(C1588)</f>
        <v>ITA</v>
      </c>
      <c r="O1588" t="str">
        <f>TRIM(D1588)</f>
        <v>zan VETRI</v>
      </c>
      <c r="P1588" t="str">
        <f t="shared" si="124"/>
        <v>terminato</v>
      </c>
      <c r="Q1588" t="str">
        <f t="shared" si="124"/>
        <v>0</v>
      </c>
      <c r="R1588" t="str">
        <f t="shared" si="124"/>
        <v>38</v>
      </c>
    </row>
    <row r="1589" spans="1:18" ht="12.75" customHeight="1" x14ac:dyDescent="0.3">
      <c r="A1589" s="16">
        <v>1591</v>
      </c>
      <c r="B1589" s="14" t="s">
        <v>766</v>
      </c>
      <c r="C1589" s="14" t="s">
        <v>8</v>
      </c>
      <c r="D1589" s="14" t="s">
        <v>767</v>
      </c>
      <c r="E1589" s="15" t="s">
        <v>1391</v>
      </c>
      <c r="F1589" s="16">
        <v>20</v>
      </c>
      <c r="G1589" s="17">
        <v>33</v>
      </c>
      <c r="H1589" s="18">
        <f t="shared" si="122"/>
        <v>660</v>
      </c>
      <c r="I1589" s="14" t="str">
        <f t="shared" si="123"/>
        <v>ITA-zan EMBALLAGE-33</v>
      </c>
      <c r="J1589" s="32" t="str">
        <f>MID(Tabella1[[#This Row],[COD PRODOTTO]],3,3)</f>
        <v>263</v>
      </c>
      <c r="K1589" s="32"/>
      <c r="L1589" t="str">
        <f t="shared" si="125"/>
        <v>terminato</v>
      </c>
      <c r="M1589" t="str">
        <f t="shared" si="126"/>
        <v>A0263486</v>
      </c>
      <c r="N1589" t="str">
        <f>TRIM(C1589)</f>
        <v>ITA</v>
      </c>
      <c r="O1589" t="str">
        <f>TRIM(D1589)</f>
        <v>zan EMBALLAGE</v>
      </c>
      <c r="P1589" t="str">
        <f t="shared" si="124"/>
        <v>non terminato</v>
      </c>
      <c r="Q1589" t="str">
        <f t="shared" si="124"/>
        <v>20</v>
      </c>
      <c r="R1589" t="str">
        <f t="shared" si="124"/>
        <v>33</v>
      </c>
    </row>
    <row r="1590" spans="1:18" ht="12.75" customHeight="1" x14ac:dyDescent="0.3">
      <c r="A1590" s="16">
        <v>1592</v>
      </c>
      <c r="B1590" s="14" t="s">
        <v>766</v>
      </c>
      <c r="C1590" s="14" t="s">
        <v>8</v>
      </c>
      <c r="D1590" s="14" t="s">
        <v>767</v>
      </c>
      <c r="E1590" s="14" t="s">
        <v>10</v>
      </c>
      <c r="F1590" s="16">
        <v>0</v>
      </c>
      <c r="G1590" s="17">
        <v>38</v>
      </c>
      <c r="H1590" s="18" t="str">
        <f t="shared" si="122"/>
        <v/>
      </c>
      <c r="I1590" s="14" t="str">
        <f t="shared" si="123"/>
        <v>ITA-zan EMBALLAGE-38</v>
      </c>
      <c r="J1590" s="32" t="str">
        <f>MID(Tabella1[[#This Row],[COD PRODOTTO]],3,3)</f>
        <v>263</v>
      </c>
      <c r="K1590" s="32"/>
      <c r="L1590" t="str">
        <f t="shared" si="125"/>
        <v>terminato</v>
      </c>
      <c r="M1590" t="str">
        <f t="shared" si="126"/>
        <v>A0263486</v>
      </c>
      <c r="N1590" t="str">
        <f>TRIM(C1590)</f>
        <v>ITA</v>
      </c>
      <c r="O1590" t="str">
        <f>TRIM(D1590)</f>
        <v>zan EMBALLAGE</v>
      </c>
      <c r="P1590" t="str">
        <f t="shared" si="124"/>
        <v>terminato</v>
      </c>
      <c r="Q1590" t="str">
        <f t="shared" si="124"/>
        <v>0</v>
      </c>
      <c r="R1590" t="str">
        <f t="shared" si="124"/>
        <v>38</v>
      </c>
    </row>
    <row r="1591" spans="1:18" ht="12.75" customHeight="1" x14ac:dyDescent="0.3">
      <c r="A1591" s="16">
        <v>1593</v>
      </c>
      <c r="B1591" s="14" t="s">
        <v>766</v>
      </c>
      <c r="C1591" s="14" t="s">
        <v>8</v>
      </c>
      <c r="D1591" s="14" t="s">
        <v>767</v>
      </c>
      <c r="E1591" s="15" t="s">
        <v>1391</v>
      </c>
      <c r="F1591" s="16">
        <v>30</v>
      </c>
      <c r="G1591" s="17">
        <v>11</v>
      </c>
      <c r="H1591" s="18">
        <f t="shared" si="122"/>
        <v>330</v>
      </c>
      <c r="I1591" s="14" t="str">
        <f t="shared" si="123"/>
        <v>ITA-zan EMBALLAGE-11</v>
      </c>
      <c r="J1591" s="32" t="str">
        <f>MID(Tabella1[[#This Row],[COD PRODOTTO]],3,3)</f>
        <v>263</v>
      </c>
      <c r="K1591" s="32"/>
      <c r="L1591" t="str">
        <f t="shared" si="125"/>
        <v>terminato</v>
      </c>
      <c r="M1591" t="str">
        <f t="shared" si="126"/>
        <v>A0263486</v>
      </c>
      <c r="N1591" t="str">
        <f>TRIM(C1591)</f>
        <v>ITA</v>
      </c>
      <c r="O1591" t="str">
        <f>TRIM(D1591)</f>
        <v>zan EMBALLAGE</v>
      </c>
      <c r="P1591" t="str">
        <f t="shared" si="124"/>
        <v>non terminato</v>
      </c>
      <c r="Q1591" t="str">
        <f t="shared" si="124"/>
        <v>30</v>
      </c>
      <c r="R1591" t="str">
        <f t="shared" si="124"/>
        <v>11</v>
      </c>
    </row>
    <row r="1592" spans="1:18" ht="12.75" customHeight="1" x14ac:dyDescent="0.3">
      <c r="A1592" s="16">
        <v>1594</v>
      </c>
      <c r="B1592" s="14" t="s">
        <v>768</v>
      </c>
      <c r="C1592" s="14" t="s">
        <v>8</v>
      </c>
      <c r="D1592" s="14" t="s">
        <v>9</v>
      </c>
      <c r="E1592" s="14" t="s">
        <v>10</v>
      </c>
      <c r="F1592" s="16">
        <v>0</v>
      </c>
      <c r="G1592" s="17">
        <v>35</v>
      </c>
      <c r="H1592" s="18" t="str">
        <f t="shared" si="122"/>
        <v/>
      </c>
      <c r="I1592" s="14" t="str">
        <f t="shared" si="123"/>
        <v>ITA-SG-35</v>
      </c>
      <c r="J1592" s="32" t="str">
        <f>MID(Tabella1[[#This Row],[COD PRODOTTO]],3,3)</f>
        <v>189</v>
      </c>
      <c r="K1592" s="32"/>
      <c r="L1592" t="str">
        <f t="shared" si="125"/>
        <v>terminato</v>
      </c>
      <c r="M1592" t="str">
        <f t="shared" si="126"/>
        <v>C3189868</v>
      </c>
      <c r="N1592" t="str">
        <f>TRIM(C1592)</f>
        <v>ITA</v>
      </c>
      <c r="O1592" t="str">
        <f>TRIM(D1592)</f>
        <v>SG</v>
      </c>
      <c r="P1592" t="str">
        <f t="shared" si="124"/>
        <v>terminato</v>
      </c>
      <c r="Q1592" t="str">
        <f t="shared" si="124"/>
        <v>0</v>
      </c>
      <c r="R1592" t="str">
        <f t="shared" si="124"/>
        <v>35</v>
      </c>
    </row>
    <row r="1593" spans="1:18" ht="12.75" customHeight="1" x14ac:dyDescent="0.3">
      <c r="A1593" s="16">
        <v>1595</v>
      </c>
      <c r="B1593" s="14" t="s">
        <v>768</v>
      </c>
      <c r="C1593" s="14" t="s">
        <v>8</v>
      </c>
      <c r="D1593" s="14" t="s">
        <v>9</v>
      </c>
      <c r="E1593" s="15" t="s">
        <v>1391</v>
      </c>
      <c r="F1593" s="16">
        <v>30</v>
      </c>
      <c r="G1593" s="17">
        <v>33</v>
      </c>
      <c r="H1593" s="18">
        <f t="shared" si="122"/>
        <v>990</v>
      </c>
      <c r="I1593" s="14" t="str">
        <f t="shared" si="123"/>
        <v>ITA-SG-33</v>
      </c>
      <c r="J1593" s="32" t="str">
        <f>MID(Tabella1[[#This Row],[COD PRODOTTO]],3,3)</f>
        <v>189</v>
      </c>
      <c r="K1593" s="32"/>
      <c r="L1593" t="str">
        <f t="shared" si="125"/>
        <v>terminato</v>
      </c>
      <c r="M1593" t="str">
        <f t="shared" si="126"/>
        <v>C3189868</v>
      </c>
      <c r="N1593" t="str">
        <f>TRIM(C1593)</f>
        <v>ITA</v>
      </c>
      <c r="O1593" t="str">
        <f>TRIM(D1593)</f>
        <v>SG</v>
      </c>
      <c r="P1593" t="str">
        <f t="shared" si="124"/>
        <v>non terminato</v>
      </c>
      <c r="Q1593" t="str">
        <f t="shared" si="124"/>
        <v>30</v>
      </c>
      <c r="R1593" t="str">
        <f t="shared" si="124"/>
        <v>33</v>
      </c>
    </row>
    <row r="1594" spans="1:18" ht="12.75" customHeight="1" x14ac:dyDescent="0.3">
      <c r="A1594" s="16">
        <v>1596</v>
      </c>
      <c r="B1594" s="14" t="s">
        <v>769</v>
      </c>
      <c r="C1594" s="14" t="s">
        <v>8</v>
      </c>
      <c r="D1594" s="14" t="s">
        <v>65</v>
      </c>
      <c r="E1594" s="14" t="s">
        <v>10</v>
      </c>
      <c r="F1594" s="16">
        <v>0</v>
      </c>
      <c r="G1594" s="17">
        <v>22</v>
      </c>
      <c r="H1594" s="18" t="str">
        <f t="shared" si="122"/>
        <v/>
      </c>
      <c r="I1594" s="14" t="str">
        <f t="shared" si="123"/>
        <v>ITA-zan PAM-22</v>
      </c>
      <c r="J1594" s="32" t="str">
        <f>MID(Tabella1[[#This Row],[COD PRODOTTO]],3,3)</f>
        <v>402</v>
      </c>
      <c r="K1594" s="32"/>
      <c r="L1594" t="str">
        <f t="shared" si="125"/>
        <v>terminato</v>
      </c>
      <c r="M1594" t="str">
        <f t="shared" si="126"/>
        <v>M7402444</v>
      </c>
      <c r="N1594" t="str">
        <f>TRIM(C1594)</f>
        <v>ITA</v>
      </c>
      <c r="O1594" t="str">
        <f>TRIM(D1594)</f>
        <v>zan PAM</v>
      </c>
      <c r="P1594" t="str">
        <f t="shared" si="124"/>
        <v>terminato</v>
      </c>
      <c r="Q1594" t="str">
        <f t="shared" si="124"/>
        <v>0</v>
      </c>
      <c r="R1594" t="str">
        <f t="shared" si="124"/>
        <v>22</v>
      </c>
    </row>
    <row r="1595" spans="1:18" ht="12.75" customHeight="1" x14ac:dyDescent="0.3">
      <c r="A1595" s="16">
        <v>1597</v>
      </c>
      <c r="B1595" s="14" t="s">
        <v>769</v>
      </c>
      <c r="C1595" s="14" t="s">
        <v>8</v>
      </c>
      <c r="D1595" s="14" t="s">
        <v>65</v>
      </c>
      <c r="E1595" s="15" t="s">
        <v>1391</v>
      </c>
      <c r="F1595" s="16">
        <v>30</v>
      </c>
      <c r="G1595" s="17">
        <v>21</v>
      </c>
      <c r="H1595" s="18">
        <f t="shared" si="122"/>
        <v>630</v>
      </c>
      <c r="I1595" s="14" t="str">
        <f t="shared" si="123"/>
        <v>ITA-zan PAM-21</v>
      </c>
      <c r="J1595" s="32" t="str">
        <f>MID(Tabella1[[#This Row],[COD PRODOTTO]],3,3)</f>
        <v>402</v>
      </c>
      <c r="K1595" s="32"/>
      <c r="L1595" t="str">
        <f t="shared" si="125"/>
        <v>terminato</v>
      </c>
      <c r="M1595" t="str">
        <f t="shared" si="126"/>
        <v>M7402444</v>
      </c>
      <c r="N1595" t="str">
        <f>TRIM(C1595)</f>
        <v>ITA</v>
      </c>
      <c r="O1595" t="str">
        <f>TRIM(D1595)</f>
        <v>zan PAM</v>
      </c>
      <c r="P1595" t="str">
        <f t="shared" si="124"/>
        <v>non terminato</v>
      </c>
      <c r="Q1595" t="str">
        <f t="shared" si="124"/>
        <v>30</v>
      </c>
      <c r="R1595" t="str">
        <f t="shared" si="124"/>
        <v>21</v>
      </c>
    </row>
    <row r="1596" spans="1:18" ht="12.75" customHeight="1" x14ac:dyDescent="0.3">
      <c r="A1596" s="16">
        <v>1598</v>
      </c>
      <c r="B1596" s="14" t="s">
        <v>769</v>
      </c>
      <c r="C1596" s="14" t="s">
        <v>8</v>
      </c>
      <c r="D1596" s="14" t="s">
        <v>65</v>
      </c>
      <c r="E1596" s="15" t="s">
        <v>1391</v>
      </c>
      <c r="F1596" s="16">
        <v>20</v>
      </c>
      <c r="G1596" s="17">
        <v>20</v>
      </c>
      <c r="H1596" s="18">
        <f t="shared" si="122"/>
        <v>400</v>
      </c>
      <c r="I1596" s="14" t="str">
        <f t="shared" si="123"/>
        <v>ITA-zan PAM-20</v>
      </c>
      <c r="J1596" s="32" t="str">
        <f>MID(Tabella1[[#This Row],[COD PRODOTTO]],3,3)</f>
        <v>402</v>
      </c>
      <c r="K1596" s="32"/>
      <c r="L1596" t="str">
        <f t="shared" si="125"/>
        <v>terminato</v>
      </c>
      <c r="M1596" t="str">
        <f t="shared" si="126"/>
        <v>M7402444</v>
      </c>
      <c r="N1596" t="str">
        <f>TRIM(C1596)</f>
        <v>ITA</v>
      </c>
      <c r="O1596" t="str">
        <f>TRIM(D1596)</f>
        <v>zan PAM</v>
      </c>
      <c r="P1596" t="str">
        <f t="shared" si="124"/>
        <v>non terminato</v>
      </c>
      <c r="Q1596" t="str">
        <f t="shared" si="124"/>
        <v>20</v>
      </c>
      <c r="R1596" t="str">
        <f t="shared" si="124"/>
        <v>20</v>
      </c>
    </row>
    <row r="1597" spans="1:18" ht="12.75" customHeight="1" x14ac:dyDescent="0.3">
      <c r="A1597" s="16">
        <v>1599</v>
      </c>
      <c r="B1597" s="14" t="s">
        <v>770</v>
      </c>
      <c r="C1597" s="14" t="s">
        <v>8</v>
      </c>
      <c r="D1597" s="14" t="s">
        <v>9</v>
      </c>
      <c r="E1597" s="15" t="s">
        <v>1391</v>
      </c>
      <c r="F1597" s="16">
        <v>30</v>
      </c>
      <c r="G1597" s="17">
        <v>10</v>
      </c>
      <c r="H1597" s="18">
        <f t="shared" si="122"/>
        <v>300</v>
      </c>
      <c r="I1597" s="14" t="str">
        <f t="shared" si="123"/>
        <v>ITA-SG-10</v>
      </c>
      <c r="J1597" s="32" t="str">
        <f>MID(Tabella1[[#This Row],[COD PRODOTTO]],3,3)</f>
        <v>187</v>
      </c>
      <c r="K1597" s="32"/>
      <c r="L1597" t="str">
        <f t="shared" si="125"/>
        <v>terminato</v>
      </c>
      <c r="M1597" t="str">
        <f t="shared" si="126"/>
        <v>M4187423</v>
      </c>
      <c r="N1597" t="str">
        <f>TRIM(C1597)</f>
        <v>ITA</v>
      </c>
      <c r="O1597" t="str">
        <f>TRIM(D1597)</f>
        <v>SG</v>
      </c>
      <c r="P1597" t="str">
        <f t="shared" si="124"/>
        <v>non terminato</v>
      </c>
      <c r="Q1597" t="str">
        <f t="shared" si="124"/>
        <v>30</v>
      </c>
      <c r="R1597" t="str">
        <f t="shared" si="124"/>
        <v>10</v>
      </c>
    </row>
    <row r="1598" spans="1:18" ht="12.75" customHeight="1" x14ac:dyDescent="0.3">
      <c r="A1598" s="16">
        <v>1600</v>
      </c>
      <c r="B1598" s="14" t="s">
        <v>770</v>
      </c>
      <c r="C1598" s="14" t="s">
        <v>8</v>
      </c>
      <c r="D1598" s="14" t="s">
        <v>9</v>
      </c>
      <c r="E1598" s="14" t="s">
        <v>10</v>
      </c>
      <c r="F1598" s="16">
        <v>0</v>
      </c>
      <c r="G1598" s="17">
        <v>34</v>
      </c>
      <c r="H1598" s="18" t="str">
        <f t="shared" si="122"/>
        <v/>
      </c>
      <c r="I1598" s="14" t="str">
        <f t="shared" si="123"/>
        <v>ITA-SG-34</v>
      </c>
      <c r="J1598" s="32" t="str">
        <f>MID(Tabella1[[#This Row],[COD PRODOTTO]],3,3)</f>
        <v>187</v>
      </c>
      <c r="K1598" s="32"/>
      <c r="L1598" t="str">
        <f t="shared" si="125"/>
        <v>terminato</v>
      </c>
      <c r="M1598" t="str">
        <f t="shared" si="126"/>
        <v>M4187423</v>
      </c>
      <c r="N1598" t="str">
        <f>TRIM(C1598)</f>
        <v>ITA</v>
      </c>
      <c r="O1598" t="str">
        <f>TRIM(D1598)</f>
        <v>SG</v>
      </c>
      <c r="P1598" t="str">
        <f t="shared" si="124"/>
        <v>terminato</v>
      </c>
      <c r="Q1598" t="str">
        <f t="shared" si="124"/>
        <v>0</v>
      </c>
      <c r="R1598" t="str">
        <f t="shared" si="124"/>
        <v>34</v>
      </c>
    </row>
    <row r="1599" spans="1:18" ht="12.75" customHeight="1" x14ac:dyDescent="0.3">
      <c r="A1599" s="16">
        <v>1601</v>
      </c>
      <c r="B1599" s="14" t="s">
        <v>771</v>
      </c>
      <c r="C1599" s="14" t="s">
        <v>8</v>
      </c>
      <c r="D1599" s="14" t="s">
        <v>9</v>
      </c>
      <c r="E1599" s="14" t="s">
        <v>10</v>
      </c>
      <c r="F1599" s="16">
        <v>0</v>
      </c>
      <c r="G1599" s="17">
        <v>28</v>
      </c>
      <c r="H1599" s="18" t="str">
        <f t="shared" si="122"/>
        <v/>
      </c>
      <c r="I1599" s="14" t="str">
        <f t="shared" si="123"/>
        <v>ITA-SG-28</v>
      </c>
      <c r="J1599" s="32" t="str">
        <f>MID(Tabella1[[#This Row],[COD PRODOTTO]],3,3)</f>
        <v>630</v>
      </c>
      <c r="K1599" s="32"/>
      <c r="L1599" t="str">
        <f t="shared" si="125"/>
        <v>terminato</v>
      </c>
      <c r="M1599" t="str">
        <f t="shared" si="126"/>
        <v>M4630342</v>
      </c>
      <c r="N1599" t="str">
        <f>TRIM(C1599)</f>
        <v>ITA</v>
      </c>
      <c r="O1599" t="str">
        <f>TRIM(D1599)</f>
        <v>SG</v>
      </c>
      <c r="P1599" t="str">
        <f t="shared" si="124"/>
        <v>terminato</v>
      </c>
      <c r="Q1599" t="str">
        <f t="shared" si="124"/>
        <v>0</v>
      </c>
      <c r="R1599" t="str">
        <f t="shared" si="124"/>
        <v>28</v>
      </c>
    </row>
    <row r="1600" spans="1:18" ht="12.75" customHeight="1" x14ac:dyDescent="0.3">
      <c r="A1600" s="16">
        <v>1602</v>
      </c>
      <c r="B1600" s="14" t="s">
        <v>771</v>
      </c>
      <c r="C1600" s="14" t="s">
        <v>8</v>
      </c>
      <c r="D1600" s="14" t="s">
        <v>9</v>
      </c>
      <c r="E1600" s="15" t="s">
        <v>1391</v>
      </c>
      <c r="F1600" s="16">
        <v>30</v>
      </c>
      <c r="G1600" s="17">
        <v>20</v>
      </c>
      <c r="H1600" s="18">
        <f t="shared" si="122"/>
        <v>600</v>
      </c>
      <c r="I1600" s="14" t="str">
        <f t="shared" si="123"/>
        <v>ITA-SG-20</v>
      </c>
      <c r="J1600" s="32" t="str">
        <f>MID(Tabella1[[#This Row],[COD PRODOTTO]],3,3)</f>
        <v>630</v>
      </c>
      <c r="K1600" s="32"/>
      <c r="L1600" t="str">
        <f t="shared" si="125"/>
        <v>terminato</v>
      </c>
      <c r="M1600" t="str">
        <f t="shared" si="126"/>
        <v>M4630342</v>
      </c>
      <c r="N1600" t="str">
        <f>TRIM(C1600)</f>
        <v>ITA</v>
      </c>
      <c r="O1600" t="str">
        <f>TRIM(D1600)</f>
        <v>SG</v>
      </c>
      <c r="P1600" t="str">
        <f t="shared" si="124"/>
        <v>non terminato</v>
      </c>
      <c r="Q1600" t="str">
        <f t="shared" si="124"/>
        <v>30</v>
      </c>
      <c r="R1600" t="str">
        <f t="shared" si="124"/>
        <v>20</v>
      </c>
    </row>
    <row r="1601" spans="1:18" ht="12.75" customHeight="1" x14ac:dyDescent="0.3">
      <c r="A1601" s="16">
        <v>1603</v>
      </c>
      <c r="B1601" s="14" t="s">
        <v>772</v>
      </c>
      <c r="C1601" s="14" t="s">
        <v>83</v>
      </c>
      <c r="D1601" s="14" t="s">
        <v>84</v>
      </c>
      <c r="E1601" s="15" t="s">
        <v>1391</v>
      </c>
      <c r="F1601" s="16">
        <v>30</v>
      </c>
      <c r="G1601" s="17">
        <v>26</v>
      </c>
      <c r="H1601" s="18">
        <f t="shared" si="122"/>
        <v>780</v>
      </c>
      <c r="I1601" s="14" t="str">
        <f t="shared" si="123"/>
        <v>GRC-zan ABEE-26</v>
      </c>
      <c r="J1601" s="32" t="str">
        <f>MID(Tabella1[[#This Row],[COD PRODOTTO]],3,3)</f>
        <v>248</v>
      </c>
      <c r="K1601" s="32"/>
      <c r="L1601" t="str">
        <f t="shared" si="125"/>
        <v>terminato</v>
      </c>
      <c r="M1601" t="str">
        <f t="shared" si="126"/>
        <v>Y1248411</v>
      </c>
      <c r="N1601" t="str">
        <f>TRIM(C1601)</f>
        <v>GRC</v>
      </c>
      <c r="O1601" t="str">
        <f>TRIM(D1601)</f>
        <v>zan ABEE</v>
      </c>
      <c r="P1601" t="str">
        <f t="shared" si="124"/>
        <v>non terminato</v>
      </c>
      <c r="Q1601" t="str">
        <f t="shared" si="124"/>
        <v>30</v>
      </c>
      <c r="R1601" t="str">
        <f t="shared" si="124"/>
        <v>26</v>
      </c>
    </row>
    <row r="1602" spans="1:18" ht="12.75" customHeight="1" x14ac:dyDescent="0.3">
      <c r="A1602" s="16">
        <v>1604</v>
      </c>
      <c r="B1602" s="14" t="s">
        <v>772</v>
      </c>
      <c r="C1602" s="14" t="s">
        <v>83</v>
      </c>
      <c r="D1602" s="14" t="s">
        <v>84</v>
      </c>
      <c r="E1602" s="14" t="s">
        <v>10</v>
      </c>
      <c r="F1602" s="16">
        <v>0</v>
      </c>
      <c r="G1602" s="17">
        <v>20</v>
      </c>
      <c r="H1602" s="18" t="str">
        <f t="shared" ref="H1602:H1665" si="127">IF(G1602*F1602=0,"",G1602*F1602)</f>
        <v/>
      </c>
      <c r="I1602" s="14" t="str">
        <f t="shared" ref="I1602:I1665" si="128">_xlfn.CONCAT(C1602,"-",D1602,"-",G1602)</f>
        <v>GRC-zan ABEE-20</v>
      </c>
      <c r="J1602" s="32" t="str">
        <f>MID(Tabella1[[#This Row],[COD PRODOTTO]],3,3)</f>
        <v>248</v>
      </c>
      <c r="K1602" s="32"/>
      <c r="L1602" t="str">
        <f t="shared" si="125"/>
        <v>terminato</v>
      </c>
      <c r="M1602" t="str">
        <f t="shared" si="126"/>
        <v>Y1248411</v>
      </c>
      <c r="N1602" t="str">
        <f>TRIM(C1602)</f>
        <v>GRC</v>
      </c>
      <c r="O1602" t="str">
        <f>TRIM(D1602)</f>
        <v>zan ABEE</v>
      </c>
      <c r="P1602" t="str">
        <f>TRIM(E1602)</f>
        <v>terminato</v>
      </c>
      <c r="Q1602" t="str">
        <f>TRIM(F1602)</f>
        <v>0</v>
      </c>
      <c r="R1602" t="str">
        <f>TRIM(G1602)</f>
        <v>20</v>
      </c>
    </row>
    <row r="1603" spans="1:18" ht="12.75" customHeight="1" x14ac:dyDescent="0.3">
      <c r="A1603" s="16">
        <v>1605</v>
      </c>
      <c r="B1603" s="14" t="s">
        <v>772</v>
      </c>
      <c r="C1603" s="14" t="s">
        <v>83</v>
      </c>
      <c r="D1603" s="14" t="s">
        <v>84</v>
      </c>
      <c r="E1603" s="15" t="s">
        <v>1391</v>
      </c>
      <c r="F1603" s="16">
        <v>20</v>
      </c>
      <c r="G1603" s="17">
        <v>37</v>
      </c>
      <c r="H1603" s="18">
        <f t="shared" si="127"/>
        <v>740</v>
      </c>
      <c r="I1603" s="14" t="str">
        <f t="shared" si="128"/>
        <v>GRC-zan ABEE-37</v>
      </c>
      <c r="J1603" s="32" t="str">
        <f>MID(Tabella1[[#This Row],[COD PRODOTTO]],3,3)</f>
        <v>248</v>
      </c>
      <c r="K1603" s="32"/>
      <c r="L1603" t="str">
        <f t="shared" ref="L1603:L1666" si="129">IF($E1603="","non terminato","terminato")</f>
        <v>terminato</v>
      </c>
      <c r="M1603" t="str">
        <f t="shared" ref="M1603:M1666" si="130">TRIM(B1603)</f>
        <v>Y1248411</v>
      </c>
      <c r="N1603" t="str">
        <f>TRIM(C1603)</f>
        <v>GRC</v>
      </c>
      <c r="O1603" t="str">
        <f>TRIM(D1603)</f>
        <v>zan ABEE</v>
      </c>
      <c r="P1603" t="str">
        <f>TRIM(E1603)</f>
        <v>non terminato</v>
      </c>
      <c r="Q1603" t="str">
        <f t="shared" ref="Q1603:R1666" si="131">TRIM(F1603)</f>
        <v>20</v>
      </c>
      <c r="R1603" t="str">
        <f t="shared" si="131"/>
        <v>37</v>
      </c>
    </row>
    <row r="1604" spans="1:18" ht="12.75" customHeight="1" x14ac:dyDescent="0.3">
      <c r="A1604" s="16">
        <v>1606</v>
      </c>
      <c r="B1604" s="14" t="s">
        <v>773</v>
      </c>
      <c r="C1604" s="14" t="s">
        <v>8</v>
      </c>
      <c r="D1604" s="14" t="s">
        <v>75</v>
      </c>
      <c r="E1604" s="14" t="s">
        <v>10</v>
      </c>
      <c r="F1604" s="16">
        <v>0</v>
      </c>
      <c r="G1604" s="17">
        <v>28</v>
      </c>
      <c r="H1604" s="18" t="str">
        <f t="shared" si="127"/>
        <v/>
      </c>
      <c r="I1604" s="14" t="str">
        <f t="shared" si="128"/>
        <v>ITA-lollo SRL-28</v>
      </c>
      <c r="J1604" s="32" t="str">
        <f>MID(Tabella1[[#This Row],[COD PRODOTTO]],3,3)</f>
        <v>039</v>
      </c>
      <c r="K1604" s="32"/>
      <c r="L1604" t="str">
        <f t="shared" si="129"/>
        <v>terminato</v>
      </c>
      <c r="M1604" t="str">
        <f t="shared" si="130"/>
        <v>C0039500</v>
      </c>
      <c r="N1604" t="str">
        <f>TRIM(C1604)</f>
        <v>ITA</v>
      </c>
      <c r="O1604" t="str">
        <f>TRIM(D1604)</f>
        <v>lollo SRL</v>
      </c>
      <c r="P1604" t="str">
        <f>TRIM(E1604)</f>
        <v>terminato</v>
      </c>
      <c r="Q1604" t="str">
        <f t="shared" si="131"/>
        <v>0</v>
      </c>
      <c r="R1604" t="str">
        <f t="shared" si="131"/>
        <v>28</v>
      </c>
    </row>
    <row r="1605" spans="1:18" ht="12.75" customHeight="1" x14ac:dyDescent="0.3">
      <c r="A1605" s="16">
        <v>1607</v>
      </c>
      <c r="B1605" s="14" t="s">
        <v>774</v>
      </c>
      <c r="C1605" s="14" t="s">
        <v>8</v>
      </c>
      <c r="D1605" s="14" t="s">
        <v>47</v>
      </c>
      <c r="E1605" s="14" t="s">
        <v>10</v>
      </c>
      <c r="F1605" s="16">
        <v>0</v>
      </c>
      <c r="G1605" s="17">
        <v>37</v>
      </c>
      <c r="H1605" s="18" t="str">
        <f t="shared" si="127"/>
        <v/>
      </c>
      <c r="I1605" s="14" t="str">
        <f t="shared" si="128"/>
        <v>ITA-zan pin SPA-37</v>
      </c>
      <c r="J1605" s="32" t="str">
        <f>MID(Tabella1[[#This Row],[COD PRODOTTO]],3,3)</f>
        <v>470</v>
      </c>
      <c r="K1605" s="32"/>
      <c r="L1605" t="str">
        <f t="shared" si="129"/>
        <v>terminato</v>
      </c>
      <c r="M1605" t="str">
        <f t="shared" si="130"/>
        <v>F4470336</v>
      </c>
      <c r="N1605" t="str">
        <f>TRIM(C1605)</f>
        <v>ITA</v>
      </c>
      <c r="O1605" t="str">
        <f>TRIM(D1605)</f>
        <v>zan pin SPA</v>
      </c>
      <c r="P1605" t="str">
        <f>TRIM(E1605)</f>
        <v>terminato</v>
      </c>
      <c r="Q1605" t="str">
        <f t="shared" si="131"/>
        <v>0</v>
      </c>
      <c r="R1605" t="str">
        <f t="shared" si="131"/>
        <v>37</v>
      </c>
    </row>
    <row r="1606" spans="1:18" ht="12.75" customHeight="1" x14ac:dyDescent="0.3">
      <c r="A1606" s="16">
        <v>1608</v>
      </c>
      <c r="B1606" s="14" t="s">
        <v>775</v>
      </c>
      <c r="C1606" s="14" t="s">
        <v>8</v>
      </c>
      <c r="D1606" s="14" t="s">
        <v>9</v>
      </c>
      <c r="E1606" s="14" t="s">
        <v>10</v>
      </c>
      <c r="F1606" s="16">
        <v>0</v>
      </c>
      <c r="G1606" s="17">
        <v>23</v>
      </c>
      <c r="H1606" s="18" t="str">
        <f t="shared" si="127"/>
        <v/>
      </c>
      <c r="I1606" s="14" t="str">
        <f t="shared" si="128"/>
        <v>ITA-SG-23</v>
      </c>
      <c r="J1606" s="32" t="str">
        <f>MID(Tabella1[[#This Row],[COD PRODOTTO]],3,3)</f>
        <v>271</v>
      </c>
      <c r="K1606" s="32"/>
      <c r="L1606" t="str">
        <f t="shared" si="129"/>
        <v>terminato</v>
      </c>
      <c r="M1606" t="str">
        <f t="shared" si="130"/>
        <v>M7271370</v>
      </c>
      <c r="N1606" t="str">
        <f>TRIM(C1606)</f>
        <v>ITA</v>
      </c>
      <c r="O1606" t="str">
        <f>TRIM(D1606)</f>
        <v>SG</v>
      </c>
      <c r="P1606" t="str">
        <f>TRIM(E1606)</f>
        <v>terminato</v>
      </c>
      <c r="Q1606" t="str">
        <f t="shared" si="131"/>
        <v>0</v>
      </c>
      <c r="R1606" t="str">
        <f t="shared" si="131"/>
        <v>23</v>
      </c>
    </row>
    <row r="1607" spans="1:18" ht="12.75" customHeight="1" x14ac:dyDescent="0.3">
      <c r="A1607" s="16">
        <v>1609</v>
      </c>
      <c r="B1607" s="14" t="s">
        <v>775</v>
      </c>
      <c r="C1607" s="14" t="s">
        <v>8</v>
      </c>
      <c r="D1607" s="14" t="s">
        <v>9</v>
      </c>
      <c r="E1607" s="15" t="s">
        <v>1391</v>
      </c>
      <c r="F1607" s="16">
        <v>30</v>
      </c>
      <c r="G1607" s="17">
        <v>13</v>
      </c>
      <c r="H1607" s="18">
        <f t="shared" si="127"/>
        <v>390</v>
      </c>
      <c r="I1607" s="14" t="str">
        <f t="shared" si="128"/>
        <v>ITA-SG-13</v>
      </c>
      <c r="J1607" s="32" t="str">
        <f>MID(Tabella1[[#This Row],[COD PRODOTTO]],3,3)</f>
        <v>271</v>
      </c>
      <c r="K1607" s="32"/>
      <c r="L1607" t="str">
        <f t="shared" si="129"/>
        <v>terminato</v>
      </c>
      <c r="M1607" t="str">
        <f t="shared" si="130"/>
        <v>M7271370</v>
      </c>
      <c r="N1607" t="str">
        <f>TRIM(C1607)</f>
        <v>ITA</v>
      </c>
      <c r="O1607" t="str">
        <f>TRIM(D1607)</f>
        <v>SG</v>
      </c>
      <c r="P1607" t="str">
        <f>TRIM(E1607)</f>
        <v>non terminato</v>
      </c>
      <c r="Q1607" t="str">
        <f t="shared" si="131"/>
        <v>30</v>
      </c>
      <c r="R1607" t="str">
        <f t="shared" si="131"/>
        <v>13</v>
      </c>
    </row>
    <row r="1608" spans="1:18" ht="12.75" customHeight="1" x14ac:dyDescent="0.3">
      <c r="A1608" s="16">
        <v>1610</v>
      </c>
      <c r="B1608" s="14" t="s">
        <v>776</v>
      </c>
      <c r="C1608" s="14" t="s">
        <v>8</v>
      </c>
      <c r="D1608" s="14" t="s">
        <v>54</v>
      </c>
      <c r="E1608" s="14" t="s">
        <v>10</v>
      </c>
      <c r="F1608" s="16">
        <v>0</v>
      </c>
      <c r="G1608" s="17">
        <v>39</v>
      </c>
      <c r="H1608" s="18" t="str">
        <f t="shared" si="127"/>
        <v/>
      </c>
      <c r="I1608" s="14" t="str">
        <f t="shared" si="128"/>
        <v>ITA-zan S.R.L.-39</v>
      </c>
      <c r="J1608" s="32" t="str">
        <f>MID(Tabella1[[#This Row],[COD PRODOTTO]],3,3)</f>
        <v>939</v>
      </c>
      <c r="K1608" s="32"/>
      <c r="L1608" t="str">
        <f t="shared" si="129"/>
        <v>terminato</v>
      </c>
      <c r="M1608" t="str">
        <f t="shared" si="130"/>
        <v>A6939270</v>
      </c>
      <c r="N1608" t="str">
        <f>TRIM(C1608)</f>
        <v>ITA</v>
      </c>
      <c r="O1608" t="str">
        <f>TRIM(D1608)</f>
        <v>zan S.R.L.</v>
      </c>
      <c r="P1608" t="str">
        <f>TRIM(E1608)</f>
        <v>terminato</v>
      </c>
      <c r="Q1608" t="str">
        <f t="shared" si="131"/>
        <v>0</v>
      </c>
      <c r="R1608" t="str">
        <f t="shared" si="131"/>
        <v>39</v>
      </c>
    </row>
    <row r="1609" spans="1:18" ht="12.75" customHeight="1" x14ac:dyDescent="0.3">
      <c r="A1609" s="16">
        <v>1611</v>
      </c>
      <c r="B1609" s="14" t="s">
        <v>777</v>
      </c>
      <c r="C1609" s="14" t="s">
        <v>8</v>
      </c>
      <c r="D1609" s="14" t="s">
        <v>9</v>
      </c>
      <c r="E1609" s="15" t="s">
        <v>1391</v>
      </c>
      <c r="F1609" s="16">
        <v>30</v>
      </c>
      <c r="G1609" s="17">
        <v>27</v>
      </c>
      <c r="H1609" s="18">
        <f t="shared" si="127"/>
        <v>810</v>
      </c>
      <c r="I1609" s="14" t="str">
        <f t="shared" si="128"/>
        <v>ITA-SG-27</v>
      </c>
      <c r="J1609" s="32" t="str">
        <f>MID(Tabella1[[#This Row],[COD PRODOTTO]],3,3)</f>
        <v>784</v>
      </c>
      <c r="K1609" s="32"/>
      <c r="L1609" t="str">
        <f t="shared" si="129"/>
        <v>terminato</v>
      </c>
      <c r="M1609" t="str">
        <f t="shared" si="130"/>
        <v>T8784062</v>
      </c>
      <c r="N1609" t="str">
        <f>TRIM(C1609)</f>
        <v>ITA</v>
      </c>
      <c r="O1609" t="str">
        <f>TRIM(D1609)</f>
        <v>SG</v>
      </c>
      <c r="P1609" t="str">
        <f>TRIM(E1609)</f>
        <v>non terminato</v>
      </c>
      <c r="Q1609" t="str">
        <f t="shared" si="131"/>
        <v>30</v>
      </c>
      <c r="R1609" t="str">
        <f t="shared" si="131"/>
        <v>27</v>
      </c>
    </row>
    <row r="1610" spans="1:18" ht="12.75" customHeight="1" x14ac:dyDescent="0.3">
      <c r="A1610" s="16">
        <v>1612</v>
      </c>
      <c r="B1610" s="14" t="s">
        <v>777</v>
      </c>
      <c r="C1610" s="14" t="s">
        <v>8</v>
      </c>
      <c r="D1610" s="14" t="s">
        <v>9</v>
      </c>
      <c r="E1610" s="14" t="s">
        <v>10</v>
      </c>
      <c r="F1610" s="16">
        <v>0</v>
      </c>
      <c r="G1610" s="17">
        <v>25</v>
      </c>
      <c r="H1610" s="18" t="str">
        <f t="shared" si="127"/>
        <v/>
      </c>
      <c r="I1610" s="14" t="str">
        <f t="shared" si="128"/>
        <v>ITA-SG-25</v>
      </c>
      <c r="J1610" s="32" t="str">
        <f>MID(Tabella1[[#This Row],[COD PRODOTTO]],3,3)</f>
        <v>784</v>
      </c>
      <c r="K1610" s="32"/>
      <c r="L1610" t="str">
        <f t="shared" si="129"/>
        <v>terminato</v>
      </c>
      <c r="M1610" t="str">
        <f t="shared" si="130"/>
        <v>T8784062</v>
      </c>
      <c r="N1610" t="str">
        <f>TRIM(C1610)</f>
        <v>ITA</v>
      </c>
      <c r="O1610" t="str">
        <f>TRIM(D1610)</f>
        <v>SG</v>
      </c>
      <c r="P1610" t="str">
        <f>TRIM(E1610)</f>
        <v>terminato</v>
      </c>
      <c r="Q1610" t="str">
        <f t="shared" si="131"/>
        <v>0</v>
      </c>
      <c r="R1610" t="str">
        <f t="shared" si="131"/>
        <v>25</v>
      </c>
    </row>
    <row r="1611" spans="1:18" ht="12.75" customHeight="1" x14ac:dyDescent="0.3">
      <c r="A1611" s="16">
        <v>1613</v>
      </c>
      <c r="B1611" s="14" t="s">
        <v>778</v>
      </c>
      <c r="C1611" s="14" t="s">
        <v>8</v>
      </c>
      <c r="D1611" s="14" t="s">
        <v>36</v>
      </c>
      <c r="E1611" s="14" t="s">
        <v>10</v>
      </c>
      <c r="F1611" s="16">
        <v>0</v>
      </c>
      <c r="G1611" s="17">
        <v>32</v>
      </c>
      <c r="H1611" s="18" t="str">
        <f t="shared" si="127"/>
        <v/>
      </c>
      <c r="I1611" s="14" t="str">
        <f t="shared" si="128"/>
        <v>ITA-zan VETRI-32</v>
      </c>
      <c r="J1611" s="32" t="str">
        <f>MID(Tabella1[[#This Row],[COD PRODOTTO]],3,3)</f>
        <v>292</v>
      </c>
      <c r="K1611" s="32"/>
      <c r="L1611" t="str">
        <f t="shared" si="129"/>
        <v>terminato</v>
      </c>
      <c r="M1611" t="str">
        <f t="shared" si="130"/>
        <v>A4292630</v>
      </c>
      <c r="N1611" t="str">
        <f>TRIM(C1611)</f>
        <v>ITA</v>
      </c>
      <c r="O1611" t="str">
        <f>TRIM(D1611)</f>
        <v>zan VETRI</v>
      </c>
      <c r="P1611" t="str">
        <f>TRIM(E1611)</f>
        <v>terminato</v>
      </c>
      <c r="Q1611" t="str">
        <f t="shared" si="131"/>
        <v>0</v>
      </c>
      <c r="R1611" t="str">
        <f t="shared" si="131"/>
        <v>32</v>
      </c>
    </row>
    <row r="1612" spans="1:18" ht="12.75" customHeight="1" x14ac:dyDescent="0.3">
      <c r="A1612" s="16">
        <v>1614</v>
      </c>
      <c r="B1612" s="14" t="s">
        <v>778</v>
      </c>
      <c r="C1612" s="14" t="s">
        <v>8</v>
      </c>
      <c r="D1612" s="14" t="s">
        <v>36</v>
      </c>
      <c r="E1612" s="15" t="s">
        <v>1391</v>
      </c>
      <c r="F1612" s="16">
        <v>20</v>
      </c>
      <c r="G1612" s="17">
        <v>22</v>
      </c>
      <c r="H1612" s="18">
        <f t="shared" si="127"/>
        <v>440</v>
      </c>
      <c r="I1612" s="14" t="str">
        <f t="shared" si="128"/>
        <v>ITA-zan VETRI-22</v>
      </c>
      <c r="J1612" s="32" t="str">
        <f>MID(Tabella1[[#This Row],[COD PRODOTTO]],3,3)</f>
        <v>292</v>
      </c>
      <c r="K1612" s="32"/>
      <c r="L1612" t="str">
        <f t="shared" si="129"/>
        <v>terminato</v>
      </c>
      <c r="M1612" t="str">
        <f t="shared" si="130"/>
        <v>A4292630</v>
      </c>
      <c r="N1612" t="str">
        <f>TRIM(C1612)</f>
        <v>ITA</v>
      </c>
      <c r="O1612" t="str">
        <f>TRIM(D1612)</f>
        <v>zan VETRI</v>
      </c>
      <c r="P1612" t="str">
        <f>TRIM(E1612)</f>
        <v>non terminato</v>
      </c>
      <c r="Q1612" t="str">
        <f t="shared" si="131"/>
        <v>20</v>
      </c>
      <c r="R1612" t="str">
        <f t="shared" si="131"/>
        <v>22</v>
      </c>
    </row>
    <row r="1613" spans="1:18" ht="12.75" customHeight="1" x14ac:dyDescent="0.3">
      <c r="A1613" s="16">
        <v>1615</v>
      </c>
      <c r="B1613" s="14" t="s">
        <v>778</v>
      </c>
      <c r="C1613" s="14" t="s">
        <v>8</v>
      </c>
      <c r="D1613" s="14" t="s">
        <v>36</v>
      </c>
      <c r="E1613" s="15" t="s">
        <v>1391</v>
      </c>
      <c r="F1613" s="16">
        <v>30</v>
      </c>
      <c r="G1613" s="17">
        <v>17</v>
      </c>
      <c r="H1613" s="18">
        <f t="shared" si="127"/>
        <v>510</v>
      </c>
      <c r="I1613" s="14" t="str">
        <f t="shared" si="128"/>
        <v>ITA-zan VETRI-17</v>
      </c>
      <c r="J1613" s="32" t="str">
        <f>MID(Tabella1[[#This Row],[COD PRODOTTO]],3,3)</f>
        <v>292</v>
      </c>
      <c r="K1613" s="32"/>
      <c r="L1613" t="str">
        <f t="shared" si="129"/>
        <v>terminato</v>
      </c>
      <c r="M1613" t="str">
        <f t="shared" si="130"/>
        <v>A4292630</v>
      </c>
      <c r="N1613" t="str">
        <f>TRIM(C1613)</f>
        <v>ITA</v>
      </c>
      <c r="O1613" t="str">
        <f>TRIM(D1613)</f>
        <v>zan VETRI</v>
      </c>
      <c r="P1613" t="str">
        <f>TRIM(E1613)</f>
        <v>non terminato</v>
      </c>
      <c r="Q1613" t="str">
        <f t="shared" si="131"/>
        <v>30</v>
      </c>
      <c r="R1613" t="str">
        <f t="shared" si="131"/>
        <v>17</v>
      </c>
    </row>
    <row r="1614" spans="1:18" ht="12.75" customHeight="1" x14ac:dyDescent="0.3">
      <c r="A1614" s="16">
        <v>1616</v>
      </c>
      <c r="B1614" s="14" t="s">
        <v>779</v>
      </c>
      <c r="C1614" s="14" t="s">
        <v>8</v>
      </c>
      <c r="D1614" s="14" t="s">
        <v>54</v>
      </c>
      <c r="E1614" s="14" t="s">
        <v>10</v>
      </c>
      <c r="F1614" s="16">
        <v>0</v>
      </c>
      <c r="G1614" s="17">
        <v>16</v>
      </c>
      <c r="H1614" s="18" t="str">
        <f t="shared" si="127"/>
        <v/>
      </c>
      <c r="I1614" s="14" t="str">
        <f t="shared" si="128"/>
        <v>ITA-zan S.R.L.-16</v>
      </c>
      <c r="J1614" s="32" t="str">
        <f>MID(Tabella1[[#This Row],[COD PRODOTTO]],3,3)</f>
        <v>874</v>
      </c>
      <c r="K1614" s="32"/>
      <c r="L1614" t="str">
        <f t="shared" si="129"/>
        <v>terminato</v>
      </c>
      <c r="M1614" t="str">
        <f t="shared" si="130"/>
        <v>W4874865</v>
      </c>
      <c r="N1614" t="str">
        <f>TRIM(C1614)</f>
        <v>ITA</v>
      </c>
      <c r="O1614" t="str">
        <f>TRIM(D1614)</f>
        <v>zan S.R.L.</v>
      </c>
      <c r="P1614" t="str">
        <f>TRIM(E1614)</f>
        <v>terminato</v>
      </c>
      <c r="Q1614" t="str">
        <f t="shared" si="131"/>
        <v>0</v>
      </c>
      <c r="R1614" t="str">
        <f t="shared" si="131"/>
        <v>16</v>
      </c>
    </row>
    <row r="1615" spans="1:18" ht="12.75" customHeight="1" x14ac:dyDescent="0.3">
      <c r="A1615" s="16">
        <v>1617</v>
      </c>
      <c r="B1615" s="14" t="s">
        <v>780</v>
      </c>
      <c r="C1615" s="14" t="s">
        <v>8</v>
      </c>
      <c r="D1615" s="14" t="s">
        <v>54</v>
      </c>
      <c r="E1615" s="14" t="s">
        <v>10</v>
      </c>
      <c r="F1615" s="16">
        <v>0</v>
      </c>
      <c r="G1615" s="17">
        <v>31</v>
      </c>
      <c r="H1615" s="18" t="str">
        <f t="shared" si="127"/>
        <v/>
      </c>
      <c r="I1615" s="14" t="str">
        <f t="shared" si="128"/>
        <v>ITA-zan S.R.L.-31</v>
      </c>
      <c r="J1615" s="32" t="str">
        <f>MID(Tabella1[[#This Row],[COD PRODOTTO]],3,3)</f>
        <v>874</v>
      </c>
      <c r="K1615" s="32"/>
      <c r="L1615" t="str">
        <f t="shared" si="129"/>
        <v>terminato</v>
      </c>
      <c r="M1615" t="str">
        <f t="shared" si="130"/>
        <v>C7874346</v>
      </c>
      <c r="N1615" t="str">
        <f>TRIM(C1615)</f>
        <v>ITA</v>
      </c>
      <c r="O1615" t="str">
        <f>TRIM(D1615)</f>
        <v>zan S.R.L.</v>
      </c>
      <c r="P1615" t="str">
        <f>TRIM(E1615)</f>
        <v>terminato</v>
      </c>
      <c r="Q1615" t="str">
        <f t="shared" si="131"/>
        <v>0</v>
      </c>
      <c r="R1615" t="str">
        <f t="shared" si="131"/>
        <v>31</v>
      </c>
    </row>
    <row r="1616" spans="1:18" ht="12.75" customHeight="1" x14ac:dyDescent="0.3">
      <c r="A1616" s="16">
        <v>1618</v>
      </c>
      <c r="B1616" s="14" t="s">
        <v>780</v>
      </c>
      <c r="C1616" s="14" t="s">
        <v>8</v>
      </c>
      <c r="D1616" s="14" t="s">
        <v>54</v>
      </c>
      <c r="E1616" s="15" t="s">
        <v>1391</v>
      </c>
      <c r="F1616" s="16">
        <v>20</v>
      </c>
      <c r="G1616" s="17">
        <v>17</v>
      </c>
      <c r="H1616" s="18">
        <f t="shared" si="127"/>
        <v>340</v>
      </c>
      <c r="I1616" s="14" t="str">
        <f t="shared" si="128"/>
        <v>ITA-zan S.R.L.-17</v>
      </c>
      <c r="J1616" s="32" t="str">
        <f>MID(Tabella1[[#This Row],[COD PRODOTTO]],3,3)</f>
        <v>874</v>
      </c>
      <c r="K1616" s="32"/>
      <c r="L1616" t="str">
        <f t="shared" si="129"/>
        <v>terminato</v>
      </c>
      <c r="M1616" t="str">
        <f t="shared" si="130"/>
        <v>C7874346</v>
      </c>
      <c r="N1616" t="str">
        <f>TRIM(C1616)</f>
        <v>ITA</v>
      </c>
      <c r="O1616" t="str">
        <f>TRIM(D1616)</f>
        <v>zan S.R.L.</v>
      </c>
      <c r="P1616" t="str">
        <f>TRIM(E1616)</f>
        <v>non terminato</v>
      </c>
      <c r="Q1616" t="str">
        <f t="shared" si="131"/>
        <v>20</v>
      </c>
      <c r="R1616" t="str">
        <f t="shared" si="131"/>
        <v>17</v>
      </c>
    </row>
    <row r="1617" spans="1:18" ht="12.75" customHeight="1" x14ac:dyDescent="0.3">
      <c r="A1617" s="16">
        <v>1619</v>
      </c>
      <c r="B1617" s="14" t="s">
        <v>781</v>
      </c>
      <c r="C1617" s="14" t="s">
        <v>83</v>
      </c>
      <c r="D1617" s="14" t="s">
        <v>199</v>
      </c>
      <c r="E1617" s="15" t="s">
        <v>1391</v>
      </c>
      <c r="F1617" s="16">
        <v>30</v>
      </c>
      <c r="G1617" s="17">
        <v>38</v>
      </c>
      <c r="H1617" s="18">
        <f t="shared" si="127"/>
        <v>1140</v>
      </c>
      <c r="I1617" s="14" t="str">
        <f t="shared" si="128"/>
        <v>GRC-zan palla SA-38</v>
      </c>
      <c r="J1617" s="32" t="str">
        <f>MID(Tabella1[[#This Row],[COD PRODOTTO]],3,3)</f>
        <v>419</v>
      </c>
      <c r="K1617" s="32"/>
      <c r="L1617" t="str">
        <f t="shared" si="129"/>
        <v>terminato</v>
      </c>
      <c r="M1617" t="str">
        <f t="shared" si="130"/>
        <v>S8419308</v>
      </c>
      <c r="N1617" t="str">
        <f>TRIM(C1617)</f>
        <v>GRC</v>
      </c>
      <c r="O1617" t="str">
        <f>TRIM(D1617)</f>
        <v>zan palla SA</v>
      </c>
      <c r="P1617" t="str">
        <f>TRIM(E1617)</f>
        <v>non terminato</v>
      </c>
      <c r="Q1617" t="str">
        <f t="shared" si="131"/>
        <v>30</v>
      </c>
      <c r="R1617" t="str">
        <f t="shared" si="131"/>
        <v>38</v>
      </c>
    </row>
    <row r="1618" spans="1:18" ht="12.75" customHeight="1" x14ac:dyDescent="0.3">
      <c r="A1618" s="16">
        <v>1620</v>
      </c>
      <c r="B1618" s="14" t="s">
        <v>782</v>
      </c>
      <c r="C1618" s="14" t="s">
        <v>8</v>
      </c>
      <c r="D1618" s="14" t="s">
        <v>36</v>
      </c>
      <c r="E1618" s="14" t="s">
        <v>10</v>
      </c>
      <c r="F1618" s="16">
        <v>0</v>
      </c>
      <c r="G1618" s="17">
        <v>22</v>
      </c>
      <c r="H1618" s="18" t="str">
        <f t="shared" si="127"/>
        <v/>
      </c>
      <c r="I1618" s="14" t="str">
        <f t="shared" si="128"/>
        <v>ITA-zan VETRI-22</v>
      </c>
      <c r="J1618" s="32" t="str">
        <f>MID(Tabella1[[#This Row],[COD PRODOTTO]],3,3)</f>
        <v>828</v>
      </c>
      <c r="K1618" s="32"/>
      <c r="L1618" t="str">
        <f t="shared" si="129"/>
        <v>terminato</v>
      </c>
      <c r="M1618" t="str">
        <f t="shared" si="130"/>
        <v>M2828657</v>
      </c>
      <c r="N1618" t="str">
        <f>TRIM(C1618)</f>
        <v>ITA</v>
      </c>
      <c r="O1618" t="str">
        <f>TRIM(D1618)</f>
        <v>zan VETRI</v>
      </c>
      <c r="P1618" t="str">
        <f>TRIM(E1618)</f>
        <v>terminato</v>
      </c>
      <c r="Q1618" t="str">
        <f t="shared" si="131"/>
        <v>0</v>
      </c>
      <c r="R1618" t="str">
        <f t="shared" si="131"/>
        <v>22</v>
      </c>
    </row>
    <row r="1619" spans="1:18" ht="12.75" customHeight="1" x14ac:dyDescent="0.3">
      <c r="A1619" s="16">
        <v>1621</v>
      </c>
      <c r="B1619" s="14" t="s">
        <v>782</v>
      </c>
      <c r="C1619" s="14" t="s">
        <v>8</v>
      </c>
      <c r="D1619" s="14" t="s">
        <v>36</v>
      </c>
      <c r="E1619" s="15" t="s">
        <v>1391</v>
      </c>
      <c r="F1619" s="16">
        <v>20</v>
      </c>
      <c r="G1619" s="17">
        <v>23</v>
      </c>
      <c r="H1619" s="18">
        <f t="shared" si="127"/>
        <v>460</v>
      </c>
      <c r="I1619" s="14" t="str">
        <f t="shared" si="128"/>
        <v>ITA-zan VETRI-23</v>
      </c>
      <c r="J1619" s="32" t="str">
        <f>MID(Tabella1[[#This Row],[COD PRODOTTO]],3,3)</f>
        <v>828</v>
      </c>
      <c r="K1619" s="32"/>
      <c r="L1619" t="str">
        <f t="shared" si="129"/>
        <v>terminato</v>
      </c>
      <c r="M1619" t="str">
        <f t="shared" si="130"/>
        <v>M2828657</v>
      </c>
      <c r="N1619" t="str">
        <f>TRIM(C1619)</f>
        <v>ITA</v>
      </c>
      <c r="O1619" t="str">
        <f>TRIM(D1619)</f>
        <v>zan VETRI</v>
      </c>
      <c r="P1619" t="str">
        <f>TRIM(E1619)</f>
        <v>non terminato</v>
      </c>
      <c r="Q1619" t="str">
        <f t="shared" si="131"/>
        <v>20</v>
      </c>
      <c r="R1619" t="str">
        <f t="shared" si="131"/>
        <v>23</v>
      </c>
    </row>
    <row r="1620" spans="1:18" ht="12.75" customHeight="1" x14ac:dyDescent="0.3">
      <c r="A1620" s="16">
        <v>1622</v>
      </c>
      <c r="B1620" s="14" t="s">
        <v>782</v>
      </c>
      <c r="C1620" s="14" t="s">
        <v>8</v>
      </c>
      <c r="D1620" s="14" t="s">
        <v>36</v>
      </c>
      <c r="E1620" s="15" t="s">
        <v>1391</v>
      </c>
      <c r="F1620" s="16">
        <v>30</v>
      </c>
      <c r="G1620" s="17">
        <v>22</v>
      </c>
      <c r="H1620" s="18">
        <f t="shared" si="127"/>
        <v>660</v>
      </c>
      <c r="I1620" s="14" t="str">
        <f t="shared" si="128"/>
        <v>ITA-zan VETRI-22</v>
      </c>
      <c r="J1620" s="32" t="str">
        <f>MID(Tabella1[[#This Row],[COD PRODOTTO]],3,3)</f>
        <v>828</v>
      </c>
      <c r="K1620" s="32"/>
      <c r="L1620" t="str">
        <f t="shared" si="129"/>
        <v>terminato</v>
      </c>
      <c r="M1620" t="str">
        <f t="shared" si="130"/>
        <v>M2828657</v>
      </c>
      <c r="N1620" t="str">
        <f>TRIM(C1620)</f>
        <v>ITA</v>
      </c>
      <c r="O1620" t="str">
        <f>TRIM(D1620)</f>
        <v>zan VETRI</v>
      </c>
      <c r="P1620" t="str">
        <f>TRIM(E1620)</f>
        <v>non terminato</v>
      </c>
      <c r="Q1620" t="str">
        <f t="shared" si="131"/>
        <v>30</v>
      </c>
      <c r="R1620" t="str">
        <f t="shared" si="131"/>
        <v>22</v>
      </c>
    </row>
    <row r="1621" spans="1:18" ht="12.75" customHeight="1" x14ac:dyDescent="0.3">
      <c r="A1621" s="16">
        <v>1623</v>
      </c>
      <c r="B1621" s="14" t="s">
        <v>783</v>
      </c>
      <c r="C1621" s="14" t="s">
        <v>8</v>
      </c>
      <c r="D1621" s="14" t="s">
        <v>65</v>
      </c>
      <c r="E1621" s="15" t="s">
        <v>1391</v>
      </c>
      <c r="F1621" s="16">
        <v>20</v>
      </c>
      <c r="G1621" s="17">
        <v>32</v>
      </c>
      <c r="H1621" s="18">
        <f t="shared" si="127"/>
        <v>640</v>
      </c>
      <c r="I1621" s="14" t="str">
        <f t="shared" si="128"/>
        <v>ITA-zan PAM-32</v>
      </c>
      <c r="J1621" s="32" t="str">
        <f>MID(Tabella1[[#This Row],[COD PRODOTTO]],3,3)</f>
        <v>137</v>
      </c>
      <c r="K1621" s="32"/>
      <c r="L1621" t="str">
        <f t="shared" si="129"/>
        <v>terminato</v>
      </c>
      <c r="M1621" t="str">
        <f t="shared" si="130"/>
        <v>E0137890</v>
      </c>
      <c r="N1621" t="str">
        <f>TRIM(C1621)</f>
        <v>ITA</v>
      </c>
      <c r="O1621" t="str">
        <f>TRIM(D1621)</f>
        <v>zan PAM</v>
      </c>
      <c r="P1621" t="str">
        <f>TRIM(E1621)</f>
        <v>non terminato</v>
      </c>
      <c r="Q1621" t="str">
        <f t="shared" si="131"/>
        <v>20</v>
      </c>
      <c r="R1621" t="str">
        <f t="shared" si="131"/>
        <v>32</v>
      </c>
    </row>
    <row r="1622" spans="1:18" ht="12.75" customHeight="1" x14ac:dyDescent="0.3">
      <c r="A1622" s="16">
        <v>1624</v>
      </c>
      <c r="B1622" s="14" t="s">
        <v>783</v>
      </c>
      <c r="C1622" s="14" t="s">
        <v>8</v>
      </c>
      <c r="D1622" s="14" t="s">
        <v>65</v>
      </c>
      <c r="E1622" s="14" t="s">
        <v>10</v>
      </c>
      <c r="F1622" s="16">
        <v>0</v>
      </c>
      <c r="G1622" s="17">
        <v>32</v>
      </c>
      <c r="H1622" s="18" t="str">
        <f t="shared" si="127"/>
        <v/>
      </c>
      <c r="I1622" s="14" t="str">
        <f t="shared" si="128"/>
        <v>ITA-zan PAM-32</v>
      </c>
      <c r="J1622" s="32" t="str">
        <f>MID(Tabella1[[#This Row],[COD PRODOTTO]],3,3)</f>
        <v>137</v>
      </c>
      <c r="K1622" s="32"/>
      <c r="L1622" t="str">
        <f t="shared" si="129"/>
        <v>terminato</v>
      </c>
      <c r="M1622" t="str">
        <f t="shared" si="130"/>
        <v>E0137890</v>
      </c>
      <c r="N1622" t="str">
        <f>TRIM(C1622)</f>
        <v>ITA</v>
      </c>
      <c r="O1622" t="str">
        <f>TRIM(D1622)</f>
        <v>zan PAM</v>
      </c>
      <c r="P1622" t="str">
        <f>TRIM(E1622)</f>
        <v>terminato</v>
      </c>
      <c r="Q1622" t="str">
        <f t="shared" si="131"/>
        <v>0</v>
      </c>
      <c r="R1622" t="str">
        <f t="shared" si="131"/>
        <v>32</v>
      </c>
    </row>
    <row r="1623" spans="1:18" ht="12.75" customHeight="1" x14ac:dyDescent="0.3">
      <c r="A1623" s="16">
        <v>1625</v>
      </c>
      <c r="B1623" s="14" t="s">
        <v>783</v>
      </c>
      <c r="C1623" s="14" t="s">
        <v>8</v>
      </c>
      <c r="D1623" s="14" t="s">
        <v>65</v>
      </c>
      <c r="E1623" s="15" t="s">
        <v>1391</v>
      </c>
      <c r="F1623" s="16">
        <v>30</v>
      </c>
      <c r="G1623" s="17">
        <v>14</v>
      </c>
      <c r="H1623" s="18">
        <f t="shared" si="127"/>
        <v>420</v>
      </c>
      <c r="I1623" s="14" t="str">
        <f t="shared" si="128"/>
        <v>ITA-zan PAM-14</v>
      </c>
      <c r="J1623" s="32" t="str">
        <f>MID(Tabella1[[#This Row],[COD PRODOTTO]],3,3)</f>
        <v>137</v>
      </c>
      <c r="K1623" s="32"/>
      <c r="L1623" t="str">
        <f t="shared" si="129"/>
        <v>terminato</v>
      </c>
      <c r="M1623" t="str">
        <f t="shared" si="130"/>
        <v>E0137890</v>
      </c>
      <c r="N1623" t="str">
        <f>TRIM(C1623)</f>
        <v>ITA</v>
      </c>
      <c r="O1623" t="str">
        <f>TRIM(D1623)</f>
        <v>zan PAM</v>
      </c>
      <c r="P1623" t="str">
        <f>TRIM(E1623)</f>
        <v>non terminato</v>
      </c>
      <c r="Q1623" t="str">
        <f t="shared" si="131"/>
        <v>30</v>
      </c>
      <c r="R1623" t="str">
        <f t="shared" si="131"/>
        <v>14</v>
      </c>
    </row>
    <row r="1624" spans="1:18" ht="12.75" customHeight="1" x14ac:dyDescent="0.3">
      <c r="A1624" s="16">
        <v>1626</v>
      </c>
      <c r="B1624" s="14" t="s">
        <v>784</v>
      </c>
      <c r="C1624" s="14" t="s">
        <v>8</v>
      </c>
      <c r="D1624" s="14" t="s">
        <v>9</v>
      </c>
      <c r="E1624" s="14" t="s">
        <v>10</v>
      </c>
      <c r="F1624" s="16">
        <v>0</v>
      </c>
      <c r="G1624" s="17">
        <v>25</v>
      </c>
      <c r="H1624" s="18" t="str">
        <f t="shared" si="127"/>
        <v/>
      </c>
      <c r="I1624" s="14" t="str">
        <f t="shared" si="128"/>
        <v>ITA-SG-25</v>
      </c>
      <c r="J1624" s="32" t="str">
        <f>MID(Tabella1[[#This Row],[COD PRODOTTO]],3,3)</f>
        <v>885</v>
      </c>
      <c r="K1624" s="32"/>
      <c r="L1624" t="str">
        <f t="shared" si="129"/>
        <v>terminato</v>
      </c>
      <c r="M1624" t="str">
        <f t="shared" si="130"/>
        <v>M6885935</v>
      </c>
      <c r="N1624" t="str">
        <f>TRIM(C1624)</f>
        <v>ITA</v>
      </c>
      <c r="O1624" t="str">
        <f>TRIM(D1624)</f>
        <v>SG</v>
      </c>
      <c r="P1624" t="str">
        <f>TRIM(E1624)</f>
        <v>terminato</v>
      </c>
      <c r="Q1624" t="str">
        <f t="shared" si="131"/>
        <v>0</v>
      </c>
      <c r="R1624" t="str">
        <f t="shared" si="131"/>
        <v>25</v>
      </c>
    </row>
    <row r="1625" spans="1:18" ht="12.75" customHeight="1" x14ac:dyDescent="0.3">
      <c r="A1625" s="16">
        <v>1627</v>
      </c>
      <c r="B1625" s="14" t="s">
        <v>784</v>
      </c>
      <c r="C1625" s="14" t="s">
        <v>8</v>
      </c>
      <c r="D1625" s="14" t="s">
        <v>9</v>
      </c>
      <c r="E1625" s="15" t="s">
        <v>1391</v>
      </c>
      <c r="F1625" s="16">
        <v>30</v>
      </c>
      <c r="G1625" s="17">
        <v>32</v>
      </c>
      <c r="H1625" s="18">
        <f t="shared" si="127"/>
        <v>960</v>
      </c>
      <c r="I1625" s="14" t="str">
        <f t="shared" si="128"/>
        <v>ITA-SG-32</v>
      </c>
      <c r="J1625" s="32" t="str">
        <f>MID(Tabella1[[#This Row],[COD PRODOTTO]],3,3)</f>
        <v>885</v>
      </c>
      <c r="K1625" s="32"/>
      <c r="L1625" t="str">
        <f t="shared" si="129"/>
        <v>terminato</v>
      </c>
      <c r="M1625" t="str">
        <f t="shared" si="130"/>
        <v>M6885935</v>
      </c>
      <c r="N1625" t="str">
        <f>TRIM(C1625)</f>
        <v>ITA</v>
      </c>
      <c r="O1625" t="str">
        <f>TRIM(D1625)</f>
        <v>SG</v>
      </c>
      <c r="P1625" t="str">
        <f>TRIM(E1625)</f>
        <v>non terminato</v>
      </c>
      <c r="Q1625" t="str">
        <f t="shared" si="131"/>
        <v>30</v>
      </c>
      <c r="R1625" t="str">
        <f t="shared" si="131"/>
        <v>32</v>
      </c>
    </row>
    <row r="1626" spans="1:18" ht="12.75" customHeight="1" x14ac:dyDescent="0.3">
      <c r="A1626" s="16">
        <v>1628</v>
      </c>
      <c r="B1626" s="14" t="s">
        <v>784</v>
      </c>
      <c r="C1626" s="14" t="s">
        <v>8</v>
      </c>
      <c r="D1626" s="14" t="s">
        <v>9</v>
      </c>
      <c r="E1626" s="15" t="s">
        <v>1391</v>
      </c>
      <c r="F1626" s="16">
        <v>20</v>
      </c>
      <c r="G1626" s="17">
        <v>28</v>
      </c>
      <c r="H1626" s="18">
        <f t="shared" si="127"/>
        <v>560</v>
      </c>
      <c r="I1626" s="14" t="str">
        <f t="shared" si="128"/>
        <v>ITA-SG-28</v>
      </c>
      <c r="J1626" s="32" t="str">
        <f>MID(Tabella1[[#This Row],[COD PRODOTTO]],3,3)</f>
        <v>885</v>
      </c>
      <c r="K1626" s="32"/>
      <c r="L1626" t="str">
        <f t="shared" si="129"/>
        <v>terminato</v>
      </c>
      <c r="M1626" t="str">
        <f t="shared" si="130"/>
        <v>M6885935</v>
      </c>
      <c r="N1626" t="str">
        <f>TRIM(C1626)</f>
        <v>ITA</v>
      </c>
      <c r="O1626" t="str">
        <f>TRIM(D1626)</f>
        <v>SG</v>
      </c>
      <c r="P1626" t="str">
        <f>TRIM(E1626)</f>
        <v>non terminato</v>
      </c>
      <c r="Q1626" t="str">
        <f t="shared" si="131"/>
        <v>20</v>
      </c>
      <c r="R1626" t="str">
        <f t="shared" si="131"/>
        <v>28</v>
      </c>
    </row>
    <row r="1627" spans="1:18" ht="12.75" customHeight="1" x14ac:dyDescent="0.3">
      <c r="A1627" s="16">
        <v>1629</v>
      </c>
      <c r="B1627" s="14" t="s">
        <v>785</v>
      </c>
      <c r="C1627" s="14" t="s">
        <v>8</v>
      </c>
      <c r="D1627" s="14" t="s">
        <v>9</v>
      </c>
      <c r="E1627" s="15" t="s">
        <v>1391</v>
      </c>
      <c r="F1627" s="16">
        <v>30</v>
      </c>
      <c r="G1627" s="17">
        <v>13</v>
      </c>
      <c r="H1627" s="18">
        <f t="shared" si="127"/>
        <v>390</v>
      </c>
      <c r="I1627" s="14" t="str">
        <f t="shared" si="128"/>
        <v>ITA-SG-13</v>
      </c>
      <c r="J1627" s="32" t="str">
        <f>MID(Tabella1[[#This Row],[COD PRODOTTO]],3,3)</f>
        <v>551</v>
      </c>
      <c r="K1627" s="32"/>
      <c r="L1627" t="str">
        <f t="shared" si="129"/>
        <v>terminato</v>
      </c>
      <c r="M1627" t="str">
        <f t="shared" si="130"/>
        <v>C3551527</v>
      </c>
      <c r="N1627" t="str">
        <f>TRIM(C1627)</f>
        <v>ITA</v>
      </c>
      <c r="O1627" t="str">
        <f>TRIM(D1627)</f>
        <v>SG</v>
      </c>
      <c r="P1627" t="str">
        <f>TRIM(E1627)</f>
        <v>non terminato</v>
      </c>
      <c r="Q1627" t="str">
        <f t="shared" si="131"/>
        <v>30</v>
      </c>
      <c r="R1627" t="str">
        <f t="shared" si="131"/>
        <v>13</v>
      </c>
    </row>
    <row r="1628" spans="1:18" ht="12.75" customHeight="1" x14ac:dyDescent="0.3">
      <c r="A1628" s="16">
        <v>1630</v>
      </c>
      <c r="B1628" s="14" t="s">
        <v>785</v>
      </c>
      <c r="C1628" s="14" t="s">
        <v>8</v>
      </c>
      <c r="D1628" s="14" t="s">
        <v>9</v>
      </c>
      <c r="E1628" s="15" t="s">
        <v>1391</v>
      </c>
      <c r="F1628" s="16">
        <v>20</v>
      </c>
      <c r="G1628" s="17">
        <v>36</v>
      </c>
      <c r="H1628" s="18">
        <f t="shared" si="127"/>
        <v>720</v>
      </c>
      <c r="I1628" s="14" t="str">
        <f t="shared" si="128"/>
        <v>ITA-SG-36</v>
      </c>
      <c r="J1628" s="32" t="str">
        <f>MID(Tabella1[[#This Row],[COD PRODOTTO]],3,3)</f>
        <v>551</v>
      </c>
      <c r="K1628" s="32"/>
      <c r="L1628" t="str">
        <f t="shared" si="129"/>
        <v>terminato</v>
      </c>
      <c r="M1628" t="str">
        <f t="shared" si="130"/>
        <v>C3551527</v>
      </c>
      <c r="N1628" t="str">
        <f>TRIM(C1628)</f>
        <v>ITA</v>
      </c>
      <c r="O1628" t="str">
        <f>TRIM(D1628)</f>
        <v>SG</v>
      </c>
      <c r="P1628" t="str">
        <f>TRIM(E1628)</f>
        <v>non terminato</v>
      </c>
      <c r="Q1628" t="str">
        <f t="shared" si="131"/>
        <v>20</v>
      </c>
      <c r="R1628" t="str">
        <f t="shared" si="131"/>
        <v>36</v>
      </c>
    </row>
    <row r="1629" spans="1:18" ht="12.75" customHeight="1" x14ac:dyDescent="0.3">
      <c r="A1629" s="16">
        <v>1631</v>
      </c>
      <c r="B1629" s="14" t="s">
        <v>785</v>
      </c>
      <c r="C1629" s="14" t="s">
        <v>8</v>
      </c>
      <c r="D1629" s="14" t="s">
        <v>9</v>
      </c>
      <c r="E1629" s="14" t="s">
        <v>10</v>
      </c>
      <c r="F1629" s="16">
        <v>0</v>
      </c>
      <c r="G1629" s="17">
        <v>23</v>
      </c>
      <c r="H1629" s="18" t="str">
        <f t="shared" si="127"/>
        <v/>
      </c>
      <c r="I1629" s="14" t="str">
        <f t="shared" si="128"/>
        <v>ITA-SG-23</v>
      </c>
      <c r="J1629" s="32" t="str">
        <f>MID(Tabella1[[#This Row],[COD PRODOTTO]],3,3)</f>
        <v>551</v>
      </c>
      <c r="K1629" s="32"/>
      <c r="L1629" t="str">
        <f t="shared" si="129"/>
        <v>terminato</v>
      </c>
      <c r="M1629" t="str">
        <f t="shared" si="130"/>
        <v>C3551527</v>
      </c>
      <c r="N1629" t="str">
        <f>TRIM(C1629)</f>
        <v>ITA</v>
      </c>
      <c r="O1629" t="str">
        <f>TRIM(D1629)</f>
        <v>SG</v>
      </c>
      <c r="P1629" t="str">
        <f>TRIM(E1629)</f>
        <v>terminato</v>
      </c>
      <c r="Q1629" t="str">
        <f t="shared" si="131"/>
        <v>0</v>
      </c>
      <c r="R1629" t="str">
        <f t="shared" si="131"/>
        <v>23</v>
      </c>
    </row>
    <row r="1630" spans="1:18" ht="12.75" customHeight="1" x14ac:dyDescent="0.3">
      <c r="A1630" s="16">
        <v>1632</v>
      </c>
      <c r="B1630" s="14" t="s">
        <v>786</v>
      </c>
      <c r="C1630" s="14" t="s">
        <v>8</v>
      </c>
      <c r="D1630" s="14" t="s">
        <v>9</v>
      </c>
      <c r="E1630" s="14" t="s">
        <v>10</v>
      </c>
      <c r="F1630" s="16">
        <v>0</v>
      </c>
      <c r="G1630" s="17">
        <v>17</v>
      </c>
      <c r="H1630" s="18" t="str">
        <f t="shared" si="127"/>
        <v/>
      </c>
      <c r="I1630" s="14" t="str">
        <f t="shared" si="128"/>
        <v>ITA-SG-17</v>
      </c>
      <c r="J1630" s="32" t="str">
        <f>MID(Tabella1[[#This Row],[COD PRODOTTO]],3,3)</f>
        <v>315</v>
      </c>
      <c r="K1630" s="32"/>
      <c r="L1630" t="str">
        <f t="shared" si="129"/>
        <v>terminato</v>
      </c>
      <c r="M1630" t="str">
        <f t="shared" si="130"/>
        <v>G4315969</v>
      </c>
      <c r="N1630" t="str">
        <f>TRIM(C1630)</f>
        <v>ITA</v>
      </c>
      <c r="O1630" t="str">
        <f>TRIM(D1630)</f>
        <v>SG</v>
      </c>
      <c r="P1630" t="str">
        <f>TRIM(E1630)</f>
        <v>terminato</v>
      </c>
      <c r="Q1630" t="str">
        <f t="shared" si="131"/>
        <v>0</v>
      </c>
      <c r="R1630" t="str">
        <f t="shared" si="131"/>
        <v>17</v>
      </c>
    </row>
    <row r="1631" spans="1:18" ht="12.75" customHeight="1" x14ac:dyDescent="0.3">
      <c r="A1631" s="16">
        <v>1633</v>
      </c>
      <c r="B1631" s="14" t="s">
        <v>786</v>
      </c>
      <c r="C1631" s="14" t="s">
        <v>8</v>
      </c>
      <c r="D1631" s="14" t="s">
        <v>9</v>
      </c>
      <c r="E1631" s="15" t="s">
        <v>1391</v>
      </c>
      <c r="F1631" s="16">
        <v>30</v>
      </c>
      <c r="G1631" s="17">
        <v>25</v>
      </c>
      <c r="H1631" s="18">
        <f t="shared" si="127"/>
        <v>750</v>
      </c>
      <c r="I1631" s="14" t="str">
        <f t="shared" si="128"/>
        <v>ITA-SG-25</v>
      </c>
      <c r="J1631" s="32" t="str">
        <f>MID(Tabella1[[#This Row],[COD PRODOTTO]],3,3)</f>
        <v>315</v>
      </c>
      <c r="K1631" s="32"/>
      <c r="L1631" t="str">
        <f t="shared" si="129"/>
        <v>terminato</v>
      </c>
      <c r="M1631" t="str">
        <f t="shared" si="130"/>
        <v>G4315969</v>
      </c>
      <c r="N1631" t="str">
        <f>TRIM(C1631)</f>
        <v>ITA</v>
      </c>
      <c r="O1631" t="str">
        <f>TRIM(D1631)</f>
        <v>SG</v>
      </c>
      <c r="P1631" t="str">
        <f>TRIM(E1631)</f>
        <v>non terminato</v>
      </c>
      <c r="Q1631" t="str">
        <f t="shared" si="131"/>
        <v>30</v>
      </c>
      <c r="R1631" t="str">
        <f t="shared" si="131"/>
        <v>25</v>
      </c>
    </row>
    <row r="1632" spans="1:18" ht="12.75" customHeight="1" x14ac:dyDescent="0.3">
      <c r="A1632" s="16">
        <v>1634</v>
      </c>
      <c r="B1632" s="14" t="s">
        <v>787</v>
      </c>
      <c r="C1632" s="14" t="s">
        <v>8</v>
      </c>
      <c r="D1632" s="14" t="s">
        <v>9</v>
      </c>
      <c r="E1632" s="14" t="s">
        <v>10</v>
      </c>
      <c r="F1632" s="16">
        <v>0</v>
      </c>
      <c r="G1632" s="17">
        <v>26</v>
      </c>
      <c r="H1632" s="18" t="str">
        <f t="shared" si="127"/>
        <v/>
      </c>
      <c r="I1632" s="14" t="str">
        <f t="shared" si="128"/>
        <v>ITA-SG-26</v>
      </c>
      <c r="J1632" s="32" t="str">
        <f>MID(Tabella1[[#This Row],[COD PRODOTTO]],3,3)</f>
        <v>466</v>
      </c>
      <c r="K1632" s="32"/>
      <c r="L1632" t="str">
        <f t="shared" si="129"/>
        <v>terminato</v>
      </c>
      <c r="M1632" t="str">
        <f t="shared" si="130"/>
        <v>A7466026</v>
      </c>
      <c r="N1632" t="str">
        <f>TRIM(C1632)</f>
        <v>ITA</v>
      </c>
      <c r="O1632" t="str">
        <f>TRIM(D1632)</f>
        <v>SG</v>
      </c>
      <c r="P1632" t="str">
        <f>TRIM(E1632)</f>
        <v>terminato</v>
      </c>
      <c r="Q1632" t="str">
        <f t="shared" si="131"/>
        <v>0</v>
      </c>
      <c r="R1632" t="str">
        <f t="shared" si="131"/>
        <v>26</v>
      </c>
    </row>
    <row r="1633" spans="1:18" ht="12.75" customHeight="1" x14ac:dyDescent="0.3">
      <c r="A1633" s="16">
        <v>1635</v>
      </c>
      <c r="B1633" s="14" t="s">
        <v>788</v>
      </c>
      <c r="C1633" s="14" t="s">
        <v>8</v>
      </c>
      <c r="D1633" s="14" t="s">
        <v>47</v>
      </c>
      <c r="E1633" s="14" t="s">
        <v>10</v>
      </c>
      <c r="F1633" s="16">
        <v>0</v>
      </c>
      <c r="G1633" s="17">
        <v>30</v>
      </c>
      <c r="H1633" s="18" t="str">
        <f t="shared" si="127"/>
        <v/>
      </c>
      <c r="I1633" s="14" t="str">
        <f t="shared" si="128"/>
        <v>ITA-zan pin SPA-30</v>
      </c>
      <c r="J1633" s="32" t="str">
        <f>MID(Tabella1[[#This Row],[COD PRODOTTO]],3,3)</f>
        <v>753</v>
      </c>
      <c r="K1633" s="32"/>
      <c r="L1633" t="str">
        <f t="shared" si="129"/>
        <v>terminato</v>
      </c>
      <c r="M1633" t="str">
        <f t="shared" si="130"/>
        <v>S9753221</v>
      </c>
      <c r="N1633" t="str">
        <f>TRIM(C1633)</f>
        <v>ITA</v>
      </c>
      <c r="O1633" t="str">
        <f>TRIM(D1633)</f>
        <v>zan pin SPA</v>
      </c>
      <c r="P1633" t="str">
        <f>TRIM(E1633)</f>
        <v>terminato</v>
      </c>
      <c r="Q1633" t="str">
        <f t="shared" si="131"/>
        <v>0</v>
      </c>
      <c r="R1633" t="str">
        <f t="shared" si="131"/>
        <v>30</v>
      </c>
    </row>
    <row r="1634" spans="1:18" ht="12.75" customHeight="1" x14ac:dyDescent="0.3">
      <c r="A1634" s="16">
        <v>1636</v>
      </c>
      <c r="B1634" s="14" t="s">
        <v>789</v>
      </c>
      <c r="C1634" s="14" t="s">
        <v>8</v>
      </c>
      <c r="D1634" s="14" t="s">
        <v>36</v>
      </c>
      <c r="E1634" s="14" t="s">
        <v>10</v>
      </c>
      <c r="F1634" s="16">
        <v>0</v>
      </c>
      <c r="G1634" s="17">
        <v>13</v>
      </c>
      <c r="H1634" s="18" t="str">
        <f t="shared" si="127"/>
        <v/>
      </c>
      <c r="I1634" s="14" t="str">
        <f t="shared" si="128"/>
        <v>ITA-zan VETRI-13</v>
      </c>
      <c r="J1634" s="32" t="str">
        <f>MID(Tabella1[[#This Row],[COD PRODOTTO]],3,3)</f>
        <v>894</v>
      </c>
      <c r="K1634" s="32"/>
      <c r="L1634" t="str">
        <f t="shared" si="129"/>
        <v>terminato</v>
      </c>
      <c r="M1634" t="str">
        <f t="shared" si="130"/>
        <v>A7894712</v>
      </c>
      <c r="N1634" t="str">
        <f>TRIM(C1634)</f>
        <v>ITA</v>
      </c>
      <c r="O1634" t="str">
        <f>TRIM(D1634)</f>
        <v>zan VETRI</v>
      </c>
      <c r="P1634" t="str">
        <f>TRIM(E1634)</f>
        <v>terminato</v>
      </c>
      <c r="Q1634" t="str">
        <f t="shared" si="131"/>
        <v>0</v>
      </c>
      <c r="R1634" t="str">
        <f t="shared" si="131"/>
        <v>13</v>
      </c>
    </row>
    <row r="1635" spans="1:18" ht="12.75" customHeight="1" x14ac:dyDescent="0.3">
      <c r="A1635" s="16">
        <v>1637</v>
      </c>
      <c r="B1635" s="14" t="s">
        <v>790</v>
      </c>
      <c r="C1635" s="14" t="s">
        <v>8</v>
      </c>
      <c r="D1635" s="14" t="s">
        <v>97</v>
      </c>
      <c r="E1635" s="15" t="s">
        <v>1391</v>
      </c>
      <c r="F1635" s="16">
        <v>20</v>
      </c>
      <c r="G1635" s="17">
        <v>34</v>
      </c>
      <c r="H1635" s="18">
        <f t="shared" si="127"/>
        <v>680</v>
      </c>
      <c r="I1635" s="14" t="str">
        <f t="shared" si="128"/>
        <v>ITA-zan SPA-34</v>
      </c>
      <c r="J1635" s="32" t="str">
        <f>MID(Tabella1[[#This Row],[COD PRODOTTO]],3,3)</f>
        <v>216</v>
      </c>
      <c r="K1635" s="32"/>
      <c r="L1635" t="str">
        <f t="shared" si="129"/>
        <v>terminato</v>
      </c>
      <c r="M1635" t="str">
        <f t="shared" si="130"/>
        <v>S2216622</v>
      </c>
      <c r="N1635" t="str">
        <f>TRIM(C1635)</f>
        <v>ITA</v>
      </c>
      <c r="O1635" t="str">
        <f>TRIM(D1635)</f>
        <v>zan SPA</v>
      </c>
      <c r="P1635" t="str">
        <f>TRIM(E1635)</f>
        <v>non terminato</v>
      </c>
      <c r="Q1635" t="str">
        <f t="shared" si="131"/>
        <v>20</v>
      </c>
      <c r="R1635" t="str">
        <f t="shared" si="131"/>
        <v>34</v>
      </c>
    </row>
    <row r="1636" spans="1:18" ht="12.75" customHeight="1" x14ac:dyDescent="0.3">
      <c r="A1636" s="16">
        <v>1638</v>
      </c>
      <c r="B1636" s="14" t="s">
        <v>790</v>
      </c>
      <c r="C1636" s="14" t="s">
        <v>8</v>
      </c>
      <c r="D1636" s="14" t="s">
        <v>97</v>
      </c>
      <c r="E1636" s="15" t="s">
        <v>1391</v>
      </c>
      <c r="F1636" s="16">
        <v>30</v>
      </c>
      <c r="G1636" s="17">
        <v>17</v>
      </c>
      <c r="H1636" s="18">
        <f t="shared" si="127"/>
        <v>510</v>
      </c>
      <c r="I1636" s="14" t="str">
        <f t="shared" si="128"/>
        <v>ITA-zan SPA-17</v>
      </c>
      <c r="J1636" s="32" t="str">
        <f>MID(Tabella1[[#This Row],[COD PRODOTTO]],3,3)</f>
        <v>216</v>
      </c>
      <c r="K1636" s="32"/>
      <c r="L1636" t="str">
        <f t="shared" si="129"/>
        <v>terminato</v>
      </c>
      <c r="M1636" t="str">
        <f t="shared" si="130"/>
        <v>S2216622</v>
      </c>
      <c r="N1636" t="str">
        <f>TRIM(C1636)</f>
        <v>ITA</v>
      </c>
      <c r="O1636" t="str">
        <f>TRIM(D1636)</f>
        <v>zan SPA</v>
      </c>
      <c r="P1636" t="str">
        <f>TRIM(E1636)</f>
        <v>non terminato</v>
      </c>
      <c r="Q1636" t="str">
        <f t="shared" si="131"/>
        <v>30</v>
      </c>
      <c r="R1636" t="str">
        <f t="shared" si="131"/>
        <v>17</v>
      </c>
    </row>
    <row r="1637" spans="1:18" ht="12.75" customHeight="1" x14ac:dyDescent="0.3">
      <c r="A1637" s="16">
        <v>1639</v>
      </c>
      <c r="B1637" s="14" t="s">
        <v>790</v>
      </c>
      <c r="C1637" s="14" t="s">
        <v>8</v>
      </c>
      <c r="D1637" s="14" t="s">
        <v>97</v>
      </c>
      <c r="E1637" s="14" t="s">
        <v>10</v>
      </c>
      <c r="F1637" s="16">
        <v>0</v>
      </c>
      <c r="G1637" s="17">
        <v>17</v>
      </c>
      <c r="H1637" s="18" t="str">
        <f t="shared" si="127"/>
        <v/>
      </c>
      <c r="I1637" s="14" t="str">
        <f t="shared" si="128"/>
        <v>ITA-zan SPA-17</v>
      </c>
      <c r="J1637" s="32" t="str">
        <f>MID(Tabella1[[#This Row],[COD PRODOTTO]],3,3)</f>
        <v>216</v>
      </c>
      <c r="K1637" s="32"/>
      <c r="L1637" t="str">
        <f t="shared" si="129"/>
        <v>terminato</v>
      </c>
      <c r="M1637" t="str">
        <f t="shared" si="130"/>
        <v>S2216622</v>
      </c>
      <c r="N1637" t="str">
        <f>TRIM(C1637)</f>
        <v>ITA</v>
      </c>
      <c r="O1637" t="str">
        <f>TRIM(D1637)</f>
        <v>zan SPA</v>
      </c>
      <c r="P1637" t="str">
        <f>TRIM(E1637)</f>
        <v>terminato</v>
      </c>
      <c r="Q1637" t="str">
        <f t="shared" si="131"/>
        <v>0</v>
      </c>
      <c r="R1637" t="str">
        <f t="shared" si="131"/>
        <v>17</v>
      </c>
    </row>
    <row r="1638" spans="1:18" ht="12.75" customHeight="1" x14ac:dyDescent="0.3">
      <c r="A1638" s="16">
        <v>1640</v>
      </c>
      <c r="B1638" s="14" t="s">
        <v>791</v>
      </c>
      <c r="C1638" s="14" t="s">
        <v>8</v>
      </c>
      <c r="D1638" s="14" t="s">
        <v>47</v>
      </c>
      <c r="E1638" s="14" t="s">
        <v>10</v>
      </c>
      <c r="F1638" s="16">
        <v>0</v>
      </c>
      <c r="G1638" s="17">
        <v>20</v>
      </c>
      <c r="H1638" s="18" t="str">
        <f t="shared" si="127"/>
        <v/>
      </c>
      <c r="I1638" s="14" t="str">
        <f t="shared" si="128"/>
        <v>ITA-zan pin SPA-20</v>
      </c>
      <c r="J1638" s="32" t="str">
        <f>MID(Tabella1[[#This Row],[COD PRODOTTO]],3,3)</f>
        <v>831</v>
      </c>
      <c r="K1638" s="32"/>
      <c r="L1638" t="str">
        <f t="shared" si="129"/>
        <v>terminato</v>
      </c>
      <c r="M1638" t="str">
        <f t="shared" si="130"/>
        <v>G0831730</v>
      </c>
      <c r="N1638" t="str">
        <f>TRIM(C1638)</f>
        <v>ITA</v>
      </c>
      <c r="O1638" t="str">
        <f>TRIM(D1638)</f>
        <v>zan pin SPA</v>
      </c>
      <c r="P1638" t="str">
        <f>TRIM(E1638)</f>
        <v>terminato</v>
      </c>
      <c r="Q1638" t="str">
        <f t="shared" si="131"/>
        <v>0</v>
      </c>
      <c r="R1638" t="str">
        <f t="shared" si="131"/>
        <v>20</v>
      </c>
    </row>
    <row r="1639" spans="1:18" ht="12.75" customHeight="1" x14ac:dyDescent="0.3">
      <c r="A1639" s="16">
        <v>1641</v>
      </c>
      <c r="B1639" s="14" t="s">
        <v>792</v>
      </c>
      <c r="C1639" s="14" t="s">
        <v>8</v>
      </c>
      <c r="D1639" s="14" t="s">
        <v>36</v>
      </c>
      <c r="E1639" s="14" t="s">
        <v>10</v>
      </c>
      <c r="F1639" s="16">
        <v>0</v>
      </c>
      <c r="G1639" s="17">
        <v>27</v>
      </c>
      <c r="H1639" s="18" t="str">
        <f t="shared" si="127"/>
        <v/>
      </c>
      <c r="I1639" s="14" t="str">
        <f t="shared" si="128"/>
        <v>ITA-zan VETRI-27</v>
      </c>
      <c r="J1639" s="32" t="str">
        <f>MID(Tabella1[[#This Row],[COD PRODOTTO]],3,3)</f>
        <v>366</v>
      </c>
      <c r="K1639" s="32"/>
      <c r="L1639" t="str">
        <f t="shared" si="129"/>
        <v>terminato</v>
      </c>
      <c r="M1639" t="str">
        <f t="shared" si="130"/>
        <v>P1366437</v>
      </c>
      <c r="N1639" t="str">
        <f>TRIM(C1639)</f>
        <v>ITA</v>
      </c>
      <c r="O1639" t="str">
        <f>TRIM(D1639)</f>
        <v>zan VETRI</v>
      </c>
      <c r="P1639" t="str">
        <f>TRIM(E1639)</f>
        <v>terminato</v>
      </c>
      <c r="Q1639" t="str">
        <f t="shared" si="131"/>
        <v>0</v>
      </c>
      <c r="R1639" t="str">
        <f t="shared" si="131"/>
        <v>27</v>
      </c>
    </row>
    <row r="1640" spans="1:18" ht="12.75" customHeight="1" x14ac:dyDescent="0.3">
      <c r="A1640" s="16">
        <v>1642</v>
      </c>
      <c r="B1640" s="14" t="s">
        <v>793</v>
      </c>
      <c r="C1640" s="14" t="s">
        <v>83</v>
      </c>
      <c r="D1640" s="14" t="s">
        <v>199</v>
      </c>
      <c r="E1640" s="14" t="s">
        <v>10</v>
      </c>
      <c r="F1640" s="16">
        <v>0</v>
      </c>
      <c r="G1640" s="17">
        <v>28</v>
      </c>
      <c r="H1640" s="18" t="str">
        <f t="shared" si="127"/>
        <v/>
      </c>
      <c r="I1640" s="14" t="str">
        <f t="shared" si="128"/>
        <v>GRC-zan palla SA-28</v>
      </c>
      <c r="J1640" s="32" t="str">
        <f>MID(Tabella1[[#This Row],[COD PRODOTTO]],3,3)</f>
        <v>360</v>
      </c>
      <c r="K1640" s="32"/>
      <c r="L1640" t="str">
        <f t="shared" si="129"/>
        <v>terminato</v>
      </c>
      <c r="M1640" t="str">
        <f t="shared" si="130"/>
        <v>G5360871</v>
      </c>
      <c r="N1640" t="str">
        <f>TRIM(C1640)</f>
        <v>GRC</v>
      </c>
      <c r="O1640" t="str">
        <f>TRIM(D1640)</f>
        <v>zan palla SA</v>
      </c>
      <c r="P1640" t="str">
        <f>TRIM(E1640)</f>
        <v>terminato</v>
      </c>
      <c r="Q1640" t="str">
        <f t="shared" si="131"/>
        <v>0</v>
      </c>
      <c r="R1640" t="str">
        <f t="shared" si="131"/>
        <v>28</v>
      </c>
    </row>
    <row r="1641" spans="1:18" ht="12.75" customHeight="1" x14ac:dyDescent="0.3">
      <c r="A1641" s="16">
        <v>1643</v>
      </c>
      <c r="B1641" s="14" t="s">
        <v>793</v>
      </c>
      <c r="C1641" s="14" t="s">
        <v>83</v>
      </c>
      <c r="D1641" s="14" t="s">
        <v>199</v>
      </c>
      <c r="E1641" s="15" t="s">
        <v>1391</v>
      </c>
      <c r="F1641" s="16">
        <v>20</v>
      </c>
      <c r="G1641" s="17">
        <v>24</v>
      </c>
      <c r="H1641" s="18">
        <f t="shared" si="127"/>
        <v>480</v>
      </c>
      <c r="I1641" s="14" t="str">
        <f t="shared" si="128"/>
        <v>GRC-zan palla SA-24</v>
      </c>
      <c r="J1641" s="32" t="str">
        <f>MID(Tabella1[[#This Row],[COD PRODOTTO]],3,3)</f>
        <v>360</v>
      </c>
      <c r="K1641" s="32"/>
      <c r="L1641" t="str">
        <f t="shared" si="129"/>
        <v>terminato</v>
      </c>
      <c r="M1641" t="str">
        <f t="shared" si="130"/>
        <v>G5360871</v>
      </c>
      <c r="N1641" t="str">
        <f>TRIM(C1641)</f>
        <v>GRC</v>
      </c>
      <c r="O1641" t="str">
        <f>TRIM(D1641)</f>
        <v>zan palla SA</v>
      </c>
      <c r="P1641" t="str">
        <f>TRIM(E1641)</f>
        <v>non terminato</v>
      </c>
      <c r="Q1641" t="str">
        <f t="shared" si="131"/>
        <v>20</v>
      </c>
      <c r="R1641" t="str">
        <f t="shared" si="131"/>
        <v>24</v>
      </c>
    </row>
    <row r="1642" spans="1:18" ht="12.75" customHeight="1" x14ac:dyDescent="0.3">
      <c r="A1642" s="16">
        <v>1644</v>
      </c>
      <c r="B1642" s="14" t="s">
        <v>793</v>
      </c>
      <c r="C1642" s="14" t="s">
        <v>83</v>
      </c>
      <c r="D1642" s="14" t="s">
        <v>199</v>
      </c>
      <c r="E1642" s="15" t="s">
        <v>1391</v>
      </c>
      <c r="F1642" s="16">
        <v>30</v>
      </c>
      <c r="G1642" s="17">
        <v>36</v>
      </c>
      <c r="H1642" s="18">
        <f t="shared" si="127"/>
        <v>1080</v>
      </c>
      <c r="I1642" s="14" t="str">
        <f t="shared" si="128"/>
        <v>GRC-zan palla SA-36</v>
      </c>
      <c r="J1642" s="32" t="str">
        <f>MID(Tabella1[[#This Row],[COD PRODOTTO]],3,3)</f>
        <v>360</v>
      </c>
      <c r="K1642" s="32"/>
      <c r="L1642" t="str">
        <f t="shared" si="129"/>
        <v>terminato</v>
      </c>
      <c r="M1642" t="str">
        <f t="shared" si="130"/>
        <v>G5360871</v>
      </c>
      <c r="N1642" t="str">
        <f>TRIM(C1642)</f>
        <v>GRC</v>
      </c>
      <c r="O1642" t="str">
        <f>TRIM(D1642)</f>
        <v>zan palla SA</v>
      </c>
      <c r="P1642" t="str">
        <f>TRIM(E1642)</f>
        <v>non terminato</v>
      </c>
      <c r="Q1642" t="str">
        <f t="shared" si="131"/>
        <v>30</v>
      </c>
      <c r="R1642" t="str">
        <f t="shared" si="131"/>
        <v>36</v>
      </c>
    </row>
    <row r="1643" spans="1:18" ht="12.75" customHeight="1" x14ac:dyDescent="0.3">
      <c r="A1643" s="16">
        <v>1645</v>
      </c>
      <c r="B1643" s="14" t="s">
        <v>794</v>
      </c>
      <c r="C1643" s="14" t="s">
        <v>8</v>
      </c>
      <c r="D1643" s="14" t="s">
        <v>9</v>
      </c>
      <c r="E1643" s="14" t="s">
        <v>10</v>
      </c>
      <c r="F1643" s="16">
        <v>0</v>
      </c>
      <c r="G1643" s="17">
        <v>26</v>
      </c>
      <c r="H1643" s="18" t="str">
        <f t="shared" si="127"/>
        <v/>
      </c>
      <c r="I1643" s="14" t="str">
        <f t="shared" si="128"/>
        <v>ITA-SG-26</v>
      </c>
      <c r="J1643" s="32" t="str">
        <f>MID(Tabella1[[#This Row],[COD PRODOTTO]],3,3)</f>
        <v>185</v>
      </c>
      <c r="K1643" s="32"/>
      <c r="L1643" t="str">
        <f t="shared" si="129"/>
        <v>terminato</v>
      </c>
      <c r="M1643" t="str">
        <f t="shared" si="130"/>
        <v>M7185776</v>
      </c>
      <c r="N1643" t="str">
        <f>TRIM(C1643)</f>
        <v>ITA</v>
      </c>
      <c r="O1643" t="str">
        <f>TRIM(D1643)</f>
        <v>SG</v>
      </c>
      <c r="P1643" t="str">
        <f>TRIM(E1643)</f>
        <v>terminato</v>
      </c>
      <c r="Q1643" t="str">
        <f t="shared" si="131"/>
        <v>0</v>
      </c>
      <c r="R1643" t="str">
        <f t="shared" si="131"/>
        <v>26</v>
      </c>
    </row>
    <row r="1644" spans="1:18" ht="12.75" customHeight="1" x14ac:dyDescent="0.3">
      <c r="A1644" s="16">
        <v>1646</v>
      </c>
      <c r="B1644" s="14" t="s">
        <v>794</v>
      </c>
      <c r="C1644" s="14" t="s">
        <v>8</v>
      </c>
      <c r="D1644" s="14" t="s">
        <v>9</v>
      </c>
      <c r="E1644" s="15" t="s">
        <v>1391</v>
      </c>
      <c r="F1644" s="16">
        <v>20</v>
      </c>
      <c r="G1644" s="17">
        <v>35</v>
      </c>
      <c r="H1644" s="18">
        <f t="shared" si="127"/>
        <v>700</v>
      </c>
      <c r="I1644" s="14" t="str">
        <f t="shared" si="128"/>
        <v>ITA-SG-35</v>
      </c>
      <c r="J1644" s="32" t="str">
        <f>MID(Tabella1[[#This Row],[COD PRODOTTO]],3,3)</f>
        <v>185</v>
      </c>
      <c r="K1644" s="32"/>
      <c r="L1644" t="str">
        <f t="shared" si="129"/>
        <v>terminato</v>
      </c>
      <c r="M1644" t="str">
        <f t="shared" si="130"/>
        <v>M7185776</v>
      </c>
      <c r="N1644" t="str">
        <f>TRIM(C1644)</f>
        <v>ITA</v>
      </c>
      <c r="O1644" t="str">
        <f>TRIM(D1644)</f>
        <v>SG</v>
      </c>
      <c r="P1644" t="str">
        <f>TRIM(E1644)</f>
        <v>non terminato</v>
      </c>
      <c r="Q1644" t="str">
        <f t="shared" si="131"/>
        <v>20</v>
      </c>
      <c r="R1644" t="str">
        <f t="shared" si="131"/>
        <v>35</v>
      </c>
    </row>
    <row r="1645" spans="1:18" ht="12.75" customHeight="1" x14ac:dyDescent="0.3">
      <c r="A1645" s="16">
        <v>1647</v>
      </c>
      <c r="B1645" s="14" t="s">
        <v>794</v>
      </c>
      <c r="C1645" s="14" t="s">
        <v>8</v>
      </c>
      <c r="D1645" s="14" t="s">
        <v>9</v>
      </c>
      <c r="E1645" s="15" t="s">
        <v>1391</v>
      </c>
      <c r="F1645" s="16">
        <v>30</v>
      </c>
      <c r="G1645" s="17">
        <v>24</v>
      </c>
      <c r="H1645" s="18">
        <f t="shared" si="127"/>
        <v>720</v>
      </c>
      <c r="I1645" s="14" t="str">
        <f t="shared" si="128"/>
        <v>ITA-SG-24</v>
      </c>
      <c r="J1645" s="32" t="str">
        <f>MID(Tabella1[[#This Row],[COD PRODOTTO]],3,3)</f>
        <v>185</v>
      </c>
      <c r="K1645" s="32"/>
      <c r="L1645" t="str">
        <f t="shared" si="129"/>
        <v>terminato</v>
      </c>
      <c r="M1645" t="str">
        <f t="shared" si="130"/>
        <v>M7185776</v>
      </c>
      <c r="N1645" t="str">
        <f>TRIM(C1645)</f>
        <v>ITA</v>
      </c>
      <c r="O1645" t="str">
        <f>TRIM(D1645)</f>
        <v>SG</v>
      </c>
      <c r="P1645" t="str">
        <f>TRIM(E1645)</f>
        <v>non terminato</v>
      </c>
      <c r="Q1645" t="str">
        <f t="shared" si="131"/>
        <v>30</v>
      </c>
      <c r="R1645" t="str">
        <f t="shared" si="131"/>
        <v>24</v>
      </c>
    </row>
    <row r="1646" spans="1:18" ht="12.75" customHeight="1" x14ac:dyDescent="0.3">
      <c r="A1646" s="16">
        <v>1648</v>
      </c>
      <c r="B1646" s="14" t="s">
        <v>795</v>
      </c>
      <c r="C1646" s="14" t="s">
        <v>14</v>
      </c>
      <c r="D1646" s="14" t="s">
        <v>23</v>
      </c>
      <c r="E1646" s="14" t="s">
        <v>10</v>
      </c>
      <c r="F1646" s="16">
        <v>0</v>
      </c>
      <c r="G1646" s="17">
        <v>38</v>
      </c>
      <c r="H1646" s="18" t="str">
        <f t="shared" si="127"/>
        <v/>
      </c>
      <c r="I1646" s="14" t="str">
        <f t="shared" si="128"/>
        <v>EGY-zan pin assuf S.A.E.-38</v>
      </c>
      <c r="J1646" s="32" t="str">
        <f>MID(Tabella1[[#This Row],[COD PRODOTTO]],3,3)</f>
        <v>554</v>
      </c>
      <c r="K1646" s="32"/>
      <c r="L1646" t="str">
        <f t="shared" si="129"/>
        <v>terminato</v>
      </c>
      <c r="M1646" t="str">
        <f t="shared" si="130"/>
        <v>Y6554513</v>
      </c>
      <c r="N1646" t="str">
        <f>TRIM(C1646)</f>
        <v>EGY</v>
      </c>
      <c r="O1646" t="str">
        <f>TRIM(D1646)</f>
        <v>zan pin assuf S.A.E.</v>
      </c>
      <c r="P1646" t="str">
        <f>TRIM(E1646)</f>
        <v>terminato</v>
      </c>
      <c r="Q1646" t="str">
        <f t="shared" si="131"/>
        <v>0</v>
      </c>
      <c r="R1646" t="str">
        <f t="shared" si="131"/>
        <v>38</v>
      </c>
    </row>
    <row r="1647" spans="1:18" ht="12.75" customHeight="1" x14ac:dyDescent="0.3">
      <c r="A1647" s="16">
        <v>1649</v>
      </c>
      <c r="B1647" s="14" t="s">
        <v>795</v>
      </c>
      <c r="C1647" s="14" t="s">
        <v>14</v>
      </c>
      <c r="D1647" s="14" t="s">
        <v>23</v>
      </c>
      <c r="E1647" s="15" t="s">
        <v>1391</v>
      </c>
      <c r="F1647" s="16">
        <v>20</v>
      </c>
      <c r="G1647" s="17">
        <v>25</v>
      </c>
      <c r="H1647" s="18">
        <f t="shared" si="127"/>
        <v>500</v>
      </c>
      <c r="I1647" s="14" t="str">
        <f t="shared" si="128"/>
        <v>EGY-zan pin assuf S.A.E.-25</v>
      </c>
      <c r="J1647" s="32" t="str">
        <f>MID(Tabella1[[#This Row],[COD PRODOTTO]],3,3)</f>
        <v>554</v>
      </c>
      <c r="K1647" s="32"/>
      <c r="L1647" t="str">
        <f t="shared" si="129"/>
        <v>terminato</v>
      </c>
      <c r="M1647" t="str">
        <f t="shared" si="130"/>
        <v>Y6554513</v>
      </c>
      <c r="N1647" t="str">
        <f>TRIM(C1647)</f>
        <v>EGY</v>
      </c>
      <c r="O1647" t="str">
        <f>TRIM(D1647)</f>
        <v>zan pin assuf S.A.E.</v>
      </c>
      <c r="P1647" t="str">
        <f>TRIM(E1647)</f>
        <v>non terminato</v>
      </c>
      <c r="Q1647" t="str">
        <f t="shared" si="131"/>
        <v>20</v>
      </c>
      <c r="R1647" t="str">
        <f t="shared" si="131"/>
        <v>25</v>
      </c>
    </row>
    <row r="1648" spans="1:18" ht="12.75" customHeight="1" x14ac:dyDescent="0.3">
      <c r="A1648" s="16">
        <v>1650</v>
      </c>
      <c r="B1648" s="14" t="s">
        <v>796</v>
      </c>
      <c r="C1648" s="14" t="s">
        <v>797</v>
      </c>
      <c r="D1648" s="14" t="s">
        <v>36</v>
      </c>
      <c r="E1648" s="14" t="s">
        <v>10</v>
      </c>
      <c r="F1648" s="16">
        <v>0</v>
      </c>
      <c r="G1648" s="17">
        <v>32</v>
      </c>
      <c r="H1648" s="18" t="str">
        <f t="shared" si="127"/>
        <v/>
      </c>
      <c r="I1648" s="14" t="str">
        <f t="shared" si="128"/>
        <v>FRA-zan VETRI-32</v>
      </c>
      <c r="J1648" s="32" t="str">
        <f>MID(Tabella1[[#This Row],[COD PRODOTTO]],3,3)</f>
        <v>873</v>
      </c>
      <c r="K1648" s="32"/>
      <c r="L1648" t="str">
        <f t="shared" si="129"/>
        <v>terminato</v>
      </c>
      <c r="M1648" t="str">
        <f t="shared" si="130"/>
        <v>E4873028</v>
      </c>
      <c r="N1648" t="str">
        <f>TRIM(C1648)</f>
        <v>FRA</v>
      </c>
      <c r="O1648" t="str">
        <f>TRIM(D1648)</f>
        <v>zan VETRI</v>
      </c>
      <c r="P1648" t="str">
        <f>TRIM(E1648)</f>
        <v>terminato</v>
      </c>
      <c r="Q1648" t="str">
        <f t="shared" si="131"/>
        <v>0</v>
      </c>
      <c r="R1648" t="str">
        <f t="shared" si="131"/>
        <v>32</v>
      </c>
    </row>
    <row r="1649" spans="1:18" ht="12.75" customHeight="1" x14ac:dyDescent="0.3">
      <c r="A1649" s="16">
        <v>1651</v>
      </c>
      <c r="B1649" s="14" t="s">
        <v>798</v>
      </c>
      <c r="C1649" s="14" t="s">
        <v>8</v>
      </c>
      <c r="D1649" s="14" t="s">
        <v>36</v>
      </c>
      <c r="E1649" s="14" t="s">
        <v>10</v>
      </c>
      <c r="F1649" s="16">
        <v>0</v>
      </c>
      <c r="G1649" s="17">
        <v>25</v>
      </c>
      <c r="H1649" s="18" t="str">
        <f t="shared" si="127"/>
        <v/>
      </c>
      <c r="I1649" s="14" t="str">
        <f t="shared" si="128"/>
        <v>ITA-zan VETRI-25</v>
      </c>
      <c r="J1649" s="32" t="str">
        <f>MID(Tabella1[[#This Row],[COD PRODOTTO]],3,3)</f>
        <v>665</v>
      </c>
      <c r="K1649" s="32"/>
      <c r="L1649" t="str">
        <f t="shared" si="129"/>
        <v>terminato</v>
      </c>
      <c r="M1649" t="str">
        <f t="shared" si="130"/>
        <v>P0665822</v>
      </c>
      <c r="N1649" t="str">
        <f>TRIM(C1649)</f>
        <v>ITA</v>
      </c>
      <c r="O1649" t="str">
        <f>TRIM(D1649)</f>
        <v>zan VETRI</v>
      </c>
      <c r="P1649" t="str">
        <f>TRIM(E1649)</f>
        <v>terminato</v>
      </c>
      <c r="Q1649" t="str">
        <f t="shared" si="131"/>
        <v>0</v>
      </c>
      <c r="R1649" t="str">
        <f t="shared" si="131"/>
        <v>25</v>
      </c>
    </row>
    <row r="1650" spans="1:18" ht="12.75" customHeight="1" x14ac:dyDescent="0.3">
      <c r="A1650" s="16">
        <v>1652</v>
      </c>
      <c r="B1650" s="14" t="s">
        <v>798</v>
      </c>
      <c r="C1650" s="14" t="s">
        <v>8</v>
      </c>
      <c r="D1650" s="14" t="s">
        <v>36</v>
      </c>
      <c r="E1650" s="15" t="s">
        <v>1391</v>
      </c>
      <c r="F1650" s="16">
        <v>30</v>
      </c>
      <c r="G1650" s="17">
        <v>32</v>
      </c>
      <c r="H1650" s="18">
        <f t="shared" si="127"/>
        <v>960</v>
      </c>
      <c r="I1650" s="14" t="str">
        <f t="shared" si="128"/>
        <v>ITA-zan VETRI-32</v>
      </c>
      <c r="J1650" s="32" t="str">
        <f>MID(Tabella1[[#This Row],[COD PRODOTTO]],3,3)</f>
        <v>665</v>
      </c>
      <c r="K1650" s="32"/>
      <c r="L1650" t="str">
        <f t="shared" si="129"/>
        <v>terminato</v>
      </c>
      <c r="M1650" t="str">
        <f t="shared" si="130"/>
        <v>P0665822</v>
      </c>
      <c r="N1650" t="str">
        <f>TRIM(C1650)</f>
        <v>ITA</v>
      </c>
      <c r="O1650" t="str">
        <f>TRIM(D1650)</f>
        <v>zan VETRI</v>
      </c>
      <c r="P1650" t="str">
        <f>TRIM(E1650)</f>
        <v>non terminato</v>
      </c>
      <c r="Q1650" t="str">
        <f t="shared" si="131"/>
        <v>30</v>
      </c>
      <c r="R1650" t="str">
        <f t="shared" si="131"/>
        <v>32</v>
      </c>
    </row>
    <row r="1651" spans="1:18" ht="12.75" customHeight="1" x14ac:dyDescent="0.3">
      <c r="A1651" s="16">
        <v>1653</v>
      </c>
      <c r="B1651" s="14" t="s">
        <v>798</v>
      </c>
      <c r="C1651" s="14" t="s">
        <v>8</v>
      </c>
      <c r="D1651" s="14" t="s">
        <v>36</v>
      </c>
      <c r="E1651" s="15" t="s">
        <v>1391</v>
      </c>
      <c r="F1651" s="16">
        <v>20</v>
      </c>
      <c r="G1651" s="17">
        <v>23</v>
      </c>
      <c r="H1651" s="18">
        <f t="shared" si="127"/>
        <v>460</v>
      </c>
      <c r="I1651" s="14" t="str">
        <f t="shared" si="128"/>
        <v>ITA-zan VETRI-23</v>
      </c>
      <c r="J1651" s="32" t="str">
        <f>MID(Tabella1[[#This Row],[COD PRODOTTO]],3,3)</f>
        <v>665</v>
      </c>
      <c r="K1651" s="32"/>
      <c r="L1651" t="str">
        <f t="shared" si="129"/>
        <v>terminato</v>
      </c>
      <c r="M1651" t="str">
        <f t="shared" si="130"/>
        <v>P0665822</v>
      </c>
      <c r="N1651" t="str">
        <f>TRIM(C1651)</f>
        <v>ITA</v>
      </c>
      <c r="O1651" t="str">
        <f>TRIM(D1651)</f>
        <v>zan VETRI</v>
      </c>
      <c r="P1651" t="str">
        <f>TRIM(E1651)</f>
        <v>non terminato</v>
      </c>
      <c r="Q1651" t="str">
        <f t="shared" si="131"/>
        <v>20</v>
      </c>
      <c r="R1651" t="str">
        <f t="shared" si="131"/>
        <v>23</v>
      </c>
    </row>
    <row r="1652" spans="1:18" ht="12.75" customHeight="1" x14ac:dyDescent="0.3">
      <c r="A1652" s="16">
        <v>1654</v>
      </c>
      <c r="B1652" s="14" t="s">
        <v>799</v>
      </c>
      <c r="C1652" s="14" t="s">
        <v>8</v>
      </c>
      <c r="D1652" s="14" t="s">
        <v>105</v>
      </c>
      <c r="E1652" s="14" t="s">
        <v>10</v>
      </c>
      <c r="F1652" s="16">
        <v>0</v>
      </c>
      <c r="G1652" s="17">
        <v>26</v>
      </c>
      <c r="H1652" s="18" t="str">
        <f t="shared" si="127"/>
        <v/>
      </c>
      <c r="I1652" s="14" t="str">
        <f t="shared" si="128"/>
        <v>ITA-SG DISTRIBUZIONE SRL-26</v>
      </c>
      <c r="J1652" s="32" t="str">
        <f>MID(Tabella1[[#This Row],[COD PRODOTTO]],3,3)</f>
        <v>069</v>
      </c>
      <c r="K1652" s="32"/>
      <c r="L1652" t="str">
        <f t="shared" si="129"/>
        <v>terminato</v>
      </c>
      <c r="M1652" t="str">
        <f t="shared" si="130"/>
        <v>F6069513</v>
      </c>
      <c r="N1652" t="str">
        <f>TRIM(C1652)</f>
        <v>ITA</v>
      </c>
      <c r="O1652" t="str">
        <f>TRIM(D1652)</f>
        <v>SG DISTRIBUZIONE SRL</v>
      </c>
      <c r="P1652" t="str">
        <f>TRIM(E1652)</f>
        <v>terminato</v>
      </c>
      <c r="Q1652" t="str">
        <f t="shared" si="131"/>
        <v>0</v>
      </c>
      <c r="R1652" t="str">
        <f t="shared" si="131"/>
        <v>26</v>
      </c>
    </row>
    <row r="1653" spans="1:18" ht="12.75" customHeight="1" x14ac:dyDescent="0.3">
      <c r="A1653" s="16">
        <v>1655</v>
      </c>
      <c r="B1653" s="14" t="s">
        <v>799</v>
      </c>
      <c r="C1653" s="14" t="s">
        <v>8</v>
      </c>
      <c r="D1653" s="14" t="s">
        <v>105</v>
      </c>
      <c r="E1653" s="15" t="s">
        <v>1391</v>
      </c>
      <c r="F1653" s="16">
        <v>20</v>
      </c>
      <c r="G1653" s="17">
        <v>27</v>
      </c>
      <c r="H1653" s="18">
        <f t="shared" si="127"/>
        <v>540</v>
      </c>
      <c r="I1653" s="14" t="str">
        <f t="shared" si="128"/>
        <v>ITA-SG DISTRIBUZIONE SRL-27</v>
      </c>
      <c r="J1653" s="32" t="str">
        <f>MID(Tabella1[[#This Row],[COD PRODOTTO]],3,3)</f>
        <v>069</v>
      </c>
      <c r="K1653" s="32"/>
      <c r="L1653" t="str">
        <f t="shared" si="129"/>
        <v>terminato</v>
      </c>
      <c r="M1653" t="str">
        <f t="shared" si="130"/>
        <v>F6069513</v>
      </c>
      <c r="N1653" t="str">
        <f>TRIM(C1653)</f>
        <v>ITA</v>
      </c>
      <c r="O1653" t="str">
        <f>TRIM(D1653)</f>
        <v>SG DISTRIBUZIONE SRL</v>
      </c>
      <c r="P1653" t="str">
        <f>TRIM(E1653)</f>
        <v>non terminato</v>
      </c>
      <c r="Q1653" t="str">
        <f t="shared" si="131"/>
        <v>20</v>
      </c>
      <c r="R1653" t="str">
        <f t="shared" si="131"/>
        <v>27</v>
      </c>
    </row>
    <row r="1654" spans="1:18" ht="12.75" customHeight="1" x14ac:dyDescent="0.3">
      <c r="A1654" s="16">
        <v>1656</v>
      </c>
      <c r="B1654" s="14" t="s">
        <v>800</v>
      </c>
      <c r="C1654" s="14" t="s">
        <v>8</v>
      </c>
      <c r="D1654" s="14" t="s">
        <v>47</v>
      </c>
      <c r="E1654" s="14" t="s">
        <v>10</v>
      </c>
      <c r="F1654" s="16">
        <v>0</v>
      </c>
      <c r="G1654" s="17">
        <v>35</v>
      </c>
      <c r="H1654" s="18" t="str">
        <f t="shared" si="127"/>
        <v/>
      </c>
      <c r="I1654" s="14" t="str">
        <f t="shared" si="128"/>
        <v>ITA-zan pin SPA-35</v>
      </c>
      <c r="J1654" s="32" t="str">
        <f>MID(Tabella1[[#This Row],[COD PRODOTTO]],3,3)</f>
        <v>746</v>
      </c>
      <c r="K1654" s="32"/>
      <c r="L1654" t="str">
        <f t="shared" si="129"/>
        <v>terminato</v>
      </c>
      <c r="M1654" t="str">
        <f t="shared" si="130"/>
        <v>F4746594</v>
      </c>
      <c r="N1654" t="str">
        <f>TRIM(C1654)</f>
        <v>ITA</v>
      </c>
      <c r="O1654" t="str">
        <f>TRIM(D1654)</f>
        <v>zan pin SPA</v>
      </c>
      <c r="P1654" t="str">
        <f>TRIM(E1654)</f>
        <v>terminato</v>
      </c>
      <c r="Q1654" t="str">
        <f t="shared" si="131"/>
        <v>0</v>
      </c>
      <c r="R1654" t="str">
        <f t="shared" si="131"/>
        <v>35</v>
      </c>
    </row>
    <row r="1655" spans="1:18" ht="12.75" customHeight="1" x14ac:dyDescent="0.3">
      <c r="A1655" s="16">
        <v>1657</v>
      </c>
      <c r="B1655" s="14" t="s">
        <v>801</v>
      </c>
      <c r="C1655" s="14" t="s">
        <v>8</v>
      </c>
      <c r="D1655" s="14" t="s">
        <v>49</v>
      </c>
      <c r="E1655" s="15" t="s">
        <v>1391</v>
      </c>
      <c r="F1655" s="16">
        <v>30</v>
      </c>
      <c r="G1655" s="17">
        <v>40</v>
      </c>
      <c r="H1655" s="18">
        <f t="shared" si="127"/>
        <v>1200</v>
      </c>
      <c r="I1655" s="14" t="str">
        <f t="shared" si="128"/>
        <v>ITA-SICURpin SUD S.r.l-40</v>
      </c>
      <c r="J1655" s="32" t="str">
        <f>MID(Tabella1[[#This Row],[COD PRODOTTO]],3,3)</f>
        <v>907</v>
      </c>
      <c r="K1655" s="32"/>
      <c r="L1655" t="str">
        <f t="shared" si="129"/>
        <v>terminato</v>
      </c>
      <c r="M1655" t="str">
        <f t="shared" si="130"/>
        <v>M9907592</v>
      </c>
      <c r="N1655" t="str">
        <f>TRIM(C1655)</f>
        <v>ITA</v>
      </c>
      <c r="O1655" t="str">
        <f>TRIM(D1655)</f>
        <v>SICURpin SUD S.r.l</v>
      </c>
      <c r="P1655" t="str">
        <f>TRIM(E1655)</f>
        <v>non terminato</v>
      </c>
      <c r="Q1655" t="str">
        <f t="shared" si="131"/>
        <v>30</v>
      </c>
      <c r="R1655" t="str">
        <f t="shared" si="131"/>
        <v>40</v>
      </c>
    </row>
    <row r="1656" spans="1:18" ht="12.75" customHeight="1" x14ac:dyDescent="0.3">
      <c r="A1656" s="16">
        <v>1658</v>
      </c>
      <c r="B1656" s="14" t="s">
        <v>801</v>
      </c>
      <c r="C1656" s="14" t="s">
        <v>8</v>
      </c>
      <c r="D1656" s="14" t="s">
        <v>49</v>
      </c>
      <c r="E1656" s="14" t="s">
        <v>10</v>
      </c>
      <c r="F1656" s="16">
        <v>0</v>
      </c>
      <c r="G1656" s="17">
        <v>35</v>
      </c>
      <c r="H1656" s="18" t="str">
        <f t="shared" si="127"/>
        <v/>
      </c>
      <c r="I1656" s="14" t="str">
        <f t="shared" si="128"/>
        <v>ITA-SICURpin SUD S.r.l-35</v>
      </c>
      <c r="J1656" s="32" t="str">
        <f>MID(Tabella1[[#This Row],[COD PRODOTTO]],3,3)</f>
        <v>907</v>
      </c>
      <c r="K1656" s="32"/>
      <c r="L1656" t="str">
        <f t="shared" si="129"/>
        <v>terminato</v>
      </c>
      <c r="M1656" t="str">
        <f t="shared" si="130"/>
        <v>M9907592</v>
      </c>
      <c r="N1656" t="str">
        <f>TRIM(C1656)</f>
        <v>ITA</v>
      </c>
      <c r="O1656" t="str">
        <f>TRIM(D1656)</f>
        <v>SICURpin SUD S.r.l</v>
      </c>
      <c r="P1656" t="str">
        <f>TRIM(E1656)</f>
        <v>terminato</v>
      </c>
      <c r="Q1656" t="str">
        <f t="shared" si="131"/>
        <v>0</v>
      </c>
      <c r="R1656" t="str">
        <f t="shared" si="131"/>
        <v>35</v>
      </c>
    </row>
    <row r="1657" spans="1:18" ht="12.75" customHeight="1" x14ac:dyDescent="0.3">
      <c r="A1657" s="16">
        <v>1659</v>
      </c>
      <c r="B1657" s="14" t="s">
        <v>802</v>
      </c>
      <c r="C1657" s="14" t="s">
        <v>8</v>
      </c>
      <c r="D1657" s="14" t="s">
        <v>9</v>
      </c>
      <c r="E1657" s="15" t="s">
        <v>1391</v>
      </c>
      <c r="F1657" s="16">
        <v>30</v>
      </c>
      <c r="G1657" s="17">
        <v>12</v>
      </c>
      <c r="H1657" s="18">
        <f t="shared" si="127"/>
        <v>360</v>
      </c>
      <c r="I1657" s="14" t="str">
        <f t="shared" si="128"/>
        <v>ITA-SG-12</v>
      </c>
      <c r="J1657" s="32" t="str">
        <f>MID(Tabella1[[#This Row],[COD PRODOTTO]],3,3)</f>
        <v>289</v>
      </c>
      <c r="K1657" s="32"/>
      <c r="L1657" t="str">
        <f t="shared" si="129"/>
        <v>terminato</v>
      </c>
      <c r="M1657" t="str">
        <f t="shared" si="130"/>
        <v>E4289622</v>
      </c>
      <c r="N1657" t="str">
        <f>TRIM(C1657)</f>
        <v>ITA</v>
      </c>
      <c r="O1657" t="str">
        <f>TRIM(D1657)</f>
        <v>SG</v>
      </c>
      <c r="P1657" t="str">
        <f>TRIM(E1657)</f>
        <v>non terminato</v>
      </c>
      <c r="Q1657" t="str">
        <f t="shared" si="131"/>
        <v>30</v>
      </c>
      <c r="R1657" t="str">
        <f t="shared" si="131"/>
        <v>12</v>
      </c>
    </row>
    <row r="1658" spans="1:18" ht="12.75" customHeight="1" x14ac:dyDescent="0.3">
      <c r="A1658" s="16">
        <v>1660</v>
      </c>
      <c r="B1658" s="14" t="s">
        <v>802</v>
      </c>
      <c r="C1658" s="14" t="s">
        <v>8</v>
      </c>
      <c r="D1658" s="14" t="s">
        <v>9</v>
      </c>
      <c r="E1658" s="14" t="s">
        <v>10</v>
      </c>
      <c r="F1658" s="16">
        <v>0</v>
      </c>
      <c r="G1658" s="17">
        <v>21</v>
      </c>
      <c r="H1658" s="18" t="str">
        <f t="shared" si="127"/>
        <v/>
      </c>
      <c r="I1658" s="14" t="str">
        <f t="shared" si="128"/>
        <v>ITA-SG-21</v>
      </c>
      <c r="J1658" s="32" t="str">
        <f>MID(Tabella1[[#This Row],[COD PRODOTTO]],3,3)</f>
        <v>289</v>
      </c>
      <c r="K1658" s="32"/>
      <c r="L1658" t="str">
        <f t="shared" si="129"/>
        <v>terminato</v>
      </c>
      <c r="M1658" t="str">
        <f t="shared" si="130"/>
        <v>E4289622</v>
      </c>
      <c r="N1658" t="str">
        <f>TRIM(C1658)</f>
        <v>ITA</v>
      </c>
      <c r="O1658" t="str">
        <f>TRIM(D1658)</f>
        <v>SG</v>
      </c>
      <c r="P1658" t="str">
        <f>TRIM(E1658)</f>
        <v>terminato</v>
      </c>
      <c r="Q1658" t="str">
        <f t="shared" si="131"/>
        <v>0</v>
      </c>
      <c r="R1658" t="str">
        <f t="shared" si="131"/>
        <v>21</v>
      </c>
    </row>
    <row r="1659" spans="1:18" ht="12.75" customHeight="1" x14ac:dyDescent="0.3">
      <c r="A1659" s="16">
        <v>1661</v>
      </c>
      <c r="B1659" s="14" t="s">
        <v>803</v>
      </c>
      <c r="C1659" s="14" t="s">
        <v>8</v>
      </c>
      <c r="D1659" s="14" t="s">
        <v>65</v>
      </c>
      <c r="E1659" s="15" t="s">
        <v>1391</v>
      </c>
      <c r="F1659" s="16">
        <v>30</v>
      </c>
      <c r="G1659" s="17">
        <v>19</v>
      </c>
      <c r="H1659" s="18">
        <f t="shared" si="127"/>
        <v>570</v>
      </c>
      <c r="I1659" s="14" t="str">
        <f t="shared" si="128"/>
        <v>ITA-zan PAM-19</v>
      </c>
      <c r="J1659" s="32" t="str">
        <f>MID(Tabella1[[#This Row],[COD PRODOTTO]],3,3)</f>
        <v>508</v>
      </c>
      <c r="K1659" s="32"/>
      <c r="L1659" t="str">
        <f t="shared" si="129"/>
        <v>terminato</v>
      </c>
      <c r="M1659" t="str">
        <f t="shared" si="130"/>
        <v>P6508205</v>
      </c>
      <c r="N1659" t="str">
        <f>TRIM(C1659)</f>
        <v>ITA</v>
      </c>
      <c r="O1659" t="str">
        <f>TRIM(D1659)</f>
        <v>zan PAM</v>
      </c>
      <c r="P1659" t="str">
        <f>TRIM(E1659)</f>
        <v>non terminato</v>
      </c>
      <c r="Q1659" t="str">
        <f t="shared" si="131"/>
        <v>30</v>
      </c>
      <c r="R1659" t="str">
        <f t="shared" si="131"/>
        <v>19</v>
      </c>
    </row>
    <row r="1660" spans="1:18" ht="12.75" customHeight="1" x14ac:dyDescent="0.3">
      <c r="A1660" s="16">
        <v>1662</v>
      </c>
      <c r="B1660" s="14" t="s">
        <v>803</v>
      </c>
      <c r="C1660" s="14" t="s">
        <v>8</v>
      </c>
      <c r="D1660" s="14" t="s">
        <v>65</v>
      </c>
      <c r="E1660" s="14" t="s">
        <v>10</v>
      </c>
      <c r="F1660" s="16">
        <v>0</v>
      </c>
      <c r="G1660" s="17">
        <v>21</v>
      </c>
      <c r="H1660" s="18" t="str">
        <f t="shared" si="127"/>
        <v/>
      </c>
      <c r="I1660" s="14" t="str">
        <f t="shared" si="128"/>
        <v>ITA-zan PAM-21</v>
      </c>
      <c r="J1660" s="32" t="str">
        <f>MID(Tabella1[[#This Row],[COD PRODOTTO]],3,3)</f>
        <v>508</v>
      </c>
      <c r="K1660" s="32"/>
      <c r="L1660" t="str">
        <f t="shared" si="129"/>
        <v>terminato</v>
      </c>
      <c r="M1660" t="str">
        <f t="shared" si="130"/>
        <v>P6508205</v>
      </c>
      <c r="N1660" t="str">
        <f>TRIM(C1660)</f>
        <v>ITA</v>
      </c>
      <c r="O1660" t="str">
        <f>TRIM(D1660)</f>
        <v>zan PAM</v>
      </c>
      <c r="P1660" t="str">
        <f>TRIM(E1660)</f>
        <v>terminato</v>
      </c>
      <c r="Q1660" t="str">
        <f t="shared" si="131"/>
        <v>0</v>
      </c>
      <c r="R1660" t="str">
        <f t="shared" si="131"/>
        <v>21</v>
      </c>
    </row>
    <row r="1661" spans="1:18" ht="12.75" customHeight="1" x14ac:dyDescent="0.3">
      <c r="A1661" s="16">
        <v>1663</v>
      </c>
      <c r="B1661" s="14" t="s">
        <v>803</v>
      </c>
      <c r="C1661" s="14" t="s">
        <v>8</v>
      </c>
      <c r="D1661" s="14" t="s">
        <v>65</v>
      </c>
      <c r="E1661" s="15" t="s">
        <v>1391</v>
      </c>
      <c r="F1661" s="16">
        <v>20</v>
      </c>
      <c r="G1661" s="17">
        <v>32</v>
      </c>
      <c r="H1661" s="18">
        <f t="shared" si="127"/>
        <v>640</v>
      </c>
      <c r="I1661" s="14" t="str">
        <f t="shared" si="128"/>
        <v>ITA-zan PAM-32</v>
      </c>
      <c r="J1661" s="32" t="str">
        <f>MID(Tabella1[[#This Row],[COD PRODOTTO]],3,3)</f>
        <v>508</v>
      </c>
      <c r="K1661" s="32"/>
      <c r="L1661" t="str">
        <f t="shared" si="129"/>
        <v>terminato</v>
      </c>
      <c r="M1661" t="str">
        <f t="shared" si="130"/>
        <v>P6508205</v>
      </c>
      <c r="N1661" t="str">
        <f>TRIM(C1661)</f>
        <v>ITA</v>
      </c>
      <c r="O1661" t="str">
        <f>TRIM(D1661)</f>
        <v>zan PAM</v>
      </c>
      <c r="P1661" t="str">
        <f>TRIM(E1661)</f>
        <v>non terminato</v>
      </c>
      <c r="Q1661" t="str">
        <f t="shared" si="131"/>
        <v>20</v>
      </c>
      <c r="R1661" t="str">
        <f t="shared" si="131"/>
        <v>32</v>
      </c>
    </row>
    <row r="1662" spans="1:18" ht="12.75" customHeight="1" x14ac:dyDescent="0.3">
      <c r="A1662" s="16">
        <v>1664</v>
      </c>
      <c r="B1662" s="14" t="s">
        <v>804</v>
      </c>
      <c r="C1662" s="14" t="s">
        <v>8</v>
      </c>
      <c r="D1662" s="14" t="s">
        <v>9</v>
      </c>
      <c r="E1662" s="14" t="s">
        <v>10</v>
      </c>
      <c r="F1662" s="16">
        <v>0</v>
      </c>
      <c r="G1662" s="17">
        <v>23</v>
      </c>
      <c r="H1662" s="18" t="str">
        <f t="shared" si="127"/>
        <v/>
      </c>
      <c r="I1662" s="14" t="str">
        <f t="shared" si="128"/>
        <v>ITA-SG-23</v>
      </c>
      <c r="J1662" s="32" t="str">
        <f>MID(Tabella1[[#This Row],[COD PRODOTTO]],3,3)</f>
        <v>816</v>
      </c>
      <c r="K1662" s="32"/>
      <c r="L1662" t="str">
        <f t="shared" si="129"/>
        <v>terminato</v>
      </c>
      <c r="M1662" t="str">
        <f t="shared" si="130"/>
        <v>G1816088</v>
      </c>
      <c r="N1662" t="str">
        <f>TRIM(C1662)</f>
        <v>ITA</v>
      </c>
      <c r="O1662" t="str">
        <f>TRIM(D1662)</f>
        <v>SG</v>
      </c>
      <c r="P1662" t="str">
        <f>TRIM(E1662)</f>
        <v>terminato</v>
      </c>
      <c r="Q1662" t="str">
        <f t="shared" si="131"/>
        <v>0</v>
      </c>
      <c r="R1662" t="str">
        <f t="shared" si="131"/>
        <v>23</v>
      </c>
    </row>
    <row r="1663" spans="1:18" ht="12.75" customHeight="1" x14ac:dyDescent="0.3">
      <c r="A1663" s="16">
        <v>1665</v>
      </c>
      <c r="B1663" s="14" t="s">
        <v>804</v>
      </c>
      <c r="C1663" s="14" t="s">
        <v>8</v>
      </c>
      <c r="D1663" s="14" t="s">
        <v>9</v>
      </c>
      <c r="E1663" s="15" t="s">
        <v>1391</v>
      </c>
      <c r="F1663" s="16">
        <v>20</v>
      </c>
      <c r="G1663" s="17">
        <v>18</v>
      </c>
      <c r="H1663" s="18">
        <f t="shared" si="127"/>
        <v>360</v>
      </c>
      <c r="I1663" s="14" t="str">
        <f t="shared" si="128"/>
        <v>ITA-SG-18</v>
      </c>
      <c r="J1663" s="32" t="str">
        <f>MID(Tabella1[[#This Row],[COD PRODOTTO]],3,3)</f>
        <v>816</v>
      </c>
      <c r="K1663" s="32"/>
      <c r="L1663" t="str">
        <f t="shared" si="129"/>
        <v>terminato</v>
      </c>
      <c r="M1663" t="str">
        <f t="shared" si="130"/>
        <v>G1816088</v>
      </c>
      <c r="N1663" t="str">
        <f>TRIM(C1663)</f>
        <v>ITA</v>
      </c>
      <c r="O1663" t="str">
        <f>TRIM(D1663)</f>
        <v>SG</v>
      </c>
      <c r="P1663" t="str">
        <f>TRIM(E1663)</f>
        <v>non terminato</v>
      </c>
      <c r="Q1663" t="str">
        <f t="shared" si="131"/>
        <v>20</v>
      </c>
      <c r="R1663" t="str">
        <f t="shared" si="131"/>
        <v>18</v>
      </c>
    </row>
    <row r="1664" spans="1:18" ht="12.75" customHeight="1" x14ac:dyDescent="0.3">
      <c r="A1664" s="16">
        <v>1666</v>
      </c>
      <c r="B1664" s="14" t="s">
        <v>804</v>
      </c>
      <c r="C1664" s="14" t="s">
        <v>8</v>
      </c>
      <c r="D1664" s="14" t="s">
        <v>9</v>
      </c>
      <c r="E1664" s="15" t="s">
        <v>1391</v>
      </c>
      <c r="F1664" s="16">
        <v>30</v>
      </c>
      <c r="G1664" s="17">
        <v>12</v>
      </c>
      <c r="H1664" s="18">
        <f t="shared" si="127"/>
        <v>360</v>
      </c>
      <c r="I1664" s="14" t="str">
        <f t="shared" si="128"/>
        <v>ITA-SG-12</v>
      </c>
      <c r="J1664" s="32" t="str">
        <f>MID(Tabella1[[#This Row],[COD PRODOTTO]],3,3)</f>
        <v>816</v>
      </c>
      <c r="K1664" s="32"/>
      <c r="L1664" t="str">
        <f t="shared" si="129"/>
        <v>terminato</v>
      </c>
      <c r="M1664" t="str">
        <f t="shared" si="130"/>
        <v>G1816088</v>
      </c>
      <c r="N1664" t="str">
        <f>TRIM(C1664)</f>
        <v>ITA</v>
      </c>
      <c r="O1664" t="str">
        <f>TRIM(D1664)</f>
        <v>SG</v>
      </c>
      <c r="P1664" t="str">
        <f>TRIM(E1664)</f>
        <v>non terminato</v>
      </c>
      <c r="Q1664" t="str">
        <f t="shared" si="131"/>
        <v>30</v>
      </c>
      <c r="R1664" t="str">
        <f t="shared" si="131"/>
        <v>12</v>
      </c>
    </row>
    <row r="1665" spans="1:18" ht="12.75" customHeight="1" x14ac:dyDescent="0.3">
      <c r="A1665" s="16">
        <v>1667</v>
      </c>
      <c r="B1665" s="14" t="s">
        <v>805</v>
      </c>
      <c r="C1665" s="14" t="s">
        <v>8</v>
      </c>
      <c r="D1665" s="14" t="s">
        <v>36</v>
      </c>
      <c r="E1665" s="14" t="s">
        <v>10</v>
      </c>
      <c r="F1665" s="16">
        <v>0</v>
      </c>
      <c r="G1665" s="17">
        <v>31</v>
      </c>
      <c r="H1665" s="18" t="str">
        <f t="shared" si="127"/>
        <v/>
      </c>
      <c r="I1665" s="14" t="str">
        <f t="shared" si="128"/>
        <v>ITA-zan VETRI-31</v>
      </c>
      <c r="J1665" s="32" t="str">
        <f>MID(Tabella1[[#This Row],[COD PRODOTTO]],3,3)</f>
        <v>200</v>
      </c>
      <c r="K1665" s="32"/>
      <c r="L1665" t="str">
        <f t="shared" si="129"/>
        <v>terminato</v>
      </c>
      <c r="M1665" t="str">
        <f t="shared" si="130"/>
        <v>G0200760</v>
      </c>
      <c r="N1665" t="str">
        <f>TRIM(C1665)</f>
        <v>ITA</v>
      </c>
      <c r="O1665" t="str">
        <f>TRIM(D1665)</f>
        <v>zan VETRI</v>
      </c>
      <c r="P1665" t="str">
        <f>TRIM(E1665)</f>
        <v>terminato</v>
      </c>
      <c r="Q1665" t="str">
        <f t="shared" si="131"/>
        <v>0</v>
      </c>
      <c r="R1665" t="str">
        <f t="shared" si="131"/>
        <v>31</v>
      </c>
    </row>
    <row r="1666" spans="1:18" ht="12.75" customHeight="1" x14ac:dyDescent="0.3">
      <c r="A1666" s="16">
        <v>1668</v>
      </c>
      <c r="B1666" s="14" t="s">
        <v>806</v>
      </c>
      <c r="C1666" s="14" t="s">
        <v>8</v>
      </c>
      <c r="D1666" s="14" t="s">
        <v>9</v>
      </c>
      <c r="E1666" s="15" t="s">
        <v>1391</v>
      </c>
      <c r="F1666" s="16">
        <v>30</v>
      </c>
      <c r="G1666" s="17">
        <v>13</v>
      </c>
      <c r="H1666" s="18">
        <f t="shared" ref="H1666:H1729" si="132">IF(G1666*F1666=0,"",G1666*F1666)</f>
        <v>390</v>
      </c>
      <c r="I1666" s="14" t="str">
        <f t="shared" ref="I1666:I1729" si="133">_xlfn.CONCAT(C1666,"-",D1666,"-",G1666)</f>
        <v>ITA-SG-13</v>
      </c>
      <c r="J1666" s="32" t="str">
        <f>MID(Tabella1[[#This Row],[COD PRODOTTO]],3,3)</f>
        <v>950</v>
      </c>
      <c r="K1666" s="32"/>
      <c r="L1666" t="str">
        <f t="shared" si="129"/>
        <v>terminato</v>
      </c>
      <c r="M1666" t="str">
        <f t="shared" si="130"/>
        <v>F6950801</v>
      </c>
      <c r="N1666" t="str">
        <f>TRIM(C1666)</f>
        <v>ITA</v>
      </c>
      <c r="O1666" t="str">
        <f>TRIM(D1666)</f>
        <v>SG</v>
      </c>
      <c r="P1666" t="str">
        <f t="shared" ref="P1666:R1729" si="134">TRIM(E1666)</f>
        <v>non terminato</v>
      </c>
      <c r="Q1666" t="str">
        <f t="shared" si="131"/>
        <v>30</v>
      </c>
      <c r="R1666" t="str">
        <f t="shared" si="131"/>
        <v>13</v>
      </c>
    </row>
    <row r="1667" spans="1:18" ht="12.75" customHeight="1" x14ac:dyDescent="0.3">
      <c r="A1667" s="16">
        <v>1669</v>
      </c>
      <c r="B1667" s="14" t="s">
        <v>806</v>
      </c>
      <c r="C1667" s="14" t="s">
        <v>8</v>
      </c>
      <c r="D1667" s="14" t="s">
        <v>9</v>
      </c>
      <c r="E1667" s="14" t="s">
        <v>10</v>
      </c>
      <c r="F1667" s="16">
        <v>0</v>
      </c>
      <c r="G1667" s="17">
        <v>13</v>
      </c>
      <c r="H1667" s="18" t="str">
        <f t="shared" si="132"/>
        <v/>
      </c>
      <c r="I1667" s="14" t="str">
        <f t="shared" si="133"/>
        <v>ITA-SG-13</v>
      </c>
      <c r="J1667" s="32" t="str">
        <f>MID(Tabella1[[#This Row],[COD PRODOTTO]],3,3)</f>
        <v>950</v>
      </c>
      <c r="K1667" s="32"/>
      <c r="L1667" t="str">
        <f t="shared" ref="L1667:L1730" si="135">IF($E1667="","non terminato","terminato")</f>
        <v>terminato</v>
      </c>
      <c r="M1667" t="str">
        <f t="shared" ref="M1667:M1730" si="136">TRIM(B1667)</f>
        <v>F6950801</v>
      </c>
      <c r="N1667" t="str">
        <f>TRIM(C1667)</f>
        <v>ITA</v>
      </c>
      <c r="O1667" t="str">
        <f>TRIM(D1667)</f>
        <v>SG</v>
      </c>
      <c r="P1667" t="str">
        <f t="shared" si="134"/>
        <v>terminato</v>
      </c>
      <c r="Q1667" t="str">
        <f t="shared" si="134"/>
        <v>0</v>
      </c>
      <c r="R1667" t="str">
        <f t="shared" si="134"/>
        <v>13</v>
      </c>
    </row>
    <row r="1668" spans="1:18" ht="12.75" customHeight="1" x14ac:dyDescent="0.3">
      <c r="A1668" s="16">
        <v>1670</v>
      </c>
      <c r="B1668" s="14" t="s">
        <v>807</v>
      </c>
      <c r="C1668" s="14" t="s">
        <v>8</v>
      </c>
      <c r="D1668" s="14" t="s">
        <v>94</v>
      </c>
      <c r="E1668" s="15" t="s">
        <v>1391</v>
      </c>
      <c r="F1668" s="16">
        <v>20</v>
      </c>
      <c r="G1668" s="17">
        <v>24</v>
      </c>
      <c r="H1668" s="18">
        <f t="shared" si="132"/>
        <v>480</v>
      </c>
      <c r="I1668" s="14" t="str">
        <f t="shared" si="133"/>
        <v>ITA-SG palla S.R.L.-24</v>
      </c>
      <c r="J1668" s="32" t="str">
        <f>MID(Tabella1[[#This Row],[COD PRODOTTO]],3,3)</f>
        <v>036</v>
      </c>
      <c r="K1668" s="32"/>
      <c r="L1668" t="str">
        <f t="shared" si="135"/>
        <v>terminato</v>
      </c>
      <c r="M1668" t="str">
        <f t="shared" si="136"/>
        <v>A9036513</v>
      </c>
      <c r="N1668" t="str">
        <f>TRIM(C1668)</f>
        <v>ITA</v>
      </c>
      <c r="O1668" t="str">
        <f>TRIM(D1668)</f>
        <v>SG palla S.R.L.</v>
      </c>
      <c r="P1668" t="str">
        <f t="shared" si="134"/>
        <v>non terminato</v>
      </c>
      <c r="Q1668" t="str">
        <f t="shared" si="134"/>
        <v>20</v>
      </c>
      <c r="R1668" t="str">
        <f t="shared" si="134"/>
        <v>24</v>
      </c>
    </row>
    <row r="1669" spans="1:18" ht="12.75" customHeight="1" x14ac:dyDescent="0.3">
      <c r="A1669" s="16">
        <v>1671</v>
      </c>
      <c r="B1669" s="14" t="s">
        <v>807</v>
      </c>
      <c r="C1669" s="14" t="s">
        <v>8</v>
      </c>
      <c r="D1669" s="14" t="s">
        <v>94</v>
      </c>
      <c r="E1669" s="15" t="s">
        <v>1391</v>
      </c>
      <c r="F1669" s="16">
        <v>30</v>
      </c>
      <c r="G1669" s="17">
        <v>22</v>
      </c>
      <c r="H1669" s="18">
        <f t="shared" si="132"/>
        <v>660</v>
      </c>
      <c r="I1669" s="14" t="str">
        <f t="shared" si="133"/>
        <v>ITA-SG palla S.R.L.-22</v>
      </c>
      <c r="J1669" s="32" t="str">
        <f>MID(Tabella1[[#This Row],[COD PRODOTTO]],3,3)</f>
        <v>036</v>
      </c>
      <c r="K1669" s="32"/>
      <c r="L1669" t="str">
        <f t="shared" si="135"/>
        <v>terminato</v>
      </c>
      <c r="M1669" t="str">
        <f t="shared" si="136"/>
        <v>A9036513</v>
      </c>
      <c r="N1669" t="str">
        <f>TRIM(C1669)</f>
        <v>ITA</v>
      </c>
      <c r="O1669" t="str">
        <f>TRIM(D1669)</f>
        <v>SG palla S.R.L.</v>
      </c>
      <c r="P1669" t="str">
        <f t="shared" si="134"/>
        <v>non terminato</v>
      </c>
      <c r="Q1669" t="str">
        <f t="shared" si="134"/>
        <v>30</v>
      </c>
      <c r="R1669" t="str">
        <f t="shared" si="134"/>
        <v>22</v>
      </c>
    </row>
    <row r="1670" spans="1:18" ht="12.75" customHeight="1" x14ac:dyDescent="0.3">
      <c r="A1670" s="16">
        <v>1672</v>
      </c>
      <c r="B1670" s="14" t="s">
        <v>807</v>
      </c>
      <c r="C1670" s="14" t="s">
        <v>8</v>
      </c>
      <c r="D1670" s="14" t="s">
        <v>94</v>
      </c>
      <c r="E1670" s="15" t="s">
        <v>1391</v>
      </c>
      <c r="F1670" s="16">
        <v>20</v>
      </c>
      <c r="G1670" s="17">
        <v>23</v>
      </c>
      <c r="H1670" s="18">
        <f t="shared" si="132"/>
        <v>460</v>
      </c>
      <c r="I1670" s="14" t="str">
        <f t="shared" si="133"/>
        <v>ITA-SG palla S.R.L.-23</v>
      </c>
      <c r="J1670" s="32" t="str">
        <f>MID(Tabella1[[#This Row],[COD PRODOTTO]],3,3)</f>
        <v>036</v>
      </c>
      <c r="K1670" s="32"/>
      <c r="L1670" t="str">
        <f t="shared" si="135"/>
        <v>terminato</v>
      </c>
      <c r="M1670" t="str">
        <f t="shared" si="136"/>
        <v>A9036513</v>
      </c>
      <c r="N1670" t="str">
        <f>TRIM(C1670)</f>
        <v>ITA</v>
      </c>
      <c r="O1670" t="str">
        <f>TRIM(D1670)</f>
        <v>SG palla S.R.L.</v>
      </c>
      <c r="P1670" t="str">
        <f t="shared" si="134"/>
        <v>non terminato</v>
      </c>
      <c r="Q1670" t="str">
        <f t="shared" si="134"/>
        <v>20</v>
      </c>
      <c r="R1670" t="str">
        <f t="shared" si="134"/>
        <v>23</v>
      </c>
    </row>
    <row r="1671" spans="1:18" ht="12.75" customHeight="1" x14ac:dyDescent="0.3">
      <c r="A1671" s="16">
        <v>1673</v>
      </c>
      <c r="B1671" s="14" t="s">
        <v>807</v>
      </c>
      <c r="C1671" s="14" t="s">
        <v>8</v>
      </c>
      <c r="D1671" s="14" t="s">
        <v>94</v>
      </c>
      <c r="E1671" s="14" t="s">
        <v>10</v>
      </c>
      <c r="F1671" s="16">
        <v>0</v>
      </c>
      <c r="G1671" s="17">
        <v>24</v>
      </c>
      <c r="H1671" s="18" t="str">
        <f t="shared" si="132"/>
        <v/>
      </c>
      <c r="I1671" s="14" t="str">
        <f t="shared" si="133"/>
        <v>ITA-SG palla S.R.L.-24</v>
      </c>
      <c r="J1671" s="32" t="str">
        <f>MID(Tabella1[[#This Row],[COD PRODOTTO]],3,3)</f>
        <v>036</v>
      </c>
      <c r="K1671" s="32"/>
      <c r="L1671" t="str">
        <f t="shared" si="135"/>
        <v>terminato</v>
      </c>
      <c r="M1671" t="str">
        <f t="shared" si="136"/>
        <v>A9036513</v>
      </c>
      <c r="N1671" t="str">
        <f>TRIM(C1671)</f>
        <v>ITA</v>
      </c>
      <c r="O1671" t="str">
        <f>TRIM(D1671)</f>
        <v>SG palla S.R.L.</v>
      </c>
      <c r="P1671" t="str">
        <f t="shared" si="134"/>
        <v>terminato</v>
      </c>
      <c r="Q1671" t="str">
        <f t="shared" si="134"/>
        <v>0</v>
      </c>
      <c r="R1671" t="str">
        <f t="shared" si="134"/>
        <v>24</v>
      </c>
    </row>
    <row r="1672" spans="1:18" ht="12.75" customHeight="1" x14ac:dyDescent="0.3">
      <c r="A1672" s="16">
        <v>1674</v>
      </c>
      <c r="B1672" s="14" t="s">
        <v>808</v>
      </c>
      <c r="C1672" s="14" t="s">
        <v>8</v>
      </c>
      <c r="D1672" s="14" t="s">
        <v>9</v>
      </c>
      <c r="E1672" s="15" t="s">
        <v>1391</v>
      </c>
      <c r="F1672" s="16">
        <v>20</v>
      </c>
      <c r="G1672" s="17">
        <v>11</v>
      </c>
      <c r="H1672" s="18">
        <f t="shared" si="132"/>
        <v>220</v>
      </c>
      <c r="I1672" s="14" t="str">
        <f t="shared" si="133"/>
        <v>ITA-SG-11</v>
      </c>
      <c r="J1672" s="32" t="str">
        <f>MID(Tabella1[[#This Row],[COD PRODOTTO]],3,3)</f>
        <v>943</v>
      </c>
      <c r="K1672" s="32"/>
      <c r="L1672" t="str">
        <f t="shared" si="135"/>
        <v>terminato</v>
      </c>
      <c r="M1672" t="str">
        <f t="shared" si="136"/>
        <v>R2943156</v>
      </c>
      <c r="N1672" t="str">
        <f>TRIM(C1672)</f>
        <v>ITA</v>
      </c>
      <c r="O1672" t="str">
        <f>TRIM(D1672)</f>
        <v>SG</v>
      </c>
      <c r="P1672" t="str">
        <f t="shared" si="134"/>
        <v>non terminato</v>
      </c>
      <c r="Q1672" t="str">
        <f t="shared" si="134"/>
        <v>20</v>
      </c>
      <c r="R1672" t="str">
        <f t="shared" si="134"/>
        <v>11</v>
      </c>
    </row>
    <row r="1673" spans="1:18" ht="12.75" customHeight="1" x14ac:dyDescent="0.3">
      <c r="A1673" s="16">
        <v>1675</v>
      </c>
      <c r="B1673" s="14" t="s">
        <v>808</v>
      </c>
      <c r="C1673" s="14" t="s">
        <v>8</v>
      </c>
      <c r="D1673" s="14" t="s">
        <v>9</v>
      </c>
      <c r="E1673" s="14" t="s">
        <v>10</v>
      </c>
      <c r="F1673" s="16">
        <v>0</v>
      </c>
      <c r="G1673" s="17">
        <v>29</v>
      </c>
      <c r="H1673" s="18" t="str">
        <f t="shared" si="132"/>
        <v/>
      </c>
      <c r="I1673" s="14" t="str">
        <f t="shared" si="133"/>
        <v>ITA-SG-29</v>
      </c>
      <c r="J1673" s="32" t="str">
        <f>MID(Tabella1[[#This Row],[COD PRODOTTO]],3,3)</f>
        <v>943</v>
      </c>
      <c r="K1673" s="32"/>
      <c r="L1673" t="str">
        <f t="shared" si="135"/>
        <v>terminato</v>
      </c>
      <c r="M1673" t="str">
        <f t="shared" si="136"/>
        <v>R2943156</v>
      </c>
      <c r="N1673" t="str">
        <f>TRIM(C1673)</f>
        <v>ITA</v>
      </c>
      <c r="O1673" t="str">
        <f>TRIM(D1673)</f>
        <v>SG</v>
      </c>
      <c r="P1673" t="str">
        <f t="shared" si="134"/>
        <v>terminato</v>
      </c>
      <c r="Q1673" t="str">
        <f t="shared" si="134"/>
        <v>0</v>
      </c>
      <c r="R1673" t="str">
        <f t="shared" si="134"/>
        <v>29</v>
      </c>
    </row>
    <row r="1674" spans="1:18" ht="12.75" customHeight="1" x14ac:dyDescent="0.3">
      <c r="A1674" s="16">
        <v>1676</v>
      </c>
      <c r="B1674" s="14" t="s">
        <v>808</v>
      </c>
      <c r="C1674" s="14" t="s">
        <v>8</v>
      </c>
      <c r="D1674" s="14" t="s">
        <v>9</v>
      </c>
      <c r="E1674" s="15" t="s">
        <v>1391</v>
      </c>
      <c r="F1674" s="16">
        <v>30</v>
      </c>
      <c r="G1674" s="17">
        <v>35</v>
      </c>
      <c r="H1674" s="18">
        <f t="shared" si="132"/>
        <v>1050</v>
      </c>
      <c r="I1674" s="14" t="str">
        <f t="shared" si="133"/>
        <v>ITA-SG-35</v>
      </c>
      <c r="J1674" s="32" t="str">
        <f>MID(Tabella1[[#This Row],[COD PRODOTTO]],3,3)</f>
        <v>943</v>
      </c>
      <c r="K1674" s="32"/>
      <c r="L1674" t="str">
        <f t="shared" si="135"/>
        <v>terminato</v>
      </c>
      <c r="M1674" t="str">
        <f t="shared" si="136"/>
        <v>R2943156</v>
      </c>
      <c r="N1674" t="str">
        <f>TRIM(C1674)</f>
        <v>ITA</v>
      </c>
      <c r="O1674" t="str">
        <f>TRIM(D1674)</f>
        <v>SG</v>
      </c>
      <c r="P1674" t="str">
        <f t="shared" si="134"/>
        <v>non terminato</v>
      </c>
      <c r="Q1674" t="str">
        <f t="shared" si="134"/>
        <v>30</v>
      </c>
      <c r="R1674" t="str">
        <f t="shared" si="134"/>
        <v>35</v>
      </c>
    </row>
    <row r="1675" spans="1:18" ht="12.75" customHeight="1" x14ac:dyDescent="0.3">
      <c r="A1675" s="16">
        <v>1677</v>
      </c>
      <c r="B1675" s="14" t="s">
        <v>809</v>
      </c>
      <c r="C1675" s="14" t="s">
        <v>8</v>
      </c>
      <c r="D1675" s="14" t="s">
        <v>9</v>
      </c>
      <c r="E1675" s="14" t="s">
        <v>10</v>
      </c>
      <c r="F1675" s="16">
        <v>0</v>
      </c>
      <c r="G1675" s="17">
        <v>37</v>
      </c>
      <c r="H1675" s="18" t="str">
        <f t="shared" si="132"/>
        <v/>
      </c>
      <c r="I1675" s="14" t="str">
        <f t="shared" si="133"/>
        <v>ITA-SG-37</v>
      </c>
      <c r="J1675" s="32" t="str">
        <f>MID(Tabella1[[#This Row],[COD PRODOTTO]],3,3)</f>
        <v>838</v>
      </c>
      <c r="K1675" s="32"/>
      <c r="L1675" t="str">
        <f t="shared" si="135"/>
        <v>terminato</v>
      </c>
      <c r="M1675" t="str">
        <f t="shared" si="136"/>
        <v>L9838071</v>
      </c>
      <c r="N1675" t="str">
        <f>TRIM(C1675)</f>
        <v>ITA</v>
      </c>
      <c r="O1675" t="str">
        <f>TRIM(D1675)</f>
        <v>SG</v>
      </c>
      <c r="P1675" t="str">
        <f t="shared" si="134"/>
        <v>terminato</v>
      </c>
      <c r="Q1675" t="str">
        <f t="shared" si="134"/>
        <v>0</v>
      </c>
      <c r="R1675" t="str">
        <f t="shared" si="134"/>
        <v>37</v>
      </c>
    </row>
    <row r="1676" spans="1:18" ht="12.75" customHeight="1" x14ac:dyDescent="0.3">
      <c r="A1676" s="16">
        <v>1678</v>
      </c>
      <c r="B1676" s="14" t="s">
        <v>809</v>
      </c>
      <c r="C1676" s="14" t="s">
        <v>8</v>
      </c>
      <c r="D1676" s="14" t="s">
        <v>9</v>
      </c>
      <c r="E1676" s="15" t="s">
        <v>1391</v>
      </c>
      <c r="F1676" s="16">
        <v>20</v>
      </c>
      <c r="G1676" s="17">
        <v>24</v>
      </c>
      <c r="H1676" s="18">
        <f t="shared" si="132"/>
        <v>480</v>
      </c>
      <c r="I1676" s="14" t="str">
        <f t="shared" si="133"/>
        <v>ITA-SG-24</v>
      </c>
      <c r="J1676" s="32" t="str">
        <f>MID(Tabella1[[#This Row],[COD PRODOTTO]],3,3)</f>
        <v>838</v>
      </c>
      <c r="K1676" s="32"/>
      <c r="L1676" t="str">
        <f t="shared" si="135"/>
        <v>terminato</v>
      </c>
      <c r="M1676" t="str">
        <f t="shared" si="136"/>
        <v>L9838071</v>
      </c>
      <c r="N1676" t="str">
        <f>TRIM(C1676)</f>
        <v>ITA</v>
      </c>
      <c r="O1676" t="str">
        <f>TRIM(D1676)</f>
        <v>SG</v>
      </c>
      <c r="P1676" t="str">
        <f t="shared" si="134"/>
        <v>non terminato</v>
      </c>
      <c r="Q1676" t="str">
        <f t="shared" si="134"/>
        <v>20</v>
      </c>
      <c r="R1676" t="str">
        <f t="shared" si="134"/>
        <v>24</v>
      </c>
    </row>
    <row r="1677" spans="1:18" ht="12.75" customHeight="1" x14ac:dyDescent="0.3">
      <c r="A1677" s="16">
        <v>1679</v>
      </c>
      <c r="B1677" s="14" t="s">
        <v>809</v>
      </c>
      <c r="C1677" s="14" t="s">
        <v>8</v>
      </c>
      <c r="D1677" s="14" t="s">
        <v>9</v>
      </c>
      <c r="E1677" s="15" t="s">
        <v>1391</v>
      </c>
      <c r="F1677" s="16">
        <v>20</v>
      </c>
      <c r="G1677" s="17">
        <v>39</v>
      </c>
      <c r="H1677" s="18">
        <f t="shared" si="132"/>
        <v>780</v>
      </c>
      <c r="I1677" s="14" t="str">
        <f t="shared" si="133"/>
        <v>ITA-SG-39</v>
      </c>
      <c r="J1677" s="32" t="str">
        <f>MID(Tabella1[[#This Row],[COD PRODOTTO]],3,3)</f>
        <v>838</v>
      </c>
      <c r="K1677" s="32"/>
      <c r="L1677" t="str">
        <f t="shared" si="135"/>
        <v>terminato</v>
      </c>
      <c r="M1677" t="str">
        <f t="shared" si="136"/>
        <v>L9838071</v>
      </c>
      <c r="N1677" t="str">
        <f>TRIM(C1677)</f>
        <v>ITA</v>
      </c>
      <c r="O1677" t="str">
        <f>TRIM(D1677)</f>
        <v>SG</v>
      </c>
      <c r="P1677" t="str">
        <f t="shared" si="134"/>
        <v>non terminato</v>
      </c>
      <c r="Q1677" t="str">
        <f t="shared" si="134"/>
        <v>20</v>
      </c>
      <c r="R1677" t="str">
        <f t="shared" si="134"/>
        <v>39</v>
      </c>
    </row>
    <row r="1678" spans="1:18" ht="12.75" customHeight="1" x14ac:dyDescent="0.3">
      <c r="A1678" s="16">
        <v>1680</v>
      </c>
      <c r="B1678" s="14" t="s">
        <v>809</v>
      </c>
      <c r="C1678" s="14" t="s">
        <v>8</v>
      </c>
      <c r="D1678" s="14" t="s">
        <v>9</v>
      </c>
      <c r="E1678" s="15" t="s">
        <v>1391</v>
      </c>
      <c r="F1678" s="16">
        <v>30</v>
      </c>
      <c r="G1678" s="17">
        <v>21</v>
      </c>
      <c r="H1678" s="18">
        <f t="shared" si="132"/>
        <v>630</v>
      </c>
      <c r="I1678" s="14" t="str">
        <f t="shared" si="133"/>
        <v>ITA-SG-21</v>
      </c>
      <c r="J1678" s="32" t="str">
        <f>MID(Tabella1[[#This Row],[COD PRODOTTO]],3,3)</f>
        <v>838</v>
      </c>
      <c r="K1678" s="32"/>
      <c r="L1678" t="str">
        <f t="shared" si="135"/>
        <v>terminato</v>
      </c>
      <c r="M1678" t="str">
        <f t="shared" si="136"/>
        <v>L9838071</v>
      </c>
      <c r="N1678" t="str">
        <f>TRIM(C1678)</f>
        <v>ITA</v>
      </c>
      <c r="O1678" t="str">
        <f>TRIM(D1678)</f>
        <v>SG</v>
      </c>
      <c r="P1678" t="str">
        <f t="shared" si="134"/>
        <v>non terminato</v>
      </c>
      <c r="Q1678" t="str">
        <f t="shared" si="134"/>
        <v>30</v>
      </c>
      <c r="R1678" t="str">
        <f t="shared" si="134"/>
        <v>21</v>
      </c>
    </row>
    <row r="1679" spans="1:18" ht="12.75" customHeight="1" x14ac:dyDescent="0.3">
      <c r="A1679" s="16">
        <v>1681</v>
      </c>
      <c r="B1679" s="14" t="s">
        <v>810</v>
      </c>
      <c r="C1679" s="14" t="s">
        <v>8</v>
      </c>
      <c r="D1679" s="14" t="s">
        <v>47</v>
      </c>
      <c r="E1679" s="14" t="s">
        <v>10</v>
      </c>
      <c r="F1679" s="16">
        <v>0</v>
      </c>
      <c r="G1679" s="17">
        <v>13</v>
      </c>
      <c r="H1679" s="18" t="str">
        <f t="shared" si="132"/>
        <v/>
      </c>
      <c r="I1679" s="14" t="str">
        <f t="shared" si="133"/>
        <v>ITA-zan pin SPA-13</v>
      </c>
      <c r="J1679" s="32" t="str">
        <f>MID(Tabella1[[#This Row],[COD PRODOTTO]],3,3)</f>
        <v>687</v>
      </c>
      <c r="K1679" s="32"/>
      <c r="L1679" t="str">
        <f t="shared" si="135"/>
        <v>terminato</v>
      </c>
      <c r="M1679" t="str">
        <f t="shared" si="136"/>
        <v>M1687414</v>
      </c>
      <c r="N1679" t="str">
        <f>TRIM(C1679)</f>
        <v>ITA</v>
      </c>
      <c r="O1679" t="str">
        <f>TRIM(D1679)</f>
        <v>zan pin SPA</v>
      </c>
      <c r="P1679" t="str">
        <f t="shared" si="134"/>
        <v>terminato</v>
      </c>
      <c r="Q1679" t="str">
        <f t="shared" si="134"/>
        <v>0</v>
      </c>
      <c r="R1679" t="str">
        <f t="shared" si="134"/>
        <v>13</v>
      </c>
    </row>
    <row r="1680" spans="1:18" ht="12.75" customHeight="1" x14ac:dyDescent="0.3">
      <c r="A1680" s="16">
        <v>1682</v>
      </c>
      <c r="B1680" s="14" t="s">
        <v>811</v>
      </c>
      <c r="C1680" s="14" t="s">
        <v>8</v>
      </c>
      <c r="D1680" s="14" t="s">
        <v>9</v>
      </c>
      <c r="E1680" s="14" t="s">
        <v>10</v>
      </c>
      <c r="F1680" s="16">
        <v>0</v>
      </c>
      <c r="G1680" s="17">
        <v>12</v>
      </c>
      <c r="H1680" s="18" t="str">
        <f t="shared" si="132"/>
        <v/>
      </c>
      <c r="I1680" s="14" t="str">
        <f t="shared" si="133"/>
        <v>ITA-SG-12</v>
      </c>
      <c r="J1680" s="32" t="str">
        <f>MID(Tabella1[[#This Row],[COD PRODOTTO]],3,3)</f>
        <v>428</v>
      </c>
      <c r="K1680" s="32"/>
      <c r="L1680" t="str">
        <f t="shared" si="135"/>
        <v>terminato</v>
      </c>
      <c r="M1680" t="str">
        <f t="shared" si="136"/>
        <v>M3428843</v>
      </c>
      <c r="N1680" t="str">
        <f>TRIM(C1680)</f>
        <v>ITA</v>
      </c>
      <c r="O1680" t="str">
        <f>TRIM(D1680)</f>
        <v>SG</v>
      </c>
      <c r="P1680" t="str">
        <f t="shared" si="134"/>
        <v>terminato</v>
      </c>
      <c r="Q1680" t="str">
        <f t="shared" si="134"/>
        <v>0</v>
      </c>
      <c r="R1680" t="str">
        <f t="shared" si="134"/>
        <v>12</v>
      </c>
    </row>
    <row r="1681" spans="1:18" ht="12.75" customHeight="1" x14ac:dyDescent="0.3">
      <c r="A1681" s="16">
        <v>1683</v>
      </c>
      <c r="B1681" s="14" t="s">
        <v>811</v>
      </c>
      <c r="C1681" s="14" t="s">
        <v>8</v>
      </c>
      <c r="D1681" s="14" t="s">
        <v>9</v>
      </c>
      <c r="E1681" s="15" t="s">
        <v>1391</v>
      </c>
      <c r="F1681" s="16">
        <v>30</v>
      </c>
      <c r="G1681" s="17">
        <v>33</v>
      </c>
      <c r="H1681" s="18">
        <f t="shared" si="132"/>
        <v>990</v>
      </c>
      <c r="I1681" s="14" t="str">
        <f t="shared" si="133"/>
        <v>ITA-SG-33</v>
      </c>
      <c r="J1681" s="32" t="str">
        <f>MID(Tabella1[[#This Row],[COD PRODOTTO]],3,3)</f>
        <v>428</v>
      </c>
      <c r="K1681" s="32"/>
      <c r="L1681" t="str">
        <f t="shared" si="135"/>
        <v>terminato</v>
      </c>
      <c r="M1681" t="str">
        <f t="shared" si="136"/>
        <v>M3428843</v>
      </c>
      <c r="N1681" t="str">
        <f>TRIM(C1681)</f>
        <v>ITA</v>
      </c>
      <c r="O1681" t="str">
        <f>TRIM(D1681)</f>
        <v>SG</v>
      </c>
      <c r="P1681" t="str">
        <f t="shared" si="134"/>
        <v>non terminato</v>
      </c>
      <c r="Q1681" t="str">
        <f t="shared" si="134"/>
        <v>30</v>
      </c>
      <c r="R1681" t="str">
        <f t="shared" si="134"/>
        <v>33</v>
      </c>
    </row>
    <row r="1682" spans="1:18" ht="12.75" customHeight="1" x14ac:dyDescent="0.3">
      <c r="A1682" s="16">
        <v>1684</v>
      </c>
      <c r="B1682" s="14" t="s">
        <v>812</v>
      </c>
      <c r="C1682" s="14" t="s">
        <v>8</v>
      </c>
      <c r="D1682" s="14" t="s">
        <v>9</v>
      </c>
      <c r="E1682" s="15" t="s">
        <v>1391</v>
      </c>
      <c r="F1682" s="16">
        <v>30</v>
      </c>
      <c r="G1682" s="17">
        <v>10</v>
      </c>
      <c r="H1682" s="18">
        <f t="shared" si="132"/>
        <v>300</v>
      </c>
      <c r="I1682" s="14" t="str">
        <f t="shared" si="133"/>
        <v>ITA-SG-10</v>
      </c>
      <c r="J1682" s="32" t="str">
        <f>MID(Tabella1[[#This Row],[COD PRODOTTO]],3,3)</f>
        <v>476</v>
      </c>
      <c r="K1682" s="32"/>
      <c r="L1682" t="str">
        <f t="shared" si="135"/>
        <v>terminato</v>
      </c>
      <c r="M1682" t="str">
        <f t="shared" si="136"/>
        <v>V4476933</v>
      </c>
      <c r="N1682" t="str">
        <f>TRIM(C1682)</f>
        <v>ITA</v>
      </c>
      <c r="O1682" t="str">
        <f>TRIM(D1682)</f>
        <v>SG</v>
      </c>
      <c r="P1682" t="str">
        <f t="shared" si="134"/>
        <v>non terminato</v>
      </c>
      <c r="Q1682" t="str">
        <f t="shared" si="134"/>
        <v>30</v>
      </c>
      <c r="R1682" t="str">
        <f t="shared" si="134"/>
        <v>10</v>
      </c>
    </row>
    <row r="1683" spans="1:18" ht="12.75" customHeight="1" x14ac:dyDescent="0.3">
      <c r="A1683" s="16">
        <v>1685</v>
      </c>
      <c r="B1683" s="14" t="s">
        <v>812</v>
      </c>
      <c r="C1683" s="14" t="s">
        <v>8</v>
      </c>
      <c r="D1683" s="14" t="s">
        <v>9</v>
      </c>
      <c r="E1683" s="14" t="s">
        <v>10</v>
      </c>
      <c r="F1683" s="16">
        <v>0</v>
      </c>
      <c r="G1683" s="17">
        <v>23</v>
      </c>
      <c r="H1683" s="18" t="str">
        <f t="shared" si="132"/>
        <v/>
      </c>
      <c r="I1683" s="14" t="str">
        <f t="shared" si="133"/>
        <v>ITA-SG-23</v>
      </c>
      <c r="J1683" s="32" t="str">
        <f>MID(Tabella1[[#This Row],[COD PRODOTTO]],3,3)</f>
        <v>476</v>
      </c>
      <c r="K1683" s="32"/>
      <c r="L1683" t="str">
        <f t="shared" si="135"/>
        <v>terminato</v>
      </c>
      <c r="M1683" t="str">
        <f t="shared" si="136"/>
        <v>V4476933</v>
      </c>
      <c r="N1683" t="str">
        <f>TRIM(C1683)</f>
        <v>ITA</v>
      </c>
      <c r="O1683" t="str">
        <f>TRIM(D1683)</f>
        <v>SG</v>
      </c>
      <c r="P1683" t="str">
        <f t="shared" si="134"/>
        <v>terminato</v>
      </c>
      <c r="Q1683" t="str">
        <f t="shared" si="134"/>
        <v>0</v>
      </c>
      <c r="R1683" t="str">
        <f t="shared" si="134"/>
        <v>23</v>
      </c>
    </row>
    <row r="1684" spans="1:18" ht="12.75" customHeight="1" x14ac:dyDescent="0.3">
      <c r="A1684" s="16">
        <v>1686</v>
      </c>
      <c r="B1684" s="14" t="s">
        <v>813</v>
      </c>
      <c r="C1684" s="14" t="s">
        <v>8</v>
      </c>
      <c r="D1684" s="14" t="s">
        <v>36</v>
      </c>
      <c r="E1684" s="15" t="s">
        <v>1391</v>
      </c>
      <c r="F1684" s="16">
        <v>30</v>
      </c>
      <c r="G1684" s="17">
        <v>19</v>
      </c>
      <c r="H1684" s="18">
        <f t="shared" si="132"/>
        <v>570</v>
      </c>
      <c r="I1684" s="14" t="str">
        <f t="shared" si="133"/>
        <v>ITA-zan VETRI-19</v>
      </c>
      <c r="J1684" s="32" t="str">
        <f>MID(Tabella1[[#This Row],[COD PRODOTTO]],3,3)</f>
        <v>542</v>
      </c>
      <c r="K1684" s="32"/>
      <c r="L1684" t="str">
        <f t="shared" si="135"/>
        <v>terminato</v>
      </c>
      <c r="M1684" t="str">
        <f t="shared" si="136"/>
        <v>F4542967</v>
      </c>
      <c r="N1684" t="str">
        <f>TRIM(C1684)</f>
        <v>ITA</v>
      </c>
      <c r="O1684" t="str">
        <f>TRIM(D1684)</f>
        <v>zan VETRI</v>
      </c>
      <c r="P1684" t="str">
        <f t="shared" si="134"/>
        <v>non terminato</v>
      </c>
      <c r="Q1684" t="str">
        <f t="shared" si="134"/>
        <v>30</v>
      </c>
      <c r="R1684" t="str">
        <f t="shared" si="134"/>
        <v>19</v>
      </c>
    </row>
    <row r="1685" spans="1:18" ht="12.75" customHeight="1" x14ac:dyDescent="0.3">
      <c r="A1685" s="16">
        <v>1687</v>
      </c>
      <c r="B1685" s="14" t="s">
        <v>813</v>
      </c>
      <c r="C1685" s="14" t="s">
        <v>8</v>
      </c>
      <c r="D1685" s="14" t="s">
        <v>36</v>
      </c>
      <c r="E1685" s="14" t="s">
        <v>10</v>
      </c>
      <c r="F1685" s="16">
        <v>0</v>
      </c>
      <c r="G1685" s="17">
        <v>13</v>
      </c>
      <c r="H1685" s="18" t="str">
        <f t="shared" si="132"/>
        <v/>
      </c>
      <c r="I1685" s="14" t="str">
        <f t="shared" si="133"/>
        <v>ITA-zan VETRI-13</v>
      </c>
      <c r="J1685" s="32" t="str">
        <f>MID(Tabella1[[#This Row],[COD PRODOTTO]],3,3)</f>
        <v>542</v>
      </c>
      <c r="K1685" s="32"/>
      <c r="L1685" t="str">
        <f t="shared" si="135"/>
        <v>terminato</v>
      </c>
      <c r="M1685" t="str">
        <f t="shared" si="136"/>
        <v>F4542967</v>
      </c>
      <c r="N1685" t="str">
        <f>TRIM(C1685)</f>
        <v>ITA</v>
      </c>
      <c r="O1685" t="str">
        <f>TRIM(D1685)</f>
        <v>zan VETRI</v>
      </c>
      <c r="P1685" t="str">
        <f t="shared" si="134"/>
        <v>terminato</v>
      </c>
      <c r="Q1685" t="str">
        <f t="shared" si="134"/>
        <v>0</v>
      </c>
      <c r="R1685" t="str">
        <f t="shared" si="134"/>
        <v>13</v>
      </c>
    </row>
    <row r="1686" spans="1:18" ht="12.75" customHeight="1" x14ac:dyDescent="0.3">
      <c r="A1686" s="16">
        <v>1688</v>
      </c>
      <c r="B1686" s="14" t="s">
        <v>813</v>
      </c>
      <c r="C1686" s="14" t="s">
        <v>8</v>
      </c>
      <c r="D1686" s="14" t="s">
        <v>36</v>
      </c>
      <c r="E1686" s="15" t="s">
        <v>1391</v>
      </c>
      <c r="F1686" s="16">
        <v>20</v>
      </c>
      <c r="G1686" s="17">
        <v>34</v>
      </c>
      <c r="H1686" s="18">
        <f t="shared" si="132"/>
        <v>680</v>
      </c>
      <c r="I1686" s="14" t="str">
        <f t="shared" si="133"/>
        <v>ITA-zan VETRI-34</v>
      </c>
      <c r="J1686" s="32" t="str">
        <f>MID(Tabella1[[#This Row],[COD PRODOTTO]],3,3)</f>
        <v>542</v>
      </c>
      <c r="K1686" s="32"/>
      <c r="L1686" t="str">
        <f t="shared" si="135"/>
        <v>terminato</v>
      </c>
      <c r="M1686" t="str">
        <f t="shared" si="136"/>
        <v>F4542967</v>
      </c>
      <c r="N1686" t="str">
        <f>TRIM(C1686)</f>
        <v>ITA</v>
      </c>
      <c r="O1686" t="str">
        <f>TRIM(D1686)</f>
        <v>zan VETRI</v>
      </c>
      <c r="P1686" t="str">
        <f t="shared" si="134"/>
        <v>non terminato</v>
      </c>
      <c r="Q1686" t="str">
        <f t="shared" si="134"/>
        <v>20</v>
      </c>
      <c r="R1686" t="str">
        <f t="shared" si="134"/>
        <v>34</v>
      </c>
    </row>
    <row r="1687" spans="1:18" ht="12.75" customHeight="1" x14ac:dyDescent="0.3">
      <c r="A1687" s="16">
        <v>1689</v>
      </c>
      <c r="B1687" s="14" t="s">
        <v>814</v>
      </c>
      <c r="C1687" s="14" t="s">
        <v>8</v>
      </c>
      <c r="D1687" s="14" t="s">
        <v>36</v>
      </c>
      <c r="E1687" s="14" t="s">
        <v>10</v>
      </c>
      <c r="F1687" s="16">
        <v>0</v>
      </c>
      <c r="G1687" s="17">
        <v>17</v>
      </c>
      <c r="H1687" s="18" t="str">
        <f t="shared" si="132"/>
        <v/>
      </c>
      <c r="I1687" s="14" t="str">
        <f t="shared" si="133"/>
        <v>ITA-zan VETRI-17</v>
      </c>
      <c r="J1687" s="32" t="str">
        <f>MID(Tabella1[[#This Row],[COD PRODOTTO]],3,3)</f>
        <v>132</v>
      </c>
      <c r="K1687" s="32"/>
      <c r="L1687" t="str">
        <f t="shared" si="135"/>
        <v>terminato</v>
      </c>
      <c r="M1687" t="str">
        <f t="shared" si="136"/>
        <v>M5132505</v>
      </c>
      <c r="N1687" t="str">
        <f>TRIM(C1687)</f>
        <v>ITA</v>
      </c>
      <c r="O1687" t="str">
        <f>TRIM(D1687)</f>
        <v>zan VETRI</v>
      </c>
      <c r="P1687" t="str">
        <f t="shared" si="134"/>
        <v>terminato</v>
      </c>
      <c r="Q1687" t="str">
        <f t="shared" si="134"/>
        <v>0</v>
      </c>
      <c r="R1687" t="str">
        <f t="shared" si="134"/>
        <v>17</v>
      </c>
    </row>
    <row r="1688" spans="1:18" ht="12.75" customHeight="1" x14ac:dyDescent="0.3">
      <c r="A1688" s="16">
        <v>1690</v>
      </c>
      <c r="B1688" s="14" t="s">
        <v>814</v>
      </c>
      <c r="C1688" s="14" t="s">
        <v>8</v>
      </c>
      <c r="D1688" s="14" t="s">
        <v>36</v>
      </c>
      <c r="E1688" s="15" t="s">
        <v>1391</v>
      </c>
      <c r="F1688" s="16">
        <v>20</v>
      </c>
      <c r="G1688" s="17">
        <v>33</v>
      </c>
      <c r="H1688" s="18">
        <f t="shared" si="132"/>
        <v>660</v>
      </c>
      <c r="I1688" s="14" t="str">
        <f t="shared" si="133"/>
        <v>ITA-zan VETRI-33</v>
      </c>
      <c r="J1688" s="32" t="str">
        <f>MID(Tabella1[[#This Row],[COD PRODOTTO]],3,3)</f>
        <v>132</v>
      </c>
      <c r="K1688" s="32"/>
      <c r="L1688" t="str">
        <f t="shared" si="135"/>
        <v>terminato</v>
      </c>
      <c r="M1688" t="str">
        <f t="shared" si="136"/>
        <v>M5132505</v>
      </c>
      <c r="N1688" t="str">
        <f>TRIM(C1688)</f>
        <v>ITA</v>
      </c>
      <c r="O1688" t="str">
        <f>TRIM(D1688)</f>
        <v>zan VETRI</v>
      </c>
      <c r="P1688" t="str">
        <f t="shared" si="134"/>
        <v>non terminato</v>
      </c>
      <c r="Q1688" t="str">
        <f t="shared" si="134"/>
        <v>20</v>
      </c>
      <c r="R1688" t="str">
        <f t="shared" si="134"/>
        <v>33</v>
      </c>
    </row>
    <row r="1689" spans="1:18" ht="12.75" customHeight="1" x14ac:dyDescent="0.3">
      <c r="A1689" s="16">
        <v>1691</v>
      </c>
      <c r="B1689" s="14" t="s">
        <v>815</v>
      </c>
      <c r="C1689" s="14" t="s">
        <v>8</v>
      </c>
      <c r="D1689" s="14" t="s">
        <v>47</v>
      </c>
      <c r="E1689" s="14" t="s">
        <v>10</v>
      </c>
      <c r="F1689" s="16">
        <v>0</v>
      </c>
      <c r="G1689" s="17">
        <v>29</v>
      </c>
      <c r="H1689" s="18" t="str">
        <f t="shared" si="132"/>
        <v/>
      </c>
      <c r="I1689" s="14" t="str">
        <f t="shared" si="133"/>
        <v>ITA-zan pin SPA-29</v>
      </c>
      <c r="J1689" s="32" t="str">
        <f>MID(Tabella1[[#This Row],[COD PRODOTTO]],3,3)</f>
        <v>934</v>
      </c>
      <c r="K1689" s="32"/>
      <c r="L1689" t="str">
        <f t="shared" si="135"/>
        <v>terminato</v>
      </c>
      <c r="M1689" t="str">
        <f t="shared" si="136"/>
        <v>M2934130</v>
      </c>
      <c r="N1689" t="str">
        <f>TRIM(C1689)</f>
        <v>ITA</v>
      </c>
      <c r="O1689" t="str">
        <f>TRIM(D1689)</f>
        <v>zan pin SPA</v>
      </c>
      <c r="P1689" t="str">
        <f t="shared" si="134"/>
        <v>terminato</v>
      </c>
      <c r="Q1689" t="str">
        <f t="shared" si="134"/>
        <v>0</v>
      </c>
      <c r="R1689" t="str">
        <f t="shared" si="134"/>
        <v>29</v>
      </c>
    </row>
    <row r="1690" spans="1:18" ht="12.75" customHeight="1" x14ac:dyDescent="0.3">
      <c r="A1690" s="16">
        <v>1692</v>
      </c>
      <c r="B1690" s="14" t="s">
        <v>815</v>
      </c>
      <c r="C1690" s="14" t="s">
        <v>8</v>
      </c>
      <c r="D1690" s="14" t="s">
        <v>47</v>
      </c>
      <c r="E1690" s="15" t="s">
        <v>1391</v>
      </c>
      <c r="F1690" s="16">
        <v>20</v>
      </c>
      <c r="G1690" s="17">
        <v>34</v>
      </c>
      <c r="H1690" s="18">
        <f t="shared" si="132"/>
        <v>680</v>
      </c>
      <c r="I1690" s="14" t="str">
        <f t="shared" si="133"/>
        <v>ITA-zan pin SPA-34</v>
      </c>
      <c r="J1690" s="32" t="str">
        <f>MID(Tabella1[[#This Row],[COD PRODOTTO]],3,3)</f>
        <v>934</v>
      </c>
      <c r="K1690" s="32"/>
      <c r="L1690" t="str">
        <f t="shared" si="135"/>
        <v>terminato</v>
      </c>
      <c r="M1690" t="str">
        <f t="shared" si="136"/>
        <v>M2934130</v>
      </c>
      <c r="N1690" t="str">
        <f>TRIM(C1690)</f>
        <v>ITA</v>
      </c>
      <c r="O1690" t="str">
        <f>TRIM(D1690)</f>
        <v>zan pin SPA</v>
      </c>
      <c r="P1690" t="str">
        <f t="shared" si="134"/>
        <v>non terminato</v>
      </c>
      <c r="Q1690" t="str">
        <f t="shared" si="134"/>
        <v>20</v>
      </c>
      <c r="R1690" t="str">
        <f t="shared" si="134"/>
        <v>34</v>
      </c>
    </row>
    <row r="1691" spans="1:18" ht="12.75" customHeight="1" x14ac:dyDescent="0.3">
      <c r="A1691" s="16">
        <v>1693</v>
      </c>
      <c r="B1691" s="14" t="s">
        <v>815</v>
      </c>
      <c r="C1691" s="14" t="s">
        <v>8</v>
      </c>
      <c r="D1691" s="14" t="s">
        <v>47</v>
      </c>
      <c r="E1691" s="15" t="s">
        <v>1391</v>
      </c>
      <c r="F1691" s="16">
        <v>30</v>
      </c>
      <c r="G1691" s="17">
        <v>30</v>
      </c>
      <c r="H1691" s="18">
        <f t="shared" si="132"/>
        <v>900</v>
      </c>
      <c r="I1691" s="14" t="str">
        <f t="shared" si="133"/>
        <v>ITA-zan pin SPA-30</v>
      </c>
      <c r="J1691" s="32" t="str">
        <f>MID(Tabella1[[#This Row],[COD PRODOTTO]],3,3)</f>
        <v>934</v>
      </c>
      <c r="K1691" s="32"/>
      <c r="L1691" t="str">
        <f t="shared" si="135"/>
        <v>terminato</v>
      </c>
      <c r="M1691" t="str">
        <f t="shared" si="136"/>
        <v>M2934130</v>
      </c>
      <c r="N1691" t="str">
        <f>TRIM(C1691)</f>
        <v>ITA</v>
      </c>
      <c r="O1691" t="str">
        <f>TRIM(D1691)</f>
        <v>zan pin SPA</v>
      </c>
      <c r="P1691" t="str">
        <f t="shared" si="134"/>
        <v>non terminato</v>
      </c>
      <c r="Q1691" t="str">
        <f t="shared" si="134"/>
        <v>30</v>
      </c>
      <c r="R1691" t="str">
        <f t="shared" si="134"/>
        <v>30</v>
      </c>
    </row>
    <row r="1692" spans="1:18" ht="12.75" customHeight="1" x14ac:dyDescent="0.3">
      <c r="A1692" s="16">
        <v>1694</v>
      </c>
      <c r="B1692" s="14" t="s">
        <v>816</v>
      </c>
      <c r="C1692" s="14" t="s">
        <v>8</v>
      </c>
      <c r="D1692" s="14" t="s">
        <v>97</v>
      </c>
      <c r="E1692" s="15" t="s">
        <v>1391</v>
      </c>
      <c r="F1692" s="16">
        <v>30</v>
      </c>
      <c r="G1692" s="17">
        <v>22</v>
      </c>
      <c r="H1692" s="18">
        <f t="shared" si="132"/>
        <v>660</v>
      </c>
      <c r="I1692" s="14" t="str">
        <f t="shared" si="133"/>
        <v>ITA-zan SPA-22</v>
      </c>
      <c r="J1692" s="32" t="str">
        <f>MID(Tabella1[[#This Row],[COD PRODOTTO]],3,3)</f>
        <v>327</v>
      </c>
      <c r="K1692" s="32"/>
      <c r="L1692" t="str">
        <f t="shared" si="135"/>
        <v>terminato</v>
      </c>
      <c r="M1692" t="str">
        <f t="shared" si="136"/>
        <v>M3327611</v>
      </c>
      <c r="N1692" t="str">
        <f>TRIM(C1692)</f>
        <v>ITA</v>
      </c>
      <c r="O1692" t="str">
        <f>TRIM(D1692)</f>
        <v>zan SPA</v>
      </c>
      <c r="P1692" t="str">
        <f t="shared" si="134"/>
        <v>non terminato</v>
      </c>
      <c r="Q1692" t="str">
        <f t="shared" si="134"/>
        <v>30</v>
      </c>
      <c r="R1692" t="str">
        <f t="shared" si="134"/>
        <v>22</v>
      </c>
    </row>
    <row r="1693" spans="1:18" ht="12.75" customHeight="1" x14ac:dyDescent="0.3">
      <c r="A1693" s="16">
        <v>1695</v>
      </c>
      <c r="B1693" s="14" t="s">
        <v>817</v>
      </c>
      <c r="C1693" s="14" t="s">
        <v>8</v>
      </c>
      <c r="D1693" s="14" t="s">
        <v>75</v>
      </c>
      <c r="E1693" s="14" t="s">
        <v>10</v>
      </c>
      <c r="F1693" s="16">
        <v>0</v>
      </c>
      <c r="G1693" s="17">
        <v>31</v>
      </c>
      <c r="H1693" s="18" t="str">
        <f t="shared" si="132"/>
        <v/>
      </c>
      <c r="I1693" s="14" t="str">
        <f t="shared" si="133"/>
        <v>ITA-lollo SRL-31</v>
      </c>
      <c r="J1693" s="32" t="str">
        <f>MID(Tabella1[[#This Row],[COD PRODOTTO]],3,3)</f>
        <v>118</v>
      </c>
      <c r="K1693" s="32"/>
      <c r="L1693" t="str">
        <f t="shared" si="135"/>
        <v>terminato</v>
      </c>
      <c r="M1693" t="str">
        <f t="shared" si="136"/>
        <v>G9118415</v>
      </c>
      <c r="N1693" t="str">
        <f>TRIM(C1693)</f>
        <v>ITA</v>
      </c>
      <c r="O1693" t="str">
        <f>TRIM(D1693)</f>
        <v>lollo SRL</v>
      </c>
      <c r="P1693" t="str">
        <f t="shared" si="134"/>
        <v>terminato</v>
      </c>
      <c r="Q1693" t="str">
        <f t="shared" si="134"/>
        <v>0</v>
      </c>
      <c r="R1693" t="str">
        <f t="shared" si="134"/>
        <v>31</v>
      </c>
    </row>
    <row r="1694" spans="1:18" ht="12.75" customHeight="1" x14ac:dyDescent="0.3">
      <c r="A1694" s="16">
        <v>1696</v>
      </c>
      <c r="B1694" s="14" t="s">
        <v>818</v>
      </c>
      <c r="C1694" s="14" t="s">
        <v>8</v>
      </c>
      <c r="D1694" s="14" t="s">
        <v>9</v>
      </c>
      <c r="E1694" s="14" t="s">
        <v>10</v>
      </c>
      <c r="F1694" s="16">
        <v>0</v>
      </c>
      <c r="G1694" s="17">
        <v>29</v>
      </c>
      <c r="H1694" s="18" t="str">
        <f t="shared" si="132"/>
        <v/>
      </c>
      <c r="I1694" s="14" t="str">
        <f t="shared" si="133"/>
        <v>ITA-SG-29</v>
      </c>
      <c r="J1694" s="32" t="str">
        <f>MID(Tabella1[[#This Row],[COD PRODOTTO]],3,3)</f>
        <v>118</v>
      </c>
      <c r="K1694" s="32"/>
      <c r="L1694" t="str">
        <f t="shared" si="135"/>
        <v>terminato</v>
      </c>
      <c r="M1694" t="str">
        <f t="shared" si="136"/>
        <v>D0118639</v>
      </c>
      <c r="N1694" t="str">
        <f>TRIM(C1694)</f>
        <v>ITA</v>
      </c>
      <c r="O1694" t="str">
        <f>TRIM(D1694)</f>
        <v>SG</v>
      </c>
      <c r="P1694" t="str">
        <f t="shared" si="134"/>
        <v>terminato</v>
      </c>
      <c r="Q1694" t="str">
        <f t="shared" si="134"/>
        <v>0</v>
      </c>
      <c r="R1694" t="str">
        <f t="shared" si="134"/>
        <v>29</v>
      </c>
    </row>
    <row r="1695" spans="1:18" ht="12.75" customHeight="1" x14ac:dyDescent="0.3">
      <c r="A1695" s="16">
        <v>1697</v>
      </c>
      <c r="B1695" s="14" t="s">
        <v>818</v>
      </c>
      <c r="C1695" s="14" t="s">
        <v>8</v>
      </c>
      <c r="D1695" s="14" t="s">
        <v>9</v>
      </c>
      <c r="E1695" s="15" t="s">
        <v>1391</v>
      </c>
      <c r="F1695" s="16">
        <v>30</v>
      </c>
      <c r="G1695" s="17">
        <v>15</v>
      </c>
      <c r="H1695" s="18">
        <f t="shared" si="132"/>
        <v>450</v>
      </c>
      <c r="I1695" s="14" t="str">
        <f t="shared" si="133"/>
        <v>ITA-SG-15</v>
      </c>
      <c r="J1695" s="32" t="str">
        <f>MID(Tabella1[[#This Row],[COD PRODOTTO]],3,3)</f>
        <v>118</v>
      </c>
      <c r="K1695" s="32"/>
      <c r="L1695" t="str">
        <f t="shared" si="135"/>
        <v>terminato</v>
      </c>
      <c r="M1695" t="str">
        <f t="shared" si="136"/>
        <v>D0118639</v>
      </c>
      <c r="N1695" t="str">
        <f>TRIM(C1695)</f>
        <v>ITA</v>
      </c>
      <c r="O1695" t="str">
        <f>TRIM(D1695)</f>
        <v>SG</v>
      </c>
      <c r="P1695" t="str">
        <f t="shared" si="134"/>
        <v>non terminato</v>
      </c>
      <c r="Q1695" t="str">
        <f t="shared" si="134"/>
        <v>30</v>
      </c>
      <c r="R1695" t="str">
        <f t="shared" si="134"/>
        <v>15</v>
      </c>
    </row>
    <row r="1696" spans="1:18" ht="12.75" customHeight="1" x14ac:dyDescent="0.3">
      <c r="A1696" s="16">
        <v>1698</v>
      </c>
      <c r="B1696" s="14" t="s">
        <v>819</v>
      </c>
      <c r="C1696" s="14" t="s">
        <v>8</v>
      </c>
      <c r="D1696" s="14" t="s">
        <v>9</v>
      </c>
      <c r="E1696" s="14" t="s">
        <v>10</v>
      </c>
      <c r="F1696" s="16">
        <v>0</v>
      </c>
      <c r="G1696" s="17">
        <v>23</v>
      </c>
      <c r="H1696" s="18" t="str">
        <f t="shared" si="132"/>
        <v/>
      </c>
      <c r="I1696" s="14" t="str">
        <f t="shared" si="133"/>
        <v>ITA-SG-23</v>
      </c>
      <c r="J1696" s="32" t="str">
        <f>MID(Tabella1[[#This Row],[COD PRODOTTO]],3,3)</f>
        <v>135</v>
      </c>
      <c r="K1696" s="32"/>
      <c r="L1696" t="str">
        <f t="shared" si="135"/>
        <v>terminato</v>
      </c>
      <c r="M1696" t="str">
        <f t="shared" si="136"/>
        <v>S3135323</v>
      </c>
      <c r="N1696" t="str">
        <f>TRIM(C1696)</f>
        <v>ITA</v>
      </c>
      <c r="O1696" t="str">
        <f>TRIM(D1696)</f>
        <v>SG</v>
      </c>
      <c r="P1696" t="str">
        <f t="shared" si="134"/>
        <v>terminato</v>
      </c>
      <c r="Q1696" t="str">
        <f t="shared" si="134"/>
        <v>0</v>
      </c>
      <c r="R1696" t="str">
        <f t="shared" si="134"/>
        <v>23</v>
      </c>
    </row>
    <row r="1697" spans="1:18" ht="12.75" customHeight="1" x14ac:dyDescent="0.3">
      <c r="A1697" s="16">
        <v>1699</v>
      </c>
      <c r="B1697" s="14" t="s">
        <v>819</v>
      </c>
      <c r="C1697" s="14" t="s">
        <v>8</v>
      </c>
      <c r="D1697" s="14" t="s">
        <v>9</v>
      </c>
      <c r="E1697" s="15" t="s">
        <v>1391</v>
      </c>
      <c r="F1697" s="16">
        <v>30</v>
      </c>
      <c r="G1697" s="17">
        <v>28</v>
      </c>
      <c r="H1697" s="18">
        <f t="shared" si="132"/>
        <v>840</v>
      </c>
      <c r="I1697" s="14" t="str">
        <f t="shared" si="133"/>
        <v>ITA-SG-28</v>
      </c>
      <c r="J1697" s="32" t="str">
        <f>MID(Tabella1[[#This Row],[COD PRODOTTO]],3,3)</f>
        <v>135</v>
      </c>
      <c r="K1697" s="32"/>
      <c r="L1697" t="str">
        <f t="shared" si="135"/>
        <v>terminato</v>
      </c>
      <c r="M1697" t="str">
        <f t="shared" si="136"/>
        <v>S3135323</v>
      </c>
      <c r="N1697" t="str">
        <f>TRIM(C1697)</f>
        <v>ITA</v>
      </c>
      <c r="O1697" t="str">
        <f>TRIM(D1697)</f>
        <v>SG</v>
      </c>
      <c r="P1697" t="str">
        <f t="shared" si="134"/>
        <v>non terminato</v>
      </c>
      <c r="Q1697" t="str">
        <f t="shared" si="134"/>
        <v>30</v>
      </c>
      <c r="R1697" t="str">
        <f t="shared" si="134"/>
        <v>28</v>
      </c>
    </row>
    <row r="1698" spans="1:18" ht="12.75" customHeight="1" x14ac:dyDescent="0.3">
      <c r="A1698" s="16">
        <v>1700</v>
      </c>
      <c r="B1698" s="14" t="s">
        <v>820</v>
      </c>
      <c r="C1698" s="14" t="s">
        <v>8</v>
      </c>
      <c r="D1698" s="14" t="s">
        <v>36</v>
      </c>
      <c r="E1698" s="15" t="s">
        <v>1391</v>
      </c>
      <c r="F1698" s="16">
        <v>30</v>
      </c>
      <c r="G1698" s="17">
        <v>13</v>
      </c>
      <c r="H1698" s="18">
        <f t="shared" si="132"/>
        <v>390</v>
      </c>
      <c r="I1698" s="14" t="str">
        <f t="shared" si="133"/>
        <v>ITA-zan VETRI-13</v>
      </c>
      <c r="J1698" s="32" t="str">
        <f>MID(Tabella1[[#This Row],[COD PRODOTTO]],3,3)</f>
        <v>567</v>
      </c>
      <c r="K1698" s="32"/>
      <c r="L1698" t="str">
        <f t="shared" si="135"/>
        <v>terminato</v>
      </c>
      <c r="M1698" t="str">
        <f t="shared" si="136"/>
        <v>P9567497</v>
      </c>
      <c r="N1698" t="str">
        <f>TRIM(C1698)</f>
        <v>ITA</v>
      </c>
      <c r="O1698" t="str">
        <f>TRIM(D1698)</f>
        <v>zan VETRI</v>
      </c>
      <c r="P1698" t="str">
        <f t="shared" si="134"/>
        <v>non terminato</v>
      </c>
      <c r="Q1698" t="str">
        <f t="shared" si="134"/>
        <v>30</v>
      </c>
      <c r="R1698" t="str">
        <f t="shared" si="134"/>
        <v>13</v>
      </c>
    </row>
    <row r="1699" spans="1:18" ht="12.75" customHeight="1" x14ac:dyDescent="0.3">
      <c r="A1699" s="16">
        <v>1701</v>
      </c>
      <c r="B1699" s="14" t="s">
        <v>820</v>
      </c>
      <c r="C1699" s="14" t="s">
        <v>8</v>
      </c>
      <c r="D1699" s="14" t="s">
        <v>36</v>
      </c>
      <c r="E1699" s="14" t="s">
        <v>10</v>
      </c>
      <c r="F1699" s="16">
        <v>0</v>
      </c>
      <c r="G1699" s="17">
        <v>25</v>
      </c>
      <c r="H1699" s="18" t="str">
        <f t="shared" si="132"/>
        <v/>
      </c>
      <c r="I1699" s="14" t="str">
        <f t="shared" si="133"/>
        <v>ITA-zan VETRI-25</v>
      </c>
      <c r="J1699" s="32" t="str">
        <f>MID(Tabella1[[#This Row],[COD PRODOTTO]],3,3)</f>
        <v>567</v>
      </c>
      <c r="K1699" s="32"/>
      <c r="L1699" t="str">
        <f t="shared" si="135"/>
        <v>terminato</v>
      </c>
      <c r="M1699" t="str">
        <f t="shared" si="136"/>
        <v>P9567497</v>
      </c>
      <c r="N1699" t="str">
        <f>TRIM(C1699)</f>
        <v>ITA</v>
      </c>
      <c r="O1699" t="str">
        <f>TRIM(D1699)</f>
        <v>zan VETRI</v>
      </c>
      <c r="P1699" t="str">
        <f t="shared" si="134"/>
        <v>terminato</v>
      </c>
      <c r="Q1699" t="str">
        <f t="shared" si="134"/>
        <v>0</v>
      </c>
      <c r="R1699" t="str">
        <f t="shared" si="134"/>
        <v>25</v>
      </c>
    </row>
    <row r="1700" spans="1:18" ht="12.75" customHeight="1" x14ac:dyDescent="0.3">
      <c r="A1700" s="16">
        <v>1702</v>
      </c>
      <c r="B1700" s="14" t="s">
        <v>820</v>
      </c>
      <c r="C1700" s="14" t="s">
        <v>8</v>
      </c>
      <c r="D1700" s="14" t="s">
        <v>36</v>
      </c>
      <c r="E1700" s="15" t="s">
        <v>1391</v>
      </c>
      <c r="F1700" s="16">
        <v>20</v>
      </c>
      <c r="G1700" s="17">
        <v>18</v>
      </c>
      <c r="H1700" s="18">
        <f t="shared" si="132"/>
        <v>360</v>
      </c>
      <c r="I1700" s="14" t="str">
        <f t="shared" si="133"/>
        <v>ITA-zan VETRI-18</v>
      </c>
      <c r="J1700" s="32" t="str">
        <f>MID(Tabella1[[#This Row],[COD PRODOTTO]],3,3)</f>
        <v>567</v>
      </c>
      <c r="K1700" s="32"/>
      <c r="L1700" t="str">
        <f t="shared" si="135"/>
        <v>terminato</v>
      </c>
      <c r="M1700" t="str">
        <f t="shared" si="136"/>
        <v>P9567497</v>
      </c>
      <c r="N1700" t="str">
        <f>TRIM(C1700)</f>
        <v>ITA</v>
      </c>
      <c r="O1700" t="str">
        <f>TRIM(D1700)</f>
        <v>zan VETRI</v>
      </c>
      <c r="P1700" t="str">
        <f t="shared" si="134"/>
        <v>non terminato</v>
      </c>
      <c r="Q1700" t="str">
        <f t="shared" si="134"/>
        <v>20</v>
      </c>
      <c r="R1700" t="str">
        <f t="shared" si="134"/>
        <v>18</v>
      </c>
    </row>
    <row r="1701" spans="1:18" ht="12.75" customHeight="1" x14ac:dyDescent="0.3">
      <c r="A1701" s="16">
        <v>1703</v>
      </c>
      <c r="B1701" s="14" t="s">
        <v>821</v>
      </c>
      <c r="C1701" s="14" t="s">
        <v>8</v>
      </c>
      <c r="D1701" s="14" t="s">
        <v>75</v>
      </c>
      <c r="E1701" s="14" t="s">
        <v>10</v>
      </c>
      <c r="F1701" s="16">
        <v>0</v>
      </c>
      <c r="G1701" s="17">
        <v>37</v>
      </c>
      <c r="H1701" s="18" t="str">
        <f t="shared" si="132"/>
        <v/>
      </c>
      <c r="I1701" s="14" t="str">
        <f t="shared" si="133"/>
        <v>ITA-lollo SRL-37</v>
      </c>
      <c r="J1701" s="32" t="str">
        <f>MID(Tabella1[[#This Row],[COD PRODOTTO]],3,3)</f>
        <v>390</v>
      </c>
      <c r="K1701" s="32"/>
      <c r="L1701" t="str">
        <f t="shared" si="135"/>
        <v>terminato</v>
      </c>
      <c r="M1701" t="str">
        <f t="shared" si="136"/>
        <v>F0390370</v>
      </c>
      <c r="N1701" t="str">
        <f>TRIM(C1701)</f>
        <v>ITA</v>
      </c>
      <c r="O1701" t="str">
        <f>TRIM(D1701)</f>
        <v>lollo SRL</v>
      </c>
      <c r="P1701" t="str">
        <f t="shared" si="134"/>
        <v>terminato</v>
      </c>
      <c r="Q1701" t="str">
        <f t="shared" si="134"/>
        <v>0</v>
      </c>
      <c r="R1701" t="str">
        <f t="shared" si="134"/>
        <v>37</v>
      </c>
    </row>
    <row r="1702" spans="1:18" ht="12.75" customHeight="1" x14ac:dyDescent="0.3">
      <c r="A1702" s="16">
        <v>1704</v>
      </c>
      <c r="B1702" s="14" t="s">
        <v>822</v>
      </c>
      <c r="C1702" s="14" t="s">
        <v>8</v>
      </c>
      <c r="D1702" s="14" t="s">
        <v>47</v>
      </c>
      <c r="E1702" s="14" t="s">
        <v>10</v>
      </c>
      <c r="F1702" s="16">
        <v>0</v>
      </c>
      <c r="G1702" s="17">
        <v>37</v>
      </c>
      <c r="H1702" s="18" t="str">
        <f t="shared" si="132"/>
        <v/>
      </c>
      <c r="I1702" s="14" t="str">
        <f t="shared" si="133"/>
        <v>ITA-zan pin SPA-37</v>
      </c>
      <c r="J1702" s="32" t="str">
        <f>MID(Tabella1[[#This Row],[COD PRODOTTO]],3,3)</f>
        <v>341</v>
      </c>
      <c r="K1702" s="32"/>
      <c r="L1702" t="str">
        <f t="shared" si="135"/>
        <v>terminato</v>
      </c>
      <c r="M1702" t="str">
        <f t="shared" si="136"/>
        <v>L6341213</v>
      </c>
      <c r="N1702" t="str">
        <f>TRIM(C1702)</f>
        <v>ITA</v>
      </c>
      <c r="O1702" t="str">
        <f>TRIM(D1702)</f>
        <v>zan pin SPA</v>
      </c>
      <c r="P1702" t="str">
        <f t="shared" si="134"/>
        <v>terminato</v>
      </c>
      <c r="Q1702" t="str">
        <f t="shared" si="134"/>
        <v>0</v>
      </c>
      <c r="R1702" t="str">
        <f t="shared" si="134"/>
        <v>37</v>
      </c>
    </row>
    <row r="1703" spans="1:18" ht="12.75" customHeight="1" x14ac:dyDescent="0.3">
      <c r="A1703" s="16">
        <v>1705</v>
      </c>
      <c r="B1703" s="14" t="s">
        <v>823</v>
      </c>
      <c r="C1703" s="14" t="s">
        <v>8</v>
      </c>
      <c r="D1703" s="14" t="s">
        <v>47</v>
      </c>
      <c r="E1703" s="14" t="s">
        <v>10</v>
      </c>
      <c r="F1703" s="16">
        <v>0</v>
      </c>
      <c r="G1703" s="17">
        <v>36</v>
      </c>
      <c r="H1703" s="18" t="str">
        <f t="shared" si="132"/>
        <v/>
      </c>
      <c r="I1703" s="14" t="str">
        <f t="shared" si="133"/>
        <v>ITA-zan pin SPA-36</v>
      </c>
      <c r="J1703" s="32" t="str">
        <f>MID(Tabella1[[#This Row],[COD PRODOTTO]],3,3)</f>
        <v>998</v>
      </c>
      <c r="K1703" s="32"/>
      <c r="L1703" t="str">
        <f t="shared" si="135"/>
        <v>terminato</v>
      </c>
      <c r="M1703" t="str">
        <f t="shared" si="136"/>
        <v>C6998091</v>
      </c>
      <c r="N1703" t="str">
        <f>TRIM(C1703)</f>
        <v>ITA</v>
      </c>
      <c r="O1703" t="str">
        <f>TRIM(D1703)</f>
        <v>zan pin SPA</v>
      </c>
      <c r="P1703" t="str">
        <f t="shared" si="134"/>
        <v>terminato</v>
      </c>
      <c r="Q1703" t="str">
        <f t="shared" si="134"/>
        <v>0</v>
      </c>
      <c r="R1703" t="str">
        <f t="shared" si="134"/>
        <v>36</v>
      </c>
    </row>
    <row r="1704" spans="1:18" ht="12.75" customHeight="1" x14ac:dyDescent="0.3">
      <c r="A1704" s="16">
        <v>1706</v>
      </c>
      <c r="B1704" s="14" t="s">
        <v>823</v>
      </c>
      <c r="C1704" s="14" t="s">
        <v>8</v>
      </c>
      <c r="D1704" s="14" t="s">
        <v>47</v>
      </c>
      <c r="E1704" s="15" t="s">
        <v>1391</v>
      </c>
      <c r="F1704" s="16">
        <v>20</v>
      </c>
      <c r="G1704" s="17">
        <v>17</v>
      </c>
      <c r="H1704" s="18">
        <f t="shared" si="132"/>
        <v>340</v>
      </c>
      <c r="I1704" s="14" t="str">
        <f t="shared" si="133"/>
        <v>ITA-zan pin SPA-17</v>
      </c>
      <c r="J1704" s="32" t="str">
        <f>MID(Tabella1[[#This Row],[COD PRODOTTO]],3,3)</f>
        <v>998</v>
      </c>
      <c r="K1704" s="32"/>
      <c r="L1704" t="str">
        <f t="shared" si="135"/>
        <v>terminato</v>
      </c>
      <c r="M1704" t="str">
        <f t="shared" si="136"/>
        <v>C6998091</v>
      </c>
      <c r="N1704" t="str">
        <f>TRIM(C1704)</f>
        <v>ITA</v>
      </c>
      <c r="O1704" t="str">
        <f>TRIM(D1704)</f>
        <v>zan pin SPA</v>
      </c>
      <c r="P1704" t="str">
        <f t="shared" si="134"/>
        <v>non terminato</v>
      </c>
      <c r="Q1704" t="str">
        <f t="shared" si="134"/>
        <v>20</v>
      </c>
      <c r="R1704" t="str">
        <f t="shared" si="134"/>
        <v>17</v>
      </c>
    </row>
    <row r="1705" spans="1:18" ht="12.75" customHeight="1" x14ac:dyDescent="0.3">
      <c r="A1705" s="16">
        <v>1707</v>
      </c>
      <c r="B1705" s="14" t="s">
        <v>823</v>
      </c>
      <c r="C1705" s="14" t="s">
        <v>8</v>
      </c>
      <c r="D1705" s="14" t="s">
        <v>47</v>
      </c>
      <c r="E1705" s="15" t="s">
        <v>1391</v>
      </c>
      <c r="F1705" s="16">
        <v>30</v>
      </c>
      <c r="G1705" s="17">
        <v>10</v>
      </c>
      <c r="H1705" s="18">
        <f t="shared" si="132"/>
        <v>300</v>
      </c>
      <c r="I1705" s="14" t="str">
        <f t="shared" si="133"/>
        <v>ITA-zan pin SPA-10</v>
      </c>
      <c r="J1705" s="32" t="str">
        <f>MID(Tabella1[[#This Row],[COD PRODOTTO]],3,3)</f>
        <v>998</v>
      </c>
      <c r="K1705" s="32"/>
      <c r="L1705" t="str">
        <f t="shared" si="135"/>
        <v>terminato</v>
      </c>
      <c r="M1705" t="str">
        <f t="shared" si="136"/>
        <v>C6998091</v>
      </c>
      <c r="N1705" t="str">
        <f>TRIM(C1705)</f>
        <v>ITA</v>
      </c>
      <c r="O1705" t="str">
        <f>TRIM(D1705)</f>
        <v>zan pin SPA</v>
      </c>
      <c r="P1705" t="str">
        <f t="shared" si="134"/>
        <v>non terminato</v>
      </c>
      <c r="Q1705" t="str">
        <f t="shared" si="134"/>
        <v>30</v>
      </c>
      <c r="R1705" t="str">
        <f t="shared" si="134"/>
        <v>10</v>
      </c>
    </row>
    <row r="1706" spans="1:18" ht="12.75" customHeight="1" x14ac:dyDescent="0.3">
      <c r="A1706" s="16">
        <v>1708</v>
      </c>
      <c r="B1706" s="14" t="s">
        <v>824</v>
      </c>
      <c r="C1706" s="14" t="s">
        <v>8</v>
      </c>
      <c r="D1706" s="14" t="s">
        <v>105</v>
      </c>
      <c r="E1706" s="14" t="s">
        <v>10</v>
      </c>
      <c r="F1706" s="16">
        <v>0</v>
      </c>
      <c r="G1706" s="17">
        <v>10</v>
      </c>
      <c r="H1706" s="18" t="str">
        <f t="shared" si="132"/>
        <v/>
      </c>
      <c r="I1706" s="14" t="str">
        <f t="shared" si="133"/>
        <v>ITA-SG DISTRIBUZIONE SRL-10</v>
      </c>
      <c r="J1706" s="32" t="str">
        <f>MID(Tabella1[[#This Row],[COD PRODOTTO]],3,3)</f>
        <v>957</v>
      </c>
      <c r="K1706" s="32"/>
      <c r="L1706" t="str">
        <f t="shared" si="135"/>
        <v>terminato</v>
      </c>
      <c r="M1706" t="str">
        <f t="shared" si="136"/>
        <v>F8957829</v>
      </c>
      <c r="N1706" t="str">
        <f>TRIM(C1706)</f>
        <v>ITA</v>
      </c>
      <c r="O1706" t="str">
        <f>TRIM(D1706)</f>
        <v>SG DISTRIBUZIONE SRL</v>
      </c>
      <c r="P1706" t="str">
        <f t="shared" si="134"/>
        <v>terminato</v>
      </c>
      <c r="Q1706" t="str">
        <f t="shared" si="134"/>
        <v>0</v>
      </c>
      <c r="R1706" t="str">
        <f t="shared" si="134"/>
        <v>10</v>
      </c>
    </row>
    <row r="1707" spans="1:18" ht="12.75" customHeight="1" x14ac:dyDescent="0.3">
      <c r="A1707" s="16">
        <v>1709</v>
      </c>
      <c r="B1707" s="14" t="s">
        <v>824</v>
      </c>
      <c r="C1707" s="14" t="s">
        <v>8</v>
      </c>
      <c r="D1707" s="14" t="s">
        <v>105</v>
      </c>
      <c r="E1707" s="15" t="s">
        <v>1391</v>
      </c>
      <c r="F1707" s="16">
        <v>30</v>
      </c>
      <c r="G1707" s="17">
        <v>37</v>
      </c>
      <c r="H1707" s="18">
        <f t="shared" si="132"/>
        <v>1110</v>
      </c>
      <c r="I1707" s="14" t="str">
        <f t="shared" si="133"/>
        <v>ITA-SG DISTRIBUZIONE SRL-37</v>
      </c>
      <c r="J1707" s="32" t="str">
        <f>MID(Tabella1[[#This Row],[COD PRODOTTO]],3,3)</f>
        <v>957</v>
      </c>
      <c r="K1707" s="32"/>
      <c r="L1707" t="str">
        <f t="shared" si="135"/>
        <v>terminato</v>
      </c>
      <c r="M1707" t="str">
        <f t="shared" si="136"/>
        <v>F8957829</v>
      </c>
      <c r="N1707" t="str">
        <f>TRIM(C1707)</f>
        <v>ITA</v>
      </c>
      <c r="O1707" t="str">
        <f>TRIM(D1707)</f>
        <v>SG DISTRIBUZIONE SRL</v>
      </c>
      <c r="P1707" t="str">
        <f t="shared" si="134"/>
        <v>non terminato</v>
      </c>
      <c r="Q1707" t="str">
        <f t="shared" si="134"/>
        <v>30</v>
      </c>
      <c r="R1707" t="str">
        <f t="shared" si="134"/>
        <v>37</v>
      </c>
    </row>
    <row r="1708" spans="1:18" ht="12.75" customHeight="1" x14ac:dyDescent="0.3">
      <c r="A1708" s="16">
        <v>1710</v>
      </c>
      <c r="B1708" s="14" t="s">
        <v>825</v>
      </c>
      <c r="C1708" s="14" t="s">
        <v>8</v>
      </c>
      <c r="D1708" s="14" t="s">
        <v>36</v>
      </c>
      <c r="E1708" s="15" t="s">
        <v>1391</v>
      </c>
      <c r="F1708" s="16">
        <v>30</v>
      </c>
      <c r="G1708" s="17">
        <v>18</v>
      </c>
      <c r="H1708" s="18">
        <f t="shared" si="132"/>
        <v>540</v>
      </c>
      <c r="I1708" s="14" t="str">
        <f t="shared" si="133"/>
        <v>ITA-zan VETRI-18</v>
      </c>
      <c r="J1708" s="32" t="str">
        <f>MID(Tabella1[[#This Row],[COD PRODOTTO]],3,3)</f>
        <v>741</v>
      </c>
      <c r="K1708" s="32"/>
      <c r="L1708" t="str">
        <f t="shared" si="135"/>
        <v>terminato</v>
      </c>
      <c r="M1708" t="str">
        <f t="shared" si="136"/>
        <v>G7741158</v>
      </c>
      <c r="N1708" t="str">
        <f>TRIM(C1708)</f>
        <v>ITA</v>
      </c>
      <c r="O1708" t="str">
        <f>TRIM(D1708)</f>
        <v>zan VETRI</v>
      </c>
      <c r="P1708" t="str">
        <f t="shared" si="134"/>
        <v>non terminato</v>
      </c>
      <c r="Q1708" t="str">
        <f t="shared" si="134"/>
        <v>30</v>
      </c>
      <c r="R1708" t="str">
        <f t="shared" si="134"/>
        <v>18</v>
      </c>
    </row>
    <row r="1709" spans="1:18" ht="12.75" customHeight="1" x14ac:dyDescent="0.3">
      <c r="A1709" s="16">
        <v>1711</v>
      </c>
      <c r="B1709" s="14" t="s">
        <v>826</v>
      </c>
      <c r="C1709" s="14" t="s">
        <v>8</v>
      </c>
      <c r="D1709" s="14" t="s">
        <v>97</v>
      </c>
      <c r="E1709" s="15" t="s">
        <v>1391</v>
      </c>
      <c r="F1709" s="16">
        <v>30</v>
      </c>
      <c r="G1709" s="17">
        <v>31</v>
      </c>
      <c r="H1709" s="18">
        <f t="shared" si="132"/>
        <v>930</v>
      </c>
      <c r="I1709" s="14" t="str">
        <f t="shared" si="133"/>
        <v>ITA-zan SPA-31</v>
      </c>
      <c r="J1709" s="32" t="str">
        <f>MID(Tabella1[[#This Row],[COD PRODOTTO]],3,3)</f>
        <v>938</v>
      </c>
      <c r="K1709" s="32"/>
      <c r="L1709" t="str">
        <f t="shared" si="135"/>
        <v>terminato</v>
      </c>
      <c r="M1709" t="str">
        <f t="shared" si="136"/>
        <v>D2938821</v>
      </c>
      <c r="N1709" t="str">
        <f>TRIM(C1709)</f>
        <v>ITA</v>
      </c>
      <c r="O1709" t="str">
        <f>TRIM(D1709)</f>
        <v>zan SPA</v>
      </c>
      <c r="P1709" t="str">
        <f t="shared" si="134"/>
        <v>non terminato</v>
      </c>
      <c r="Q1709" t="str">
        <f t="shared" si="134"/>
        <v>30</v>
      </c>
      <c r="R1709" t="str">
        <f t="shared" si="134"/>
        <v>31</v>
      </c>
    </row>
    <row r="1710" spans="1:18" ht="12.75" customHeight="1" x14ac:dyDescent="0.3">
      <c r="A1710" s="16">
        <v>1712</v>
      </c>
      <c r="B1710" s="14" t="s">
        <v>826</v>
      </c>
      <c r="C1710" s="14" t="s">
        <v>8</v>
      </c>
      <c r="D1710" s="14" t="s">
        <v>97</v>
      </c>
      <c r="E1710" s="14" t="s">
        <v>10</v>
      </c>
      <c r="F1710" s="16">
        <v>0</v>
      </c>
      <c r="G1710" s="17">
        <v>31</v>
      </c>
      <c r="H1710" s="18" t="str">
        <f t="shared" si="132"/>
        <v/>
      </c>
      <c r="I1710" s="14" t="str">
        <f t="shared" si="133"/>
        <v>ITA-zan SPA-31</v>
      </c>
      <c r="J1710" s="32" t="str">
        <f>MID(Tabella1[[#This Row],[COD PRODOTTO]],3,3)</f>
        <v>938</v>
      </c>
      <c r="K1710" s="32"/>
      <c r="L1710" t="str">
        <f t="shared" si="135"/>
        <v>terminato</v>
      </c>
      <c r="M1710" t="str">
        <f t="shared" si="136"/>
        <v>D2938821</v>
      </c>
      <c r="N1710" t="str">
        <f>TRIM(C1710)</f>
        <v>ITA</v>
      </c>
      <c r="O1710" t="str">
        <f>TRIM(D1710)</f>
        <v>zan SPA</v>
      </c>
      <c r="P1710" t="str">
        <f t="shared" si="134"/>
        <v>terminato</v>
      </c>
      <c r="Q1710" t="str">
        <f t="shared" si="134"/>
        <v>0</v>
      </c>
      <c r="R1710" t="str">
        <f t="shared" si="134"/>
        <v>31</v>
      </c>
    </row>
    <row r="1711" spans="1:18" ht="12.75" customHeight="1" x14ac:dyDescent="0.3">
      <c r="A1711" s="16">
        <v>1713</v>
      </c>
      <c r="B1711" s="14" t="s">
        <v>826</v>
      </c>
      <c r="C1711" s="14" t="s">
        <v>8</v>
      </c>
      <c r="D1711" s="14" t="s">
        <v>97</v>
      </c>
      <c r="E1711" s="15" t="s">
        <v>1391</v>
      </c>
      <c r="F1711" s="16">
        <v>20</v>
      </c>
      <c r="G1711" s="17">
        <v>18</v>
      </c>
      <c r="H1711" s="18">
        <f t="shared" si="132"/>
        <v>360</v>
      </c>
      <c r="I1711" s="14" t="str">
        <f t="shared" si="133"/>
        <v>ITA-zan SPA-18</v>
      </c>
      <c r="J1711" s="32" t="str">
        <f>MID(Tabella1[[#This Row],[COD PRODOTTO]],3,3)</f>
        <v>938</v>
      </c>
      <c r="K1711" s="32"/>
      <c r="L1711" t="str">
        <f t="shared" si="135"/>
        <v>terminato</v>
      </c>
      <c r="M1711" t="str">
        <f t="shared" si="136"/>
        <v>D2938821</v>
      </c>
      <c r="N1711" t="str">
        <f>TRIM(C1711)</f>
        <v>ITA</v>
      </c>
      <c r="O1711" t="str">
        <f>TRIM(D1711)</f>
        <v>zan SPA</v>
      </c>
      <c r="P1711" t="str">
        <f t="shared" si="134"/>
        <v>non terminato</v>
      </c>
      <c r="Q1711" t="str">
        <f t="shared" si="134"/>
        <v>20</v>
      </c>
      <c r="R1711" t="str">
        <f t="shared" si="134"/>
        <v>18</v>
      </c>
    </row>
    <row r="1712" spans="1:18" ht="12.75" customHeight="1" x14ac:dyDescent="0.3">
      <c r="A1712" s="16">
        <v>1714</v>
      </c>
      <c r="B1712" s="14" t="s">
        <v>827</v>
      </c>
      <c r="C1712" s="14" t="s">
        <v>8</v>
      </c>
      <c r="D1712" s="14" t="s">
        <v>9</v>
      </c>
      <c r="E1712" s="14" t="s">
        <v>10</v>
      </c>
      <c r="F1712" s="16">
        <v>0</v>
      </c>
      <c r="G1712" s="17">
        <v>13</v>
      </c>
      <c r="H1712" s="18" t="str">
        <f t="shared" si="132"/>
        <v/>
      </c>
      <c r="I1712" s="14" t="str">
        <f t="shared" si="133"/>
        <v>ITA-SG-13</v>
      </c>
      <c r="J1712" s="32" t="str">
        <f>MID(Tabella1[[#This Row],[COD PRODOTTO]],3,3)</f>
        <v>994</v>
      </c>
      <c r="K1712" s="32"/>
      <c r="L1712" t="str">
        <f t="shared" si="135"/>
        <v>terminato</v>
      </c>
      <c r="M1712" t="str">
        <f t="shared" si="136"/>
        <v>D3994911</v>
      </c>
      <c r="N1712" t="str">
        <f>TRIM(C1712)</f>
        <v>ITA</v>
      </c>
      <c r="O1712" t="str">
        <f>TRIM(D1712)</f>
        <v>SG</v>
      </c>
      <c r="P1712" t="str">
        <f t="shared" si="134"/>
        <v>terminato</v>
      </c>
      <c r="Q1712" t="str">
        <f t="shared" si="134"/>
        <v>0</v>
      </c>
      <c r="R1712" t="str">
        <f t="shared" si="134"/>
        <v>13</v>
      </c>
    </row>
    <row r="1713" spans="1:18" ht="12.75" customHeight="1" x14ac:dyDescent="0.3">
      <c r="A1713" s="16">
        <v>1715</v>
      </c>
      <c r="B1713" s="14" t="s">
        <v>828</v>
      </c>
      <c r="C1713" s="14" t="s">
        <v>8</v>
      </c>
      <c r="D1713" s="14" t="s">
        <v>9</v>
      </c>
      <c r="E1713" s="14" t="s">
        <v>10</v>
      </c>
      <c r="F1713" s="16">
        <v>0</v>
      </c>
      <c r="G1713" s="17">
        <v>13</v>
      </c>
      <c r="H1713" s="18" t="str">
        <f t="shared" si="132"/>
        <v/>
      </c>
      <c r="I1713" s="14" t="str">
        <f t="shared" si="133"/>
        <v>ITA-SG-13</v>
      </c>
      <c r="J1713" s="32" t="str">
        <f>MID(Tabella1[[#This Row],[COD PRODOTTO]],3,3)</f>
        <v>203</v>
      </c>
      <c r="K1713" s="32"/>
      <c r="L1713" t="str">
        <f t="shared" si="135"/>
        <v>terminato</v>
      </c>
      <c r="M1713" t="str">
        <f t="shared" si="136"/>
        <v>M8203121</v>
      </c>
      <c r="N1713" t="str">
        <f>TRIM(C1713)</f>
        <v>ITA</v>
      </c>
      <c r="O1713" t="str">
        <f>TRIM(D1713)</f>
        <v>SG</v>
      </c>
      <c r="P1713" t="str">
        <f t="shared" si="134"/>
        <v>terminato</v>
      </c>
      <c r="Q1713" t="str">
        <f t="shared" si="134"/>
        <v>0</v>
      </c>
      <c r="R1713" t="str">
        <f t="shared" si="134"/>
        <v>13</v>
      </c>
    </row>
    <row r="1714" spans="1:18" ht="12.75" customHeight="1" x14ac:dyDescent="0.3">
      <c r="A1714" s="16">
        <v>1716</v>
      </c>
      <c r="B1714" s="14" t="s">
        <v>828</v>
      </c>
      <c r="C1714" s="14" t="s">
        <v>8</v>
      </c>
      <c r="D1714" s="14" t="s">
        <v>9</v>
      </c>
      <c r="E1714" s="15" t="s">
        <v>1391</v>
      </c>
      <c r="F1714" s="16">
        <v>30</v>
      </c>
      <c r="G1714" s="17">
        <v>26</v>
      </c>
      <c r="H1714" s="18">
        <f t="shared" si="132"/>
        <v>780</v>
      </c>
      <c r="I1714" s="14" t="str">
        <f t="shared" si="133"/>
        <v>ITA-SG-26</v>
      </c>
      <c r="J1714" s="32" t="str">
        <f>MID(Tabella1[[#This Row],[COD PRODOTTO]],3,3)</f>
        <v>203</v>
      </c>
      <c r="K1714" s="32"/>
      <c r="L1714" t="str">
        <f t="shared" si="135"/>
        <v>terminato</v>
      </c>
      <c r="M1714" t="str">
        <f t="shared" si="136"/>
        <v>M8203121</v>
      </c>
      <c r="N1714" t="str">
        <f>TRIM(C1714)</f>
        <v>ITA</v>
      </c>
      <c r="O1714" t="str">
        <f>TRIM(D1714)</f>
        <v>SG</v>
      </c>
      <c r="P1714" t="str">
        <f t="shared" si="134"/>
        <v>non terminato</v>
      </c>
      <c r="Q1714" t="str">
        <f t="shared" si="134"/>
        <v>30</v>
      </c>
      <c r="R1714" t="str">
        <f t="shared" si="134"/>
        <v>26</v>
      </c>
    </row>
    <row r="1715" spans="1:18" ht="12.75" customHeight="1" x14ac:dyDescent="0.3">
      <c r="A1715" s="16">
        <v>1717</v>
      </c>
      <c r="B1715" s="14" t="s">
        <v>828</v>
      </c>
      <c r="C1715" s="14" t="s">
        <v>8</v>
      </c>
      <c r="D1715" s="14" t="s">
        <v>9</v>
      </c>
      <c r="E1715" s="15" t="s">
        <v>1391</v>
      </c>
      <c r="F1715" s="16">
        <v>20</v>
      </c>
      <c r="G1715" s="17">
        <v>34</v>
      </c>
      <c r="H1715" s="18">
        <f t="shared" si="132"/>
        <v>680</v>
      </c>
      <c r="I1715" s="14" t="str">
        <f t="shared" si="133"/>
        <v>ITA-SG-34</v>
      </c>
      <c r="J1715" s="32" t="str">
        <f>MID(Tabella1[[#This Row],[COD PRODOTTO]],3,3)</f>
        <v>203</v>
      </c>
      <c r="K1715" s="32"/>
      <c r="L1715" t="str">
        <f t="shared" si="135"/>
        <v>terminato</v>
      </c>
      <c r="M1715" t="str">
        <f t="shared" si="136"/>
        <v>M8203121</v>
      </c>
      <c r="N1715" t="str">
        <f>TRIM(C1715)</f>
        <v>ITA</v>
      </c>
      <c r="O1715" t="str">
        <f>TRIM(D1715)</f>
        <v>SG</v>
      </c>
      <c r="P1715" t="str">
        <f t="shared" si="134"/>
        <v>non terminato</v>
      </c>
      <c r="Q1715" t="str">
        <f t="shared" si="134"/>
        <v>20</v>
      </c>
      <c r="R1715" t="str">
        <f t="shared" si="134"/>
        <v>34</v>
      </c>
    </row>
    <row r="1716" spans="1:18" ht="12.75" customHeight="1" x14ac:dyDescent="0.3">
      <c r="A1716" s="16">
        <v>1718</v>
      </c>
      <c r="B1716" s="14" t="s">
        <v>829</v>
      </c>
      <c r="C1716" s="14" t="s">
        <v>8</v>
      </c>
      <c r="D1716" s="14" t="s">
        <v>75</v>
      </c>
      <c r="E1716" s="14" t="s">
        <v>10</v>
      </c>
      <c r="F1716" s="16">
        <v>0</v>
      </c>
      <c r="G1716" s="17">
        <v>40</v>
      </c>
      <c r="H1716" s="18" t="str">
        <f t="shared" si="132"/>
        <v/>
      </c>
      <c r="I1716" s="14" t="str">
        <f t="shared" si="133"/>
        <v>ITA-lollo SRL-40</v>
      </c>
      <c r="J1716" s="32" t="str">
        <f>MID(Tabella1[[#This Row],[COD PRODOTTO]],3,3)</f>
        <v>443</v>
      </c>
      <c r="K1716" s="32"/>
      <c r="L1716" t="str">
        <f t="shared" si="135"/>
        <v>terminato</v>
      </c>
      <c r="M1716" t="str">
        <f t="shared" si="136"/>
        <v>S3443040</v>
      </c>
      <c r="N1716" t="str">
        <f>TRIM(C1716)</f>
        <v>ITA</v>
      </c>
      <c r="O1716" t="str">
        <f>TRIM(D1716)</f>
        <v>lollo SRL</v>
      </c>
      <c r="P1716" t="str">
        <f t="shared" si="134"/>
        <v>terminato</v>
      </c>
      <c r="Q1716" t="str">
        <f t="shared" si="134"/>
        <v>0</v>
      </c>
      <c r="R1716" t="str">
        <f t="shared" si="134"/>
        <v>40</v>
      </c>
    </row>
    <row r="1717" spans="1:18" ht="12.75" customHeight="1" x14ac:dyDescent="0.3">
      <c r="A1717" s="16">
        <v>1719</v>
      </c>
      <c r="B1717" s="14" t="s">
        <v>830</v>
      </c>
      <c r="C1717" s="14" t="s">
        <v>8</v>
      </c>
      <c r="D1717" s="14" t="s">
        <v>36</v>
      </c>
      <c r="E1717" s="14" t="s">
        <v>10</v>
      </c>
      <c r="F1717" s="16">
        <v>0</v>
      </c>
      <c r="G1717" s="17">
        <v>24</v>
      </c>
      <c r="H1717" s="18" t="str">
        <f t="shared" si="132"/>
        <v/>
      </c>
      <c r="I1717" s="14" t="str">
        <f t="shared" si="133"/>
        <v>ITA-zan VETRI-24</v>
      </c>
      <c r="J1717" s="32" t="str">
        <f>MID(Tabella1[[#This Row],[COD PRODOTTO]],3,3)</f>
        <v>940</v>
      </c>
      <c r="K1717" s="32"/>
      <c r="L1717" t="str">
        <f t="shared" si="135"/>
        <v>terminato</v>
      </c>
      <c r="M1717" t="str">
        <f t="shared" si="136"/>
        <v>S5940667</v>
      </c>
      <c r="N1717" t="str">
        <f>TRIM(C1717)</f>
        <v>ITA</v>
      </c>
      <c r="O1717" t="str">
        <f>TRIM(D1717)</f>
        <v>zan VETRI</v>
      </c>
      <c r="P1717" t="str">
        <f t="shared" si="134"/>
        <v>terminato</v>
      </c>
      <c r="Q1717" t="str">
        <f t="shared" si="134"/>
        <v>0</v>
      </c>
      <c r="R1717" t="str">
        <f t="shared" si="134"/>
        <v>24</v>
      </c>
    </row>
    <row r="1718" spans="1:18" ht="12.75" customHeight="1" x14ac:dyDescent="0.3">
      <c r="A1718" s="16">
        <v>1720</v>
      </c>
      <c r="B1718" s="14" t="s">
        <v>831</v>
      </c>
      <c r="C1718" s="14" t="s">
        <v>8</v>
      </c>
      <c r="D1718" s="14" t="s">
        <v>9</v>
      </c>
      <c r="E1718" s="15" t="s">
        <v>1391</v>
      </c>
      <c r="F1718" s="16">
        <v>30</v>
      </c>
      <c r="G1718" s="17">
        <v>26</v>
      </c>
      <c r="H1718" s="18">
        <f t="shared" si="132"/>
        <v>780</v>
      </c>
      <c r="I1718" s="14" t="str">
        <f t="shared" si="133"/>
        <v>ITA-SG-26</v>
      </c>
      <c r="J1718" s="32" t="str">
        <f>MID(Tabella1[[#This Row],[COD PRODOTTO]],3,3)</f>
        <v>888</v>
      </c>
      <c r="K1718" s="32"/>
      <c r="L1718" t="str">
        <f t="shared" si="135"/>
        <v>terminato</v>
      </c>
      <c r="M1718" t="str">
        <f t="shared" si="136"/>
        <v>P4888031</v>
      </c>
      <c r="N1718" t="str">
        <f>TRIM(C1718)</f>
        <v>ITA</v>
      </c>
      <c r="O1718" t="str">
        <f>TRIM(D1718)</f>
        <v>SG</v>
      </c>
      <c r="P1718" t="str">
        <f t="shared" si="134"/>
        <v>non terminato</v>
      </c>
      <c r="Q1718" t="str">
        <f t="shared" si="134"/>
        <v>30</v>
      </c>
      <c r="R1718" t="str">
        <f t="shared" si="134"/>
        <v>26</v>
      </c>
    </row>
    <row r="1719" spans="1:18" ht="12.75" customHeight="1" x14ac:dyDescent="0.3">
      <c r="A1719" s="16">
        <v>1721</v>
      </c>
      <c r="B1719" s="14" t="s">
        <v>831</v>
      </c>
      <c r="C1719" s="14" t="s">
        <v>8</v>
      </c>
      <c r="D1719" s="14" t="s">
        <v>9</v>
      </c>
      <c r="E1719" s="14" t="s">
        <v>10</v>
      </c>
      <c r="F1719" s="16">
        <v>0</v>
      </c>
      <c r="G1719" s="17">
        <v>37</v>
      </c>
      <c r="H1719" s="18" t="str">
        <f t="shared" si="132"/>
        <v/>
      </c>
      <c r="I1719" s="14" t="str">
        <f t="shared" si="133"/>
        <v>ITA-SG-37</v>
      </c>
      <c r="J1719" s="32" t="str">
        <f>MID(Tabella1[[#This Row],[COD PRODOTTO]],3,3)</f>
        <v>888</v>
      </c>
      <c r="K1719" s="32"/>
      <c r="L1719" t="str">
        <f t="shared" si="135"/>
        <v>terminato</v>
      </c>
      <c r="M1719" t="str">
        <f t="shared" si="136"/>
        <v>P4888031</v>
      </c>
      <c r="N1719" t="str">
        <f>TRIM(C1719)</f>
        <v>ITA</v>
      </c>
      <c r="O1719" t="str">
        <f>TRIM(D1719)</f>
        <v>SG</v>
      </c>
      <c r="P1719" t="str">
        <f t="shared" si="134"/>
        <v>terminato</v>
      </c>
      <c r="Q1719" t="str">
        <f t="shared" si="134"/>
        <v>0</v>
      </c>
      <c r="R1719" t="str">
        <f t="shared" si="134"/>
        <v>37</v>
      </c>
    </row>
    <row r="1720" spans="1:18" ht="12.75" customHeight="1" x14ac:dyDescent="0.3">
      <c r="A1720" s="16">
        <v>1722</v>
      </c>
      <c r="B1720" s="14" t="s">
        <v>832</v>
      </c>
      <c r="C1720" s="14" t="s">
        <v>8</v>
      </c>
      <c r="D1720" s="14" t="s">
        <v>36</v>
      </c>
      <c r="E1720" s="15" t="s">
        <v>1391</v>
      </c>
      <c r="F1720" s="16">
        <v>30</v>
      </c>
      <c r="G1720" s="17">
        <v>12</v>
      </c>
      <c r="H1720" s="18">
        <f t="shared" si="132"/>
        <v>360</v>
      </c>
      <c r="I1720" s="14" t="str">
        <f t="shared" si="133"/>
        <v>ITA-zan VETRI-12</v>
      </c>
      <c r="J1720" s="32" t="str">
        <f>MID(Tabella1[[#This Row],[COD PRODOTTO]],3,3)</f>
        <v>428</v>
      </c>
      <c r="K1720" s="32"/>
      <c r="L1720" t="str">
        <f t="shared" si="135"/>
        <v>terminato</v>
      </c>
      <c r="M1720" t="str">
        <f t="shared" si="136"/>
        <v>F3428793</v>
      </c>
      <c r="N1720" t="str">
        <f>TRIM(C1720)</f>
        <v>ITA</v>
      </c>
      <c r="O1720" t="str">
        <f>TRIM(D1720)</f>
        <v>zan VETRI</v>
      </c>
      <c r="P1720" t="str">
        <f t="shared" si="134"/>
        <v>non terminato</v>
      </c>
      <c r="Q1720" t="str">
        <f t="shared" si="134"/>
        <v>30</v>
      </c>
      <c r="R1720" t="str">
        <f t="shared" si="134"/>
        <v>12</v>
      </c>
    </row>
    <row r="1721" spans="1:18" ht="12.75" customHeight="1" x14ac:dyDescent="0.3">
      <c r="A1721" s="16">
        <v>1723</v>
      </c>
      <c r="B1721" s="14" t="s">
        <v>832</v>
      </c>
      <c r="C1721" s="14" t="s">
        <v>8</v>
      </c>
      <c r="D1721" s="14" t="s">
        <v>36</v>
      </c>
      <c r="E1721" s="14" t="s">
        <v>10</v>
      </c>
      <c r="F1721" s="16">
        <v>0</v>
      </c>
      <c r="G1721" s="17">
        <v>11</v>
      </c>
      <c r="H1721" s="18" t="str">
        <f t="shared" si="132"/>
        <v/>
      </c>
      <c r="I1721" s="14" t="str">
        <f t="shared" si="133"/>
        <v>ITA-zan VETRI-11</v>
      </c>
      <c r="J1721" s="32" t="str">
        <f>MID(Tabella1[[#This Row],[COD PRODOTTO]],3,3)</f>
        <v>428</v>
      </c>
      <c r="K1721" s="32"/>
      <c r="L1721" t="str">
        <f t="shared" si="135"/>
        <v>terminato</v>
      </c>
      <c r="M1721" t="str">
        <f t="shared" si="136"/>
        <v>F3428793</v>
      </c>
      <c r="N1721" t="str">
        <f>TRIM(C1721)</f>
        <v>ITA</v>
      </c>
      <c r="O1721" t="str">
        <f>TRIM(D1721)</f>
        <v>zan VETRI</v>
      </c>
      <c r="P1721" t="str">
        <f t="shared" si="134"/>
        <v>terminato</v>
      </c>
      <c r="Q1721" t="str">
        <f t="shared" si="134"/>
        <v>0</v>
      </c>
      <c r="R1721" t="str">
        <f t="shared" si="134"/>
        <v>11</v>
      </c>
    </row>
    <row r="1722" spans="1:18" ht="12.75" customHeight="1" x14ac:dyDescent="0.3">
      <c r="A1722" s="16">
        <v>1724</v>
      </c>
      <c r="B1722" s="14" t="s">
        <v>832</v>
      </c>
      <c r="C1722" s="14" t="s">
        <v>8</v>
      </c>
      <c r="D1722" s="14" t="s">
        <v>36</v>
      </c>
      <c r="E1722" s="15" t="s">
        <v>1391</v>
      </c>
      <c r="F1722" s="16">
        <v>20</v>
      </c>
      <c r="G1722" s="17">
        <v>10</v>
      </c>
      <c r="H1722" s="18">
        <f t="shared" si="132"/>
        <v>200</v>
      </c>
      <c r="I1722" s="14" t="str">
        <f t="shared" si="133"/>
        <v>ITA-zan VETRI-10</v>
      </c>
      <c r="J1722" s="32" t="str">
        <f>MID(Tabella1[[#This Row],[COD PRODOTTO]],3,3)</f>
        <v>428</v>
      </c>
      <c r="K1722" s="32"/>
      <c r="L1722" t="str">
        <f t="shared" si="135"/>
        <v>terminato</v>
      </c>
      <c r="M1722" t="str">
        <f t="shared" si="136"/>
        <v>F3428793</v>
      </c>
      <c r="N1722" t="str">
        <f>TRIM(C1722)</f>
        <v>ITA</v>
      </c>
      <c r="O1722" t="str">
        <f>TRIM(D1722)</f>
        <v>zan VETRI</v>
      </c>
      <c r="P1722" t="str">
        <f t="shared" si="134"/>
        <v>non terminato</v>
      </c>
      <c r="Q1722" t="str">
        <f t="shared" si="134"/>
        <v>20</v>
      </c>
      <c r="R1722" t="str">
        <f t="shared" si="134"/>
        <v>10</v>
      </c>
    </row>
    <row r="1723" spans="1:18" ht="12.75" customHeight="1" x14ac:dyDescent="0.3">
      <c r="A1723" s="16">
        <v>1725</v>
      </c>
      <c r="B1723" s="14" t="s">
        <v>832</v>
      </c>
      <c r="C1723" s="14" t="s">
        <v>8</v>
      </c>
      <c r="D1723" s="14" t="s">
        <v>36</v>
      </c>
      <c r="E1723" s="15" t="s">
        <v>1391</v>
      </c>
      <c r="F1723" s="16">
        <v>20</v>
      </c>
      <c r="G1723" s="17">
        <v>14</v>
      </c>
      <c r="H1723" s="18">
        <f t="shared" si="132"/>
        <v>280</v>
      </c>
      <c r="I1723" s="14" t="str">
        <f t="shared" si="133"/>
        <v>ITA-zan VETRI-14</v>
      </c>
      <c r="J1723" s="32" t="str">
        <f>MID(Tabella1[[#This Row],[COD PRODOTTO]],3,3)</f>
        <v>428</v>
      </c>
      <c r="K1723" s="32"/>
      <c r="L1723" t="str">
        <f t="shared" si="135"/>
        <v>terminato</v>
      </c>
      <c r="M1723" t="str">
        <f t="shared" si="136"/>
        <v>F3428793</v>
      </c>
      <c r="N1723" t="str">
        <f>TRIM(C1723)</f>
        <v>ITA</v>
      </c>
      <c r="O1723" t="str">
        <f>TRIM(D1723)</f>
        <v>zan VETRI</v>
      </c>
      <c r="P1723" t="str">
        <f t="shared" si="134"/>
        <v>non terminato</v>
      </c>
      <c r="Q1723" t="str">
        <f t="shared" si="134"/>
        <v>20</v>
      </c>
      <c r="R1723" t="str">
        <f t="shared" si="134"/>
        <v>14</v>
      </c>
    </row>
    <row r="1724" spans="1:18" ht="12.75" customHeight="1" x14ac:dyDescent="0.3">
      <c r="A1724" s="16">
        <v>1726</v>
      </c>
      <c r="B1724" s="14" t="s">
        <v>833</v>
      </c>
      <c r="C1724" s="14" t="s">
        <v>8</v>
      </c>
      <c r="D1724" s="14" t="s">
        <v>9</v>
      </c>
      <c r="E1724" s="15" t="s">
        <v>1391</v>
      </c>
      <c r="F1724" s="16">
        <v>30</v>
      </c>
      <c r="G1724" s="17">
        <v>30</v>
      </c>
      <c r="H1724" s="18">
        <f t="shared" si="132"/>
        <v>900</v>
      </c>
      <c r="I1724" s="14" t="str">
        <f t="shared" si="133"/>
        <v>ITA-SG-30</v>
      </c>
      <c r="J1724" s="32" t="str">
        <f>MID(Tabella1[[#This Row],[COD PRODOTTO]],3,3)</f>
        <v>847</v>
      </c>
      <c r="K1724" s="32"/>
      <c r="L1724" t="str">
        <f t="shared" si="135"/>
        <v>terminato</v>
      </c>
      <c r="M1724" t="str">
        <f t="shared" si="136"/>
        <v>F5847325</v>
      </c>
      <c r="N1724" t="str">
        <f>TRIM(C1724)</f>
        <v>ITA</v>
      </c>
      <c r="O1724" t="str">
        <f>TRIM(D1724)</f>
        <v>SG</v>
      </c>
      <c r="P1724" t="str">
        <f t="shared" si="134"/>
        <v>non terminato</v>
      </c>
      <c r="Q1724" t="str">
        <f t="shared" si="134"/>
        <v>30</v>
      </c>
      <c r="R1724" t="str">
        <f t="shared" si="134"/>
        <v>30</v>
      </c>
    </row>
    <row r="1725" spans="1:18" ht="12.75" customHeight="1" x14ac:dyDescent="0.3">
      <c r="A1725" s="16">
        <v>1727</v>
      </c>
      <c r="B1725" s="14" t="s">
        <v>833</v>
      </c>
      <c r="C1725" s="14" t="s">
        <v>8</v>
      </c>
      <c r="D1725" s="14" t="s">
        <v>9</v>
      </c>
      <c r="E1725" s="14" t="s">
        <v>10</v>
      </c>
      <c r="F1725" s="16">
        <v>0</v>
      </c>
      <c r="G1725" s="17">
        <v>35</v>
      </c>
      <c r="H1725" s="18" t="str">
        <f t="shared" si="132"/>
        <v/>
      </c>
      <c r="I1725" s="14" t="str">
        <f t="shared" si="133"/>
        <v>ITA-SG-35</v>
      </c>
      <c r="J1725" s="32" t="str">
        <f>MID(Tabella1[[#This Row],[COD PRODOTTO]],3,3)</f>
        <v>847</v>
      </c>
      <c r="K1725" s="32"/>
      <c r="L1725" t="str">
        <f t="shared" si="135"/>
        <v>terminato</v>
      </c>
      <c r="M1725" t="str">
        <f t="shared" si="136"/>
        <v>F5847325</v>
      </c>
      <c r="N1725" t="str">
        <f>TRIM(C1725)</f>
        <v>ITA</v>
      </c>
      <c r="O1725" t="str">
        <f>TRIM(D1725)</f>
        <v>SG</v>
      </c>
      <c r="P1725" t="str">
        <f t="shared" si="134"/>
        <v>terminato</v>
      </c>
      <c r="Q1725" t="str">
        <f t="shared" si="134"/>
        <v>0</v>
      </c>
      <c r="R1725" t="str">
        <f t="shared" si="134"/>
        <v>35</v>
      </c>
    </row>
    <row r="1726" spans="1:18" ht="12.75" customHeight="1" x14ac:dyDescent="0.3">
      <c r="A1726" s="16">
        <v>1728</v>
      </c>
      <c r="B1726" s="14" t="s">
        <v>833</v>
      </c>
      <c r="C1726" s="14" t="s">
        <v>8</v>
      </c>
      <c r="D1726" s="14" t="s">
        <v>9</v>
      </c>
      <c r="E1726" s="15" t="s">
        <v>1391</v>
      </c>
      <c r="F1726" s="16">
        <v>20</v>
      </c>
      <c r="G1726" s="17">
        <v>35</v>
      </c>
      <c r="H1726" s="18">
        <f t="shared" si="132"/>
        <v>700</v>
      </c>
      <c r="I1726" s="14" t="str">
        <f t="shared" si="133"/>
        <v>ITA-SG-35</v>
      </c>
      <c r="J1726" s="32" t="str">
        <f>MID(Tabella1[[#This Row],[COD PRODOTTO]],3,3)</f>
        <v>847</v>
      </c>
      <c r="K1726" s="32"/>
      <c r="L1726" t="str">
        <f t="shared" si="135"/>
        <v>terminato</v>
      </c>
      <c r="M1726" t="str">
        <f t="shared" si="136"/>
        <v>F5847325</v>
      </c>
      <c r="N1726" t="str">
        <f>TRIM(C1726)</f>
        <v>ITA</v>
      </c>
      <c r="O1726" t="str">
        <f>TRIM(D1726)</f>
        <v>SG</v>
      </c>
      <c r="P1726" t="str">
        <f t="shared" si="134"/>
        <v>non terminato</v>
      </c>
      <c r="Q1726" t="str">
        <f t="shared" si="134"/>
        <v>20</v>
      </c>
      <c r="R1726" t="str">
        <f t="shared" si="134"/>
        <v>35</v>
      </c>
    </row>
    <row r="1727" spans="1:18" ht="12.75" customHeight="1" x14ac:dyDescent="0.3">
      <c r="A1727" s="16">
        <v>1729</v>
      </c>
      <c r="B1727" s="14" t="s">
        <v>833</v>
      </c>
      <c r="C1727" s="14" t="s">
        <v>8</v>
      </c>
      <c r="D1727" s="14" t="s">
        <v>9</v>
      </c>
      <c r="E1727" s="15" t="s">
        <v>1391</v>
      </c>
      <c r="F1727" s="16">
        <v>20</v>
      </c>
      <c r="G1727" s="17">
        <v>17</v>
      </c>
      <c r="H1727" s="18">
        <f t="shared" si="132"/>
        <v>340</v>
      </c>
      <c r="I1727" s="14" t="str">
        <f t="shared" si="133"/>
        <v>ITA-SG-17</v>
      </c>
      <c r="J1727" s="32" t="str">
        <f>MID(Tabella1[[#This Row],[COD PRODOTTO]],3,3)</f>
        <v>847</v>
      </c>
      <c r="K1727" s="32"/>
      <c r="L1727" t="str">
        <f t="shared" si="135"/>
        <v>terminato</v>
      </c>
      <c r="M1727" t="str">
        <f t="shared" si="136"/>
        <v>F5847325</v>
      </c>
      <c r="N1727" t="str">
        <f>TRIM(C1727)</f>
        <v>ITA</v>
      </c>
      <c r="O1727" t="str">
        <f>TRIM(D1727)</f>
        <v>SG</v>
      </c>
      <c r="P1727" t="str">
        <f t="shared" si="134"/>
        <v>non terminato</v>
      </c>
      <c r="Q1727" t="str">
        <f t="shared" si="134"/>
        <v>20</v>
      </c>
      <c r="R1727" t="str">
        <f t="shared" si="134"/>
        <v>17</v>
      </c>
    </row>
    <row r="1728" spans="1:18" ht="12.75" customHeight="1" x14ac:dyDescent="0.3">
      <c r="A1728" s="16">
        <v>1730</v>
      </c>
      <c r="B1728" s="14" t="s">
        <v>834</v>
      </c>
      <c r="C1728" s="14" t="s">
        <v>8</v>
      </c>
      <c r="D1728" s="14" t="s">
        <v>49</v>
      </c>
      <c r="E1728" s="15" t="s">
        <v>1391</v>
      </c>
      <c r="F1728" s="16">
        <v>30</v>
      </c>
      <c r="G1728" s="17">
        <v>18</v>
      </c>
      <c r="H1728" s="18">
        <f t="shared" si="132"/>
        <v>540</v>
      </c>
      <c r="I1728" s="14" t="str">
        <f t="shared" si="133"/>
        <v>ITA-SICURpin SUD S.r.l-18</v>
      </c>
      <c r="J1728" s="32" t="str">
        <f>MID(Tabella1[[#This Row],[COD PRODOTTO]],3,3)</f>
        <v>476</v>
      </c>
      <c r="K1728" s="32"/>
      <c r="L1728" t="str">
        <f t="shared" si="135"/>
        <v>terminato</v>
      </c>
      <c r="M1728" t="str">
        <f t="shared" si="136"/>
        <v>M8476310</v>
      </c>
      <c r="N1728" t="str">
        <f>TRIM(C1728)</f>
        <v>ITA</v>
      </c>
      <c r="O1728" t="str">
        <f>TRIM(D1728)</f>
        <v>SICURpin SUD S.r.l</v>
      </c>
      <c r="P1728" t="str">
        <f t="shared" si="134"/>
        <v>non terminato</v>
      </c>
      <c r="Q1728" t="str">
        <f t="shared" si="134"/>
        <v>30</v>
      </c>
      <c r="R1728" t="str">
        <f t="shared" si="134"/>
        <v>18</v>
      </c>
    </row>
    <row r="1729" spans="1:18" ht="12.75" customHeight="1" x14ac:dyDescent="0.3">
      <c r="A1729" s="16">
        <v>1731</v>
      </c>
      <c r="B1729" s="14" t="s">
        <v>834</v>
      </c>
      <c r="C1729" s="14" t="s">
        <v>8</v>
      </c>
      <c r="D1729" s="14" t="s">
        <v>49</v>
      </c>
      <c r="E1729" s="14" t="s">
        <v>10</v>
      </c>
      <c r="F1729" s="16">
        <v>0</v>
      </c>
      <c r="G1729" s="17">
        <v>32</v>
      </c>
      <c r="H1729" s="18" t="str">
        <f t="shared" si="132"/>
        <v/>
      </c>
      <c r="I1729" s="14" t="str">
        <f t="shared" si="133"/>
        <v>ITA-SICURpin SUD S.r.l-32</v>
      </c>
      <c r="J1729" s="32" t="str">
        <f>MID(Tabella1[[#This Row],[COD PRODOTTO]],3,3)</f>
        <v>476</v>
      </c>
      <c r="K1729" s="32"/>
      <c r="L1729" t="str">
        <f t="shared" si="135"/>
        <v>terminato</v>
      </c>
      <c r="M1729" t="str">
        <f t="shared" si="136"/>
        <v>M8476310</v>
      </c>
      <c r="N1729" t="str">
        <f>TRIM(C1729)</f>
        <v>ITA</v>
      </c>
      <c r="O1729" t="str">
        <f>TRIM(D1729)</f>
        <v>SICURpin SUD S.r.l</v>
      </c>
      <c r="P1729" t="str">
        <f t="shared" si="134"/>
        <v>terminato</v>
      </c>
      <c r="Q1729" t="str">
        <f t="shared" si="134"/>
        <v>0</v>
      </c>
      <c r="R1729" t="str">
        <f t="shared" si="134"/>
        <v>32</v>
      </c>
    </row>
    <row r="1730" spans="1:18" ht="12.75" customHeight="1" x14ac:dyDescent="0.3">
      <c r="A1730" s="16">
        <v>1732</v>
      </c>
      <c r="B1730" s="14" t="s">
        <v>834</v>
      </c>
      <c r="C1730" s="14" t="s">
        <v>8</v>
      </c>
      <c r="D1730" s="14" t="s">
        <v>49</v>
      </c>
      <c r="E1730" s="15" t="s">
        <v>1391</v>
      </c>
      <c r="F1730" s="16">
        <v>20</v>
      </c>
      <c r="G1730" s="17">
        <v>12</v>
      </c>
      <c r="H1730" s="18">
        <f t="shared" ref="H1730:H1793" si="137">IF(G1730*F1730=0,"",G1730*F1730)</f>
        <v>240</v>
      </c>
      <c r="I1730" s="14" t="str">
        <f t="shared" ref="I1730:I1793" si="138">_xlfn.CONCAT(C1730,"-",D1730,"-",G1730)</f>
        <v>ITA-SICURpin SUD S.r.l-12</v>
      </c>
      <c r="J1730" s="32" t="str">
        <f>MID(Tabella1[[#This Row],[COD PRODOTTO]],3,3)</f>
        <v>476</v>
      </c>
      <c r="K1730" s="32"/>
      <c r="L1730" t="str">
        <f t="shared" si="135"/>
        <v>terminato</v>
      </c>
      <c r="M1730" t="str">
        <f t="shared" si="136"/>
        <v>M8476310</v>
      </c>
      <c r="N1730" t="str">
        <f>TRIM(C1730)</f>
        <v>ITA</v>
      </c>
      <c r="O1730" t="str">
        <f>TRIM(D1730)</f>
        <v>SICURpin SUD S.r.l</v>
      </c>
      <c r="P1730" t="str">
        <f>TRIM(E1730)</f>
        <v>non terminato</v>
      </c>
      <c r="Q1730" t="str">
        <f>TRIM(F1730)</f>
        <v>20</v>
      </c>
      <c r="R1730" t="str">
        <f>TRIM(G1730)</f>
        <v>12</v>
      </c>
    </row>
    <row r="1731" spans="1:18" ht="12.75" customHeight="1" x14ac:dyDescent="0.3">
      <c r="A1731" s="16">
        <v>1733</v>
      </c>
      <c r="B1731" s="14" t="s">
        <v>835</v>
      </c>
      <c r="C1731" s="14" t="s">
        <v>8</v>
      </c>
      <c r="D1731" s="14" t="s">
        <v>36</v>
      </c>
      <c r="E1731" s="14" t="s">
        <v>10</v>
      </c>
      <c r="F1731" s="16">
        <v>0</v>
      </c>
      <c r="G1731" s="17">
        <v>27</v>
      </c>
      <c r="H1731" s="18" t="str">
        <f t="shared" si="137"/>
        <v/>
      </c>
      <c r="I1731" s="14" t="str">
        <f t="shared" si="138"/>
        <v>ITA-zan VETRI-27</v>
      </c>
      <c r="J1731" s="32" t="str">
        <f>MID(Tabella1[[#This Row],[COD PRODOTTO]],3,3)</f>
        <v>403</v>
      </c>
      <c r="K1731" s="32"/>
      <c r="L1731" t="str">
        <f t="shared" ref="L1731:L1794" si="139">IF($E1731="","non terminato","terminato")</f>
        <v>terminato</v>
      </c>
      <c r="M1731" t="str">
        <f t="shared" ref="M1731:M1794" si="140">TRIM(B1731)</f>
        <v>G3403334</v>
      </c>
      <c r="N1731" t="str">
        <f>TRIM(C1731)</f>
        <v>ITA</v>
      </c>
      <c r="O1731" t="str">
        <f>TRIM(D1731)</f>
        <v>zan VETRI</v>
      </c>
      <c r="P1731" t="str">
        <f>TRIM(E1731)</f>
        <v>terminato</v>
      </c>
      <c r="Q1731" t="str">
        <f t="shared" ref="Q1731:R1794" si="141">TRIM(F1731)</f>
        <v>0</v>
      </c>
      <c r="R1731" t="str">
        <f t="shared" si="141"/>
        <v>27</v>
      </c>
    </row>
    <row r="1732" spans="1:18" ht="12.75" customHeight="1" x14ac:dyDescent="0.3">
      <c r="A1732" s="16">
        <v>1734</v>
      </c>
      <c r="B1732" s="14" t="s">
        <v>836</v>
      </c>
      <c r="C1732" s="14" t="s">
        <v>8</v>
      </c>
      <c r="D1732" s="14" t="s">
        <v>97</v>
      </c>
      <c r="E1732" s="15" t="s">
        <v>1391</v>
      </c>
      <c r="F1732" s="16">
        <v>20</v>
      </c>
      <c r="G1732" s="17">
        <v>26</v>
      </c>
      <c r="H1732" s="18">
        <f t="shared" si="137"/>
        <v>520</v>
      </c>
      <c r="I1732" s="14" t="str">
        <f t="shared" si="138"/>
        <v>ITA-zan SPA-26</v>
      </c>
      <c r="J1732" s="32" t="str">
        <f>MID(Tabella1[[#This Row],[COD PRODOTTO]],3,3)</f>
        <v>483</v>
      </c>
      <c r="K1732" s="32"/>
      <c r="L1732" t="str">
        <f t="shared" si="139"/>
        <v>terminato</v>
      </c>
      <c r="M1732" t="str">
        <f t="shared" si="140"/>
        <v>F5483642</v>
      </c>
      <c r="N1732" t="str">
        <f>TRIM(C1732)</f>
        <v>ITA</v>
      </c>
      <c r="O1732" t="str">
        <f>TRIM(D1732)</f>
        <v>zan SPA</v>
      </c>
      <c r="P1732" t="str">
        <f>TRIM(E1732)</f>
        <v>non terminato</v>
      </c>
      <c r="Q1732" t="str">
        <f t="shared" si="141"/>
        <v>20</v>
      </c>
      <c r="R1732" t="str">
        <f t="shared" si="141"/>
        <v>26</v>
      </c>
    </row>
    <row r="1733" spans="1:18" ht="12.75" customHeight="1" x14ac:dyDescent="0.3">
      <c r="A1733" s="16">
        <v>1735</v>
      </c>
      <c r="B1733" s="14" t="s">
        <v>836</v>
      </c>
      <c r="C1733" s="14" t="s">
        <v>8</v>
      </c>
      <c r="D1733" s="14" t="s">
        <v>97</v>
      </c>
      <c r="E1733" s="14" t="s">
        <v>10</v>
      </c>
      <c r="F1733" s="16">
        <v>0</v>
      </c>
      <c r="G1733" s="17">
        <v>20</v>
      </c>
      <c r="H1733" s="18" t="str">
        <f t="shared" si="137"/>
        <v/>
      </c>
      <c r="I1733" s="14" t="str">
        <f t="shared" si="138"/>
        <v>ITA-zan SPA-20</v>
      </c>
      <c r="J1733" s="32" t="str">
        <f>MID(Tabella1[[#This Row],[COD PRODOTTO]],3,3)</f>
        <v>483</v>
      </c>
      <c r="K1733" s="32"/>
      <c r="L1733" t="str">
        <f t="shared" si="139"/>
        <v>terminato</v>
      </c>
      <c r="M1733" t="str">
        <f t="shared" si="140"/>
        <v>F5483642</v>
      </c>
      <c r="N1733" t="str">
        <f>TRIM(C1733)</f>
        <v>ITA</v>
      </c>
      <c r="O1733" t="str">
        <f>TRIM(D1733)</f>
        <v>zan SPA</v>
      </c>
      <c r="P1733" t="str">
        <f>TRIM(E1733)</f>
        <v>terminato</v>
      </c>
      <c r="Q1733" t="str">
        <f t="shared" si="141"/>
        <v>0</v>
      </c>
      <c r="R1733" t="str">
        <f t="shared" si="141"/>
        <v>20</v>
      </c>
    </row>
    <row r="1734" spans="1:18" ht="12.75" customHeight="1" x14ac:dyDescent="0.3">
      <c r="A1734" s="16">
        <v>1736</v>
      </c>
      <c r="B1734" s="14" t="s">
        <v>836</v>
      </c>
      <c r="C1734" s="14" t="s">
        <v>8</v>
      </c>
      <c r="D1734" s="14" t="s">
        <v>97</v>
      </c>
      <c r="E1734" s="15" t="s">
        <v>1391</v>
      </c>
      <c r="F1734" s="16">
        <v>30</v>
      </c>
      <c r="G1734" s="17">
        <v>29</v>
      </c>
      <c r="H1734" s="18">
        <f t="shared" si="137"/>
        <v>870</v>
      </c>
      <c r="I1734" s="14" t="str">
        <f t="shared" si="138"/>
        <v>ITA-zan SPA-29</v>
      </c>
      <c r="J1734" s="32" t="str">
        <f>MID(Tabella1[[#This Row],[COD PRODOTTO]],3,3)</f>
        <v>483</v>
      </c>
      <c r="K1734" s="32"/>
      <c r="L1734" t="str">
        <f t="shared" si="139"/>
        <v>terminato</v>
      </c>
      <c r="M1734" t="str">
        <f t="shared" si="140"/>
        <v>F5483642</v>
      </c>
      <c r="N1734" t="str">
        <f>TRIM(C1734)</f>
        <v>ITA</v>
      </c>
      <c r="O1734" t="str">
        <f>TRIM(D1734)</f>
        <v>zan SPA</v>
      </c>
      <c r="P1734" t="str">
        <f>TRIM(E1734)</f>
        <v>non terminato</v>
      </c>
      <c r="Q1734" t="str">
        <f t="shared" si="141"/>
        <v>30</v>
      </c>
      <c r="R1734" t="str">
        <f t="shared" si="141"/>
        <v>29</v>
      </c>
    </row>
    <row r="1735" spans="1:18" ht="12.75" customHeight="1" x14ac:dyDescent="0.3">
      <c r="A1735" s="16">
        <v>1737</v>
      </c>
      <c r="B1735" s="14" t="s">
        <v>836</v>
      </c>
      <c r="C1735" s="14" t="s">
        <v>8</v>
      </c>
      <c r="D1735" s="14" t="s">
        <v>97</v>
      </c>
      <c r="E1735" s="15" t="s">
        <v>1391</v>
      </c>
      <c r="F1735" s="16">
        <v>20</v>
      </c>
      <c r="G1735" s="17">
        <v>32</v>
      </c>
      <c r="H1735" s="18">
        <f t="shared" si="137"/>
        <v>640</v>
      </c>
      <c r="I1735" s="14" t="str">
        <f t="shared" si="138"/>
        <v>ITA-zan SPA-32</v>
      </c>
      <c r="J1735" s="32" t="str">
        <f>MID(Tabella1[[#This Row],[COD PRODOTTO]],3,3)</f>
        <v>483</v>
      </c>
      <c r="K1735" s="32"/>
      <c r="L1735" t="str">
        <f t="shared" si="139"/>
        <v>terminato</v>
      </c>
      <c r="M1735" t="str">
        <f t="shared" si="140"/>
        <v>F5483642</v>
      </c>
      <c r="N1735" t="str">
        <f>TRIM(C1735)</f>
        <v>ITA</v>
      </c>
      <c r="O1735" t="str">
        <f>TRIM(D1735)</f>
        <v>zan SPA</v>
      </c>
      <c r="P1735" t="str">
        <f>TRIM(E1735)</f>
        <v>non terminato</v>
      </c>
      <c r="Q1735" t="str">
        <f t="shared" si="141"/>
        <v>20</v>
      </c>
      <c r="R1735" t="str">
        <f t="shared" si="141"/>
        <v>32</v>
      </c>
    </row>
    <row r="1736" spans="1:18" ht="12.75" customHeight="1" x14ac:dyDescent="0.3">
      <c r="A1736" s="16">
        <v>1738</v>
      </c>
      <c r="B1736" s="14" t="s">
        <v>837</v>
      </c>
      <c r="C1736" s="14" t="s">
        <v>8</v>
      </c>
      <c r="D1736" s="14" t="s">
        <v>75</v>
      </c>
      <c r="E1736" s="15" t="s">
        <v>1391</v>
      </c>
      <c r="F1736" s="16">
        <v>30</v>
      </c>
      <c r="G1736" s="17">
        <v>25</v>
      </c>
      <c r="H1736" s="18">
        <f t="shared" si="137"/>
        <v>750</v>
      </c>
      <c r="I1736" s="14" t="str">
        <f t="shared" si="138"/>
        <v>ITA-lollo SRL-25</v>
      </c>
      <c r="J1736" s="32" t="str">
        <f>MID(Tabella1[[#This Row],[COD PRODOTTO]],3,3)</f>
        <v>308</v>
      </c>
      <c r="K1736" s="32"/>
      <c r="L1736" t="str">
        <f t="shared" si="139"/>
        <v>terminato</v>
      </c>
      <c r="M1736" t="str">
        <f t="shared" si="140"/>
        <v>L0308360</v>
      </c>
      <c r="N1736" t="str">
        <f>TRIM(C1736)</f>
        <v>ITA</v>
      </c>
      <c r="O1736" t="str">
        <f>TRIM(D1736)</f>
        <v>lollo SRL</v>
      </c>
      <c r="P1736" t="str">
        <f>TRIM(E1736)</f>
        <v>non terminato</v>
      </c>
      <c r="Q1736" t="str">
        <f t="shared" si="141"/>
        <v>30</v>
      </c>
      <c r="R1736" t="str">
        <f t="shared" si="141"/>
        <v>25</v>
      </c>
    </row>
    <row r="1737" spans="1:18" ht="12.75" customHeight="1" x14ac:dyDescent="0.3">
      <c r="A1737" s="16">
        <v>1739</v>
      </c>
      <c r="B1737" s="14" t="s">
        <v>838</v>
      </c>
      <c r="C1737" s="14" t="s">
        <v>8</v>
      </c>
      <c r="D1737" s="14" t="s">
        <v>36</v>
      </c>
      <c r="E1737" s="14" t="s">
        <v>10</v>
      </c>
      <c r="F1737" s="16">
        <v>0</v>
      </c>
      <c r="G1737" s="17">
        <v>23</v>
      </c>
      <c r="H1737" s="18" t="str">
        <f t="shared" si="137"/>
        <v/>
      </c>
      <c r="I1737" s="14" t="str">
        <f t="shared" si="138"/>
        <v>ITA-zan VETRI-23</v>
      </c>
      <c r="J1737" s="32" t="str">
        <f>MID(Tabella1[[#This Row],[COD PRODOTTO]],3,3)</f>
        <v>127</v>
      </c>
      <c r="K1737" s="32"/>
      <c r="L1737" t="str">
        <f t="shared" si="139"/>
        <v>terminato</v>
      </c>
      <c r="M1737" t="str">
        <f t="shared" si="140"/>
        <v>L4127648</v>
      </c>
      <c r="N1737" t="str">
        <f>TRIM(C1737)</f>
        <v>ITA</v>
      </c>
      <c r="O1737" t="str">
        <f>TRIM(D1737)</f>
        <v>zan VETRI</v>
      </c>
      <c r="P1737" t="str">
        <f>TRIM(E1737)</f>
        <v>terminato</v>
      </c>
      <c r="Q1737" t="str">
        <f t="shared" si="141"/>
        <v>0</v>
      </c>
      <c r="R1737" t="str">
        <f t="shared" si="141"/>
        <v>23</v>
      </c>
    </row>
    <row r="1738" spans="1:18" ht="12.75" customHeight="1" x14ac:dyDescent="0.3">
      <c r="A1738" s="16">
        <v>1740</v>
      </c>
      <c r="B1738" s="14" t="s">
        <v>839</v>
      </c>
      <c r="C1738" s="14" t="s">
        <v>8</v>
      </c>
      <c r="D1738" s="14" t="s">
        <v>9</v>
      </c>
      <c r="E1738" s="14" t="s">
        <v>10</v>
      </c>
      <c r="F1738" s="16">
        <v>0</v>
      </c>
      <c r="G1738" s="17">
        <v>22</v>
      </c>
      <c r="H1738" s="18" t="str">
        <f t="shared" si="137"/>
        <v/>
      </c>
      <c r="I1738" s="14" t="str">
        <f t="shared" si="138"/>
        <v>ITA-SG-22</v>
      </c>
      <c r="J1738" s="32" t="str">
        <f>MID(Tabella1[[#This Row],[COD PRODOTTO]],3,3)</f>
        <v>748</v>
      </c>
      <c r="K1738" s="32"/>
      <c r="L1738" t="str">
        <f t="shared" si="139"/>
        <v>terminato</v>
      </c>
      <c r="M1738" t="str">
        <f t="shared" si="140"/>
        <v>G7748355</v>
      </c>
      <c r="N1738" t="str">
        <f>TRIM(C1738)</f>
        <v>ITA</v>
      </c>
      <c r="O1738" t="str">
        <f>TRIM(D1738)</f>
        <v>SG</v>
      </c>
      <c r="P1738" t="str">
        <f>TRIM(E1738)</f>
        <v>terminato</v>
      </c>
      <c r="Q1738" t="str">
        <f t="shared" si="141"/>
        <v>0</v>
      </c>
      <c r="R1738" t="str">
        <f t="shared" si="141"/>
        <v>22</v>
      </c>
    </row>
    <row r="1739" spans="1:18" ht="12.75" customHeight="1" x14ac:dyDescent="0.3">
      <c r="A1739" s="16">
        <v>1741</v>
      </c>
      <c r="B1739" s="14" t="s">
        <v>840</v>
      </c>
      <c r="C1739" s="14" t="s">
        <v>14</v>
      </c>
      <c r="D1739" s="14" t="s">
        <v>13</v>
      </c>
      <c r="E1739" s="15" t="s">
        <v>1391</v>
      </c>
      <c r="F1739" s="16">
        <v>20</v>
      </c>
      <c r="G1739" s="17">
        <v>38</v>
      </c>
      <c r="H1739" s="18">
        <f t="shared" si="137"/>
        <v>760</v>
      </c>
      <c r="I1739" s="14" t="str">
        <f t="shared" si="138"/>
        <v>EGY-ccc order-38</v>
      </c>
      <c r="J1739" s="32" t="str">
        <f>MID(Tabella1[[#This Row],[COD PRODOTTO]],3,3)</f>
        <v>893</v>
      </c>
      <c r="K1739" s="32"/>
      <c r="L1739" t="str">
        <f t="shared" si="139"/>
        <v>terminato</v>
      </c>
      <c r="M1739" t="str">
        <f t="shared" si="140"/>
        <v>M3893477</v>
      </c>
      <c r="N1739" t="str">
        <f>TRIM(C1739)</f>
        <v>EGY</v>
      </c>
      <c r="O1739" t="str">
        <f>TRIM(D1739)</f>
        <v>ccc order</v>
      </c>
      <c r="P1739" t="str">
        <f>TRIM(E1739)</f>
        <v>non terminato</v>
      </c>
      <c r="Q1739" t="str">
        <f t="shared" si="141"/>
        <v>20</v>
      </c>
      <c r="R1739" t="str">
        <f t="shared" si="141"/>
        <v>38</v>
      </c>
    </row>
    <row r="1740" spans="1:18" ht="12.75" customHeight="1" x14ac:dyDescent="0.3">
      <c r="A1740" s="16">
        <v>1742</v>
      </c>
      <c r="B1740" s="14" t="s">
        <v>840</v>
      </c>
      <c r="C1740" s="14" t="s">
        <v>14</v>
      </c>
      <c r="D1740" s="14" t="s">
        <v>13</v>
      </c>
      <c r="E1740" s="14" t="s">
        <v>10</v>
      </c>
      <c r="F1740" s="16">
        <v>0</v>
      </c>
      <c r="G1740" s="17">
        <v>40</v>
      </c>
      <c r="H1740" s="18" t="str">
        <f t="shared" si="137"/>
        <v/>
      </c>
      <c r="I1740" s="14" t="str">
        <f t="shared" si="138"/>
        <v>EGY-ccc order-40</v>
      </c>
      <c r="J1740" s="32" t="str">
        <f>MID(Tabella1[[#This Row],[COD PRODOTTO]],3,3)</f>
        <v>893</v>
      </c>
      <c r="K1740" s="32"/>
      <c r="L1740" t="str">
        <f t="shared" si="139"/>
        <v>terminato</v>
      </c>
      <c r="M1740" t="str">
        <f t="shared" si="140"/>
        <v>M3893477</v>
      </c>
      <c r="N1740" t="str">
        <f>TRIM(C1740)</f>
        <v>EGY</v>
      </c>
      <c r="O1740" t="str">
        <f>TRIM(D1740)</f>
        <v>ccc order</v>
      </c>
      <c r="P1740" t="str">
        <f>TRIM(E1740)</f>
        <v>terminato</v>
      </c>
      <c r="Q1740" t="str">
        <f t="shared" si="141"/>
        <v>0</v>
      </c>
      <c r="R1740" t="str">
        <f t="shared" si="141"/>
        <v>40</v>
      </c>
    </row>
    <row r="1741" spans="1:18" ht="12.75" customHeight="1" x14ac:dyDescent="0.3">
      <c r="A1741" s="16">
        <v>1743</v>
      </c>
      <c r="B1741" s="14" t="s">
        <v>841</v>
      </c>
      <c r="C1741" s="14" t="s">
        <v>8</v>
      </c>
      <c r="D1741" s="14" t="s">
        <v>36</v>
      </c>
      <c r="E1741" s="14" t="s">
        <v>10</v>
      </c>
      <c r="F1741" s="16">
        <v>0</v>
      </c>
      <c r="G1741" s="17">
        <v>21</v>
      </c>
      <c r="H1741" s="18" t="str">
        <f t="shared" si="137"/>
        <v/>
      </c>
      <c r="I1741" s="14" t="str">
        <f t="shared" si="138"/>
        <v>ITA-zan VETRI-21</v>
      </c>
      <c r="J1741" s="32" t="str">
        <f>MID(Tabella1[[#This Row],[COD PRODOTTO]],3,3)</f>
        <v>217</v>
      </c>
      <c r="K1741" s="32"/>
      <c r="L1741" t="str">
        <f t="shared" si="139"/>
        <v>terminato</v>
      </c>
      <c r="M1741" t="str">
        <f t="shared" si="140"/>
        <v>C5217838</v>
      </c>
      <c r="N1741" t="str">
        <f>TRIM(C1741)</f>
        <v>ITA</v>
      </c>
      <c r="O1741" t="str">
        <f>TRIM(D1741)</f>
        <v>zan VETRI</v>
      </c>
      <c r="P1741" t="str">
        <f>TRIM(E1741)</f>
        <v>terminato</v>
      </c>
      <c r="Q1741" t="str">
        <f t="shared" si="141"/>
        <v>0</v>
      </c>
      <c r="R1741" t="str">
        <f t="shared" si="141"/>
        <v>21</v>
      </c>
    </row>
    <row r="1742" spans="1:18" ht="12.75" customHeight="1" x14ac:dyDescent="0.3">
      <c r="A1742" s="16">
        <v>1744</v>
      </c>
      <c r="B1742" s="14" t="s">
        <v>842</v>
      </c>
      <c r="C1742" s="14" t="s">
        <v>8</v>
      </c>
      <c r="D1742" s="14" t="s">
        <v>9</v>
      </c>
      <c r="E1742" s="15" t="s">
        <v>1391</v>
      </c>
      <c r="F1742" s="16">
        <v>30</v>
      </c>
      <c r="G1742" s="17">
        <v>40</v>
      </c>
      <c r="H1742" s="18">
        <f t="shared" si="137"/>
        <v>1200</v>
      </c>
      <c r="I1742" s="14" t="str">
        <f t="shared" si="138"/>
        <v>ITA-SG-40</v>
      </c>
      <c r="J1742" s="32" t="str">
        <f>MID(Tabella1[[#This Row],[COD PRODOTTO]],3,3)</f>
        <v>648</v>
      </c>
      <c r="K1742" s="32"/>
      <c r="L1742" t="str">
        <f t="shared" si="139"/>
        <v>terminato</v>
      </c>
      <c r="M1742" t="str">
        <f t="shared" si="140"/>
        <v>N3648430</v>
      </c>
      <c r="N1742" t="str">
        <f>TRIM(C1742)</f>
        <v>ITA</v>
      </c>
      <c r="O1742" t="str">
        <f>TRIM(D1742)</f>
        <v>SG</v>
      </c>
      <c r="P1742" t="str">
        <f>TRIM(E1742)</f>
        <v>non terminato</v>
      </c>
      <c r="Q1742" t="str">
        <f t="shared" si="141"/>
        <v>30</v>
      </c>
      <c r="R1742" t="str">
        <f t="shared" si="141"/>
        <v>40</v>
      </c>
    </row>
    <row r="1743" spans="1:18" ht="12.75" customHeight="1" x14ac:dyDescent="0.3">
      <c r="A1743" s="16">
        <v>1745</v>
      </c>
      <c r="B1743" s="14" t="s">
        <v>842</v>
      </c>
      <c r="C1743" s="14" t="s">
        <v>8</v>
      </c>
      <c r="D1743" s="14" t="s">
        <v>9</v>
      </c>
      <c r="E1743" s="14" t="s">
        <v>10</v>
      </c>
      <c r="F1743" s="16">
        <v>0</v>
      </c>
      <c r="G1743" s="17">
        <v>27</v>
      </c>
      <c r="H1743" s="18" t="str">
        <f t="shared" si="137"/>
        <v/>
      </c>
      <c r="I1743" s="14" t="str">
        <f t="shared" si="138"/>
        <v>ITA-SG-27</v>
      </c>
      <c r="J1743" s="32" t="str">
        <f>MID(Tabella1[[#This Row],[COD PRODOTTO]],3,3)</f>
        <v>648</v>
      </c>
      <c r="K1743" s="32"/>
      <c r="L1743" t="str">
        <f t="shared" si="139"/>
        <v>terminato</v>
      </c>
      <c r="M1743" t="str">
        <f t="shared" si="140"/>
        <v>N3648430</v>
      </c>
      <c r="N1743" t="str">
        <f>TRIM(C1743)</f>
        <v>ITA</v>
      </c>
      <c r="O1743" t="str">
        <f>TRIM(D1743)</f>
        <v>SG</v>
      </c>
      <c r="P1743" t="str">
        <f>TRIM(E1743)</f>
        <v>terminato</v>
      </c>
      <c r="Q1743" t="str">
        <f t="shared" si="141"/>
        <v>0</v>
      </c>
      <c r="R1743" t="str">
        <f t="shared" si="141"/>
        <v>27</v>
      </c>
    </row>
    <row r="1744" spans="1:18" ht="12.75" customHeight="1" x14ac:dyDescent="0.3">
      <c r="A1744" s="16">
        <v>1746</v>
      </c>
      <c r="B1744" s="14" t="s">
        <v>843</v>
      </c>
      <c r="C1744" s="14" t="s">
        <v>8</v>
      </c>
      <c r="D1744" s="14" t="s">
        <v>36</v>
      </c>
      <c r="E1744" s="15" t="s">
        <v>1391</v>
      </c>
      <c r="F1744" s="16">
        <v>30</v>
      </c>
      <c r="G1744" s="17">
        <v>40</v>
      </c>
      <c r="H1744" s="18">
        <f t="shared" si="137"/>
        <v>1200</v>
      </c>
      <c r="I1744" s="14" t="str">
        <f t="shared" si="138"/>
        <v>ITA-zan VETRI-40</v>
      </c>
      <c r="J1744" s="32" t="str">
        <f>MID(Tabella1[[#This Row],[COD PRODOTTO]],3,3)</f>
        <v>621</v>
      </c>
      <c r="K1744" s="32"/>
      <c r="L1744" t="str">
        <f t="shared" si="139"/>
        <v>terminato</v>
      </c>
      <c r="M1744" t="str">
        <f t="shared" si="140"/>
        <v>M9621864</v>
      </c>
      <c r="N1744" t="str">
        <f>TRIM(C1744)</f>
        <v>ITA</v>
      </c>
      <c r="O1744" t="str">
        <f>TRIM(D1744)</f>
        <v>zan VETRI</v>
      </c>
      <c r="P1744" t="str">
        <f>TRIM(E1744)</f>
        <v>non terminato</v>
      </c>
      <c r="Q1744" t="str">
        <f t="shared" si="141"/>
        <v>30</v>
      </c>
      <c r="R1744" t="str">
        <f t="shared" si="141"/>
        <v>40</v>
      </c>
    </row>
    <row r="1745" spans="1:18" ht="12.75" customHeight="1" x14ac:dyDescent="0.3">
      <c r="A1745" s="16">
        <v>1747</v>
      </c>
      <c r="B1745" s="14" t="s">
        <v>843</v>
      </c>
      <c r="C1745" s="14" t="s">
        <v>8</v>
      </c>
      <c r="D1745" s="14" t="s">
        <v>36</v>
      </c>
      <c r="E1745" s="14" t="s">
        <v>10</v>
      </c>
      <c r="F1745" s="16">
        <v>0</v>
      </c>
      <c r="G1745" s="17">
        <v>20</v>
      </c>
      <c r="H1745" s="18" t="str">
        <f t="shared" si="137"/>
        <v/>
      </c>
      <c r="I1745" s="14" t="str">
        <f t="shared" si="138"/>
        <v>ITA-zan VETRI-20</v>
      </c>
      <c r="J1745" s="32" t="str">
        <f>MID(Tabella1[[#This Row],[COD PRODOTTO]],3,3)</f>
        <v>621</v>
      </c>
      <c r="K1745" s="32"/>
      <c r="L1745" t="str">
        <f t="shared" si="139"/>
        <v>terminato</v>
      </c>
      <c r="M1745" t="str">
        <f t="shared" si="140"/>
        <v>M9621864</v>
      </c>
      <c r="N1745" t="str">
        <f>TRIM(C1745)</f>
        <v>ITA</v>
      </c>
      <c r="O1745" t="str">
        <f>TRIM(D1745)</f>
        <v>zan VETRI</v>
      </c>
      <c r="P1745" t="str">
        <f>TRIM(E1745)</f>
        <v>terminato</v>
      </c>
      <c r="Q1745" t="str">
        <f t="shared" si="141"/>
        <v>0</v>
      </c>
      <c r="R1745" t="str">
        <f t="shared" si="141"/>
        <v>20</v>
      </c>
    </row>
    <row r="1746" spans="1:18" ht="12.75" customHeight="1" x14ac:dyDescent="0.3">
      <c r="A1746" s="16">
        <v>1748</v>
      </c>
      <c r="B1746" s="14" t="s">
        <v>844</v>
      </c>
      <c r="C1746" s="14" t="s">
        <v>8</v>
      </c>
      <c r="D1746" s="14" t="s">
        <v>47</v>
      </c>
      <c r="E1746" s="15" t="s">
        <v>1391</v>
      </c>
      <c r="F1746" s="16">
        <v>20</v>
      </c>
      <c r="G1746" s="17">
        <v>40</v>
      </c>
      <c r="H1746" s="18">
        <f t="shared" si="137"/>
        <v>800</v>
      </c>
      <c r="I1746" s="14" t="str">
        <f t="shared" si="138"/>
        <v>ITA-zan pin SPA-40</v>
      </c>
      <c r="J1746" s="32" t="str">
        <f>MID(Tabella1[[#This Row],[COD PRODOTTO]],3,3)</f>
        <v>527</v>
      </c>
      <c r="K1746" s="32"/>
      <c r="L1746" t="str">
        <f t="shared" si="139"/>
        <v>terminato</v>
      </c>
      <c r="M1746" t="str">
        <f t="shared" si="140"/>
        <v>L9527443</v>
      </c>
      <c r="N1746" t="str">
        <f>TRIM(C1746)</f>
        <v>ITA</v>
      </c>
      <c r="O1746" t="str">
        <f>TRIM(D1746)</f>
        <v>zan pin SPA</v>
      </c>
      <c r="P1746" t="str">
        <f>TRIM(E1746)</f>
        <v>non terminato</v>
      </c>
      <c r="Q1746" t="str">
        <f t="shared" si="141"/>
        <v>20</v>
      </c>
      <c r="R1746" t="str">
        <f t="shared" si="141"/>
        <v>40</v>
      </c>
    </row>
    <row r="1747" spans="1:18" ht="12.75" customHeight="1" x14ac:dyDescent="0.3">
      <c r="A1747" s="16">
        <v>1749</v>
      </c>
      <c r="B1747" s="14" t="s">
        <v>844</v>
      </c>
      <c r="C1747" s="14" t="s">
        <v>8</v>
      </c>
      <c r="D1747" s="14" t="s">
        <v>47</v>
      </c>
      <c r="E1747" s="14" t="s">
        <v>10</v>
      </c>
      <c r="F1747" s="16">
        <v>0</v>
      </c>
      <c r="G1747" s="17">
        <v>15</v>
      </c>
      <c r="H1747" s="18" t="str">
        <f t="shared" si="137"/>
        <v/>
      </c>
      <c r="I1747" s="14" t="str">
        <f t="shared" si="138"/>
        <v>ITA-zan pin SPA-15</v>
      </c>
      <c r="J1747" s="32" t="str">
        <f>MID(Tabella1[[#This Row],[COD PRODOTTO]],3,3)</f>
        <v>527</v>
      </c>
      <c r="K1747" s="32"/>
      <c r="L1747" t="str">
        <f t="shared" si="139"/>
        <v>terminato</v>
      </c>
      <c r="M1747" t="str">
        <f t="shared" si="140"/>
        <v>L9527443</v>
      </c>
      <c r="N1747" t="str">
        <f>TRIM(C1747)</f>
        <v>ITA</v>
      </c>
      <c r="O1747" t="str">
        <f>TRIM(D1747)</f>
        <v>zan pin SPA</v>
      </c>
      <c r="P1747" t="str">
        <f>TRIM(E1747)</f>
        <v>terminato</v>
      </c>
      <c r="Q1747" t="str">
        <f t="shared" si="141"/>
        <v>0</v>
      </c>
      <c r="R1747" t="str">
        <f t="shared" si="141"/>
        <v>15</v>
      </c>
    </row>
    <row r="1748" spans="1:18" ht="12.75" customHeight="1" x14ac:dyDescent="0.3">
      <c r="A1748" s="16">
        <v>1750</v>
      </c>
      <c r="B1748" s="14" t="s">
        <v>845</v>
      </c>
      <c r="C1748" s="14" t="s">
        <v>8</v>
      </c>
      <c r="D1748" s="14" t="s">
        <v>47</v>
      </c>
      <c r="E1748" s="15" t="s">
        <v>1391</v>
      </c>
      <c r="F1748" s="16">
        <v>20</v>
      </c>
      <c r="G1748" s="17">
        <v>25</v>
      </c>
      <c r="H1748" s="18">
        <f t="shared" si="137"/>
        <v>500</v>
      </c>
      <c r="I1748" s="14" t="str">
        <f t="shared" si="138"/>
        <v>ITA-zan pin SPA-25</v>
      </c>
      <c r="J1748" s="32" t="str">
        <f>MID(Tabella1[[#This Row],[COD PRODOTTO]],3,3)</f>
        <v>049</v>
      </c>
      <c r="K1748" s="32"/>
      <c r="L1748" t="str">
        <f t="shared" si="139"/>
        <v>terminato</v>
      </c>
      <c r="M1748" t="str">
        <f t="shared" si="140"/>
        <v>C9049743</v>
      </c>
      <c r="N1748" t="str">
        <f>TRIM(C1748)</f>
        <v>ITA</v>
      </c>
      <c r="O1748" t="str">
        <f>TRIM(D1748)</f>
        <v>zan pin SPA</v>
      </c>
      <c r="P1748" t="str">
        <f>TRIM(E1748)</f>
        <v>non terminato</v>
      </c>
      <c r="Q1748" t="str">
        <f t="shared" si="141"/>
        <v>20</v>
      </c>
      <c r="R1748" t="str">
        <f t="shared" si="141"/>
        <v>25</v>
      </c>
    </row>
    <row r="1749" spans="1:18" ht="12.75" customHeight="1" x14ac:dyDescent="0.3">
      <c r="A1749" s="16">
        <v>1751</v>
      </c>
      <c r="B1749" s="14" t="s">
        <v>845</v>
      </c>
      <c r="C1749" s="14" t="s">
        <v>8</v>
      </c>
      <c r="D1749" s="14" t="s">
        <v>47</v>
      </c>
      <c r="E1749" s="14" t="s">
        <v>10</v>
      </c>
      <c r="F1749" s="16">
        <v>0</v>
      </c>
      <c r="G1749" s="17">
        <v>39</v>
      </c>
      <c r="H1749" s="18" t="str">
        <f t="shared" si="137"/>
        <v/>
      </c>
      <c r="I1749" s="14" t="str">
        <f t="shared" si="138"/>
        <v>ITA-zan pin SPA-39</v>
      </c>
      <c r="J1749" s="32" t="str">
        <f>MID(Tabella1[[#This Row],[COD PRODOTTO]],3,3)</f>
        <v>049</v>
      </c>
      <c r="K1749" s="32"/>
      <c r="L1749" t="str">
        <f t="shared" si="139"/>
        <v>terminato</v>
      </c>
      <c r="M1749" t="str">
        <f t="shared" si="140"/>
        <v>C9049743</v>
      </c>
      <c r="N1749" t="str">
        <f>TRIM(C1749)</f>
        <v>ITA</v>
      </c>
      <c r="O1749" t="str">
        <f>TRIM(D1749)</f>
        <v>zan pin SPA</v>
      </c>
      <c r="P1749" t="str">
        <f>TRIM(E1749)</f>
        <v>terminato</v>
      </c>
      <c r="Q1749" t="str">
        <f t="shared" si="141"/>
        <v>0</v>
      </c>
      <c r="R1749" t="str">
        <f t="shared" si="141"/>
        <v>39</v>
      </c>
    </row>
    <row r="1750" spans="1:18" ht="12.75" customHeight="1" x14ac:dyDescent="0.3">
      <c r="A1750" s="16">
        <v>1752</v>
      </c>
      <c r="B1750" s="14" t="s">
        <v>846</v>
      </c>
      <c r="C1750" s="14" t="s">
        <v>8</v>
      </c>
      <c r="D1750" s="14" t="s">
        <v>47</v>
      </c>
      <c r="E1750" s="15" t="s">
        <v>1391</v>
      </c>
      <c r="F1750" s="16">
        <v>20</v>
      </c>
      <c r="G1750" s="17">
        <v>35</v>
      </c>
      <c r="H1750" s="18">
        <f t="shared" si="137"/>
        <v>700</v>
      </c>
      <c r="I1750" s="14" t="str">
        <f t="shared" si="138"/>
        <v>ITA-zan pin SPA-35</v>
      </c>
      <c r="J1750" s="32" t="str">
        <f>MID(Tabella1[[#This Row],[COD PRODOTTO]],3,3)</f>
        <v>644</v>
      </c>
      <c r="K1750" s="32"/>
      <c r="L1750" t="str">
        <f t="shared" si="139"/>
        <v>terminato</v>
      </c>
      <c r="M1750" t="str">
        <f t="shared" si="140"/>
        <v>L3644139</v>
      </c>
      <c r="N1750" t="str">
        <f>TRIM(C1750)</f>
        <v>ITA</v>
      </c>
      <c r="O1750" t="str">
        <f>TRIM(D1750)</f>
        <v>zan pin SPA</v>
      </c>
      <c r="P1750" t="str">
        <f>TRIM(E1750)</f>
        <v>non terminato</v>
      </c>
      <c r="Q1750" t="str">
        <f t="shared" si="141"/>
        <v>20</v>
      </c>
      <c r="R1750" t="str">
        <f t="shared" si="141"/>
        <v>35</v>
      </c>
    </row>
    <row r="1751" spans="1:18" ht="12.75" customHeight="1" x14ac:dyDescent="0.3">
      <c r="A1751" s="16">
        <v>1753</v>
      </c>
      <c r="B1751" s="14" t="s">
        <v>846</v>
      </c>
      <c r="C1751" s="14" t="s">
        <v>8</v>
      </c>
      <c r="D1751" s="14" t="s">
        <v>47</v>
      </c>
      <c r="E1751" s="15" t="s">
        <v>1391</v>
      </c>
      <c r="F1751" s="16">
        <v>30</v>
      </c>
      <c r="G1751" s="17">
        <v>18</v>
      </c>
      <c r="H1751" s="18">
        <f t="shared" si="137"/>
        <v>540</v>
      </c>
      <c r="I1751" s="14" t="str">
        <f t="shared" si="138"/>
        <v>ITA-zan pin SPA-18</v>
      </c>
      <c r="J1751" s="32" t="str">
        <f>MID(Tabella1[[#This Row],[COD PRODOTTO]],3,3)</f>
        <v>644</v>
      </c>
      <c r="K1751" s="32"/>
      <c r="L1751" t="str">
        <f t="shared" si="139"/>
        <v>terminato</v>
      </c>
      <c r="M1751" t="str">
        <f t="shared" si="140"/>
        <v>L3644139</v>
      </c>
      <c r="N1751" t="str">
        <f>TRIM(C1751)</f>
        <v>ITA</v>
      </c>
      <c r="O1751" t="str">
        <f>TRIM(D1751)</f>
        <v>zan pin SPA</v>
      </c>
      <c r="P1751" t="str">
        <f>TRIM(E1751)</f>
        <v>non terminato</v>
      </c>
      <c r="Q1751" t="str">
        <f t="shared" si="141"/>
        <v>30</v>
      </c>
      <c r="R1751" t="str">
        <f t="shared" si="141"/>
        <v>18</v>
      </c>
    </row>
    <row r="1752" spans="1:18" ht="12.75" customHeight="1" x14ac:dyDescent="0.3">
      <c r="A1752" s="16">
        <v>1754</v>
      </c>
      <c r="B1752" s="14" t="s">
        <v>846</v>
      </c>
      <c r="C1752" s="14" t="s">
        <v>8</v>
      </c>
      <c r="D1752" s="14" t="s">
        <v>47</v>
      </c>
      <c r="E1752" s="14" t="s">
        <v>10</v>
      </c>
      <c r="F1752" s="16">
        <v>0</v>
      </c>
      <c r="G1752" s="17">
        <v>25</v>
      </c>
      <c r="H1752" s="18" t="str">
        <f t="shared" si="137"/>
        <v/>
      </c>
      <c r="I1752" s="14" t="str">
        <f t="shared" si="138"/>
        <v>ITA-zan pin SPA-25</v>
      </c>
      <c r="J1752" s="32" t="str">
        <f>MID(Tabella1[[#This Row],[COD PRODOTTO]],3,3)</f>
        <v>644</v>
      </c>
      <c r="K1752" s="32"/>
      <c r="L1752" t="str">
        <f t="shared" si="139"/>
        <v>terminato</v>
      </c>
      <c r="M1752" t="str">
        <f t="shared" si="140"/>
        <v>L3644139</v>
      </c>
      <c r="N1752" t="str">
        <f>TRIM(C1752)</f>
        <v>ITA</v>
      </c>
      <c r="O1752" t="str">
        <f>TRIM(D1752)</f>
        <v>zan pin SPA</v>
      </c>
      <c r="P1752" t="str">
        <f>TRIM(E1752)</f>
        <v>terminato</v>
      </c>
      <c r="Q1752" t="str">
        <f t="shared" si="141"/>
        <v>0</v>
      </c>
      <c r="R1752" t="str">
        <f t="shared" si="141"/>
        <v>25</v>
      </c>
    </row>
    <row r="1753" spans="1:18" ht="12.75" customHeight="1" x14ac:dyDescent="0.3">
      <c r="A1753" s="16">
        <v>1755</v>
      </c>
      <c r="B1753" s="14" t="s">
        <v>847</v>
      </c>
      <c r="C1753" s="14" t="s">
        <v>8</v>
      </c>
      <c r="D1753" s="14" t="s">
        <v>97</v>
      </c>
      <c r="E1753" s="14" t="s">
        <v>10</v>
      </c>
      <c r="F1753" s="16">
        <v>0</v>
      </c>
      <c r="G1753" s="17">
        <v>32</v>
      </c>
      <c r="H1753" s="18" t="str">
        <f t="shared" si="137"/>
        <v/>
      </c>
      <c r="I1753" s="14" t="str">
        <f t="shared" si="138"/>
        <v>ITA-zan SPA-32</v>
      </c>
      <c r="J1753" s="32" t="str">
        <f>MID(Tabella1[[#This Row],[COD PRODOTTO]],3,3)</f>
        <v>425</v>
      </c>
      <c r="K1753" s="32"/>
      <c r="L1753" t="str">
        <f t="shared" si="139"/>
        <v>terminato</v>
      </c>
      <c r="M1753" t="str">
        <f t="shared" si="140"/>
        <v>G7425659</v>
      </c>
      <c r="N1753" t="str">
        <f>TRIM(C1753)</f>
        <v>ITA</v>
      </c>
      <c r="O1753" t="str">
        <f>TRIM(D1753)</f>
        <v>zan SPA</v>
      </c>
      <c r="P1753" t="str">
        <f>TRIM(E1753)</f>
        <v>terminato</v>
      </c>
      <c r="Q1753" t="str">
        <f t="shared" si="141"/>
        <v>0</v>
      </c>
      <c r="R1753" t="str">
        <f t="shared" si="141"/>
        <v>32</v>
      </c>
    </row>
    <row r="1754" spans="1:18" ht="12.75" customHeight="1" x14ac:dyDescent="0.3">
      <c r="A1754" s="16">
        <v>1756</v>
      </c>
      <c r="B1754" s="14" t="s">
        <v>847</v>
      </c>
      <c r="C1754" s="14" t="s">
        <v>8</v>
      </c>
      <c r="D1754" s="14" t="s">
        <v>97</v>
      </c>
      <c r="E1754" s="15" t="s">
        <v>1391</v>
      </c>
      <c r="F1754" s="16">
        <v>20</v>
      </c>
      <c r="G1754" s="17">
        <v>35</v>
      </c>
      <c r="H1754" s="18">
        <f t="shared" si="137"/>
        <v>700</v>
      </c>
      <c r="I1754" s="14" t="str">
        <f t="shared" si="138"/>
        <v>ITA-zan SPA-35</v>
      </c>
      <c r="J1754" s="32" t="str">
        <f>MID(Tabella1[[#This Row],[COD PRODOTTO]],3,3)</f>
        <v>425</v>
      </c>
      <c r="K1754" s="32"/>
      <c r="L1754" t="str">
        <f t="shared" si="139"/>
        <v>terminato</v>
      </c>
      <c r="M1754" t="str">
        <f t="shared" si="140"/>
        <v>G7425659</v>
      </c>
      <c r="N1754" t="str">
        <f>TRIM(C1754)</f>
        <v>ITA</v>
      </c>
      <c r="O1754" t="str">
        <f>TRIM(D1754)</f>
        <v>zan SPA</v>
      </c>
      <c r="P1754" t="str">
        <f>TRIM(E1754)</f>
        <v>non terminato</v>
      </c>
      <c r="Q1754" t="str">
        <f t="shared" si="141"/>
        <v>20</v>
      </c>
      <c r="R1754" t="str">
        <f t="shared" si="141"/>
        <v>35</v>
      </c>
    </row>
    <row r="1755" spans="1:18" ht="12.75" customHeight="1" x14ac:dyDescent="0.3">
      <c r="A1755" s="16">
        <v>1757</v>
      </c>
      <c r="B1755" s="14" t="s">
        <v>847</v>
      </c>
      <c r="C1755" s="14" t="s">
        <v>8</v>
      </c>
      <c r="D1755" s="14" t="s">
        <v>97</v>
      </c>
      <c r="E1755" s="15" t="s">
        <v>1391</v>
      </c>
      <c r="F1755" s="16">
        <v>30</v>
      </c>
      <c r="G1755" s="17">
        <v>40</v>
      </c>
      <c r="H1755" s="18">
        <f t="shared" si="137"/>
        <v>1200</v>
      </c>
      <c r="I1755" s="14" t="str">
        <f t="shared" si="138"/>
        <v>ITA-zan SPA-40</v>
      </c>
      <c r="J1755" s="32" t="str">
        <f>MID(Tabella1[[#This Row],[COD PRODOTTO]],3,3)</f>
        <v>425</v>
      </c>
      <c r="K1755" s="32"/>
      <c r="L1755" t="str">
        <f t="shared" si="139"/>
        <v>terminato</v>
      </c>
      <c r="M1755" t="str">
        <f t="shared" si="140"/>
        <v>G7425659</v>
      </c>
      <c r="N1755" t="str">
        <f>TRIM(C1755)</f>
        <v>ITA</v>
      </c>
      <c r="O1755" t="str">
        <f>TRIM(D1755)</f>
        <v>zan SPA</v>
      </c>
      <c r="P1755" t="str">
        <f>TRIM(E1755)</f>
        <v>non terminato</v>
      </c>
      <c r="Q1755" t="str">
        <f t="shared" si="141"/>
        <v>30</v>
      </c>
      <c r="R1755" t="str">
        <f t="shared" si="141"/>
        <v>40</v>
      </c>
    </row>
    <row r="1756" spans="1:18" ht="12.75" customHeight="1" x14ac:dyDescent="0.3">
      <c r="A1756" s="16">
        <v>1758</v>
      </c>
      <c r="B1756" s="14" t="s">
        <v>848</v>
      </c>
      <c r="C1756" s="14" t="s">
        <v>8</v>
      </c>
      <c r="D1756" s="14" t="s">
        <v>36</v>
      </c>
      <c r="E1756" s="14" t="s">
        <v>10</v>
      </c>
      <c r="F1756" s="16">
        <v>0</v>
      </c>
      <c r="G1756" s="17">
        <v>17</v>
      </c>
      <c r="H1756" s="18" t="str">
        <f t="shared" si="137"/>
        <v/>
      </c>
      <c r="I1756" s="14" t="str">
        <f t="shared" si="138"/>
        <v>ITA-zan VETRI-17</v>
      </c>
      <c r="J1756" s="32" t="str">
        <f>MID(Tabella1[[#This Row],[COD PRODOTTO]],3,3)</f>
        <v>866</v>
      </c>
      <c r="K1756" s="32"/>
      <c r="L1756" t="str">
        <f t="shared" si="139"/>
        <v>terminato</v>
      </c>
      <c r="M1756" t="str">
        <f t="shared" si="140"/>
        <v>G5866183</v>
      </c>
      <c r="N1756" t="str">
        <f>TRIM(C1756)</f>
        <v>ITA</v>
      </c>
      <c r="O1756" t="str">
        <f>TRIM(D1756)</f>
        <v>zan VETRI</v>
      </c>
      <c r="P1756" t="str">
        <f>TRIM(E1756)</f>
        <v>terminato</v>
      </c>
      <c r="Q1756" t="str">
        <f t="shared" si="141"/>
        <v>0</v>
      </c>
      <c r="R1756" t="str">
        <f t="shared" si="141"/>
        <v>17</v>
      </c>
    </row>
    <row r="1757" spans="1:18" ht="12.75" customHeight="1" x14ac:dyDescent="0.3">
      <c r="A1757" s="16">
        <v>1759</v>
      </c>
      <c r="B1757" s="14" t="s">
        <v>849</v>
      </c>
      <c r="C1757" s="14" t="s">
        <v>8</v>
      </c>
      <c r="D1757" s="14" t="s">
        <v>9</v>
      </c>
      <c r="E1757" s="15" t="s">
        <v>1391</v>
      </c>
      <c r="F1757" s="16">
        <v>20</v>
      </c>
      <c r="G1757" s="17">
        <v>22</v>
      </c>
      <c r="H1757" s="18">
        <f t="shared" si="137"/>
        <v>440</v>
      </c>
      <c r="I1757" s="14" t="str">
        <f t="shared" si="138"/>
        <v>ITA-SG-22</v>
      </c>
      <c r="J1757" s="32" t="str">
        <f>MID(Tabella1[[#This Row],[COD PRODOTTO]],3,3)</f>
        <v>049</v>
      </c>
      <c r="K1757" s="32"/>
      <c r="L1757" t="str">
        <f t="shared" si="139"/>
        <v>terminato</v>
      </c>
      <c r="M1757" t="str">
        <f t="shared" si="140"/>
        <v>M6049070</v>
      </c>
      <c r="N1757" t="str">
        <f>TRIM(C1757)</f>
        <v>ITA</v>
      </c>
      <c r="O1757" t="str">
        <f>TRIM(D1757)</f>
        <v>SG</v>
      </c>
      <c r="P1757" t="str">
        <f>TRIM(E1757)</f>
        <v>non terminato</v>
      </c>
      <c r="Q1757" t="str">
        <f t="shared" si="141"/>
        <v>20</v>
      </c>
      <c r="R1757" t="str">
        <f t="shared" si="141"/>
        <v>22</v>
      </c>
    </row>
    <row r="1758" spans="1:18" ht="12.75" customHeight="1" x14ac:dyDescent="0.3">
      <c r="A1758" s="16">
        <v>1760</v>
      </c>
      <c r="B1758" s="14" t="s">
        <v>849</v>
      </c>
      <c r="C1758" s="14" t="s">
        <v>8</v>
      </c>
      <c r="D1758" s="14" t="s">
        <v>9</v>
      </c>
      <c r="E1758" s="14" t="s">
        <v>10</v>
      </c>
      <c r="F1758" s="16">
        <v>0</v>
      </c>
      <c r="G1758" s="17">
        <v>36</v>
      </c>
      <c r="H1758" s="18" t="str">
        <f t="shared" si="137"/>
        <v/>
      </c>
      <c r="I1758" s="14" t="str">
        <f t="shared" si="138"/>
        <v>ITA-SG-36</v>
      </c>
      <c r="J1758" s="32" t="str">
        <f>MID(Tabella1[[#This Row],[COD PRODOTTO]],3,3)</f>
        <v>049</v>
      </c>
      <c r="K1758" s="32"/>
      <c r="L1758" t="str">
        <f t="shared" si="139"/>
        <v>terminato</v>
      </c>
      <c r="M1758" t="str">
        <f t="shared" si="140"/>
        <v>M6049070</v>
      </c>
      <c r="N1758" t="str">
        <f>TRIM(C1758)</f>
        <v>ITA</v>
      </c>
      <c r="O1758" t="str">
        <f>TRIM(D1758)</f>
        <v>SG</v>
      </c>
      <c r="P1758" t="str">
        <f>TRIM(E1758)</f>
        <v>terminato</v>
      </c>
      <c r="Q1758" t="str">
        <f t="shared" si="141"/>
        <v>0</v>
      </c>
      <c r="R1758" t="str">
        <f t="shared" si="141"/>
        <v>36</v>
      </c>
    </row>
    <row r="1759" spans="1:18" ht="12.75" customHeight="1" x14ac:dyDescent="0.3">
      <c r="A1759" s="16">
        <v>1761</v>
      </c>
      <c r="B1759" s="14" t="s">
        <v>849</v>
      </c>
      <c r="C1759" s="14" t="s">
        <v>8</v>
      </c>
      <c r="D1759" s="14" t="s">
        <v>9</v>
      </c>
      <c r="E1759" s="15" t="s">
        <v>1391</v>
      </c>
      <c r="F1759" s="16">
        <v>20</v>
      </c>
      <c r="G1759" s="17">
        <v>11</v>
      </c>
      <c r="H1759" s="18">
        <f t="shared" si="137"/>
        <v>220</v>
      </c>
      <c r="I1759" s="14" t="str">
        <f t="shared" si="138"/>
        <v>ITA-SG-11</v>
      </c>
      <c r="J1759" s="32" t="str">
        <f>MID(Tabella1[[#This Row],[COD PRODOTTO]],3,3)</f>
        <v>049</v>
      </c>
      <c r="K1759" s="32"/>
      <c r="L1759" t="str">
        <f t="shared" si="139"/>
        <v>terminato</v>
      </c>
      <c r="M1759" t="str">
        <f t="shared" si="140"/>
        <v>M6049070</v>
      </c>
      <c r="N1759" t="str">
        <f>TRIM(C1759)</f>
        <v>ITA</v>
      </c>
      <c r="O1759" t="str">
        <f>TRIM(D1759)</f>
        <v>SG</v>
      </c>
      <c r="P1759" t="str">
        <f>TRIM(E1759)</f>
        <v>non terminato</v>
      </c>
      <c r="Q1759" t="str">
        <f t="shared" si="141"/>
        <v>20</v>
      </c>
      <c r="R1759" t="str">
        <f t="shared" si="141"/>
        <v>11</v>
      </c>
    </row>
    <row r="1760" spans="1:18" ht="12.75" customHeight="1" x14ac:dyDescent="0.3">
      <c r="A1760" s="16">
        <v>1762</v>
      </c>
      <c r="B1760" s="14" t="s">
        <v>849</v>
      </c>
      <c r="C1760" s="14" t="s">
        <v>8</v>
      </c>
      <c r="D1760" s="14" t="s">
        <v>9</v>
      </c>
      <c r="E1760" s="15" t="s">
        <v>1391</v>
      </c>
      <c r="F1760" s="16">
        <v>30</v>
      </c>
      <c r="G1760" s="17">
        <v>40</v>
      </c>
      <c r="H1760" s="18">
        <f t="shared" si="137"/>
        <v>1200</v>
      </c>
      <c r="I1760" s="14" t="str">
        <f t="shared" si="138"/>
        <v>ITA-SG-40</v>
      </c>
      <c r="J1760" s="32" t="str">
        <f>MID(Tabella1[[#This Row],[COD PRODOTTO]],3,3)</f>
        <v>049</v>
      </c>
      <c r="K1760" s="32"/>
      <c r="L1760" t="str">
        <f t="shared" si="139"/>
        <v>terminato</v>
      </c>
      <c r="M1760" t="str">
        <f t="shared" si="140"/>
        <v>M6049070</v>
      </c>
      <c r="N1760" t="str">
        <f>TRIM(C1760)</f>
        <v>ITA</v>
      </c>
      <c r="O1760" t="str">
        <f>TRIM(D1760)</f>
        <v>SG</v>
      </c>
      <c r="P1760" t="str">
        <f>TRIM(E1760)</f>
        <v>non terminato</v>
      </c>
      <c r="Q1760" t="str">
        <f t="shared" si="141"/>
        <v>30</v>
      </c>
      <c r="R1760" t="str">
        <f t="shared" si="141"/>
        <v>40</v>
      </c>
    </row>
    <row r="1761" spans="1:18" ht="12.75" customHeight="1" x14ac:dyDescent="0.3">
      <c r="A1761" s="16">
        <v>1763</v>
      </c>
      <c r="B1761" s="14" t="s">
        <v>850</v>
      </c>
      <c r="C1761" s="14" t="s">
        <v>8</v>
      </c>
      <c r="D1761" s="14" t="s">
        <v>47</v>
      </c>
      <c r="E1761" s="14" t="s">
        <v>10</v>
      </c>
      <c r="F1761" s="16">
        <v>0</v>
      </c>
      <c r="G1761" s="17">
        <v>25</v>
      </c>
      <c r="H1761" s="18" t="str">
        <f t="shared" si="137"/>
        <v/>
      </c>
      <c r="I1761" s="14" t="str">
        <f t="shared" si="138"/>
        <v>ITA-zan pin SPA-25</v>
      </c>
      <c r="J1761" s="32" t="str">
        <f>MID(Tabella1[[#This Row],[COD PRODOTTO]],3,3)</f>
        <v>542</v>
      </c>
      <c r="K1761" s="32"/>
      <c r="L1761" t="str">
        <f t="shared" si="139"/>
        <v>terminato</v>
      </c>
      <c r="M1761" t="str">
        <f t="shared" si="140"/>
        <v>A5542271</v>
      </c>
      <c r="N1761" t="str">
        <f>TRIM(C1761)</f>
        <v>ITA</v>
      </c>
      <c r="O1761" t="str">
        <f>TRIM(D1761)</f>
        <v>zan pin SPA</v>
      </c>
      <c r="P1761" t="str">
        <f>TRIM(E1761)</f>
        <v>terminato</v>
      </c>
      <c r="Q1761" t="str">
        <f t="shared" si="141"/>
        <v>0</v>
      </c>
      <c r="R1761" t="str">
        <f t="shared" si="141"/>
        <v>25</v>
      </c>
    </row>
    <row r="1762" spans="1:18" ht="12.75" customHeight="1" x14ac:dyDescent="0.3">
      <c r="A1762" s="16">
        <v>1764</v>
      </c>
      <c r="B1762" s="14" t="s">
        <v>851</v>
      </c>
      <c r="C1762" s="14" t="s">
        <v>8</v>
      </c>
      <c r="D1762" s="14" t="s">
        <v>193</v>
      </c>
      <c r="E1762" s="15" t="s">
        <v>1391</v>
      </c>
      <c r="F1762" s="16">
        <v>30</v>
      </c>
      <c r="G1762" s="17">
        <v>23</v>
      </c>
      <c r="H1762" s="18">
        <f t="shared" si="137"/>
        <v>690</v>
      </c>
      <c r="I1762" s="14" t="str">
        <f t="shared" si="138"/>
        <v>ITA-ECOpin S.R.L.-23</v>
      </c>
      <c r="J1762" s="32" t="str">
        <f>MID(Tabella1[[#This Row],[COD PRODOTTO]],3,3)</f>
        <v>539</v>
      </c>
      <c r="K1762" s="32"/>
      <c r="L1762" t="str">
        <f t="shared" si="139"/>
        <v>terminato</v>
      </c>
      <c r="M1762" t="str">
        <f t="shared" si="140"/>
        <v>M2539714</v>
      </c>
      <c r="N1762" t="str">
        <f>TRIM(C1762)</f>
        <v>ITA</v>
      </c>
      <c r="O1762" t="str">
        <f>TRIM(D1762)</f>
        <v>ECOpin S.R.L.</v>
      </c>
      <c r="P1762" t="str">
        <f>TRIM(E1762)</f>
        <v>non terminato</v>
      </c>
      <c r="Q1762" t="str">
        <f t="shared" si="141"/>
        <v>30</v>
      </c>
      <c r="R1762" t="str">
        <f t="shared" si="141"/>
        <v>23</v>
      </c>
    </row>
    <row r="1763" spans="1:18" ht="12.75" customHeight="1" x14ac:dyDescent="0.3">
      <c r="A1763" s="16">
        <v>1765</v>
      </c>
      <c r="B1763" s="14" t="s">
        <v>851</v>
      </c>
      <c r="C1763" s="14" t="s">
        <v>8</v>
      </c>
      <c r="D1763" s="14" t="s">
        <v>193</v>
      </c>
      <c r="E1763" s="15" t="s">
        <v>1391</v>
      </c>
      <c r="F1763" s="16">
        <v>20</v>
      </c>
      <c r="G1763" s="17">
        <v>25</v>
      </c>
      <c r="H1763" s="18">
        <f t="shared" si="137"/>
        <v>500</v>
      </c>
      <c r="I1763" s="14" t="str">
        <f t="shared" si="138"/>
        <v>ITA-ECOpin S.R.L.-25</v>
      </c>
      <c r="J1763" s="32" t="str">
        <f>MID(Tabella1[[#This Row],[COD PRODOTTO]],3,3)</f>
        <v>539</v>
      </c>
      <c r="K1763" s="32"/>
      <c r="L1763" t="str">
        <f t="shared" si="139"/>
        <v>terminato</v>
      </c>
      <c r="M1763" t="str">
        <f t="shared" si="140"/>
        <v>M2539714</v>
      </c>
      <c r="N1763" t="str">
        <f>TRIM(C1763)</f>
        <v>ITA</v>
      </c>
      <c r="O1763" t="str">
        <f>TRIM(D1763)</f>
        <v>ECOpin S.R.L.</v>
      </c>
      <c r="P1763" t="str">
        <f>TRIM(E1763)</f>
        <v>non terminato</v>
      </c>
      <c r="Q1763" t="str">
        <f t="shared" si="141"/>
        <v>20</v>
      </c>
      <c r="R1763" t="str">
        <f t="shared" si="141"/>
        <v>25</v>
      </c>
    </row>
    <row r="1764" spans="1:18" ht="12.75" customHeight="1" x14ac:dyDescent="0.3">
      <c r="A1764" s="16">
        <v>1766</v>
      </c>
      <c r="B1764" s="14" t="s">
        <v>851</v>
      </c>
      <c r="C1764" s="14" t="s">
        <v>8</v>
      </c>
      <c r="D1764" s="14" t="s">
        <v>193</v>
      </c>
      <c r="E1764" s="14" t="s">
        <v>10</v>
      </c>
      <c r="F1764" s="16">
        <v>0</v>
      </c>
      <c r="G1764" s="17">
        <v>36</v>
      </c>
      <c r="H1764" s="18" t="str">
        <f t="shared" si="137"/>
        <v/>
      </c>
      <c r="I1764" s="14" t="str">
        <f t="shared" si="138"/>
        <v>ITA-ECOpin S.R.L.-36</v>
      </c>
      <c r="J1764" s="32" t="str">
        <f>MID(Tabella1[[#This Row],[COD PRODOTTO]],3,3)</f>
        <v>539</v>
      </c>
      <c r="K1764" s="32"/>
      <c r="L1764" t="str">
        <f t="shared" si="139"/>
        <v>terminato</v>
      </c>
      <c r="M1764" t="str">
        <f t="shared" si="140"/>
        <v>M2539714</v>
      </c>
      <c r="N1764" t="str">
        <f>TRIM(C1764)</f>
        <v>ITA</v>
      </c>
      <c r="O1764" t="str">
        <f>TRIM(D1764)</f>
        <v>ECOpin S.R.L.</v>
      </c>
      <c r="P1764" t="str">
        <f>TRIM(E1764)</f>
        <v>terminato</v>
      </c>
      <c r="Q1764" t="str">
        <f t="shared" si="141"/>
        <v>0</v>
      </c>
      <c r="R1764" t="str">
        <f t="shared" si="141"/>
        <v>36</v>
      </c>
    </row>
    <row r="1765" spans="1:18" ht="12.75" customHeight="1" x14ac:dyDescent="0.3">
      <c r="A1765" s="16">
        <v>1767</v>
      </c>
      <c r="B1765" s="14" t="s">
        <v>852</v>
      </c>
      <c r="C1765" s="14" t="s">
        <v>8</v>
      </c>
      <c r="D1765" s="14" t="s">
        <v>9</v>
      </c>
      <c r="E1765" s="14" t="s">
        <v>10</v>
      </c>
      <c r="F1765" s="16">
        <v>0</v>
      </c>
      <c r="G1765" s="17">
        <v>39</v>
      </c>
      <c r="H1765" s="18" t="str">
        <f t="shared" si="137"/>
        <v/>
      </c>
      <c r="I1765" s="14" t="str">
        <f t="shared" si="138"/>
        <v>ITA-SG-39</v>
      </c>
      <c r="J1765" s="32" t="str">
        <f>MID(Tabella1[[#This Row],[COD PRODOTTO]],3,3)</f>
        <v>781</v>
      </c>
      <c r="K1765" s="32"/>
      <c r="L1765" t="str">
        <f t="shared" si="139"/>
        <v>terminato</v>
      </c>
      <c r="M1765" t="str">
        <f t="shared" si="140"/>
        <v>G9781215</v>
      </c>
      <c r="N1765" t="str">
        <f>TRIM(C1765)</f>
        <v>ITA</v>
      </c>
      <c r="O1765" t="str">
        <f>TRIM(D1765)</f>
        <v>SG</v>
      </c>
      <c r="P1765" t="str">
        <f>TRIM(E1765)</f>
        <v>terminato</v>
      </c>
      <c r="Q1765" t="str">
        <f t="shared" si="141"/>
        <v>0</v>
      </c>
      <c r="R1765" t="str">
        <f t="shared" si="141"/>
        <v>39</v>
      </c>
    </row>
    <row r="1766" spans="1:18" ht="12.75" customHeight="1" x14ac:dyDescent="0.3">
      <c r="A1766" s="16">
        <v>1768</v>
      </c>
      <c r="B1766" s="14" t="s">
        <v>853</v>
      </c>
      <c r="C1766" s="14" t="s">
        <v>8</v>
      </c>
      <c r="D1766" s="14" t="s">
        <v>47</v>
      </c>
      <c r="E1766" s="14" t="s">
        <v>10</v>
      </c>
      <c r="F1766" s="16">
        <v>0</v>
      </c>
      <c r="G1766" s="17">
        <v>29</v>
      </c>
      <c r="H1766" s="18" t="str">
        <f t="shared" si="137"/>
        <v/>
      </c>
      <c r="I1766" s="14" t="str">
        <f t="shared" si="138"/>
        <v>ITA-zan pin SPA-29</v>
      </c>
      <c r="J1766" s="32" t="str">
        <f>MID(Tabella1[[#This Row],[COD PRODOTTO]],3,3)</f>
        <v>901</v>
      </c>
      <c r="K1766" s="32"/>
      <c r="L1766" t="str">
        <f t="shared" si="139"/>
        <v>terminato</v>
      </c>
      <c r="M1766" t="str">
        <f t="shared" si="140"/>
        <v>L7901134</v>
      </c>
      <c r="N1766" t="str">
        <f>TRIM(C1766)</f>
        <v>ITA</v>
      </c>
      <c r="O1766" t="str">
        <f>TRIM(D1766)</f>
        <v>zan pin SPA</v>
      </c>
      <c r="P1766" t="str">
        <f>TRIM(E1766)</f>
        <v>terminato</v>
      </c>
      <c r="Q1766" t="str">
        <f t="shared" si="141"/>
        <v>0</v>
      </c>
      <c r="R1766" t="str">
        <f t="shared" si="141"/>
        <v>29</v>
      </c>
    </row>
    <row r="1767" spans="1:18" ht="12.75" customHeight="1" x14ac:dyDescent="0.3">
      <c r="A1767" s="16">
        <v>1769</v>
      </c>
      <c r="B1767" s="14" t="s">
        <v>854</v>
      </c>
      <c r="C1767" s="14" t="s">
        <v>8</v>
      </c>
      <c r="D1767" s="14" t="s">
        <v>75</v>
      </c>
      <c r="E1767" s="15" t="s">
        <v>1391</v>
      </c>
      <c r="F1767" s="16">
        <v>20</v>
      </c>
      <c r="G1767" s="17">
        <v>28</v>
      </c>
      <c r="H1767" s="18">
        <f t="shared" si="137"/>
        <v>560</v>
      </c>
      <c r="I1767" s="14" t="str">
        <f t="shared" si="138"/>
        <v>ITA-lollo SRL-28</v>
      </c>
      <c r="J1767" s="32" t="str">
        <f>MID(Tabella1[[#This Row],[COD PRODOTTO]],3,3)</f>
        <v>994</v>
      </c>
      <c r="K1767" s="32"/>
      <c r="L1767" t="str">
        <f t="shared" si="139"/>
        <v>terminato</v>
      </c>
      <c r="M1767" t="str">
        <f t="shared" si="140"/>
        <v>N7994674</v>
      </c>
      <c r="N1767" t="str">
        <f>TRIM(C1767)</f>
        <v>ITA</v>
      </c>
      <c r="O1767" t="str">
        <f>TRIM(D1767)</f>
        <v>lollo SRL</v>
      </c>
      <c r="P1767" t="str">
        <f>TRIM(E1767)</f>
        <v>non terminato</v>
      </c>
      <c r="Q1767" t="str">
        <f t="shared" si="141"/>
        <v>20</v>
      </c>
      <c r="R1767" t="str">
        <f t="shared" si="141"/>
        <v>28</v>
      </c>
    </row>
    <row r="1768" spans="1:18" ht="12.75" customHeight="1" x14ac:dyDescent="0.3">
      <c r="A1768" s="16">
        <v>1770</v>
      </c>
      <c r="B1768" s="14" t="s">
        <v>854</v>
      </c>
      <c r="C1768" s="14" t="s">
        <v>8</v>
      </c>
      <c r="D1768" s="14" t="s">
        <v>75</v>
      </c>
      <c r="E1768" s="14" t="s">
        <v>10</v>
      </c>
      <c r="F1768" s="16">
        <v>0</v>
      </c>
      <c r="G1768" s="17">
        <v>19</v>
      </c>
      <c r="H1768" s="18" t="str">
        <f t="shared" si="137"/>
        <v/>
      </c>
      <c r="I1768" s="14" t="str">
        <f t="shared" si="138"/>
        <v>ITA-lollo SRL-19</v>
      </c>
      <c r="J1768" s="32" t="str">
        <f>MID(Tabella1[[#This Row],[COD PRODOTTO]],3,3)</f>
        <v>994</v>
      </c>
      <c r="K1768" s="32"/>
      <c r="L1768" t="str">
        <f t="shared" si="139"/>
        <v>terminato</v>
      </c>
      <c r="M1768" t="str">
        <f t="shared" si="140"/>
        <v>N7994674</v>
      </c>
      <c r="N1768" t="str">
        <f>TRIM(C1768)</f>
        <v>ITA</v>
      </c>
      <c r="O1768" t="str">
        <f>TRIM(D1768)</f>
        <v>lollo SRL</v>
      </c>
      <c r="P1768" t="str">
        <f>TRIM(E1768)</f>
        <v>terminato</v>
      </c>
      <c r="Q1768" t="str">
        <f t="shared" si="141"/>
        <v>0</v>
      </c>
      <c r="R1768" t="str">
        <f t="shared" si="141"/>
        <v>19</v>
      </c>
    </row>
    <row r="1769" spans="1:18" ht="12.75" customHeight="1" x14ac:dyDescent="0.3">
      <c r="A1769" s="16">
        <v>1771</v>
      </c>
      <c r="B1769" s="14" t="s">
        <v>855</v>
      </c>
      <c r="C1769" s="14" t="s">
        <v>8</v>
      </c>
      <c r="D1769" s="14" t="s">
        <v>9</v>
      </c>
      <c r="E1769" s="14" t="s">
        <v>10</v>
      </c>
      <c r="F1769" s="16">
        <v>0</v>
      </c>
      <c r="G1769" s="17">
        <v>28</v>
      </c>
      <c r="H1769" s="18" t="str">
        <f t="shared" si="137"/>
        <v/>
      </c>
      <c r="I1769" s="14" t="str">
        <f t="shared" si="138"/>
        <v>ITA-SG-28</v>
      </c>
      <c r="J1769" s="32" t="str">
        <f>MID(Tabella1[[#This Row],[COD PRODOTTO]],3,3)</f>
        <v>046</v>
      </c>
      <c r="K1769" s="32"/>
      <c r="L1769" t="str">
        <f t="shared" si="139"/>
        <v>terminato</v>
      </c>
      <c r="M1769" t="str">
        <f t="shared" si="140"/>
        <v>M6046717</v>
      </c>
      <c r="N1769" t="str">
        <f>TRIM(C1769)</f>
        <v>ITA</v>
      </c>
      <c r="O1769" t="str">
        <f>TRIM(D1769)</f>
        <v>SG</v>
      </c>
      <c r="P1769" t="str">
        <f>TRIM(E1769)</f>
        <v>terminato</v>
      </c>
      <c r="Q1769" t="str">
        <f t="shared" si="141"/>
        <v>0</v>
      </c>
      <c r="R1769" t="str">
        <f t="shared" si="141"/>
        <v>28</v>
      </c>
    </row>
    <row r="1770" spans="1:18" ht="12.75" customHeight="1" x14ac:dyDescent="0.3">
      <c r="A1770" s="16">
        <v>1772</v>
      </c>
      <c r="B1770" s="14" t="s">
        <v>856</v>
      </c>
      <c r="C1770" s="14" t="s">
        <v>8</v>
      </c>
      <c r="D1770" s="14" t="s">
        <v>9</v>
      </c>
      <c r="E1770" s="14" t="s">
        <v>10</v>
      </c>
      <c r="F1770" s="16">
        <v>0</v>
      </c>
      <c r="G1770" s="17">
        <v>26</v>
      </c>
      <c r="H1770" s="18" t="str">
        <f t="shared" si="137"/>
        <v/>
      </c>
      <c r="I1770" s="14" t="str">
        <f t="shared" si="138"/>
        <v>ITA-SG-26</v>
      </c>
      <c r="J1770" s="32" t="str">
        <f>MID(Tabella1[[#This Row],[COD PRODOTTO]],3,3)</f>
        <v>011</v>
      </c>
      <c r="K1770" s="32"/>
      <c r="L1770" t="str">
        <f t="shared" si="139"/>
        <v>terminato</v>
      </c>
      <c r="M1770" t="str">
        <f t="shared" si="140"/>
        <v>M2011817</v>
      </c>
      <c r="N1770" t="str">
        <f>TRIM(C1770)</f>
        <v>ITA</v>
      </c>
      <c r="O1770" t="str">
        <f>TRIM(D1770)</f>
        <v>SG</v>
      </c>
      <c r="P1770" t="str">
        <f>TRIM(E1770)</f>
        <v>terminato</v>
      </c>
      <c r="Q1770" t="str">
        <f t="shared" si="141"/>
        <v>0</v>
      </c>
      <c r="R1770" t="str">
        <f t="shared" si="141"/>
        <v>26</v>
      </c>
    </row>
    <row r="1771" spans="1:18" ht="12.75" customHeight="1" x14ac:dyDescent="0.3">
      <c r="A1771" s="16">
        <v>1773</v>
      </c>
      <c r="B1771" s="14" t="s">
        <v>856</v>
      </c>
      <c r="C1771" s="14" t="s">
        <v>8</v>
      </c>
      <c r="D1771" s="14" t="s">
        <v>9</v>
      </c>
      <c r="E1771" s="15" t="s">
        <v>1391</v>
      </c>
      <c r="F1771" s="16">
        <v>20</v>
      </c>
      <c r="G1771" s="17">
        <v>28</v>
      </c>
      <c r="H1771" s="18">
        <f t="shared" si="137"/>
        <v>560</v>
      </c>
      <c r="I1771" s="14" t="str">
        <f t="shared" si="138"/>
        <v>ITA-SG-28</v>
      </c>
      <c r="J1771" s="32" t="str">
        <f>MID(Tabella1[[#This Row],[COD PRODOTTO]],3,3)</f>
        <v>011</v>
      </c>
      <c r="K1771" s="32"/>
      <c r="L1771" t="str">
        <f t="shared" si="139"/>
        <v>terminato</v>
      </c>
      <c r="M1771" t="str">
        <f t="shared" si="140"/>
        <v>M2011817</v>
      </c>
      <c r="N1771" t="str">
        <f>TRIM(C1771)</f>
        <v>ITA</v>
      </c>
      <c r="O1771" t="str">
        <f>TRIM(D1771)</f>
        <v>SG</v>
      </c>
      <c r="P1771" t="str">
        <f>TRIM(E1771)</f>
        <v>non terminato</v>
      </c>
      <c r="Q1771" t="str">
        <f t="shared" si="141"/>
        <v>20</v>
      </c>
      <c r="R1771" t="str">
        <f t="shared" si="141"/>
        <v>28</v>
      </c>
    </row>
    <row r="1772" spans="1:18" ht="12.75" customHeight="1" x14ac:dyDescent="0.3">
      <c r="A1772" s="16">
        <v>1774</v>
      </c>
      <c r="B1772" s="14" t="s">
        <v>856</v>
      </c>
      <c r="C1772" s="14" t="s">
        <v>8</v>
      </c>
      <c r="D1772" s="14" t="s">
        <v>9</v>
      </c>
      <c r="E1772" s="15" t="s">
        <v>1391</v>
      </c>
      <c r="F1772" s="16">
        <v>30</v>
      </c>
      <c r="G1772" s="17">
        <v>20</v>
      </c>
      <c r="H1772" s="18">
        <f t="shared" si="137"/>
        <v>600</v>
      </c>
      <c r="I1772" s="14" t="str">
        <f t="shared" si="138"/>
        <v>ITA-SG-20</v>
      </c>
      <c r="J1772" s="32" t="str">
        <f>MID(Tabella1[[#This Row],[COD PRODOTTO]],3,3)</f>
        <v>011</v>
      </c>
      <c r="K1772" s="32"/>
      <c r="L1772" t="str">
        <f t="shared" si="139"/>
        <v>terminato</v>
      </c>
      <c r="M1772" t="str">
        <f t="shared" si="140"/>
        <v>M2011817</v>
      </c>
      <c r="N1772" t="str">
        <f>TRIM(C1772)</f>
        <v>ITA</v>
      </c>
      <c r="O1772" t="str">
        <f>TRIM(D1772)</f>
        <v>SG</v>
      </c>
      <c r="P1772" t="str">
        <f>TRIM(E1772)</f>
        <v>non terminato</v>
      </c>
      <c r="Q1772" t="str">
        <f t="shared" si="141"/>
        <v>30</v>
      </c>
      <c r="R1772" t="str">
        <f t="shared" si="141"/>
        <v>20</v>
      </c>
    </row>
    <row r="1773" spans="1:18" ht="12.75" customHeight="1" x14ac:dyDescent="0.3">
      <c r="A1773" s="16">
        <v>1775</v>
      </c>
      <c r="B1773" s="14" t="s">
        <v>857</v>
      </c>
      <c r="C1773" s="14" t="s">
        <v>8</v>
      </c>
      <c r="D1773" s="14" t="s">
        <v>47</v>
      </c>
      <c r="E1773" s="14" t="s">
        <v>10</v>
      </c>
      <c r="F1773" s="16">
        <v>0</v>
      </c>
      <c r="G1773" s="17">
        <v>32</v>
      </c>
      <c r="H1773" s="18" t="str">
        <f t="shared" si="137"/>
        <v/>
      </c>
      <c r="I1773" s="14" t="str">
        <f t="shared" si="138"/>
        <v>ITA-zan pin SPA-32</v>
      </c>
      <c r="J1773" s="32" t="str">
        <f>MID(Tabella1[[#This Row],[COD PRODOTTO]],3,3)</f>
        <v>171</v>
      </c>
      <c r="K1773" s="32"/>
      <c r="L1773" t="str">
        <f t="shared" si="139"/>
        <v>terminato</v>
      </c>
      <c r="M1773" t="str">
        <f t="shared" si="140"/>
        <v>A4171759</v>
      </c>
      <c r="N1773" t="str">
        <f>TRIM(C1773)</f>
        <v>ITA</v>
      </c>
      <c r="O1773" t="str">
        <f>TRIM(D1773)</f>
        <v>zan pin SPA</v>
      </c>
      <c r="P1773" t="str">
        <f>TRIM(E1773)</f>
        <v>terminato</v>
      </c>
      <c r="Q1773" t="str">
        <f t="shared" si="141"/>
        <v>0</v>
      </c>
      <c r="R1773" t="str">
        <f t="shared" si="141"/>
        <v>32</v>
      </c>
    </row>
    <row r="1774" spans="1:18" ht="12.75" customHeight="1" x14ac:dyDescent="0.3">
      <c r="A1774" s="16">
        <v>1776</v>
      </c>
      <c r="B1774" s="14" t="s">
        <v>857</v>
      </c>
      <c r="C1774" s="14" t="s">
        <v>8</v>
      </c>
      <c r="D1774" s="14" t="s">
        <v>47</v>
      </c>
      <c r="E1774" s="15" t="s">
        <v>1391</v>
      </c>
      <c r="F1774" s="16">
        <v>20</v>
      </c>
      <c r="G1774" s="17">
        <v>35</v>
      </c>
      <c r="H1774" s="18">
        <f t="shared" si="137"/>
        <v>700</v>
      </c>
      <c r="I1774" s="14" t="str">
        <f t="shared" si="138"/>
        <v>ITA-zan pin SPA-35</v>
      </c>
      <c r="J1774" s="32" t="str">
        <f>MID(Tabella1[[#This Row],[COD PRODOTTO]],3,3)</f>
        <v>171</v>
      </c>
      <c r="K1774" s="32"/>
      <c r="L1774" t="str">
        <f t="shared" si="139"/>
        <v>terminato</v>
      </c>
      <c r="M1774" t="str">
        <f t="shared" si="140"/>
        <v>A4171759</v>
      </c>
      <c r="N1774" t="str">
        <f>TRIM(C1774)</f>
        <v>ITA</v>
      </c>
      <c r="O1774" t="str">
        <f>TRIM(D1774)</f>
        <v>zan pin SPA</v>
      </c>
      <c r="P1774" t="str">
        <f>TRIM(E1774)</f>
        <v>non terminato</v>
      </c>
      <c r="Q1774" t="str">
        <f t="shared" si="141"/>
        <v>20</v>
      </c>
      <c r="R1774" t="str">
        <f t="shared" si="141"/>
        <v>35</v>
      </c>
    </row>
    <row r="1775" spans="1:18" ht="12.75" customHeight="1" x14ac:dyDescent="0.3">
      <c r="A1775" s="16">
        <v>1777</v>
      </c>
      <c r="B1775" s="14" t="s">
        <v>858</v>
      </c>
      <c r="C1775" s="14" t="s">
        <v>8</v>
      </c>
      <c r="D1775" s="14" t="s">
        <v>47</v>
      </c>
      <c r="E1775" s="14" t="s">
        <v>10</v>
      </c>
      <c r="F1775" s="16">
        <v>0</v>
      </c>
      <c r="G1775" s="17">
        <v>38</v>
      </c>
      <c r="H1775" s="18" t="str">
        <f t="shared" si="137"/>
        <v/>
      </c>
      <c r="I1775" s="14" t="str">
        <f t="shared" si="138"/>
        <v>ITA-zan pin SPA-38</v>
      </c>
      <c r="J1775" s="32" t="str">
        <f>MID(Tabella1[[#This Row],[COD PRODOTTO]],3,3)</f>
        <v>730</v>
      </c>
      <c r="K1775" s="32"/>
      <c r="L1775" t="str">
        <f t="shared" si="139"/>
        <v>terminato</v>
      </c>
      <c r="M1775" t="str">
        <f t="shared" si="140"/>
        <v>L7730795</v>
      </c>
      <c r="N1775" t="str">
        <f>TRIM(C1775)</f>
        <v>ITA</v>
      </c>
      <c r="O1775" t="str">
        <f>TRIM(D1775)</f>
        <v>zan pin SPA</v>
      </c>
      <c r="P1775" t="str">
        <f>TRIM(E1775)</f>
        <v>terminato</v>
      </c>
      <c r="Q1775" t="str">
        <f t="shared" si="141"/>
        <v>0</v>
      </c>
      <c r="R1775" t="str">
        <f t="shared" si="141"/>
        <v>38</v>
      </c>
    </row>
    <row r="1776" spans="1:18" ht="12.75" customHeight="1" x14ac:dyDescent="0.3">
      <c r="A1776" s="16">
        <v>1778</v>
      </c>
      <c r="B1776" s="14" t="s">
        <v>858</v>
      </c>
      <c r="C1776" s="14" t="s">
        <v>8</v>
      </c>
      <c r="D1776" s="14" t="s">
        <v>47</v>
      </c>
      <c r="E1776" s="15" t="s">
        <v>1391</v>
      </c>
      <c r="F1776" s="16">
        <v>30</v>
      </c>
      <c r="G1776" s="17">
        <v>28</v>
      </c>
      <c r="H1776" s="18">
        <f t="shared" si="137"/>
        <v>840</v>
      </c>
      <c r="I1776" s="14" t="str">
        <f t="shared" si="138"/>
        <v>ITA-zan pin SPA-28</v>
      </c>
      <c r="J1776" s="32" t="str">
        <f>MID(Tabella1[[#This Row],[COD PRODOTTO]],3,3)</f>
        <v>730</v>
      </c>
      <c r="K1776" s="32"/>
      <c r="L1776" t="str">
        <f t="shared" si="139"/>
        <v>terminato</v>
      </c>
      <c r="M1776" t="str">
        <f t="shared" si="140"/>
        <v>L7730795</v>
      </c>
      <c r="N1776" t="str">
        <f>TRIM(C1776)</f>
        <v>ITA</v>
      </c>
      <c r="O1776" t="str">
        <f>TRIM(D1776)</f>
        <v>zan pin SPA</v>
      </c>
      <c r="P1776" t="str">
        <f>TRIM(E1776)</f>
        <v>non terminato</v>
      </c>
      <c r="Q1776" t="str">
        <f t="shared" si="141"/>
        <v>30</v>
      </c>
      <c r="R1776" t="str">
        <f t="shared" si="141"/>
        <v>28</v>
      </c>
    </row>
    <row r="1777" spans="1:18" ht="12.75" customHeight="1" x14ac:dyDescent="0.3">
      <c r="A1777" s="16">
        <v>1779</v>
      </c>
      <c r="B1777" s="14" t="s">
        <v>858</v>
      </c>
      <c r="C1777" s="14" t="s">
        <v>8</v>
      </c>
      <c r="D1777" s="14" t="s">
        <v>47</v>
      </c>
      <c r="E1777" s="15" t="s">
        <v>1391</v>
      </c>
      <c r="F1777" s="16">
        <v>20</v>
      </c>
      <c r="G1777" s="17">
        <v>25</v>
      </c>
      <c r="H1777" s="18">
        <f t="shared" si="137"/>
        <v>500</v>
      </c>
      <c r="I1777" s="14" t="str">
        <f t="shared" si="138"/>
        <v>ITA-zan pin SPA-25</v>
      </c>
      <c r="J1777" s="32" t="str">
        <f>MID(Tabella1[[#This Row],[COD PRODOTTO]],3,3)</f>
        <v>730</v>
      </c>
      <c r="K1777" s="32"/>
      <c r="L1777" t="str">
        <f t="shared" si="139"/>
        <v>terminato</v>
      </c>
      <c r="M1777" t="str">
        <f t="shared" si="140"/>
        <v>L7730795</v>
      </c>
      <c r="N1777" t="str">
        <f>TRIM(C1777)</f>
        <v>ITA</v>
      </c>
      <c r="O1777" t="str">
        <f>TRIM(D1777)</f>
        <v>zan pin SPA</v>
      </c>
      <c r="P1777" t="str">
        <f>TRIM(E1777)</f>
        <v>non terminato</v>
      </c>
      <c r="Q1777" t="str">
        <f t="shared" si="141"/>
        <v>20</v>
      </c>
      <c r="R1777" t="str">
        <f t="shared" si="141"/>
        <v>25</v>
      </c>
    </row>
    <row r="1778" spans="1:18" ht="12.75" customHeight="1" x14ac:dyDescent="0.3">
      <c r="A1778" s="16">
        <v>1780</v>
      </c>
      <c r="B1778" s="14" t="s">
        <v>858</v>
      </c>
      <c r="C1778" s="14" t="s">
        <v>8</v>
      </c>
      <c r="D1778" s="14" t="s">
        <v>47</v>
      </c>
      <c r="E1778" s="15" t="s">
        <v>1391</v>
      </c>
      <c r="F1778" s="16">
        <v>20</v>
      </c>
      <c r="G1778" s="17">
        <v>33</v>
      </c>
      <c r="H1778" s="18">
        <f t="shared" si="137"/>
        <v>660</v>
      </c>
      <c r="I1778" s="14" t="str">
        <f t="shared" si="138"/>
        <v>ITA-zan pin SPA-33</v>
      </c>
      <c r="J1778" s="32" t="str">
        <f>MID(Tabella1[[#This Row],[COD PRODOTTO]],3,3)</f>
        <v>730</v>
      </c>
      <c r="K1778" s="32"/>
      <c r="L1778" t="str">
        <f t="shared" si="139"/>
        <v>terminato</v>
      </c>
      <c r="M1778" t="str">
        <f t="shared" si="140"/>
        <v>L7730795</v>
      </c>
      <c r="N1778" t="str">
        <f>TRIM(C1778)</f>
        <v>ITA</v>
      </c>
      <c r="O1778" t="str">
        <f>TRIM(D1778)</f>
        <v>zan pin SPA</v>
      </c>
      <c r="P1778" t="str">
        <f>TRIM(E1778)</f>
        <v>non terminato</v>
      </c>
      <c r="Q1778" t="str">
        <f t="shared" si="141"/>
        <v>20</v>
      </c>
      <c r="R1778" t="str">
        <f t="shared" si="141"/>
        <v>33</v>
      </c>
    </row>
    <row r="1779" spans="1:18" ht="12.75" customHeight="1" x14ac:dyDescent="0.3">
      <c r="A1779" s="16">
        <v>1781</v>
      </c>
      <c r="B1779" s="14" t="s">
        <v>859</v>
      </c>
      <c r="C1779" s="14" t="s">
        <v>14</v>
      </c>
      <c r="D1779" s="14" t="s">
        <v>13</v>
      </c>
      <c r="E1779" s="14" t="s">
        <v>10</v>
      </c>
      <c r="F1779" s="16">
        <v>0</v>
      </c>
      <c r="G1779" s="17">
        <v>22</v>
      </c>
      <c r="H1779" s="18" t="str">
        <f t="shared" si="137"/>
        <v/>
      </c>
      <c r="I1779" s="14" t="str">
        <f t="shared" si="138"/>
        <v>EGY-ccc order-22</v>
      </c>
      <c r="J1779" s="32" t="str">
        <f>MID(Tabella1[[#This Row],[COD PRODOTTO]],3,3)</f>
        <v>977</v>
      </c>
      <c r="K1779" s="32"/>
      <c r="L1779" t="str">
        <f t="shared" si="139"/>
        <v>terminato</v>
      </c>
      <c r="M1779" t="str">
        <f t="shared" si="140"/>
        <v>M3977565</v>
      </c>
      <c r="N1779" t="str">
        <f>TRIM(C1779)</f>
        <v>EGY</v>
      </c>
      <c r="O1779" t="str">
        <f>TRIM(D1779)</f>
        <v>ccc order</v>
      </c>
      <c r="P1779" t="str">
        <f>TRIM(E1779)</f>
        <v>terminato</v>
      </c>
      <c r="Q1779" t="str">
        <f t="shared" si="141"/>
        <v>0</v>
      </c>
      <c r="R1779" t="str">
        <f t="shared" si="141"/>
        <v>22</v>
      </c>
    </row>
    <row r="1780" spans="1:18" ht="12.75" customHeight="1" x14ac:dyDescent="0.3">
      <c r="A1780" s="16">
        <v>1782</v>
      </c>
      <c r="B1780" s="14" t="s">
        <v>859</v>
      </c>
      <c r="C1780" s="14" t="s">
        <v>14</v>
      </c>
      <c r="D1780" s="14" t="s">
        <v>13</v>
      </c>
      <c r="E1780" s="15" t="s">
        <v>1391</v>
      </c>
      <c r="F1780" s="16">
        <v>20</v>
      </c>
      <c r="G1780" s="17">
        <v>22</v>
      </c>
      <c r="H1780" s="18">
        <f t="shared" si="137"/>
        <v>440</v>
      </c>
      <c r="I1780" s="14" t="str">
        <f t="shared" si="138"/>
        <v>EGY-ccc order-22</v>
      </c>
      <c r="J1780" s="32" t="str">
        <f>MID(Tabella1[[#This Row],[COD PRODOTTO]],3,3)</f>
        <v>977</v>
      </c>
      <c r="K1780" s="32"/>
      <c r="L1780" t="str">
        <f t="shared" si="139"/>
        <v>terminato</v>
      </c>
      <c r="M1780" t="str">
        <f t="shared" si="140"/>
        <v>M3977565</v>
      </c>
      <c r="N1780" t="str">
        <f>TRIM(C1780)</f>
        <v>EGY</v>
      </c>
      <c r="O1780" t="str">
        <f>TRIM(D1780)</f>
        <v>ccc order</v>
      </c>
      <c r="P1780" t="str">
        <f>TRIM(E1780)</f>
        <v>non terminato</v>
      </c>
      <c r="Q1780" t="str">
        <f t="shared" si="141"/>
        <v>20</v>
      </c>
      <c r="R1780" t="str">
        <f t="shared" si="141"/>
        <v>22</v>
      </c>
    </row>
    <row r="1781" spans="1:18" ht="12.75" customHeight="1" x14ac:dyDescent="0.3">
      <c r="A1781" s="16">
        <v>1783</v>
      </c>
      <c r="B1781" s="14" t="s">
        <v>860</v>
      </c>
      <c r="C1781" s="14" t="s">
        <v>8</v>
      </c>
      <c r="D1781" s="14" t="s">
        <v>47</v>
      </c>
      <c r="E1781" s="14" t="s">
        <v>10</v>
      </c>
      <c r="F1781" s="16">
        <v>0</v>
      </c>
      <c r="G1781" s="17">
        <v>29</v>
      </c>
      <c r="H1781" s="18" t="str">
        <f t="shared" si="137"/>
        <v/>
      </c>
      <c r="I1781" s="14" t="str">
        <f t="shared" si="138"/>
        <v>ITA-zan pin SPA-29</v>
      </c>
      <c r="J1781" s="32" t="str">
        <f>MID(Tabella1[[#This Row],[COD PRODOTTO]],3,3)</f>
        <v>786</v>
      </c>
      <c r="K1781" s="32"/>
      <c r="L1781" t="str">
        <f t="shared" si="139"/>
        <v>terminato</v>
      </c>
      <c r="M1781" t="str">
        <f t="shared" si="140"/>
        <v>S4786841</v>
      </c>
      <c r="N1781" t="str">
        <f>TRIM(C1781)</f>
        <v>ITA</v>
      </c>
      <c r="O1781" t="str">
        <f>TRIM(D1781)</f>
        <v>zan pin SPA</v>
      </c>
      <c r="P1781" t="str">
        <f>TRIM(E1781)</f>
        <v>terminato</v>
      </c>
      <c r="Q1781" t="str">
        <f t="shared" si="141"/>
        <v>0</v>
      </c>
      <c r="R1781" t="str">
        <f t="shared" si="141"/>
        <v>29</v>
      </c>
    </row>
    <row r="1782" spans="1:18" ht="12.75" customHeight="1" x14ac:dyDescent="0.3">
      <c r="A1782" s="16">
        <v>1784</v>
      </c>
      <c r="B1782" s="14" t="s">
        <v>860</v>
      </c>
      <c r="C1782" s="14" t="s">
        <v>8</v>
      </c>
      <c r="D1782" s="14" t="s">
        <v>47</v>
      </c>
      <c r="E1782" s="15" t="s">
        <v>1391</v>
      </c>
      <c r="F1782" s="16">
        <v>30</v>
      </c>
      <c r="G1782" s="17">
        <v>30</v>
      </c>
      <c r="H1782" s="18">
        <f t="shared" si="137"/>
        <v>900</v>
      </c>
      <c r="I1782" s="14" t="str">
        <f t="shared" si="138"/>
        <v>ITA-zan pin SPA-30</v>
      </c>
      <c r="J1782" s="32" t="str">
        <f>MID(Tabella1[[#This Row],[COD PRODOTTO]],3,3)</f>
        <v>786</v>
      </c>
      <c r="K1782" s="32"/>
      <c r="L1782" t="str">
        <f t="shared" si="139"/>
        <v>terminato</v>
      </c>
      <c r="M1782" t="str">
        <f t="shared" si="140"/>
        <v>S4786841</v>
      </c>
      <c r="N1782" t="str">
        <f>TRIM(C1782)</f>
        <v>ITA</v>
      </c>
      <c r="O1782" t="str">
        <f>TRIM(D1782)</f>
        <v>zan pin SPA</v>
      </c>
      <c r="P1782" t="str">
        <f>TRIM(E1782)</f>
        <v>non terminato</v>
      </c>
      <c r="Q1782" t="str">
        <f t="shared" si="141"/>
        <v>30</v>
      </c>
      <c r="R1782" t="str">
        <f t="shared" si="141"/>
        <v>30</v>
      </c>
    </row>
    <row r="1783" spans="1:18" ht="12.75" customHeight="1" x14ac:dyDescent="0.3">
      <c r="A1783" s="16">
        <v>1785</v>
      </c>
      <c r="B1783" s="14" t="s">
        <v>861</v>
      </c>
      <c r="C1783" s="14" t="s">
        <v>8</v>
      </c>
      <c r="D1783" s="14" t="s">
        <v>47</v>
      </c>
      <c r="E1783" s="15" t="s">
        <v>1391</v>
      </c>
      <c r="F1783" s="16">
        <v>20</v>
      </c>
      <c r="G1783" s="17">
        <v>40</v>
      </c>
      <c r="H1783" s="18">
        <f t="shared" si="137"/>
        <v>800</v>
      </c>
      <c r="I1783" s="14" t="str">
        <f t="shared" si="138"/>
        <v>ITA-zan pin SPA-40</v>
      </c>
      <c r="J1783" s="32" t="str">
        <f>MID(Tabella1[[#This Row],[COD PRODOTTO]],3,3)</f>
        <v>868</v>
      </c>
      <c r="K1783" s="32"/>
      <c r="L1783" t="str">
        <f t="shared" si="139"/>
        <v>terminato</v>
      </c>
      <c r="M1783" t="str">
        <f t="shared" si="140"/>
        <v>V8868592</v>
      </c>
      <c r="N1783" t="str">
        <f>TRIM(C1783)</f>
        <v>ITA</v>
      </c>
      <c r="O1783" t="str">
        <f>TRIM(D1783)</f>
        <v>zan pin SPA</v>
      </c>
      <c r="P1783" t="str">
        <f>TRIM(E1783)</f>
        <v>non terminato</v>
      </c>
      <c r="Q1783" t="str">
        <f t="shared" si="141"/>
        <v>20</v>
      </c>
      <c r="R1783" t="str">
        <f t="shared" si="141"/>
        <v>40</v>
      </c>
    </row>
    <row r="1784" spans="1:18" ht="12.75" customHeight="1" x14ac:dyDescent="0.3">
      <c r="A1784" s="16">
        <v>1786</v>
      </c>
      <c r="B1784" s="14" t="s">
        <v>861</v>
      </c>
      <c r="C1784" s="14" t="s">
        <v>8</v>
      </c>
      <c r="D1784" s="14" t="s">
        <v>47</v>
      </c>
      <c r="E1784" s="15" t="s">
        <v>1391</v>
      </c>
      <c r="F1784" s="16">
        <v>20</v>
      </c>
      <c r="G1784" s="17">
        <v>39</v>
      </c>
      <c r="H1784" s="18">
        <f t="shared" si="137"/>
        <v>780</v>
      </c>
      <c r="I1784" s="14" t="str">
        <f t="shared" si="138"/>
        <v>ITA-zan pin SPA-39</v>
      </c>
      <c r="J1784" s="32" t="str">
        <f>MID(Tabella1[[#This Row],[COD PRODOTTO]],3,3)</f>
        <v>868</v>
      </c>
      <c r="K1784" s="32"/>
      <c r="L1784" t="str">
        <f t="shared" si="139"/>
        <v>terminato</v>
      </c>
      <c r="M1784" t="str">
        <f t="shared" si="140"/>
        <v>V8868592</v>
      </c>
      <c r="N1784" t="str">
        <f>TRIM(C1784)</f>
        <v>ITA</v>
      </c>
      <c r="O1784" t="str">
        <f>TRIM(D1784)</f>
        <v>zan pin SPA</v>
      </c>
      <c r="P1784" t="str">
        <f>TRIM(E1784)</f>
        <v>non terminato</v>
      </c>
      <c r="Q1784" t="str">
        <f t="shared" si="141"/>
        <v>20</v>
      </c>
      <c r="R1784" t="str">
        <f t="shared" si="141"/>
        <v>39</v>
      </c>
    </row>
    <row r="1785" spans="1:18" ht="12.75" customHeight="1" x14ac:dyDescent="0.3">
      <c r="A1785" s="16">
        <v>1787</v>
      </c>
      <c r="B1785" s="14" t="s">
        <v>861</v>
      </c>
      <c r="C1785" s="14" t="s">
        <v>8</v>
      </c>
      <c r="D1785" s="14" t="s">
        <v>47</v>
      </c>
      <c r="E1785" s="14" t="s">
        <v>10</v>
      </c>
      <c r="F1785" s="16">
        <v>0</v>
      </c>
      <c r="G1785" s="17">
        <v>13</v>
      </c>
      <c r="H1785" s="18" t="str">
        <f t="shared" si="137"/>
        <v/>
      </c>
      <c r="I1785" s="14" t="str">
        <f t="shared" si="138"/>
        <v>ITA-zan pin SPA-13</v>
      </c>
      <c r="J1785" s="32" t="str">
        <f>MID(Tabella1[[#This Row],[COD PRODOTTO]],3,3)</f>
        <v>868</v>
      </c>
      <c r="K1785" s="32"/>
      <c r="L1785" t="str">
        <f t="shared" si="139"/>
        <v>terminato</v>
      </c>
      <c r="M1785" t="str">
        <f t="shared" si="140"/>
        <v>V8868592</v>
      </c>
      <c r="N1785" t="str">
        <f>TRIM(C1785)</f>
        <v>ITA</v>
      </c>
      <c r="O1785" t="str">
        <f>TRIM(D1785)</f>
        <v>zan pin SPA</v>
      </c>
      <c r="P1785" t="str">
        <f>TRIM(E1785)</f>
        <v>terminato</v>
      </c>
      <c r="Q1785" t="str">
        <f t="shared" si="141"/>
        <v>0</v>
      </c>
      <c r="R1785" t="str">
        <f t="shared" si="141"/>
        <v>13</v>
      </c>
    </row>
    <row r="1786" spans="1:18" ht="12.75" customHeight="1" x14ac:dyDescent="0.3">
      <c r="A1786" s="16">
        <v>1788</v>
      </c>
      <c r="B1786" s="14" t="s">
        <v>861</v>
      </c>
      <c r="C1786" s="14" t="s">
        <v>8</v>
      </c>
      <c r="D1786" s="14" t="s">
        <v>47</v>
      </c>
      <c r="E1786" s="15" t="s">
        <v>1391</v>
      </c>
      <c r="F1786" s="16">
        <v>30</v>
      </c>
      <c r="G1786" s="17">
        <v>21</v>
      </c>
      <c r="H1786" s="18">
        <f t="shared" si="137"/>
        <v>630</v>
      </c>
      <c r="I1786" s="14" t="str">
        <f t="shared" si="138"/>
        <v>ITA-zan pin SPA-21</v>
      </c>
      <c r="J1786" s="32" t="str">
        <f>MID(Tabella1[[#This Row],[COD PRODOTTO]],3,3)</f>
        <v>868</v>
      </c>
      <c r="K1786" s="32"/>
      <c r="L1786" t="str">
        <f t="shared" si="139"/>
        <v>terminato</v>
      </c>
      <c r="M1786" t="str">
        <f t="shared" si="140"/>
        <v>V8868592</v>
      </c>
      <c r="N1786" t="str">
        <f>TRIM(C1786)</f>
        <v>ITA</v>
      </c>
      <c r="O1786" t="str">
        <f>TRIM(D1786)</f>
        <v>zan pin SPA</v>
      </c>
      <c r="P1786" t="str">
        <f>TRIM(E1786)</f>
        <v>non terminato</v>
      </c>
      <c r="Q1786" t="str">
        <f t="shared" si="141"/>
        <v>30</v>
      </c>
      <c r="R1786" t="str">
        <f t="shared" si="141"/>
        <v>21</v>
      </c>
    </row>
    <row r="1787" spans="1:18" ht="12.75" customHeight="1" x14ac:dyDescent="0.3">
      <c r="A1787" s="16">
        <v>1789</v>
      </c>
      <c r="B1787" s="14" t="s">
        <v>862</v>
      </c>
      <c r="C1787" s="14" t="s">
        <v>8</v>
      </c>
      <c r="D1787" s="14" t="s">
        <v>9</v>
      </c>
      <c r="E1787" s="15" t="s">
        <v>1391</v>
      </c>
      <c r="F1787" s="16">
        <v>30</v>
      </c>
      <c r="G1787" s="17">
        <v>31</v>
      </c>
      <c r="H1787" s="18">
        <f t="shared" si="137"/>
        <v>930</v>
      </c>
      <c r="I1787" s="14" t="str">
        <f t="shared" si="138"/>
        <v>ITA-SG-31</v>
      </c>
      <c r="J1787" s="32" t="str">
        <f>MID(Tabella1[[#This Row],[COD PRODOTTO]],3,3)</f>
        <v>123</v>
      </c>
      <c r="K1787" s="32"/>
      <c r="L1787" t="str">
        <f t="shared" si="139"/>
        <v>terminato</v>
      </c>
      <c r="M1787" t="str">
        <f t="shared" si="140"/>
        <v>M7123285</v>
      </c>
      <c r="N1787" t="str">
        <f>TRIM(C1787)</f>
        <v>ITA</v>
      </c>
      <c r="O1787" t="str">
        <f>TRIM(D1787)</f>
        <v>SG</v>
      </c>
      <c r="P1787" t="str">
        <f>TRIM(E1787)</f>
        <v>non terminato</v>
      </c>
      <c r="Q1787" t="str">
        <f t="shared" si="141"/>
        <v>30</v>
      </c>
      <c r="R1787" t="str">
        <f t="shared" si="141"/>
        <v>31</v>
      </c>
    </row>
    <row r="1788" spans="1:18" ht="12.75" customHeight="1" x14ac:dyDescent="0.3">
      <c r="A1788" s="16">
        <v>1790</v>
      </c>
      <c r="B1788" s="14" t="s">
        <v>862</v>
      </c>
      <c r="C1788" s="14" t="s">
        <v>8</v>
      </c>
      <c r="D1788" s="14" t="s">
        <v>9</v>
      </c>
      <c r="E1788" s="14" t="s">
        <v>10</v>
      </c>
      <c r="F1788" s="16">
        <v>0</v>
      </c>
      <c r="G1788" s="17">
        <v>17</v>
      </c>
      <c r="H1788" s="18" t="str">
        <f t="shared" si="137"/>
        <v/>
      </c>
      <c r="I1788" s="14" t="str">
        <f t="shared" si="138"/>
        <v>ITA-SG-17</v>
      </c>
      <c r="J1788" s="32" t="str">
        <f>MID(Tabella1[[#This Row],[COD PRODOTTO]],3,3)</f>
        <v>123</v>
      </c>
      <c r="K1788" s="32"/>
      <c r="L1788" t="str">
        <f t="shared" si="139"/>
        <v>terminato</v>
      </c>
      <c r="M1788" t="str">
        <f t="shared" si="140"/>
        <v>M7123285</v>
      </c>
      <c r="N1788" t="str">
        <f>TRIM(C1788)</f>
        <v>ITA</v>
      </c>
      <c r="O1788" t="str">
        <f>TRIM(D1788)</f>
        <v>SG</v>
      </c>
      <c r="P1788" t="str">
        <f>TRIM(E1788)</f>
        <v>terminato</v>
      </c>
      <c r="Q1788" t="str">
        <f t="shared" si="141"/>
        <v>0</v>
      </c>
      <c r="R1788" t="str">
        <f t="shared" si="141"/>
        <v>17</v>
      </c>
    </row>
    <row r="1789" spans="1:18" ht="12.75" customHeight="1" x14ac:dyDescent="0.3">
      <c r="A1789" s="16">
        <v>1791</v>
      </c>
      <c r="B1789" s="14" t="s">
        <v>863</v>
      </c>
      <c r="C1789" s="14" t="s">
        <v>8</v>
      </c>
      <c r="D1789" s="14" t="s">
        <v>47</v>
      </c>
      <c r="E1789" s="15" t="s">
        <v>1391</v>
      </c>
      <c r="F1789" s="16">
        <v>30</v>
      </c>
      <c r="G1789" s="17">
        <v>34</v>
      </c>
      <c r="H1789" s="18">
        <f t="shared" si="137"/>
        <v>1020</v>
      </c>
      <c r="I1789" s="14" t="str">
        <f t="shared" si="138"/>
        <v>ITA-zan pin SPA-34</v>
      </c>
      <c r="J1789" s="32" t="str">
        <f>MID(Tabella1[[#This Row],[COD PRODOTTO]],3,3)</f>
        <v>950</v>
      </c>
      <c r="K1789" s="32"/>
      <c r="L1789" t="str">
        <f t="shared" si="139"/>
        <v>terminato</v>
      </c>
      <c r="M1789" t="str">
        <f t="shared" si="140"/>
        <v>M5950738</v>
      </c>
      <c r="N1789" t="str">
        <f>TRIM(C1789)</f>
        <v>ITA</v>
      </c>
      <c r="O1789" t="str">
        <f>TRIM(D1789)</f>
        <v>zan pin SPA</v>
      </c>
      <c r="P1789" t="str">
        <f>TRIM(E1789)</f>
        <v>non terminato</v>
      </c>
      <c r="Q1789" t="str">
        <f t="shared" si="141"/>
        <v>30</v>
      </c>
      <c r="R1789" t="str">
        <f t="shared" si="141"/>
        <v>34</v>
      </c>
    </row>
    <row r="1790" spans="1:18" ht="12.75" customHeight="1" x14ac:dyDescent="0.3">
      <c r="A1790" s="16">
        <v>1792</v>
      </c>
      <c r="B1790" s="14" t="s">
        <v>863</v>
      </c>
      <c r="C1790" s="14" t="s">
        <v>8</v>
      </c>
      <c r="D1790" s="14" t="s">
        <v>47</v>
      </c>
      <c r="E1790" s="14" t="s">
        <v>10</v>
      </c>
      <c r="F1790" s="16">
        <v>0</v>
      </c>
      <c r="G1790" s="17">
        <v>10</v>
      </c>
      <c r="H1790" s="18" t="str">
        <f t="shared" si="137"/>
        <v/>
      </c>
      <c r="I1790" s="14" t="str">
        <f t="shared" si="138"/>
        <v>ITA-zan pin SPA-10</v>
      </c>
      <c r="J1790" s="32" t="str">
        <f>MID(Tabella1[[#This Row],[COD PRODOTTO]],3,3)</f>
        <v>950</v>
      </c>
      <c r="K1790" s="32"/>
      <c r="L1790" t="str">
        <f t="shared" si="139"/>
        <v>terminato</v>
      </c>
      <c r="M1790" t="str">
        <f t="shared" si="140"/>
        <v>M5950738</v>
      </c>
      <c r="N1790" t="str">
        <f>TRIM(C1790)</f>
        <v>ITA</v>
      </c>
      <c r="O1790" t="str">
        <f>TRIM(D1790)</f>
        <v>zan pin SPA</v>
      </c>
      <c r="P1790" t="str">
        <f>TRIM(E1790)</f>
        <v>terminato</v>
      </c>
      <c r="Q1790" t="str">
        <f t="shared" si="141"/>
        <v>0</v>
      </c>
      <c r="R1790" t="str">
        <f t="shared" si="141"/>
        <v>10</v>
      </c>
    </row>
    <row r="1791" spans="1:18" ht="12.75" customHeight="1" x14ac:dyDescent="0.3">
      <c r="A1791" s="16">
        <v>1793</v>
      </c>
      <c r="B1791" s="14" t="s">
        <v>864</v>
      </c>
      <c r="C1791" s="14" t="s">
        <v>8</v>
      </c>
      <c r="D1791" s="14" t="s">
        <v>47</v>
      </c>
      <c r="E1791" s="14" t="s">
        <v>10</v>
      </c>
      <c r="F1791" s="16">
        <v>0</v>
      </c>
      <c r="G1791" s="17">
        <v>14</v>
      </c>
      <c r="H1791" s="18" t="str">
        <f t="shared" si="137"/>
        <v/>
      </c>
      <c r="I1791" s="14" t="str">
        <f t="shared" si="138"/>
        <v>ITA-zan pin SPA-14</v>
      </c>
      <c r="J1791" s="32" t="str">
        <f>MID(Tabella1[[#This Row],[COD PRODOTTO]],3,3)</f>
        <v>923</v>
      </c>
      <c r="K1791" s="32"/>
      <c r="L1791" t="str">
        <f t="shared" si="139"/>
        <v>terminato</v>
      </c>
      <c r="M1791" t="str">
        <f t="shared" si="140"/>
        <v>R9923409</v>
      </c>
      <c r="N1791" t="str">
        <f>TRIM(C1791)</f>
        <v>ITA</v>
      </c>
      <c r="O1791" t="str">
        <f>TRIM(D1791)</f>
        <v>zan pin SPA</v>
      </c>
      <c r="P1791" t="str">
        <f>TRIM(E1791)</f>
        <v>terminato</v>
      </c>
      <c r="Q1791" t="str">
        <f t="shared" si="141"/>
        <v>0</v>
      </c>
      <c r="R1791" t="str">
        <f t="shared" si="141"/>
        <v>14</v>
      </c>
    </row>
    <row r="1792" spans="1:18" ht="12.75" customHeight="1" x14ac:dyDescent="0.3">
      <c r="A1792" s="16">
        <v>1794</v>
      </c>
      <c r="B1792" s="14" t="s">
        <v>865</v>
      </c>
      <c r="C1792" s="14" t="s">
        <v>8</v>
      </c>
      <c r="D1792" s="14" t="s">
        <v>9</v>
      </c>
      <c r="E1792" s="14" t="s">
        <v>10</v>
      </c>
      <c r="F1792" s="16">
        <v>0</v>
      </c>
      <c r="G1792" s="17">
        <v>13</v>
      </c>
      <c r="H1792" s="18" t="str">
        <f t="shared" si="137"/>
        <v/>
      </c>
      <c r="I1792" s="14" t="str">
        <f t="shared" si="138"/>
        <v>ITA-SG-13</v>
      </c>
      <c r="J1792" s="32" t="str">
        <f>MID(Tabella1[[#This Row],[COD PRODOTTO]],3,3)</f>
        <v>086</v>
      </c>
      <c r="K1792" s="32"/>
      <c r="L1792" t="str">
        <f t="shared" si="139"/>
        <v>terminato</v>
      </c>
      <c r="M1792" t="str">
        <f t="shared" si="140"/>
        <v>G8086667</v>
      </c>
      <c r="N1792" t="str">
        <f>TRIM(C1792)</f>
        <v>ITA</v>
      </c>
      <c r="O1792" t="str">
        <f>TRIM(D1792)</f>
        <v>SG</v>
      </c>
      <c r="P1792" t="str">
        <f>TRIM(E1792)</f>
        <v>terminato</v>
      </c>
      <c r="Q1792" t="str">
        <f t="shared" si="141"/>
        <v>0</v>
      </c>
      <c r="R1792" t="str">
        <f t="shared" si="141"/>
        <v>13</v>
      </c>
    </row>
    <row r="1793" spans="1:18" ht="12.75" customHeight="1" x14ac:dyDescent="0.3">
      <c r="A1793" s="16">
        <v>1795</v>
      </c>
      <c r="B1793" s="14" t="s">
        <v>865</v>
      </c>
      <c r="C1793" s="14" t="s">
        <v>8</v>
      </c>
      <c r="D1793" s="14" t="s">
        <v>9</v>
      </c>
      <c r="E1793" s="15" t="s">
        <v>1391</v>
      </c>
      <c r="F1793" s="16">
        <v>30</v>
      </c>
      <c r="G1793" s="17">
        <v>11</v>
      </c>
      <c r="H1793" s="18">
        <f t="shared" si="137"/>
        <v>330</v>
      </c>
      <c r="I1793" s="14" t="str">
        <f t="shared" si="138"/>
        <v>ITA-SG-11</v>
      </c>
      <c r="J1793" s="32" t="str">
        <f>MID(Tabella1[[#This Row],[COD PRODOTTO]],3,3)</f>
        <v>086</v>
      </c>
      <c r="K1793" s="32"/>
      <c r="L1793" t="str">
        <f t="shared" si="139"/>
        <v>terminato</v>
      </c>
      <c r="M1793" t="str">
        <f t="shared" si="140"/>
        <v>G8086667</v>
      </c>
      <c r="N1793" t="str">
        <f>TRIM(C1793)</f>
        <v>ITA</v>
      </c>
      <c r="O1793" t="str">
        <f>TRIM(D1793)</f>
        <v>SG</v>
      </c>
      <c r="P1793" t="str">
        <f>TRIM(E1793)</f>
        <v>non terminato</v>
      </c>
      <c r="Q1793" t="str">
        <f t="shared" si="141"/>
        <v>30</v>
      </c>
      <c r="R1793" t="str">
        <f t="shared" si="141"/>
        <v>11</v>
      </c>
    </row>
    <row r="1794" spans="1:18" ht="12.75" customHeight="1" x14ac:dyDescent="0.3">
      <c r="A1794" s="16">
        <v>1796</v>
      </c>
      <c r="B1794" s="14" t="s">
        <v>866</v>
      </c>
      <c r="C1794" s="14" t="s">
        <v>8</v>
      </c>
      <c r="D1794" s="14" t="s">
        <v>36</v>
      </c>
      <c r="E1794" s="15" t="s">
        <v>1391</v>
      </c>
      <c r="F1794" s="16">
        <v>20</v>
      </c>
      <c r="G1794" s="17">
        <v>27</v>
      </c>
      <c r="H1794" s="18">
        <f t="shared" ref="H1794:H1857" si="142">IF(G1794*F1794=0,"",G1794*F1794)</f>
        <v>540</v>
      </c>
      <c r="I1794" s="14" t="str">
        <f t="shared" ref="I1794:I1857" si="143">_xlfn.CONCAT(C1794,"-",D1794,"-",G1794)</f>
        <v>ITA-zan VETRI-27</v>
      </c>
      <c r="J1794" s="32" t="str">
        <f>MID(Tabella1[[#This Row],[COD PRODOTTO]],3,3)</f>
        <v>845</v>
      </c>
      <c r="K1794" s="32"/>
      <c r="L1794" t="str">
        <f t="shared" si="139"/>
        <v>terminato</v>
      </c>
      <c r="M1794" t="str">
        <f t="shared" si="140"/>
        <v>R7845148</v>
      </c>
      <c r="N1794" t="str">
        <f>TRIM(C1794)</f>
        <v>ITA</v>
      </c>
      <c r="O1794" t="str">
        <f>TRIM(D1794)</f>
        <v>zan VETRI</v>
      </c>
      <c r="P1794" t="str">
        <f t="shared" ref="P1794:R1857" si="144">TRIM(E1794)</f>
        <v>non terminato</v>
      </c>
      <c r="Q1794" t="str">
        <f t="shared" si="141"/>
        <v>20</v>
      </c>
      <c r="R1794" t="str">
        <f t="shared" si="141"/>
        <v>27</v>
      </c>
    </row>
    <row r="1795" spans="1:18" ht="12.75" customHeight="1" x14ac:dyDescent="0.3">
      <c r="A1795" s="16">
        <v>1797</v>
      </c>
      <c r="B1795" s="14" t="s">
        <v>866</v>
      </c>
      <c r="C1795" s="14" t="s">
        <v>8</v>
      </c>
      <c r="D1795" s="14" t="s">
        <v>36</v>
      </c>
      <c r="E1795" s="14" t="s">
        <v>10</v>
      </c>
      <c r="F1795" s="16">
        <v>0</v>
      </c>
      <c r="G1795" s="17">
        <v>12</v>
      </c>
      <c r="H1795" s="18" t="str">
        <f t="shared" si="142"/>
        <v/>
      </c>
      <c r="I1795" s="14" t="str">
        <f t="shared" si="143"/>
        <v>ITA-zan VETRI-12</v>
      </c>
      <c r="J1795" s="32" t="str">
        <f>MID(Tabella1[[#This Row],[COD PRODOTTO]],3,3)</f>
        <v>845</v>
      </c>
      <c r="K1795" s="32"/>
      <c r="L1795" t="str">
        <f t="shared" ref="L1795:L1858" si="145">IF($E1795="","non terminato","terminato")</f>
        <v>terminato</v>
      </c>
      <c r="M1795" t="str">
        <f t="shared" ref="M1795:M1858" si="146">TRIM(B1795)</f>
        <v>R7845148</v>
      </c>
      <c r="N1795" t="str">
        <f>TRIM(C1795)</f>
        <v>ITA</v>
      </c>
      <c r="O1795" t="str">
        <f>TRIM(D1795)</f>
        <v>zan VETRI</v>
      </c>
      <c r="P1795" t="str">
        <f t="shared" si="144"/>
        <v>terminato</v>
      </c>
      <c r="Q1795" t="str">
        <f t="shared" si="144"/>
        <v>0</v>
      </c>
      <c r="R1795" t="str">
        <f t="shared" si="144"/>
        <v>12</v>
      </c>
    </row>
    <row r="1796" spans="1:18" ht="12.75" customHeight="1" x14ac:dyDescent="0.3">
      <c r="A1796" s="16">
        <v>1798</v>
      </c>
      <c r="B1796" s="14" t="s">
        <v>866</v>
      </c>
      <c r="C1796" s="14" t="s">
        <v>8</v>
      </c>
      <c r="D1796" s="14" t="s">
        <v>36</v>
      </c>
      <c r="E1796" s="15" t="s">
        <v>1391</v>
      </c>
      <c r="F1796" s="16">
        <v>30</v>
      </c>
      <c r="G1796" s="17">
        <v>11</v>
      </c>
      <c r="H1796" s="18">
        <f t="shared" si="142"/>
        <v>330</v>
      </c>
      <c r="I1796" s="14" t="str">
        <f t="shared" si="143"/>
        <v>ITA-zan VETRI-11</v>
      </c>
      <c r="J1796" s="32" t="str">
        <f>MID(Tabella1[[#This Row],[COD PRODOTTO]],3,3)</f>
        <v>845</v>
      </c>
      <c r="K1796" s="32"/>
      <c r="L1796" t="str">
        <f t="shared" si="145"/>
        <v>terminato</v>
      </c>
      <c r="M1796" t="str">
        <f t="shared" si="146"/>
        <v>R7845148</v>
      </c>
      <c r="N1796" t="str">
        <f>TRIM(C1796)</f>
        <v>ITA</v>
      </c>
      <c r="O1796" t="str">
        <f>TRIM(D1796)</f>
        <v>zan VETRI</v>
      </c>
      <c r="P1796" t="str">
        <f t="shared" si="144"/>
        <v>non terminato</v>
      </c>
      <c r="Q1796" t="str">
        <f t="shared" si="144"/>
        <v>30</v>
      </c>
      <c r="R1796" t="str">
        <f t="shared" si="144"/>
        <v>11</v>
      </c>
    </row>
    <row r="1797" spans="1:18" ht="12.75" customHeight="1" x14ac:dyDescent="0.3">
      <c r="A1797" s="16">
        <v>1799</v>
      </c>
      <c r="B1797" s="14" t="s">
        <v>867</v>
      </c>
      <c r="C1797" s="14" t="s">
        <v>8</v>
      </c>
      <c r="D1797" s="14" t="s">
        <v>9</v>
      </c>
      <c r="E1797" s="15" t="s">
        <v>1391</v>
      </c>
      <c r="F1797" s="16">
        <v>30</v>
      </c>
      <c r="G1797" s="17">
        <v>20</v>
      </c>
      <c r="H1797" s="18">
        <f t="shared" si="142"/>
        <v>600</v>
      </c>
      <c r="I1797" s="14" t="str">
        <f t="shared" si="143"/>
        <v>ITA-SG-20</v>
      </c>
      <c r="J1797" s="32" t="str">
        <f>MID(Tabella1[[#This Row],[COD PRODOTTO]],3,3)</f>
        <v>728</v>
      </c>
      <c r="K1797" s="32"/>
      <c r="L1797" t="str">
        <f t="shared" si="145"/>
        <v>terminato</v>
      </c>
      <c r="M1797" t="str">
        <f t="shared" si="146"/>
        <v>A2728926</v>
      </c>
      <c r="N1797" t="str">
        <f>TRIM(C1797)</f>
        <v>ITA</v>
      </c>
      <c r="O1797" t="str">
        <f>TRIM(D1797)</f>
        <v>SG</v>
      </c>
      <c r="P1797" t="str">
        <f t="shared" si="144"/>
        <v>non terminato</v>
      </c>
      <c r="Q1797" t="str">
        <f t="shared" si="144"/>
        <v>30</v>
      </c>
      <c r="R1797" t="str">
        <f t="shared" si="144"/>
        <v>20</v>
      </c>
    </row>
    <row r="1798" spans="1:18" ht="12.75" customHeight="1" x14ac:dyDescent="0.3">
      <c r="A1798" s="16">
        <v>1800</v>
      </c>
      <c r="B1798" s="14" t="s">
        <v>867</v>
      </c>
      <c r="C1798" s="14" t="s">
        <v>8</v>
      </c>
      <c r="D1798" s="14" t="s">
        <v>9</v>
      </c>
      <c r="E1798" s="14" t="s">
        <v>10</v>
      </c>
      <c r="F1798" s="16">
        <v>0</v>
      </c>
      <c r="G1798" s="17">
        <v>16</v>
      </c>
      <c r="H1798" s="18" t="str">
        <f t="shared" si="142"/>
        <v/>
      </c>
      <c r="I1798" s="14" t="str">
        <f t="shared" si="143"/>
        <v>ITA-SG-16</v>
      </c>
      <c r="J1798" s="32" t="str">
        <f>MID(Tabella1[[#This Row],[COD PRODOTTO]],3,3)</f>
        <v>728</v>
      </c>
      <c r="K1798" s="32"/>
      <c r="L1798" t="str">
        <f t="shared" si="145"/>
        <v>terminato</v>
      </c>
      <c r="M1798" t="str">
        <f t="shared" si="146"/>
        <v>A2728926</v>
      </c>
      <c r="N1798" t="str">
        <f>TRIM(C1798)</f>
        <v>ITA</v>
      </c>
      <c r="O1798" t="str">
        <f>TRIM(D1798)</f>
        <v>SG</v>
      </c>
      <c r="P1798" t="str">
        <f t="shared" si="144"/>
        <v>terminato</v>
      </c>
      <c r="Q1798" t="str">
        <f t="shared" si="144"/>
        <v>0</v>
      </c>
      <c r="R1798" t="str">
        <f t="shared" si="144"/>
        <v>16</v>
      </c>
    </row>
    <row r="1799" spans="1:18" ht="12.75" customHeight="1" x14ac:dyDescent="0.3">
      <c r="A1799" s="16">
        <v>1801</v>
      </c>
      <c r="B1799" s="14" t="s">
        <v>868</v>
      </c>
      <c r="C1799" s="14" t="s">
        <v>8</v>
      </c>
      <c r="D1799" s="14" t="s">
        <v>97</v>
      </c>
      <c r="E1799" s="15" t="s">
        <v>1391</v>
      </c>
      <c r="F1799" s="16">
        <v>20</v>
      </c>
      <c r="G1799" s="17">
        <v>17</v>
      </c>
      <c r="H1799" s="18">
        <f t="shared" si="142"/>
        <v>340</v>
      </c>
      <c r="I1799" s="14" t="str">
        <f t="shared" si="143"/>
        <v>ITA-zan SPA-17</v>
      </c>
      <c r="J1799" s="32" t="str">
        <f>MID(Tabella1[[#This Row],[COD PRODOTTO]],3,3)</f>
        <v>931</v>
      </c>
      <c r="K1799" s="32"/>
      <c r="L1799" t="str">
        <f t="shared" si="145"/>
        <v>terminato</v>
      </c>
      <c r="M1799" t="str">
        <f t="shared" si="146"/>
        <v>A2931594</v>
      </c>
      <c r="N1799" t="str">
        <f>TRIM(C1799)</f>
        <v>ITA</v>
      </c>
      <c r="O1799" t="str">
        <f>TRIM(D1799)</f>
        <v>zan SPA</v>
      </c>
      <c r="P1799" t="str">
        <f t="shared" si="144"/>
        <v>non terminato</v>
      </c>
      <c r="Q1799" t="str">
        <f t="shared" si="144"/>
        <v>20</v>
      </c>
      <c r="R1799" t="str">
        <f t="shared" si="144"/>
        <v>17</v>
      </c>
    </row>
    <row r="1800" spans="1:18" ht="12.75" customHeight="1" x14ac:dyDescent="0.3">
      <c r="A1800" s="16">
        <v>1802</v>
      </c>
      <c r="B1800" s="14" t="s">
        <v>868</v>
      </c>
      <c r="C1800" s="14" t="s">
        <v>8</v>
      </c>
      <c r="D1800" s="14" t="s">
        <v>97</v>
      </c>
      <c r="E1800" s="14" t="s">
        <v>10</v>
      </c>
      <c r="F1800" s="16">
        <v>0</v>
      </c>
      <c r="G1800" s="17">
        <v>30</v>
      </c>
      <c r="H1800" s="18" t="str">
        <f t="shared" si="142"/>
        <v/>
      </c>
      <c r="I1800" s="14" t="str">
        <f t="shared" si="143"/>
        <v>ITA-zan SPA-30</v>
      </c>
      <c r="J1800" s="32" t="str">
        <f>MID(Tabella1[[#This Row],[COD PRODOTTO]],3,3)</f>
        <v>931</v>
      </c>
      <c r="K1800" s="32"/>
      <c r="L1800" t="str">
        <f t="shared" si="145"/>
        <v>terminato</v>
      </c>
      <c r="M1800" t="str">
        <f t="shared" si="146"/>
        <v>A2931594</v>
      </c>
      <c r="N1800" t="str">
        <f>TRIM(C1800)</f>
        <v>ITA</v>
      </c>
      <c r="O1800" t="str">
        <f>TRIM(D1800)</f>
        <v>zan SPA</v>
      </c>
      <c r="P1800" t="str">
        <f t="shared" si="144"/>
        <v>terminato</v>
      </c>
      <c r="Q1800" t="str">
        <f t="shared" si="144"/>
        <v>0</v>
      </c>
      <c r="R1800" t="str">
        <f t="shared" si="144"/>
        <v>30</v>
      </c>
    </row>
    <row r="1801" spans="1:18" ht="12.75" customHeight="1" x14ac:dyDescent="0.3">
      <c r="A1801" s="16">
        <v>1803</v>
      </c>
      <c r="B1801" s="14" t="s">
        <v>868</v>
      </c>
      <c r="C1801" s="14" t="s">
        <v>8</v>
      </c>
      <c r="D1801" s="14" t="s">
        <v>97</v>
      </c>
      <c r="E1801" s="15" t="s">
        <v>1391</v>
      </c>
      <c r="F1801" s="16">
        <v>30</v>
      </c>
      <c r="G1801" s="17">
        <v>16</v>
      </c>
      <c r="H1801" s="18">
        <f t="shared" si="142"/>
        <v>480</v>
      </c>
      <c r="I1801" s="14" t="str">
        <f t="shared" si="143"/>
        <v>ITA-zan SPA-16</v>
      </c>
      <c r="J1801" s="32" t="str">
        <f>MID(Tabella1[[#This Row],[COD PRODOTTO]],3,3)</f>
        <v>931</v>
      </c>
      <c r="K1801" s="32"/>
      <c r="L1801" t="str">
        <f t="shared" si="145"/>
        <v>terminato</v>
      </c>
      <c r="M1801" t="str">
        <f t="shared" si="146"/>
        <v>A2931594</v>
      </c>
      <c r="N1801" t="str">
        <f>TRIM(C1801)</f>
        <v>ITA</v>
      </c>
      <c r="O1801" t="str">
        <f>TRIM(D1801)</f>
        <v>zan SPA</v>
      </c>
      <c r="P1801" t="str">
        <f t="shared" si="144"/>
        <v>non terminato</v>
      </c>
      <c r="Q1801" t="str">
        <f t="shared" si="144"/>
        <v>30</v>
      </c>
      <c r="R1801" t="str">
        <f t="shared" si="144"/>
        <v>16</v>
      </c>
    </row>
    <row r="1802" spans="1:18" ht="12.75" customHeight="1" x14ac:dyDescent="0.3">
      <c r="A1802" s="16">
        <v>1804</v>
      </c>
      <c r="B1802" s="14" t="s">
        <v>869</v>
      </c>
      <c r="C1802" s="14" t="s">
        <v>83</v>
      </c>
      <c r="D1802" s="14" t="s">
        <v>199</v>
      </c>
      <c r="E1802" s="14" t="s">
        <v>10</v>
      </c>
      <c r="F1802" s="16">
        <v>0</v>
      </c>
      <c r="G1802" s="17">
        <v>17</v>
      </c>
      <c r="H1802" s="18" t="str">
        <f t="shared" si="142"/>
        <v/>
      </c>
      <c r="I1802" s="14" t="str">
        <f t="shared" si="143"/>
        <v>GRC-zan palla SA-17</v>
      </c>
      <c r="J1802" s="32" t="str">
        <f>MID(Tabella1[[#This Row],[COD PRODOTTO]],3,3)</f>
        <v>724</v>
      </c>
      <c r="K1802" s="32"/>
      <c r="L1802" t="str">
        <f t="shared" si="145"/>
        <v>terminato</v>
      </c>
      <c r="M1802" t="str">
        <f t="shared" si="146"/>
        <v>S7724389</v>
      </c>
      <c r="N1802" t="str">
        <f>TRIM(C1802)</f>
        <v>GRC</v>
      </c>
      <c r="O1802" t="str">
        <f>TRIM(D1802)</f>
        <v>zan palla SA</v>
      </c>
      <c r="P1802" t="str">
        <f t="shared" si="144"/>
        <v>terminato</v>
      </c>
      <c r="Q1802" t="str">
        <f t="shared" si="144"/>
        <v>0</v>
      </c>
      <c r="R1802" t="str">
        <f t="shared" si="144"/>
        <v>17</v>
      </c>
    </row>
    <row r="1803" spans="1:18" ht="12.75" customHeight="1" x14ac:dyDescent="0.3">
      <c r="A1803" s="16">
        <v>1805</v>
      </c>
      <c r="B1803" s="14" t="s">
        <v>869</v>
      </c>
      <c r="C1803" s="14" t="s">
        <v>83</v>
      </c>
      <c r="D1803" s="14" t="s">
        <v>199</v>
      </c>
      <c r="E1803" s="15" t="s">
        <v>1391</v>
      </c>
      <c r="F1803" s="16">
        <v>30</v>
      </c>
      <c r="G1803" s="17">
        <v>33</v>
      </c>
      <c r="H1803" s="18">
        <f t="shared" si="142"/>
        <v>990</v>
      </c>
      <c r="I1803" s="14" t="str">
        <f t="shared" si="143"/>
        <v>GRC-zan palla SA-33</v>
      </c>
      <c r="J1803" s="32" t="str">
        <f>MID(Tabella1[[#This Row],[COD PRODOTTO]],3,3)</f>
        <v>724</v>
      </c>
      <c r="K1803" s="32"/>
      <c r="L1803" t="str">
        <f t="shared" si="145"/>
        <v>terminato</v>
      </c>
      <c r="M1803" t="str">
        <f t="shared" si="146"/>
        <v>S7724389</v>
      </c>
      <c r="N1803" t="str">
        <f>TRIM(C1803)</f>
        <v>GRC</v>
      </c>
      <c r="O1803" t="str">
        <f>TRIM(D1803)</f>
        <v>zan palla SA</v>
      </c>
      <c r="P1803" t="str">
        <f t="shared" si="144"/>
        <v>non terminato</v>
      </c>
      <c r="Q1803" t="str">
        <f t="shared" si="144"/>
        <v>30</v>
      </c>
      <c r="R1803" t="str">
        <f t="shared" si="144"/>
        <v>33</v>
      </c>
    </row>
    <row r="1804" spans="1:18" ht="12.75" customHeight="1" x14ac:dyDescent="0.3">
      <c r="A1804" s="16">
        <v>1806</v>
      </c>
      <c r="B1804" s="14" t="s">
        <v>869</v>
      </c>
      <c r="C1804" s="14" t="s">
        <v>83</v>
      </c>
      <c r="D1804" s="14" t="s">
        <v>199</v>
      </c>
      <c r="E1804" s="15" t="s">
        <v>1391</v>
      </c>
      <c r="F1804" s="16">
        <v>20</v>
      </c>
      <c r="G1804" s="17">
        <v>10</v>
      </c>
      <c r="H1804" s="18">
        <f t="shared" si="142"/>
        <v>200</v>
      </c>
      <c r="I1804" s="14" t="str">
        <f t="shared" si="143"/>
        <v>GRC-zan palla SA-10</v>
      </c>
      <c r="J1804" s="32" t="str">
        <f>MID(Tabella1[[#This Row],[COD PRODOTTO]],3,3)</f>
        <v>724</v>
      </c>
      <c r="K1804" s="32"/>
      <c r="L1804" t="str">
        <f t="shared" si="145"/>
        <v>terminato</v>
      </c>
      <c r="M1804" t="str">
        <f t="shared" si="146"/>
        <v>S7724389</v>
      </c>
      <c r="N1804" t="str">
        <f>TRIM(C1804)</f>
        <v>GRC</v>
      </c>
      <c r="O1804" t="str">
        <f>TRIM(D1804)</f>
        <v>zan palla SA</v>
      </c>
      <c r="P1804" t="str">
        <f t="shared" si="144"/>
        <v>non terminato</v>
      </c>
      <c r="Q1804" t="str">
        <f t="shared" si="144"/>
        <v>20</v>
      </c>
      <c r="R1804" t="str">
        <f t="shared" si="144"/>
        <v>10</v>
      </c>
    </row>
    <row r="1805" spans="1:18" ht="12.75" customHeight="1" x14ac:dyDescent="0.3">
      <c r="A1805" s="16">
        <v>1807</v>
      </c>
      <c r="B1805" s="14" t="s">
        <v>870</v>
      </c>
      <c r="C1805" s="14" t="s">
        <v>8</v>
      </c>
      <c r="D1805" s="14" t="s">
        <v>9</v>
      </c>
      <c r="E1805" s="14" t="s">
        <v>10</v>
      </c>
      <c r="F1805" s="16">
        <v>0</v>
      </c>
      <c r="G1805" s="17">
        <v>39</v>
      </c>
      <c r="H1805" s="18" t="str">
        <f t="shared" si="142"/>
        <v/>
      </c>
      <c r="I1805" s="14" t="str">
        <f t="shared" si="143"/>
        <v>ITA-SG-39</v>
      </c>
      <c r="J1805" s="32" t="str">
        <f>MID(Tabella1[[#This Row],[COD PRODOTTO]],3,3)</f>
        <v>457</v>
      </c>
      <c r="K1805" s="32"/>
      <c r="L1805" t="str">
        <f t="shared" si="145"/>
        <v>terminato</v>
      </c>
      <c r="M1805" t="str">
        <f t="shared" si="146"/>
        <v>L7457625</v>
      </c>
      <c r="N1805" t="str">
        <f>TRIM(C1805)</f>
        <v>ITA</v>
      </c>
      <c r="O1805" t="str">
        <f>TRIM(D1805)</f>
        <v>SG</v>
      </c>
      <c r="P1805" t="str">
        <f t="shared" si="144"/>
        <v>terminato</v>
      </c>
      <c r="Q1805" t="str">
        <f t="shared" si="144"/>
        <v>0</v>
      </c>
      <c r="R1805" t="str">
        <f t="shared" si="144"/>
        <v>39</v>
      </c>
    </row>
    <row r="1806" spans="1:18" ht="12.75" customHeight="1" x14ac:dyDescent="0.3">
      <c r="A1806" s="16">
        <v>1808</v>
      </c>
      <c r="B1806" s="14" t="s">
        <v>870</v>
      </c>
      <c r="C1806" s="14" t="s">
        <v>8</v>
      </c>
      <c r="D1806" s="14" t="s">
        <v>9</v>
      </c>
      <c r="E1806" s="15" t="s">
        <v>1391</v>
      </c>
      <c r="F1806" s="16">
        <v>20</v>
      </c>
      <c r="G1806" s="17">
        <v>30</v>
      </c>
      <c r="H1806" s="18">
        <f t="shared" si="142"/>
        <v>600</v>
      </c>
      <c r="I1806" s="14" t="str">
        <f t="shared" si="143"/>
        <v>ITA-SG-30</v>
      </c>
      <c r="J1806" s="32" t="str">
        <f>MID(Tabella1[[#This Row],[COD PRODOTTO]],3,3)</f>
        <v>457</v>
      </c>
      <c r="K1806" s="32"/>
      <c r="L1806" t="str">
        <f t="shared" si="145"/>
        <v>terminato</v>
      </c>
      <c r="M1806" t="str">
        <f t="shared" si="146"/>
        <v>L7457625</v>
      </c>
      <c r="N1806" t="str">
        <f>TRIM(C1806)</f>
        <v>ITA</v>
      </c>
      <c r="O1806" t="str">
        <f>TRIM(D1806)</f>
        <v>SG</v>
      </c>
      <c r="P1806" t="str">
        <f t="shared" si="144"/>
        <v>non terminato</v>
      </c>
      <c r="Q1806" t="str">
        <f t="shared" si="144"/>
        <v>20</v>
      </c>
      <c r="R1806" t="str">
        <f t="shared" si="144"/>
        <v>30</v>
      </c>
    </row>
    <row r="1807" spans="1:18" ht="12.75" customHeight="1" x14ac:dyDescent="0.3">
      <c r="A1807" s="16">
        <v>1809</v>
      </c>
      <c r="B1807" s="14" t="s">
        <v>870</v>
      </c>
      <c r="C1807" s="14" t="s">
        <v>8</v>
      </c>
      <c r="D1807" s="14" t="s">
        <v>9</v>
      </c>
      <c r="E1807" s="15" t="s">
        <v>1391</v>
      </c>
      <c r="F1807" s="16">
        <v>30</v>
      </c>
      <c r="G1807" s="17">
        <v>19</v>
      </c>
      <c r="H1807" s="18">
        <f t="shared" si="142"/>
        <v>570</v>
      </c>
      <c r="I1807" s="14" t="str">
        <f t="shared" si="143"/>
        <v>ITA-SG-19</v>
      </c>
      <c r="J1807" s="32" t="str">
        <f>MID(Tabella1[[#This Row],[COD PRODOTTO]],3,3)</f>
        <v>457</v>
      </c>
      <c r="K1807" s="32"/>
      <c r="L1807" t="str">
        <f t="shared" si="145"/>
        <v>terminato</v>
      </c>
      <c r="M1807" t="str">
        <f t="shared" si="146"/>
        <v>L7457625</v>
      </c>
      <c r="N1807" t="str">
        <f>TRIM(C1807)</f>
        <v>ITA</v>
      </c>
      <c r="O1807" t="str">
        <f>TRIM(D1807)</f>
        <v>SG</v>
      </c>
      <c r="P1807" t="str">
        <f t="shared" si="144"/>
        <v>non terminato</v>
      </c>
      <c r="Q1807" t="str">
        <f t="shared" si="144"/>
        <v>30</v>
      </c>
      <c r="R1807" t="str">
        <f t="shared" si="144"/>
        <v>19</v>
      </c>
    </row>
    <row r="1808" spans="1:18" ht="12.75" customHeight="1" x14ac:dyDescent="0.3">
      <c r="A1808" s="16">
        <v>1810</v>
      </c>
      <c r="B1808" s="14" t="s">
        <v>871</v>
      </c>
      <c r="C1808" s="14" t="s">
        <v>8</v>
      </c>
      <c r="D1808" s="14" t="s">
        <v>105</v>
      </c>
      <c r="E1808" s="14" t="s">
        <v>10</v>
      </c>
      <c r="F1808" s="16">
        <v>0</v>
      </c>
      <c r="G1808" s="17">
        <v>37</v>
      </c>
      <c r="H1808" s="18" t="str">
        <f t="shared" si="142"/>
        <v/>
      </c>
      <c r="I1808" s="14" t="str">
        <f t="shared" si="143"/>
        <v>ITA-SG DISTRIBUZIONE SRL-37</v>
      </c>
      <c r="J1808" s="32" t="str">
        <f>MID(Tabella1[[#This Row],[COD PRODOTTO]],3,3)</f>
        <v>063</v>
      </c>
      <c r="K1808" s="32"/>
      <c r="L1808" t="str">
        <f t="shared" si="145"/>
        <v>terminato</v>
      </c>
      <c r="M1808" t="str">
        <f t="shared" si="146"/>
        <v>D1063668</v>
      </c>
      <c r="N1808" t="str">
        <f>TRIM(C1808)</f>
        <v>ITA</v>
      </c>
      <c r="O1808" t="str">
        <f>TRIM(D1808)</f>
        <v>SG DISTRIBUZIONE SRL</v>
      </c>
      <c r="P1808" t="str">
        <f t="shared" si="144"/>
        <v>terminato</v>
      </c>
      <c r="Q1808" t="str">
        <f t="shared" si="144"/>
        <v>0</v>
      </c>
      <c r="R1808" t="str">
        <f t="shared" si="144"/>
        <v>37</v>
      </c>
    </row>
    <row r="1809" spans="1:18" ht="12.75" customHeight="1" x14ac:dyDescent="0.3">
      <c r="A1809" s="16">
        <v>1811</v>
      </c>
      <c r="B1809" s="14" t="s">
        <v>871</v>
      </c>
      <c r="C1809" s="14" t="s">
        <v>8</v>
      </c>
      <c r="D1809" s="14" t="s">
        <v>105</v>
      </c>
      <c r="E1809" s="15" t="s">
        <v>1391</v>
      </c>
      <c r="F1809" s="16">
        <v>20</v>
      </c>
      <c r="G1809" s="17">
        <v>17</v>
      </c>
      <c r="H1809" s="18">
        <f t="shared" si="142"/>
        <v>340</v>
      </c>
      <c r="I1809" s="14" t="str">
        <f t="shared" si="143"/>
        <v>ITA-SG DISTRIBUZIONE SRL-17</v>
      </c>
      <c r="J1809" s="32" t="str">
        <f>MID(Tabella1[[#This Row],[COD PRODOTTO]],3,3)</f>
        <v>063</v>
      </c>
      <c r="K1809" s="32"/>
      <c r="L1809" t="str">
        <f t="shared" si="145"/>
        <v>terminato</v>
      </c>
      <c r="M1809" t="str">
        <f t="shared" si="146"/>
        <v>D1063668</v>
      </c>
      <c r="N1809" t="str">
        <f>TRIM(C1809)</f>
        <v>ITA</v>
      </c>
      <c r="O1809" t="str">
        <f>TRIM(D1809)</f>
        <v>SG DISTRIBUZIONE SRL</v>
      </c>
      <c r="P1809" t="str">
        <f t="shared" si="144"/>
        <v>non terminato</v>
      </c>
      <c r="Q1809" t="str">
        <f t="shared" si="144"/>
        <v>20</v>
      </c>
      <c r="R1809" t="str">
        <f t="shared" si="144"/>
        <v>17</v>
      </c>
    </row>
    <row r="1810" spans="1:18" ht="12.75" customHeight="1" x14ac:dyDescent="0.3">
      <c r="A1810" s="16">
        <v>1812</v>
      </c>
      <c r="B1810" s="14" t="s">
        <v>871</v>
      </c>
      <c r="C1810" s="14" t="s">
        <v>8</v>
      </c>
      <c r="D1810" s="14" t="s">
        <v>105</v>
      </c>
      <c r="E1810" s="15" t="s">
        <v>1391</v>
      </c>
      <c r="F1810" s="16">
        <v>20</v>
      </c>
      <c r="G1810" s="17">
        <v>11</v>
      </c>
      <c r="H1810" s="18">
        <f t="shared" si="142"/>
        <v>220</v>
      </c>
      <c r="I1810" s="14" t="str">
        <f t="shared" si="143"/>
        <v>ITA-SG DISTRIBUZIONE SRL-11</v>
      </c>
      <c r="J1810" s="32" t="str">
        <f>MID(Tabella1[[#This Row],[COD PRODOTTO]],3,3)</f>
        <v>063</v>
      </c>
      <c r="K1810" s="32"/>
      <c r="L1810" t="str">
        <f t="shared" si="145"/>
        <v>terminato</v>
      </c>
      <c r="M1810" t="str">
        <f t="shared" si="146"/>
        <v>D1063668</v>
      </c>
      <c r="N1810" t="str">
        <f>TRIM(C1810)</f>
        <v>ITA</v>
      </c>
      <c r="O1810" t="str">
        <f>TRIM(D1810)</f>
        <v>SG DISTRIBUZIONE SRL</v>
      </c>
      <c r="P1810" t="str">
        <f t="shared" si="144"/>
        <v>non terminato</v>
      </c>
      <c r="Q1810" t="str">
        <f t="shared" si="144"/>
        <v>20</v>
      </c>
      <c r="R1810" t="str">
        <f t="shared" si="144"/>
        <v>11</v>
      </c>
    </row>
    <row r="1811" spans="1:18" ht="12.75" customHeight="1" x14ac:dyDescent="0.3">
      <c r="A1811" s="16">
        <v>1813</v>
      </c>
      <c r="B1811" s="14" t="s">
        <v>872</v>
      </c>
      <c r="C1811" s="14" t="s">
        <v>8</v>
      </c>
      <c r="D1811" s="14" t="s">
        <v>180</v>
      </c>
      <c r="E1811" s="14" t="s">
        <v>10</v>
      </c>
      <c r="F1811" s="16">
        <v>0</v>
      </c>
      <c r="G1811" s="17">
        <v>13</v>
      </c>
      <c r="H1811" s="18" t="str">
        <f t="shared" si="142"/>
        <v/>
      </c>
      <c r="I1811" s="14" t="str">
        <f t="shared" si="143"/>
        <v>ITA-mull-13</v>
      </c>
      <c r="J1811" s="32" t="str">
        <f>MID(Tabella1[[#This Row],[COD PRODOTTO]],3,3)</f>
        <v>123</v>
      </c>
      <c r="K1811" s="32"/>
      <c r="L1811" t="str">
        <f t="shared" si="145"/>
        <v>terminato</v>
      </c>
      <c r="M1811" t="str">
        <f t="shared" si="146"/>
        <v>A6123016</v>
      </c>
      <c r="N1811" t="str">
        <f>TRIM(C1811)</f>
        <v>ITA</v>
      </c>
      <c r="O1811" t="str">
        <f>TRIM(D1811)</f>
        <v>mull</v>
      </c>
      <c r="P1811" t="str">
        <f t="shared" si="144"/>
        <v>terminato</v>
      </c>
      <c r="Q1811" t="str">
        <f t="shared" si="144"/>
        <v>0</v>
      </c>
      <c r="R1811" t="str">
        <f t="shared" si="144"/>
        <v>13</v>
      </c>
    </row>
    <row r="1812" spans="1:18" ht="12.75" customHeight="1" x14ac:dyDescent="0.3">
      <c r="A1812" s="16">
        <v>1814</v>
      </c>
      <c r="B1812" s="14" t="s">
        <v>873</v>
      </c>
      <c r="C1812" s="14" t="s">
        <v>8</v>
      </c>
      <c r="D1812" s="14" t="s">
        <v>47</v>
      </c>
      <c r="E1812" s="14" t="s">
        <v>10</v>
      </c>
      <c r="F1812" s="16">
        <v>0</v>
      </c>
      <c r="G1812" s="17">
        <v>38</v>
      </c>
      <c r="H1812" s="18" t="str">
        <f t="shared" si="142"/>
        <v/>
      </c>
      <c r="I1812" s="14" t="str">
        <f t="shared" si="143"/>
        <v>ITA-zan pin SPA-38</v>
      </c>
      <c r="J1812" s="32" t="str">
        <f>MID(Tabella1[[#This Row],[COD PRODOTTO]],3,3)</f>
        <v>227</v>
      </c>
      <c r="K1812" s="32"/>
      <c r="L1812" t="str">
        <f t="shared" si="145"/>
        <v>terminato</v>
      </c>
      <c r="M1812" t="str">
        <f t="shared" si="146"/>
        <v>S6227584</v>
      </c>
      <c r="N1812" t="str">
        <f>TRIM(C1812)</f>
        <v>ITA</v>
      </c>
      <c r="O1812" t="str">
        <f>TRIM(D1812)</f>
        <v>zan pin SPA</v>
      </c>
      <c r="P1812" t="str">
        <f t="shared" si="144"/>
        <v>terminato</v>
      </c>
      <c r="Q1812" t="str">
        <f t="shared" si="144"/>
        <v>0</v>
      </c>
      <c r="R1812" t="str">
        <f t="shared" si="144"/>
        <v>38</v>
      </c>
    </row>
    <row r="1813" spans="1:18" ht="12.75" customHeight="1" x14ac:dyDescent="0.3">
      <c r="A1813" s="16">
        <v>1815</v>
      </c>
      <c r="B1813" s="14" t="s">
        <v>873</v>
      </c>
      <c r="C1813" s="14" t="s">
        <v>8</v>
      </c>
      <c r="D1813" s="14" t="s">
        <v>47</v>
      </c>
      <c r="E1813" s="15" t="s">
        <v>1391</v>
      </c>
      <c r="F1813" s="16">
        <v>20</v>
      </c>
      <c r="G1813" s="17">
        <v>40</v>
      </c>
      <c r="H1813" s="18">
        <f t="shared" si="142"/>
        <v>800</v>
      </c>
      <c r="I1813" s="14" t="str">
        <f t="shared" si="143"/>
        <v>ITA-zan pin SPA-40</v>
      </c>
      <c r="J1813" s="32" t="str">
        <f>MID(Tabella1[[#This Row],[COD PRODOTTO]],3,3)</f>
        <v>227</v>
      </c>
      <c r="K1813" s="32"/>
      <c r="L1813" t="str">
        <f t="shared" si="145"/>
        <v>terminato</v>
      </c>
      <c r="M1813" t="str">
        <f t="shared" si="146"/>
        <v>S6227584</v>
      </c>
      <c r="N1813" t="str">
        <f>TRIM(C1813)</f>
        <v>ITA</v>
      </c>
      <c r="O1813" t="str">
        <f>TRIM(D1813)</f>
        <v>zan pin SPA</v>
      </c>
      <c r="P1813" t="str">
        <f t="shared" si="144"/>
        <v>non terminato</v>
      </c>
      <c r="Q1813" t="str">
        <f t="shared" si="144"/>
        <v>20</v>
      </c>
      <c r="R1813" t="str">
        <f t="shared" si="144"/>
        <v>40</v>
      </c>
    </row>
    <row r="1814" spans="1:18" ht="12.75" customHeight="1" x14ac:dyDescent="0.3">
      <c r="A1814" s="16">
        <v>1816</v>
      </c>
      <c r="B1814" s="14" t="s">
        <v>874</v>
      </c>
      <c r="C1814" s="14" t="s">
        <v>8</v>
      </c>
      <c r="D1814" s="14" t="s">
        <v>97</v>
      </c>
      <c r="E1814" s="15" t="s">
        <v>1391</v>
      </c>
      <c r="F1814" s="16">
        <v>20</v>
      </c>
      <c r="G1814" s="17">
        <v>15</v>
      </c>
      <c r="H1814" s="18">
        <f t="shared" si="142"/>
        <v>300</v>
      </c>
      <c r="I1814" s="14" t="str">
        <f t="shared" si="143"/>
        <v>ITA-zan SPA-15</v>
      </c>
      <c r="J1814" s="32" t="str">
        <f>MID(Tabella1[[#This Row],[COD PRODOTTO]],3,3)</f>
        <v>189</v>
      </c>
      <c r="K1814" s="32"/>
      <c r="L1814" t="str">
        <f t="shared" si="145"/>
        <v>terminato</v>
      </c>
      <c r="M1814" t="str">
        <f t="shared" si="146"/>
        <v>S5189845</v>
      </c>
      <c r="N1814" t="str">
        <f>TRIM(C1814)</f>
        <v>ITA</v>
      </c>
      <c r="O1814" t="str">
        <f>TRIM(D1814)</f>
        <v>zan SPA</v>
      </c>
      <c r="P1814" t="str">
        <f t="shared" si="144"/>
        <v>non terminato</v>
      </c>
      <c r="Q1814" t="str">
        <f t="shared" si="144"/>
        <v>20</v>
      </c>
      <c r="R1814" t="str">
        <f t="shared" si="144"/>
        <v>15</v>
      </c>
    </row>
    <row r="1815" spans="1:18" ht="12.75" customHeight="1" x14ac:dyDescent="0.3">
      <c r="A1815" s="16">
        <v>1817</v>
      </c>
      <c r="B1815" s="14" t="s">
        <v>874</v>
      </c>
      <c r="C1815" s="14" t="s">
        <v>8</v>
      </c>
      <c r="D1815" s="14" t="s">
        <v>97</v>
      </c>
      <c r="E1815" s="14" t="s">
        <v>10</v>
      </c>
      <c r="F1815" s="16">
        <v>0</v>
      </c>
      <c r="G1815" s="17">
        <v>37</v>
      </c>
      <c r="H1815" s="18" t="str">
        <f t="shared" si="142"/>
        <v/>
      </c>
      <c r="I1815" s="14" t="str">
        <f t="shared" si="143"/>
        <v>ITA-zan SPA-37</v>
      </c>
      <c r="J1815" s="32" t="str">
        <f>MID(Tabella1[[#This Row],[COD PRODOTTO]],3,3)</f>
        <v>189</v>
      </c>
      <c r="K1815" s="32"/>
      <c r="L1815" t="str">
        <f t="shared" si="145"/>
        <v>terminato</v>
      </c>
      <c r="M1815" t="str">
        <f t="shared" si="146"/>
        <v>S5189845</v>
      </c>
      <c r="N1815" t="str">
        <f>TRIM(C1815)</f>
        <v>ITA</v>
      </c>
      <c r="O1815" t="str">
        <f>TRIM(D1815)</f>
        <v>zan SPA</v>
      </c>
      <c r="P1815" t="str">
        <f t="shared" si="144"/>
        <v>terminato</v>
      </c>
      <c r="Q1815" t="str">
        <f t="shared" si="144"/>
        <v>0</v>
      </c>
      <c r="R1815" t="str">
        <f t="shared" si="144"/>
        <v>37</v>
      </c>
    </row>
    <row r="1816" spans="1:18" ht="12.75" customHeight="1" x14ac:dyDescent="0.3">
      <c r="A1816" s="16">
        <v>1818</v>
      </c>
      <c r="B1816" s="14" t="s">
        <v>875</v>
      </c>
      <c r="C1816" s="14" t="s">
        <v>8</v>
      </c>
      <c r="D1816" s="14" t="s">
        <v>97</v>
      </c>
      <c r="E1816" s="15" t="s">
        <v>1391</v>
      </c>
      <c r="F1816" s="16">
        <v>20</v>
      </c>
      <c r="G1816" s="17">
        <v>36</v>
      </c>
      <c r="H1816" s="18">
        <f t="shared" si="142"/>
        <v>720</v>
      </c>
      <c r="I1816" s="14" t="str">
        <f t="shared" si="143"/>
        <v>ITA-zan SPA-36</v>
      </c>
      <c r="J1816" s="32" t="str">
        <f>MID(Tabella1[[#This Row],[COD PRODOTTO]],3,3)</f>
        <v>221</v>
      </c>
      <c r="K1816" s="32"/>
      <c r="L1816" t="str">
        <f t="shared" si="145"/>
        <v>terminato</v>
      </c>
      <c r="M1816" t="str">
        <f t="shared" si="146"/>
        <v>D2221872</v>
      </c>
      <c r="N1816" t="str">
        <f>TRIM(C1816)</f>
        <v>ITA</v>
      </c>
      <c r="O1816" t="str">
        <f>TRIM(D1816)</f>
        <v>zan SPA</v>
      </c>
      <c r="P1816" t="str">
        <f t="shared" si="144"/>
        <v>non terminato</v>
      </c>
      <c r="Q1816" t="str">
        <f t="shared" si="144"/>
        <v>20</v>
      </c>
      <c r="R1816" t="str">
        <f t="shared" si="144"/>
        <v>36</v>
      </c>
    </row>
    <row r="1817" spans="1:18" ht="12.75" customHeight="1" x14ac:dyDescent="0.3">
      <c r="A1817" s="16">
        <v>1819</v>
      </c>
      <c r="B1817" s="14" t="s">
        <v>876</v>
      </c>
      <c r="C1817" s="14" t="s">
        <v>8</v>
      </c>
      <c r="D1817" s="14" t="s">
        <v>9</v>
      </c>
      <c r="E1817" s="14" t="s">
        <v>10</v>
      </c>
      <c r="F1817" s="16">
        <v>0</v>
      </c>
      <c r="G1817" s="17">
        <v>28</v>
      </c>
      <c r="H1817" s="18" t="str">
        <f t="shared" si="142"/>
        <v/>
      </c>
      <c r="I1817" s="14" t="str">
        <f t="shared" si="143"/>
        <v>ITA-SG-28</v>
      </c>
      <c r="J1817" s="32" t="str">
        <f>MID(Tabella1[[#This Row],[COD PRODOTTO]],3,3)</f>
        <v>283</v>
      </c>
      <c r="K1817" s="32"/>
      <c r="L1817" t="str">
        <f t="shared" si="145"/>
        <v>terminato</v>
      </c>
      <c r="M1817" t="str">
        <f t="shared" si="146"/>
        <v>S7283416</v>
      </c>
      <c r="N1817" t="str">
        <f>TRIM(C1817)</f>
        <v>ITA</v>
      </c>
      <c r="O1817" t="str">
        <f>TRIM(D1817)</f>
        <v>SG</v>
      </c>
      <c r="P1817" t="str">
        <f t="shared" si="144"/>
        <v>terminato</v>
      </c>
      <c r="Q1817" t="str">
        <f t="shared" si="144"/>
        <v>0</v>
      </c>
      <c r="R1817" t="str">
        <f t="shared" si="144"/>
        <v>28</v>
      </c>
    </row>
    <row r="1818" spans="1:18" ht="12.75" customHeight="1" x14ac:dyDescent="0.3">
      <c r="A1818" s="16">
        <v>1820</v>
      </c>
      <c r="B1818" s="14" t="s">
        <v>876</v>
      </c>
      <c r="C1818" s="14" t="s">
        <v>8</v>
      </c>
      <c r="D1818" s="14" t="s">
        <v>9</v>
      </c>
      <c r="E1818" s="15" t="s">
        <v>1391</v>
      </c>
      <c r="F1818" s="16">
        <v>10</v>
      </c>
      <c r="G1818" s="17">
        <v>28</v>
      </c>
      <c r="H1818" s="18">
        <f t="shared" si="142"/>
        <v>280</v>
      </c>
      <c r="I1818" s="14" t="str">
        <f t="shared" si="143"/>
        <v>ITA-SG-28</v>
      </c>
      <c r="J1818" s="32" t="str">
        <f>MID(Tabella1[[#This Row],[COD PRODOTTO]],3,3)</f>
        <v>283</v>
      </c>
      <c r="K1818" s="32"/>
      <c r="L1818" t="str">
        <f t="shared" si="145"/>
        <v>terminato</v>
      </c>
      <c r="M1818" t="str">
        <f t="shared" si="146"/>
        <v>S7283416</v>
      </c>
      <c r="N1818" t="str">
        <f>TRIM(C1818)</f>
        <v>ITA</v>
      </c>
      <c r="O1818" t="str">
        <f>TRIM(D1818)</f>
        <v>SG</v>
      </c>
      <c r="P1818" t="str">
        <f t="shared" si="144"/>
        <v>non terminato</v>
      </c>
      <c r="Q1818" t="str">
        <f t="shared" si="144"/>
        <v>10</v>
      </c>
      <c r="R1818" t="str">
        <f t="shared" si="144"/>
        <v>28</v>
      </c>
    </row>
    <row r="1819" spans="1:18" ht="12.75" customHeight="1" x14ac:dyDescent="0.3">
      <c r="A1819" s="16">
        <v>1821</v>
      </c>
      <c r="B1819" s="14" t="s">
        <v>876</v>
      </c>
      <c r="C1819" s="14" t="s">
        <v>8</v>
      </c>
      <c r="D1819" s="14" t="s">
        <v>9</v>
      </c>
      <c r="E1819" s="15" t="s">
        <v>1391</v>
      </c>
      <c r="F1819" s="16">
        <v>20</v>
      </c>
      <c r="G1819" s="17">
        <v>36</v>
      </c>
      <c r="H1819" s="18">
        <f t="shared" si="142"/>
        <v>720</v>
      </c>
      <c r="I1819" s="14" t="str">
        <f t="shared" si="143"/>
        <v>ITA-SG-36</v>
      </c>
      <c r="J1819" s="32" t="str">
        <f>MID(Tabella1[[#This Row],[COD PRODOTTO]],3,3)</f>
        <v>283</v>
      </c>
      <c r="K1819" s="32"/>
      <c r="L1819" t="str">
        <f t="shared" si="145"/>
        <v>terminato</v>
      </c>
      <c r="M1819" t="str">
        <f t="shared" si="146"/>
        <v>S7283416</v>
      </c>
      <c r="N1819" t="str">
        <f>TRIM(C1819)</f>
        <v>ITA</v>
      </c>
      <c r="O1819" t="str">
        <f>TRIM(D1819)</f>
        <v>SG</v>
      </c>
      <c r="P1819" t="str">
        <f t="shared" si="144"/>
        <v>non terminato</v>
      </c>
      <c r="Q1819" t="str">
        <f t="shared" si="144"/>
        <v>20</v>
      </c>
      <c r="R1819" t="str">
        <f t="shared" si="144"/>
        <v>36</v>
      </c>
    </row>
    <row r="1820" spans="1:18" ht="12.75" customHeight="1" x14ac:dyDescent="0.3">
      <c r="A1820" s="16">
        <v>1822</v>
      </c>
      <c r="B1820" s="14" t="s">
        <v>876</v>
      </c>
      <c r="C1820" s="14" t="s">
        <v>8</v>
      </c>
      <c r="D1820" s="14" t="s">
        <v>9</v>
      </c>
      <c r="E1820" s="15" t="s">
        <v>1391</v>
      </c>
      <c r="F1820" s="16">
        <v>20</v>
      </c>
      <c r="G1820" s="17">
        <v>36</v>
      </c>
      <c r="H1820" s="18">
        <f t="shared" si="142"/>
        <v>720</v>
      </c>
      <c r="I1820" s="14" t="str">
        <f t="shared" si="143"/>
        <v>ITA-SG-36</v>
      </c>
      <c r="J1820" s="32" t="str">
        <f>MID(Tabella1[[#This Row],[COD PRODOTTO]],3,3)</f>
        <v>283</v>
      </c>
      <c r="K1820" s="32"/>
      <c r="L1820" t="str">
        <f t="shared" si="145"/>
        <v>terminato</v>
      </c>
      <c r="M1820" t="str">
        <f t="shared" si="146"/>
        <v>S7283416</v>
      </c>
      <c r="N1820" t="str">
        <f>TRIM(C1820)</f>
        <v>ITA</v>
      </c>
      <c r="O1820" t="str">
        <f>TRIM(D1820)</f>
        <v>SG</v>
      </c>
      <c r="P1820" t="str">
        <f t="shared" si="144"/>
        <v>non terminato</v>
      </c>
      <c r="Q1820" t="str">
        <f t="shared" si="144"/>
        <v>20</v>
      </c>
      <c r="R1820" t="str">
        <f t="shared" si="144"/>
        <v>36</v>
      </c>
    </row>
    <row r="1821" spans="1:18" ht="12.75" customHeight="1" x14ac:dyDescent="0.3">
      <c r="A1821" s="16">
        <v>1823</v>
      </c>
      <c r="B1821" s="14" t="s">
        <v>877</v>
      </c>
      <c r="C1821" s="14" t="s">
        <v>8</v>
      </c>
      <c r="D1821" s="14" t="s">
        <v>36</v>
      </c>
      <c r="E1821" s="15" t="s">
        <v>1391</v>
      </c>
      <c r="F1821" s="16">
        <v>20</v>
      </c>
      <c r="G1821" s="17">
        <v>22</v>
      </c>
      <c r="H1821" s="18">
        <f t="shared" si="142"/>
        <v>440</v>
      </c>
      <c r="I1821" s="14" t="str">
        <f t="shared" si="143"/>
        <v>ITA-zan VETRI-22</v>
      </c>
      <c r="J1821" s="32" t="str">
        <f>MID(Tabella1[[#This Row],[COD PRODOTTO]],3,3)</f>
        <v>736</v>
      </c>
      <c r="K1821" s="32"/>
      <c r="L1821" t="str">
        <f t="shared" si="145"/>
        <v>terminato</v>
      </c>
      <c r="M1821" t="str">
        <f t="shared" si="146"/>
        <v>L4736089</v>
      </c>
      <c r="N1821" t="str">
        <f>TRIM(C1821)</f>
        <v>ITA</v>
      </c>
      <c r="O1821" t="str">
        <f>TRIM(D1821)</f>
        <v>zan VETRI</v>
      </c>
      <c r="P1821" t="str">
        <f t="shared" si="144"/>
        <v>non terminato</v>
      </c>
      <c r="Q1821" t="str">
        <f t="shared" si="144"/>
        <v>20</v>
      </c>
      <c r="R1821" t="str">
        <f t="shared" si="144"/>
        <v>22</v>
      </c>
    </row>
    <row r="1822" spans="1:18" ht="12.75" customHeight="1" x14ac:dyDescent="0.3">
      <c r="A1822" s="16">
        <v>1824</v>
      </c>
      <c r="B1822" s="14" t="s">
        <v>877</v>
      </c>
      <c r="C1822" s="14" t="s">
        <v>8</v>
      </c>
      <c r="D1822" s="14" t="s">
        <v>36</v>
      </c>
      <c r="E1822" s="15" t="s">
        <v>1391</v>
      </c>
      <c r="F1822" s="16">
        <v>20</v>
      </c>
      <c r="G1822" s="17">
        <v>14</v>
      </c>
      <c r="H1822" s="18">
        <f t="shared" si="142"/>
        <v>280</v>
      </c>
      <c r="I1822" s="14" t="str">
        <f t="shared" si="143"/>
        <v>ITA-zan VETRI-14</v>
      </c>
      <c r="J1822" s="32" t="str">
        <f>MID(Tabella1[[#This Row],[COD PRODOTTO]],3,3)</f>
        <v>736</v>
      </c>
      <c r="K1822" s="32"/>
      <c r="L1822" t="str">
        <f t="shared" si="145"/>
        <v>terminato</v>
      </c>
      <c r="M1822" t="str">
        <f t="shared" si="146"/>
        <v>L4736089</v>
      </c>
      <c r="N1822" t="str">
        <f>TRIM(C1822)</f>
        <v>ITA</v>
      </c>
      <c r="O1822" t="str">
        <f>TRIM(D1822)</f>
        <v>zan VETRI</v>
      </c>
      <c r="P1822" t="str">
        <f t="shared" si="144"/>
        <v>non terminato</v>
      </c>
      <c r="Q1822" t="str">
        <f t="shared" si="144"/>
        <v>20</v>
      </c>
      <c r="R1822" t="str">
        <f t="shared" si="144"/>
        <v>14</v>
      </c>
    </row>
    <row r="1823" spans="1:18" ht="12.75" customHeight="1" x14ac:dyDescent="0.3">
      <c r="A1823" s="16">
        <v>1825</v>
      </c>
      <c r="B1823" s="14" t="s">
        <v>877</v>
      </c>
      <c r="C1823" s="14" t="s">
        <v>8</v>
      </c>
      <c r="D1823" s="14" t="s">
        <v>36</v>
      </c>
      <c r="E1823" s="15" t="s">
        <v>1391</v>
      </c>
      <c r="F1823" s="16">
        <v>10</v>
      </c>
      <c r="G1823" s="17">
        <v>27</v>
      </c>
      <c r="H1823" s="18">
        <f t="shared" si="142"/>
        <v>270</v>
      </c>
      <c r="I1823" s="14" t="str">
        <f t="shared" si="143"/>
        <v>ITA-zan VETRI-27</v>
      </c>
      <c r="J1823" s="32" t="str">
        <f>MID(Tabella1[[#This Row],[COD PRODOTTO]],3,3)</f>
        <v>736</v>
      </c>
      <c r="K1823" s="32"/>
      <c r="L1823" t="str">
        <f t="shared" si="145"/>
        <v>terminato</v>
      </c>
      <c r="M1823" t="str">
        <f t="shared" si="146"/>
        <v>L4736089</v>
      </c>
      <c r="N1823" t="str">
        <f>TRIM(C1823)</f>
        <v>ITA</v>
      </c>
      <c r="O1823" t="str">
        <f>TRIM(D1823)</f>
        <v>zan VETRI</v>
      </c>
      <c r="P1823" t="str">
        <f t="shared" si="144"/>
        <v>non terminato</v>
      </c>
      <c r="Q1823" t="str">
        <f t="shared" si="144"/>
        <v>10</v>
      </c>
      <c r="R1823" t="str">
        <f t="shared" si="144"/>
        <v>27</v>
      </c>
    </row>
    <row r="1824" spans="1:18" ht="12.75" customHeight="1" x14ac:dyDescent="0.3">
      <c r="A1824" s="16">
        <v>1826</v>
      </c>
      <c r="B1824" s="14" t="s">
        <v>877</v>
      </c>
      <c r="C1824" s="14" t="s">
        <v>8</v>
      </c>
      <c r="D1824" s="14" t="s">
        <v>36</v>
      </c>
      <c r="E1824" s="14" t="s">
        <v>10</v>
      </c>
      <c r="F1824" s="16">
        <v>0</v>
      </c>
      <c r="G1824" s="17">
        <v>11</v>
      </c>
      <c r="H1824" s="18" t="str">
        <f t="shared" si="142"/>
        <v/>
      </c>
      <c r="I1824" s="14" t="str">
        <f t="shared" si="143"/>
        <v>ITA-zan VETRI-11</v>
      </c>
      <c r="J1824" s="32" t="str">
        <f>MID(Tabella1[[#This Row],[COD PRODOTTO]],3,3)</f>
        <v>736</v>
      </c>
      <c r="K1824" s="32"/>
      <c r="L1824" t="str">
        <f t="shared" si="145"/>
        <v>terminato</v>
      </c>
      <c r="M1824" t="str">
        <f t="shared" si="146"/>
        <v>L4736089</v>
      </c>
      <c r="N1824" t="str">
        <f>TRIM(C1824)</f>
        <v>ITA</v>
      </c>
      <c r="O1824" t="str">
        <f>TRIM(D1824)</f>
        <v>zan VETRI</v>
      </c>
      <c r="P1824" t="str">
        <f t="shared" si="144"/>
        <v>terminato</v>
      </c>
      <c r="Q1824" t="str">
        <f t="shared" si="144"/>
        <v>0</v>
      </c>
      <c r="R1824" t="str">
        <f t="shared" si="144"/>
        <v>11</v>
      </c>
    </row>
    <row r="1825" spans="1:18" ht="12.75" customHeight="1" x14ac:dyDescent="0.3">
      <c r="A1825" s="16">
        <v>1827</v>
      </c>
      <c r="B1825" s="14" t="s">
        <v>878</v>
      </c>
      <c r="C1825" s="14" t="s">
        <v>8</v>
      </c>
      <c r="D1825" s="14" t="s">
        <v>75</v>
      </c>
      <c r="E1825" s="14" t="s">
        <v>10</v>
      </c>
      <c r="F1825" s="16">
        <v>0</v>
      </c>
      <c r="G1825" s="17">
        <v>26</v>
      </c>
      <c r="H1825" s="18" t="str">
        <f t="shared" si="142"/>
        <v/>
      </c>
      <c r="I1825" s="14" t="str">
        <f t="shared" si="143"/>
        <v>ITA-lollo SRL-26</v>
      </c>
      <c r="J1825" s="32" t="str">
        <f>MID(Tabella1[[#This Row],[COD PRODOTTO]],3,3)</f>
        <v>372</v>
      </c>
      <c r="K1825" s="32"/>
      <c r="L1825" t="str">
        <f t="shared" si="145"/>
        <v>terminato</v>
      </c>
      <c r="M1825" t="str">
        <f t="shared" si="146"/>
        <v>P5372862</v>
      </c>
      <c r="N1825" t="str">
        <f>TRIM(C1825)</f>
        <v>ITA</v>
      </c>
      <c r="O1825" t="str">
        <f>TRIM(D1825)</f>
        <v>lollo SRL</v>
      </c>
      <c r="P1825" t="str">
        <f t="shared" si="144"/>
        <v>terminato</v>
      </c>
      <c r="Q1825" t="str">
        <f t="shared" si="144"/>
        <v>0</v>
      </c>
      <c r="R1825" t="str">
        <f t="shared" si="144"/>
        <v>26</v>
      </c>
    </row>
    <row r="1826" spans="1:18" ht="12.75" customHeight="1" x14ac:dyDescent="0.3">
      <c r="A1826" s="16">
        <v>1828</v>
      </c>
      <c r="B1826" s="14" t="s">
        <v>879</v>
      </c>
      <c r="C1826" s="14" t="s">
        <v>8</v>
      </c>
      <c r="D1826" s="14" t="s">
        <v>54</v>
      </c>
      <c r="E1826" s="14" t="s">
        <v>10</v>
      </c>
      <c r="F1826" s="16">
        <v>0</v>
      </c>
      <c r="G1826" s="17">
        <v>37</v>
      </c>
      <c r="H1826" s="18" t="str">
        <f t="shared" si="142"/>
        <v/>
      </c>
      <c r="I1826" s="14" t="str">
        <f t="shared" si="143"/>
        <v>ITA-zan S.R.L.-37</v>
      </c>
      <c r="J1826" s="32" t="str">
        <f>MID(Tabella1[[#This Row],[COD PRODOTTO]],3,3)</f>
        <v>094</v>
      </c>
      <c r="K1826" s="32"/>
      <c r="L1826" t="str">
        <f t="shared" si="145"/>
        <v>terminato</v>
      </c>
      <c r="M1826" t="str">
        <f t="shared" si="146"/>
        <v>M3094589</v>
      </c>
      <c r="N1826" t="str">
        <f>TRIM(C1826)</f>
        <v>ITA</v>
      </c>
      <c r="O1826" t="str">
        <f>TRIM(D1826)</f>
        <v>zan S.R.L.</v>
      </c>
      <c r="P1826" t="str">
        <f t="shared" si="144"/>
        <v>terminato</v>
      </c>
      <c r="Q1826" t="str">
        <f t="shared" si="144"/>
        <v>0</v>
      </c>
      <c r="R1826" t="str">
        <f t="shared" si="144"/>
        <v>37</v>
      </c>
    </row>
    <row r="1827" spans="1:18" ht="12.75" customHeight="1" x14ac:dyDescent="0.3">
      <c r="A1827" s="16">
        <v>1829</v>
      </c>
      <c r="B1827" s="14" t="s">
        <v>880</v>
      </c>
      <c r="C1827" s="14" t="s">
        <v>8</v>
      </c>
      <c r="D1827" s="14" t="s">
        <v>9</v>
      </c>
      <c r="E1827" s="14" t="s">
        <v>10</v>
      </c>
      <c r="F1827" s="16">
        <v>0</v>
      </c>
      <c r="G1827" s="17">
        <v>38</v>
      </c>
      <c r="H1827" s="18" t="str">
        <f t="shared" si="142"/>
        <v/>
      </c>
      <c r="I1827" s="14" t="str">
        <f t="shared" si="143"/>
        <v>ITA-SG-38</v>
      </c>
      <c r="J1827" s="32" t="str">
        <f>MID(Tabella1[[#This Row],[COD PRODOTTO]],3,3)</f>
        <v>581</v>
      </c>
      <c r="K1827" s="32"/>
      <c r="L1827" t="str">
        <f t="shared" si="145"/>
        <v>terminato</v>
      </c>
      <c r="M1827" t="str">
        <f t="shared" si="146"/>
        <v>M4581036</v>
      </c>
      <c r="N1827" t="str">
        <f>TRIM(C1827)</f>
        <v>ITA</v>
      </c>
      <c r="O1827" t="str">
        <f>TRIM(D1827)</f>
        <v>SG</v>
      </c>
      <c r="P1827" t="str">
        <f t="shared" si="144"/>
        <v>terminato</v>
      </c>
      <c r="Q1827" t="str">
        <f t="shared" si="144"/>
        <v>0</v>
      </c>
      <c r="R1827" t="str">
        <f t="shared" si="144"/>
        <v>38</v>
      </c>
    </row>
    <row r="1828" spans="1:18" ht="12.75" customHeight="1" x14ac:dyDescent="0.3">
      <c r="A1828" s="16">
        <v>1830</v>
      </c>
      <c r="B1828" s="14" t="s">
        <v>880</v>
      </c>
      <c r="C1828" s="14" t="s">
        <v>8</v>
      </c>
      <c r="D1828" s="14" t="s">
        <v>9</v>
      </c>
      <c r="E1828" s="15" t="s">
        <v>1391</v>
      </c>
      <c r="F1828" s="16">
        <v>10</v>
      </c>
      <c r="G1828" s="17">
        <v>18</v>
      </c>
      <c r="H1828" s="18">
        <f t="shared" si="142"/>
        <v>180</v>
      </c>
      <c r="I1828" s="14" t="str">
        <f t="shared" si="143"/>
        <v>ITA-SG-18</v>
      </c>
      <c r="J1828" s="32" t="str">
        <f>MID(Tabella1[[#This Row],[COD PRODOTTO]],3,3)</f>
        <v>581</v>
      </c>
      <c r="K1828" s="32"/>
      <c r="L1828" t="str">
        <f t="shared" si="145"/>
        <v>terminato</v>
      </c>
      <c r="M1828" t="str">
        <f t="shared" si="146"/>
        <v>M4581036</v>
      </c>
      <c r="N1828" t="str">
        <f>TRIM(C1828)</f>
        <v>ITA</v>
      </c>
      <c r="O1828" t="str">
        <f>TRIM(D1828)</f>
        <v>SG</v>
      </c>
      <c r="P1828" t="str">
        <f t="shared" si="144"/>
        <v>non terminato</v>
      </c>
      <c r="Q1828" t="str">
        <f t="shared" si="144"/>
        <v>10</v>
      </c>
      <c r="R1828" t="str">
        <f t="shared" si="144"/>
        <v>18</v>
      </c>
    </row>
    <row r="1829" spans="1:18" ht="12.75" customHeight="1" x14ac:dyDescent="0.3">
      <c r="A1829" s="16">
        <v>1831</v>
      </c>
      <c r="B1829" s="14" t="s">
        <v>881</v>
      </c>
      <c r="C1829" s="14" t="s">
        <v>8</v>
      </c>
      <c r="D1829" s="14" t="s">
        <v>9</v>
      </c>
      <c r="E1829" s="14" t="s">
        <v>10</v>
      </c>
      <c r="F1829" s="16">
        <v>0</v>
      </c>
      <c r="G1829" s="17">
        <v>32</v>
      </c>
      <c r="H1829" s="18" t="str">
        <f t="shared" si="142"/>
        <v/>
      </c>
      <c r="I1829" s="14" t="str">
        <f t="shared" si="143"/>
        <v>ITA-SG-32</v>
      </c>
      <c r="J1829" s="32" t="str">
        <f>MID(Tabella1[[#This Row],[COD PRODOTTO]],3,3)</f>
        <v>476</v>
      </c>
      <c r="K1829" s="32"/>
      <c r="L1829" t="str">
        <f t="shared" si="145"/>
        <v>terminato</v>
      </c>
      <c r="M1829" t="str">
        <f t="shared" si="146"/>
        <v>A2476424</v>
      </c>
      <c r="N1829" t="str">
        <f>TRIM(C1829)</f>
        <v>ITA</v>
      </c>
      <c r="O1829" t="str">
        <f>TRIM(D1829)</f>
        <v>SG</v>
      </c>
      <c r="P1829" t="str">
        <f t="shared" si="144"/>
        <v>terminato</v>
      </c>
      <c r="Q1829" t="str">
        <f t="shared" si="144"/>
        <v>0</v>
      </c>
      <c r="R1829" t="str">
        <f t="shared" si="144"/>
        <v>32</v>
      </c>
    </row>
    <row r="1830" spans="1:18" ht="12.75" customHeight="1" x14ac:dyDescent="0.3">
      <c r="A1830" s="16">
        <v>1832</v>
      </c>
      <c r="B1830" s="14" t="s">
        <v>881</v>
      </c>
      <c r="C1830" s="14" t="s">
        <v>8</v>
      </c>
      <c r="D1830" s="14" t="s">
        <v>9</v>
      </c>
      <c r="E1830" s="15" t="s">
        <v>1391</v>
      </c>
      <c r="F1830" s="16">
        <v>10</v>
      </c>
      <c r="G1830" s="17">
        <v>35</v>
      </c>
      <c r="H1830" s="18">
        <f t="shared" si="142"/>
        <v>350</v>
      </c>
      <c r="I1830" s="14" t="str">
        <f t="shared" si="143"/>
        <v>ITA-SG-35</v>
      </c>
      <c r="J1830" s="32" t="str">
        <f>MID(Tabella1[[#This Row],[COD PRODOTTO]],3,3)</f>
        <v>476</v>
      </c>
      <c r="K1830" s="32"/>
      <c r="L1830" t="str">
        <f t="shared" si="145"/>
        <v>terminato</v>
      </c>
      <c r="M1830" t="str">
        <f t="shared" si="146"/>
        <v>A2476424</v>
      </c>
      <c r="N1830" t="str">
        <f>TRIM(C1830)</f>
        <v>ITA</v>
      </c>
      <c r="O1830" t="str">
        <f>TRIM(D1830)</f>
        <v>SG</v>
      </c>
      <c r="P1830" t="str">
        <f t="shared" si="144"/>
        <v>non terminato</v>
      </c>
      <c r="Q1830" t="str">
        <f t="shared" si="144"/>
        <v>10</v>
      </c>
      <c r="R1830" t="str">
        <f t="shared" si="144"/>
        <v>35</v>
      </c>
    </row>
    <row r="1831" spans="1:18" ht="12.75" customHeight="1" x14ac:dyDescent="0.3">
      <c r="A1831" s="16">
        <v>1833</v>
      </c>
      <c r="B1831" s="14" t="s">
        <v>882</v>
      </c>
      <c r="C1831" s="14" t="s">
        <v>8</v>
      </c>
      <c r="D1831" s="14" t="s">
        <v>47</v>
      </c>
      <c r="E1831" s="15" t="s">
        <v>1391</v>
      </c>
      <c r="F1831" s="16">
        <v>20</v>
      </c>
      <c r="G1831" s="17">
        <v>13</v>
      </c>
      <c r="H1831" s="18">
        <f t="shared" si="142"/>
        <v>260</v>
      </c>
      <c r="I1831" s="14" t="str">
        <f t="shared" si="143"/>
        <v>ITA-zan pin SPA-13</v>
      </c>
      <c r="J1831" s="32" t="str">
        <f>MID(Tabella1[[#This Row],[COD PRODOTTO]],3,3)</f>
        <v>706</v>
      </c>
      <c r="K1831" s="32"/>
      <c r="L1831" t="str">
        <f t="shared" si="145"/>
        <v>terminato</v>
      </c>
      <c r="M1831" t="str">
        <f t="shared" si="146"/>
        <v>L9706760</v>
      </c>
      <c r="N1831" t="str">
        <f>TRIM(C1831)</f>
        <v>ITA</v>
      </c>
      <c r="O1831" t="str">
        <f>TRIM(D1831)</f>
        <v>zan pin SPA</v>
      </c>
      <c r="P1831" t="str">
        <f t="shared" si="144"/>
        <v>non terminato</v>
      </c>
      <c r="Q1831" t="str">
        <f t="shared" si="144"/>
        <v>20</v>
      </c>
      <c r="R1831" t="str">
        <f t="shared" si="144"/>
        <v>13</v>
      </c>
    </row>
    <row r="1832" spans="1:18" ht="12.75" customHeight="1" x14ac:dyDescent="0.3">
      <c r="A1832" s="16">
        <v>1834</v>
      </c>
      <c r="B1832" s="14" t="s">
        <v>882</v>
      </c>
      <c r="C1832" s="14" t="s">
        <v>8</v>
      </c>
      <c r="D1832" s="14" t="s">
        <v>47</v>
      </c>
      <c r="E1832" s="14" t="s">
        <v>10</v>
      </c>
      <c r="F1832" s="16">
        <v>0</v>
      </c>
      <c r="G1832" s="17">
        <v>20</v>
      </c>
      <c r="H1832" s="18" t="str">
        <f t="shared" si="142"/>
        <v/>
      </c>
      <c r="I1832" s="14" t="str">
        <f t="shared" si="143"/>
        <v>ITA-zan pin SPA-20</v>
      </c>
      <c r="J1832" s="32" t="str">
        <f>MID(Tabella1[[#This Row],[COD PRODOTTO]],3,3)</f>
        <v>706</v>
      </c>
      <c r="K1832" s="32"/>
      <c r="L1832" t="str">
        <f t="shared" si="145"/>
        <v>terminato</v>
      </c>
      <c r="M1832" t="str">
        <f t="shared" si="146"/>
        <v>L9706760</v>
      </c>
      <c r="N1832" t="str">
        <f>TRIM(C1832)</f>
        <v>ITA</v>
      </c>
      <c r="O1832" t="str">
        <f>TRIM(D1832)</f>
        <v>zan pin SPA</v>
      </c>
      <c r="P1832" t="str">
        <f t="shared" si="144"/>
        <v>terminato</v>
      </c>
      <c r="Q1832" t="str">
        <f t="shared" si="144"/>
        <v>0</v>
      </c>
      <c r="R1832" t="str">
        <f t="shared" si="144"/>
        <v>20</v>
      </c>
    </row>
    <row r="1833" spans="1:18" ht="12.75" customHeight="1" x14ac:dyDescent="0.3">
      <c r="A1833" s="16">
        <v>1835</v>
      </c>
      <c r="B1833" s="14" t="s">
        <v>882</v>
      </c>
      <c r="C1833" s="14" t="s">
        <v>8</v>
      </c>
      <c r="D1833" s="14" t="s">
        <v>47</v>
      </c>
      <c r="E1833" s="15" t="s">
        <v>1391</v>
      </c>
      <c r="F1833" s="16">
        <v>10</v>
      </c>
      <c r="G1833" s="17">
        <v>35</v>
      </c>
      <c r="H1833" s="18">
        <f t="shared" si="142"/>
        <v>350</v>
      </c>
      <c r="I1833" s="14" t="str">
        <f t="shared" si="143"/>
        <v>ITA-zan pin SPA-35</v>
      </c>
      <c r="J1833" s="32" t="str">
        <f>MID(Tabella1[[#This Row],[COD PRODOTTO]],3,3)</f>
        <v>706</v>
      </c>
      <c r="K1833" s="32"/>
      <c r="L1833" t="str">
        <f t="shared" si="145"/>
        <v>terminato</v>
      </c>
      <c r="M1833" t="str">
        <f t="shared" si="146"/>
        <v>L9706760</v>
      </c>
      <c r="N1833" t="str">
        <f>TRIM(C1833)</f>
        <v>ITA</v>
      </c>
      <c r="O1833" t="str">
        <f>TRIM(D1833)</f>
        <v>zan pin SPA</v>
      </c>
      <c r="P1833" t="str">
        <f t="shared" si="144"/>
        <v>non terminato</v>
      </c>
      <c r="Q1833" t="str">
        <f t="shared" si="144"/>
        <v>10</v>
      </c>
      <c r="R1833" t="str">
        <f t="shared" si="144"/>
        <v>35</v>
      </c>
    </row>
    <row r="1834" spans="1:18" ht="12.75" customHeight="1" x14ac:dyDescent="0.3">
      <c r="A1834" s="16">
        <v>1836</v>
      </c>
      <c r="B1834" s="14" t="s">
        <v>883</v>
      </c>
      <c r="C1834" s="14" t="s">
        <v>8</v>
      </c>
      <c r="D1834" s="14" t="s">
        <v>180</v>
      </c>
      <c r="E1834" s="15" t="s">
        <v>1391</v>
      </c>
      <c r="F1834" s="16">
        <v>10</v>
      </c>
      <c r="G1834" s="17">
        <v>34</v>
      </c>
      <c r="H1834" s="18">
        <f t="shared" si="142"/>
        <v>340</v>
      </c>
      <c r="I1834" s="14" t="str">
        <f t="shared" si="143"/>
        <v>ITA-mull-34</v>
      </c>
      <c r="J1834" s="32" t="str">
        <f>MID(Tabella1[[#This Row],[COD PRODOTTO]],3,3)</f>
        <v>981</v>
      </c>
      <c r="K1834" s="32"/>
      <c r="L1834" t="str">
        <f t="shared" si="145"/>
        <v>terminato</v>
      </c>
      <c r="M1834" t="str">
        <f t="shared" si="146"/>
        <v>A0981285</v>
      </c>
      <c r="N1834" t="str">
        <f>TRIM(C1834)</f>
        <v>ITA</v>
      </c>
      <c r="O1834" t="str">
        <f>TRIM(D1834)</f>
        <v>mull</v>
      </c>
      <c r="P1834" t="str">
        <f t="shared" si="144"/>
        <v>non terminato</v>
      </c>
      <c r="Q1834" t="str">
        <f t="shared" si="144"/>
        <v>10</v>
      </c>
      <c r="R1834" t="str">
        <f t="shared" si="144"/>
        <v>34</v>
      </c>
    </row>
    <row r="1835" spans="1:18" ht="12.75" customHeight="1" x14ac:dyDescent="0.3">
      <c r="A1835" s="16">
        <v>1837</v>
      </c>
      <c r="B1835" s="14" t="s">
        <v>883</v>
      </c>
      <c r="C1835" s="14" t="s">
        <v>8</v>
      </c>
      <c r="D1835" s="14" t="s">
        <v>180</v>
      </c>
      <c r="E1835" s="14" t="s">
        <v>10</v>
      </c>
      <c r="F1835" s="16">
        <v>0</v>
      </c>
      <c r="G1835" s="17">
        <v>23</v>
      </c>
      <c r="H1835" s="18" t="str">
        <f t="shared" si="142"/>
        <v/>
      </c>
      <c r="I1835" s="14" t="str">
        <f t="shared" si="143"/>
        <v>ITA-mull-23</v>
      </c>
      <c r="J1835" s="32" t="str">
        <f>MID(Tabella1[[#This Row],[COD PRODOTTO]],3,3)</f>
        <v>981</v>
      </c>
      <c r="K1835" s="32"/>
      <c r="L1835" t="str">
        <f t="shared" si="145"/>
        <v>terminato</v>
      </c>
      <c r="M1835" t="str">
        <f t="shared" si="146"/>
        <v>A0981285</v>
      </c>
      <c r="N1835" t="str">
        <f>TRIM(C1835)</f>
        <v>ITA</v>
      </c>
      <c r="O1835" t="str">
        <f>TRIM(D1835)</f>
        <v>mull</v>
      </c>
      <c r="P1835" t="str">
        <f t="shared" si="144"/>
        <v>terminato</v>
      </c>
      <c r="Q1835" t="str">
        <f t="shared" si="144"/>
        <v>0</v>
      </c>
      <c r="R1835" t="str">
        <f t="shared" si="144"/>
        <v>23</v>
      </c>
    </row>
    <row r="1836" spans="1:18" ht="12.75" customHeight="1" x14ac:dyDescent="0.3">
      <c r="A1836" s="16">
        <v>1838</v>
      </c>
      <c r="B1836" s="14" t="s">
        <v>883</v>
      </c>
      <c r="C1836" s="14" t="s">
        <v>8</v>
      </c>
      <c r="D1836" s="14" t="s">
        <v>180</v>
      </c>
      <c r="E1836" s="15" t="s">
        <v>1391</v>
      </c>
      <c r="F1836" s="16">
        <v>20</v>
      </c>
      <c r="G1836" s="17">
        <v>21</v>
      </c>
      <c r="H1836" s="18">
        <f t="shared" si="142"/>
        <v>420</v>
      </c>
      <c r="I1836" s="14" t="str">
        <f t="shared" si="143"/>
        <v>ITA-mull-21</v>
      </c>
      <c r="J1836" s="32" t="str">
        <f>MID(Tabella1[[#This Row],[COD PRODOTTO]],3,3)</f>
        <v>981</v>
      </c>
      <c r="K1836" s="32"/>
      <c r="L1836" t="str">
        <f t="shared" si="145"/>
        <v>terminato</v>
      </c>
      <c r="M1836" t="str">
        <f t="shared" si="146"/>
        <v>A0981285</v>
      </c>
      <c r="N1836" t="str">
        <f>TRIM(C1836)</f>
        <v>ITA</v>
      </c>
      <c r="O1836" t="str">
        <f>TRIM(D1836)</f>
        <v>mull</v>
      </c>
      <c r="P1836" t="str">
        <f t="shared" si="144"/>
        <v>non terminato</v>
      </c>
      <c r="Q1836" t="str">
        <f t="shared" si="144"/>
        <v>20</v>
      </c>
      <c r="R1836" t="str">
        <f t="shared" si="144"/>
        <v>21</v>
      </c>
    </row>
    <row r="1837" spans="1:18" ht="12.75" customHeight="1" x14ac:dyDescent="0.3">
      <c r="A1837" s="16">
        <v>1839</v>
      </c>
      <c r="B1837" s="14" t="s">
        <v>884</v>
      </c>
      <c r="C1837" s="14" t="s">
        <v>30</v>
      </c>
      <c r="D1837" s="14" t="s">
        <v>36</v>
      </c>
      <c r="E1837" s="14" t="s">
        <v>10</v>
      </c>
      <c r="F1837" s="16">
        <v>0</v>
      </c>
      <c r="G1837" s="17">
        <v>16</v>
      </c>
      <c r="H1837" s="18" t="str">
        <f t="shared" si="142"/>
        <v/>
      </c>
      <c r="I1837" s="14" t="str">
        <f t="shared" si="143"/>
        <v>NON PRESENTE-zan VETRI-16</v>
      </c>
      <c r="J1837" s="32" t="str">
        <f>MID(Tabella1[[#This Row],[COD PRODOTTO]],3,3)</f>
        <v>109</v>
      </c>
      <c r="K1837" s="32"/>
      <c r="L1837" t="str">
        <f t="shared" si="145"/>
        <v>terminato</v>
      </c>
      <c r="M1837" t="str">
        <f t="shared" si="146"/>
        <v>N4109050</v>
      </c>
      <c r="N1837" t="str">
        <f>TRIM(C1837)</f>
        <v>NON PRESENTE</v>
      </c>
      <c r="O1837" t="str">
        <f>TRIM(D1837)</f>
        <v>zan VETRI</v>
      </c>
      <c r="P1837" t="str">
        <f t="shared" si="144"/>
        <v>terminato</v>
      </c>
      <c r="Q1837" t="str">
        <f t="shared" si="144"/>
        <v>0</v>
      </c>
      <c r="R1837" t="str">
        <f t="shared" si="144"/>
        <v>16</v>
      </c>
    </row>
    <row r="1838" spans="1:18" ht="12.75" customHeight="1" x14ac:dyDescent="0.3">
      <c r="A1838" s="16">
        <v>1840</v>
      </c>
      <c r="B1838" s="14" t="s">
        <v>885</v>
      </c>
      <c r="C1838" s="14" t="s">
        <v>14</v>
      </c>
      <c r="D1838" s="14" t="s">
        <v>23</v>
      </c>
      <c r="E1838" s="15" t="s">
        <v>1391</v>
      </c>
      <c r="F1838" s="16">
        <v>20</v>
      </c>
      <c r="G1838" s="17">
        <v>30</v>
      </c>
      <c r="H1838" s="18">
        <f t="shared" si="142"/>
        <v>600</v>
      </c>
      <c r="I1838" s="14" t="str">
        <f t="shared" si="143"/>
        <v>EGY-zan pin assuf S.A.E.-30</v>
      </c>
      <c r="J1838" s="32" t="str">
        <f>MID(Tabella1[[#This Row],[COD PRODOTTO]],3,3)</f>
        <v>216</v>
      </c>
      <c r="K1838" s="32"/>
      <c r="L1838" t="str">
        <f t="shared" si="145"/>
        <v>terminato</v>
      </c>
      <c r="M1838" t="str">
        <f t="shared" si="146"/>
        <v>A2216777</v>
      </c>
      <c r="N1838" t="str">
        <f>TRIM(C1838)</f>
        <v>EGY</v>
      </c>
      <c r="O1838" t="str">
        <f>TRIM(D1838)</f>
        <v>zan pin assuf S.A.E.</v>
      </c>
      <c r="P1838" t="str">
        <f t="shared" si="144"/>
        <v>non terminato</v>
      </c>
      <c r="Q1838" t="str">
        <f t="shared" si="144"/>
        <v>20</v>
      </c>
      <c r="R1838" t="str">
        <f t="shared" si="144"/>
        <v>30</v>
      </c>
    </row>
    <row r="1839" spans="1:18" ht="12.75" customHeight="1" x14ac:dyDescent="0.3">
      <c r="A1839" s="16">
        <v>1841</v>
      </c>
      <c r="B1839" s="14" t="s">
        <v>885</v>
      </c>
      <c r="C1839" s="14" t="s">
        <v>14</v>
      </c>
      <c r="D1839" s="14" t="s">
        <v>23</v>
      </c>
      <c r="E1839" s="14" t="s">
        <v>10</v>
      </c>
      <c r="F1839" s="16">
        <v>0</v>
      </c>
      <c r="G1839" s="17">
        <v>35</v>
      </c>
      <c r="H1839" s="18" t="str">
        <f t="shared" si="142"/>
        <v/>
      </c>
      <c r="I1839" s="14" t="str">
        <f t="shared" si="143"/>
        <v>EGY-zan pin assuf S.A.E.-35</v>
      </c>
      <c r="J1839" s="32" t="str">
        <f>MID(Tabella1[[#This Row],[COD PRODOTTO]],3,3)</f>
        <v>216</v>
      </c>
      <c r="K1839" s="32"/>
      <c r="L1839" t="str">
        <f t="shared" si="145"/>
        <v>terminato</v>
      </c>
      <c r="M1839" t="str">
        <f t="shared" si="146"/>
        <v>A2216777</v>
      </c>
      <c r="N1839" t="str">
        <f>TRIM(C1839)</f>
        <v>EGY</v>
      </c>
      <c r="O1839" t="str">
        <f>TRIM(D1839)</f>
        <v>zan pin assuf S.A.E.</v>
      </c>
      <c r="P1839" t="str">
        <f t="shared" si="144"/>
        <v>terminato</v>
      </c>
      <c r="Q1839" t="str">
        <f t="shared" si="144"/>
        <v>0</v>
      </c>
      <c r="R1839" t="str">
        <f t="shared" si="144"/>
        <v>35</v>
      </c>
    </row>
    <row r="1840" spans="1:18" ht="12.75" customHeight="1" x14ac:dyDescent="0.3">
      <c r="A1840" s="16">
        <v>1842</v>
      </c>
      <c r="B1840" s="14" t="s">
        <v>885</v>
      </c>
      <c r="C1840" s="14" t="s">
        <v>14</v>
      </c>
      <c r="D1840" s="14" t="s">
        <v>23</v>
      </c>
      <c r="E1840" s="15" t="s">
        <v>1391</v>
      </c>
      <c r="F1840" s="16">
        <v>10</v>
      </c>
      <c r="G1840" s="17">
        <v>13</v>
      </c>
      <c r="H1840" s="18">
        <f t="shared" si="142"/>
        <v>130</v>
      </c>
      <c r="I1840" s="14" t="str">
        <f t="shared" si="143"/>
        <v>EGY-zan pin assuf S.A.E.-13</v>
      </c>
      <c r="J1840" s="32" t="str">
        <f>MID(Tabella1[[#This Row],[COD PRODOTTO]],3,3)</f>
        <v>216</v>
      </c>
      <c r="K1840" s="32"/>
      <c r="L1840" t="str">
        <f t="shared" si="145"/>
        <v>terminato</v>
      </c>
      <c r="M1840" t="str">
        <f t="shared" si="146"/>
        <v>A2216777</v>
      </c>
      <c r="N1840" t="str">
        <f>TRIM(C1840)</f>
        <v>EGY</v>
      </c>
      <c r="O1840" t="str">
        <f>TRIM(D1840)</f>
        <v>zan pin assuf S.A.E.</v>
      </c>
      <c r="P1840" t="str">
        <f t="shared" si="144"/>
        <v>non terminato</v>
      </c>
      <c r="Q1840" t="str">
        <f t="shared" si="144"/>
        <v>10</v>
      </c>
      <c r="R1840" t="str">
        <f t="shared" si="144"/>
        <v>13</v>
      </c>
    </row>
    <row r="1841" spans="1:18" ht="12.75" customHeight="1" x14ac:dyDescent="0.3">
      <c r="A1841" s="16">
        <v>1843</v>
      </c>
      <c r="B1841" s="14" t="s">
        <v>885</v>
      </c>
      <c r="C1841" s="14" t="s">
        <v>14</v>
      </c>
      <c r="D1841" s="14" t="s">
        <v>23</v>
      </c>
      <c r="E1841" s="15" t="s">
        <v>1391</v>
      </c>
      <c r="F1841" s="16">
        <v>20</v>
      </c>
      <c r="G1841" s="17">
        <v>27</v>
      </c>
      <c r="H1841" s="18">
        <f t="shared" si="142"/>
        <v>540</v>
      </c>
      <c r="I1841" s="14" t="str">
        <f t="shared" si="143"/>
        <v>EGY-zan pin assuf S.A.E.-27</v>
      </c>
      <c r="J1841" s="32" t="str">
        <f>MID(Tabella1[[#This Row],[COD PRODOTTO]],3,3)</f>
        <v>216</v>
      </c>
      <c r="K1841" s="32"/>
      <c r="L1841" t="str">
        <f t="shared" si="145"/>
        <v>terminato</v>
      </c>
      <c r="M1841" t="str">
        <f t="shared" si="146"/>
        <v>A2216777</v>
      </c>
      <c r="N1841" t="str">
        <f>TRIM(C1841)</f>
        <v>EGY</v>
      </c>
      <c r="O1841" t="str">
        <f>TRIM(D1841)</f>
        <v>zan pin assuf S.A.E.</v>
      </c>
      <c r="P1841" t="str">
        <f t="shared" si="144"/>
        <v>non terminato</v>
      </c>
      <c r="Q1841" t="str">
        <f t="shared" si="144"/>
        <v>20</v>
      </c>
      <c r="R1841" t="str">
        <f t="shared" si="144"/>
        <v>27</v>
      </c>
    </row>
    <row r="1842" spans="1:18" ht="12.75" customHeight="1" x14ac:dyDescent="0.3">
      <c r="A1842" s="16">
        <v>1844</v>
      </c>
      <c r="B1842" s="14" t="s">
        <v>886</v>
      </c>
      <c r="C1842" s="14" t="s">
        <v>14</v>
      </c>
      <c r="D1842" s="14" t="s">
        <v>31</v>
      </c>
      <c r="E1842" s="14" t="s">
        <v>10</v>
      </c>
      <c r="F1842" s="16">
        <v>0</v>
      </c>
      <c r="G1842" s="17">
        <v>36</v>
      </c>
      <c r="H1842" s="18" t="str">
        <f t="shared" si="142"/>
        <v/>
      </c>
      <c r="I1842" s="14" t="str">
        <f t="shared" si="143"/>
        <v>EGY-order For Trading SARL-36</v>
      </c>
      <c r="J1842" s="32" t="str">
        <f>MID(Tabella1[[#This Row],[COD PRODOTTO]],3,3)</f>
        <v>972</v>
      </c>
      <c r="K1842" s="32"/>
      <c r="L1842" t="str">
        <f t="shared" si="145"/>
        <v>terminato</v>
      </c>
      <c r="M1842" t="str">
        <f t="shared" si="146"/>
        <v>E0972714</v>
      </c>
      <c r="N1842" t="str">
        <f>TRIM(C1842)</f>
        <v>EGY</v>
      </c>
      <c r="O1842" t="str">
        <f>TRIM(D1842)</f>
        <v>order For Trading SARL</v>
      </c>
      <c r="P1842" t="str">
        <f t="shared" si="144"/>
        <v>terminato</v>
      </c>
      <c r="Q1842" t="str">
        <f t="shared" si="144"/>
        <v>0</v>
      </c>
      <c r="R1842" t="str">
        <f t="shared" si="144"/>
        <v>36</v>
      </c>
    </row>
    <row r="1843" spans="1:18" ht="12.75" customHeight="1" x14ac:dyDescent="0.3">
      <c r="A1843" s="16">
        <v>1845</v>
      </c>
      <c r="B1843" s="14" t="s">
        <v>886</v>
      </c>
      <c r="C1843" s="14" t="s">
        <v>14</v>
      </c>
      <c r="D1843" s="14" t="s">
        <v>31</v>
      </c>
      <c r="E1843" s="15" t="s">
        <v>1391</v>
      </c>
      <c r="F1843" s="16">
        <v>20</v>
      </c>
      <c r="G1843" s="17">
        <v>37</v>
      </c>
      <c r="H1843" s="18">
        <f t="shared" si="142"/>
        <v>740</v>
      </c>
      <c r="I1843" s="14" t="str">
        <f t="shared" si="143"/>
        <v>EGY-order For Trading SARL-37</v>
      </c>
      <c r="J1843" s="32" t="str">
        <f>MID(Tabella1[[#This Row],[COD PRODOTTO]],3,3)</f>
        <v>972</v>
      </c>
      <c r="K1843" s="32"/>
      <c r="L1843" t="str">
        <f t="shared" si="145"/>
        <v>terminato</v>
      </c>
      <c r="M1843" t="str">
        <f t="shared" si="146"/>
        <v>E0972714</v>
      </c>
      <c r="N1843" t="str">
        <f>TRIM(C1843)</f>
        <v>EGY</v>
      </c>
      <c r="O1843" t="str">
        <f>TRIM(D1843)</f>
        <v>order For Trading SARL</v>
      </c>
      <c r="P1843" t="str">
        <f t="shared" si="144"/>
        <v>non terminato</v>
      </c>
      <c r="Q1843" t="str">
        <f t="shared" si="144"/>
        <v>20</v>
      </c>
      <c r="R1843" t="str">
        <f t="shared" si="144"/>
        <v>37</v>
      </c>
    </row>
    <row r="1844" spans="1:18" ht="12.75" customHeight="1" x14ac:dyDescent="0.3">
      <c r="A1844" s="16">
        <v>1846</v>
      </c>
      <c r="B1844" s="14" t="s">
        <v>887</v>
      </c>
      <c r="C1844" s="14" t="s">
        <v>14</v>
      </c>
      <c r="D1844" s="14" t="s">
        <v>23</v>
      </c>
      <c r="E1844" s="15" t="s">
        <v>1391</v>
      </c>
      <c r="F1844" s="16">
        <v>10</v>
      </c>
      <c r="G1844" s="17">
        <v>27</v>
      </c>
      <c r="H1844" s="18">
        <f t="shared" si="142"/>
        <v>270</v>
      </c>
      <c r="I1844" s="14" t="str">
        <f t="shared" si="143"/>
        <v>EGY-zan pin assuf S.A.E.-27</v>
      </c>
      <c r="J1844" s="32" t="str">
        <f>MID(Tabella1[[#This Row],[COD PRODOTTO]],3,3)</f>
        <v>580</v>
      </c>
      <c r="K1844" s="32"/>
      <c r="L1844" t="str">
        <f t="shared" si="145"/>
        <v>terminato</v>
      </c>
      <c r="M1844" t="str">
        <f t="shared" si="146"/>
        <v>F6580715</v>
      </c>
      <c r="N1844" t="str">
        <f>TRIM(C1844)</f>
        <v>EGY</v>
      </c>
      <c r="O1844" t="str">
        <f>TRIM(D1844)</f>
        <v>zan pin assuf S.A.E.</v>
      </c>
      <c r="P1844" t="str">
        <f t="shared" si="144"/>
        <v>non terminato</v>
      </c>
      <c r="Q1844" t="str">
        <f t="shared" si="144"/>
        <v>10</v>
      </c>
      <c r="R1844" t="str">
        <f t="shared" si="144"/>
        <v>27</v>
      </c>
    </row>
    <row r="1845" spans="1:18" ht="12.75" customHeight="1" x14ac:dyDescent="0.3">
      <c r="A1845" s="16">
        <v>1847</v>
      </c>
      <c r="B1845" s="14" t="s">
        <v>888</v>
      </c>
      <c r="C1845" s="14" t="s">
        <v>14</v>
      </c>
      <c r="D1845" s="14" t="s">
        <v>23</v>
      </c>
      <c r="E1845" s="15" t="s">
        <v>1391</v>
      </c>
      <c r="F1845" s="16">
        <v>20</v>
      </c>
      <c r="G1845" s="17">
        <v>40</v>
      </c>
      <c r="H1845" s="18">
        <f t="shared" si="142"/>
        <v>800</v>
      </c>
      <c r="I1845" s="14" t="str">
        <f t="shared" si="143"/>
        <v>EGY-zan pin assuf S.A.E.-40</v>
      </c>
      <c r="J1845" s="32" t="str">
        <f>MID(Tabella1[[#This Row],[COD PRODOTTO]],3,3)</f>
        <v>242</v>
      </c>
      <c r="K1845" s="32"/>
      <c r="L1845" t="str">
        <f t="shared" si="145"/>
        <v>terminato</v>
      </c>
      <c r="M1845" t="str">
        <f t="shared" si="146"/>
        <v>M3242853</v>
      </c>
      <c r="N1845" t="str">
        <f>TRIM(C1845)</f>
        <v>EGY</v>
      </c>
      <c r="O1845" t="str">
        <f>TRIM(D1845)</f>
        <v>zan pin assuf S.A.E.</v>
      </c>
      <c r="P1845" t="str">
        <f t="shared" si="144"/>
        <v>non terminato</v>
      </c>
      <c r="Q1845" t="str">
        <f t="shared" si="144"/>
        <v>20</v>
      </c>
      <c r="R1845" t="str">
        <f t="shared" si="144"/>
        <v>40</v>
      </c>
    </row>
    <row r="1846" spans="1:18" ht="12.75" customHeight="1" x14ac:dyDescent="0.3">
      <c r="A1846" s="16">
        <v>1848</v>
      </c>
      <c r="B1846" s="14" t="s">
        <v>888</v>
      </c>
      <c r="C1846" s="14" t="s">
        <v>14</v>
      </c>
      <c r="D1846" s="14" t="s">
        <v>23</v>
      </c>
      <c r="E1846" s="14" t="s">
        <v>10</v>
      </c>
      <c r="F1846" s="16">
        <v>0</v>
      </c>
      <c r="G1846" s="17">
        <v>19</v>
      </c>
      <c r="H1846" s="18" t="str">
        <f t="shared" si="142"/>
        <v/>
      </c>
      <c r="I1846" s="14" t="str">
        <f t="shared" si="143"/>
        <v>EGY-zan pin assuf S.A.E.-19</v>
      </c>
      <c r="J1846" s="32" t="str">
        <f>MID(Tabella1[[#This Row],[COD PRODOTTO]],3,3)</f>
        <v>242</v>
      </c>
      <c r="K1846" s="32"/>
      <c r="L1846" t="str">
        <f t="shared" si="145"/>
        <v>terminato</v>
      </c>
      <c r="M1846" t="str">
        <f t="shared" si="146"/>
        <v>M3242853</v>
      </c>
      <c r="N1846" t="str">
        <f>TRIM(C1846)</f>
        <v>EGY</v>
      </c>
      <c r="O1846" t="str">
        <f>TRIM(D1846)</f>
        <v>zan pin assuf S.A.E.</v>
      </c>
      <c r="P1846" t="str">
        <f t="shared" si="144"/>
        <v>terminato</v>
      </c>
      <c r="Q1846" t="str">
        <f t="shared" si="144"/>
        <v>0</v>
      </c>
      <c r="R1846" t="str">
        <f t="shared" si="144"/>
        <v>19</v>
      </c>
    </row>
    <row r="1847" spans="1:18" ht="12.75" customHeight="1" x14ac:dyDescent="0.3">
      <c r="A1847" s="16">
        <v>1849</v>
      </c>
      <c r="B1847" s="14" t="s">
        <v>888</v>
      </c>
      <c r="C1847" s="14" t="s">
        <v>14</v>
      </c>
      <c r="D1847" s="14" t="s">
        <v>23</v>
      </c>
      <c r="E1847" s="15" t="s">
        <v>1391</v>
      </c>
      <c r="F1847" s="16">
        <v>10</v>
      </c>
      <c r="G1847" s="17">
        <v>13</v>
      </c>
      <c r="H1847" s="18">
        <f t="shared" si="142"/>
        <v>130</v>
      </c>
      <c r="I1847" s="14" t="str">
        <f t="shared" si="143"/>
        <v>EGY-zan pin assuf S.A.E.-13</v>
      </c>
      <c r="J1847" s="32" t="str">
        <f>MID(Tabella1[[#This Row],[COD PRODOTTO]],3,3)</f>
        <v>242</v>
      </c>
      <c r="K1847" s="32"/>
      <c r="L1847" t="str">
        <f t="shared" si="145"/>
        <v>terminato</v>
      </c>
      <c r="M1847" t="str">
        <f t="shared" si="146"/>
        <v>M3242853</v>
      </c>
      <c r="N1847" t="str">
        <f>TRIM(C1847)</f>
        <v>EGY</v>
      </c>
      <c r="O1847" t="str">
        <f>TRIM(D1847)</f>
        <v>zan pin assuf S.A.E.</v>
      </c>
      <c r="P1847" t="str">
        <f t="shared" si="144"/>
        <v>non terminato</v>
      </c>
      <c r="Q1847" t="str">
        <f t="shared" si="144"/>
        <v>10</v>
      </c>
      <c r="R1847" t="str">
        <f t="shared" si="144"/>
        <v>13</v>
      </c>
    </row>
    <row r="1848" spans="1:18" ht="12.75" customHeight="1" x14ac:dyDescent="0.3">
      <c r="A1848" s="16">
        <v>1850</v>
      </c>
      <c r="B1848" s="14" t="s">
        <v>889</v>
      </c>
      <c r="C1848" s="14" t="s">
        <v>8</v>
      </c>
      <c r="D1848" s="14" t="s">
        <v>47</v>
      </c>
      <c r="E1848" s="15" t="s">
        <v>1391</v>
      </c>
      <c r="F1848" s="16">
        <v>10</v>
      </c>
      <c r="G1848" s="17">
        <v>17</v>
      </c>
      <c r="H1848" s="18">
        <f t="shared" si="142"/>
        <v>170</v>
      </c>
      <c r="I1848" s="14" t="str">
        <f t="shared" si="143"/>
        <v>ITA-zan pin SPA-17</v>
      </c>
      <c r="J1848" s="32" t="str">
        <f>MID(Tabella1[[#This Row],[COD PRODOTTO]],3,3)</f>
        <v>844</v>
      </c>
      <c r="K1848" s="32"/>
      <c r="L1848" t="str">
        <f t="shared" si="145"/>
        <v>terminato</v>
      </c>
      <c r="M1848" t="str">
        <f t="shared" si="146"/>
        <v>A1844716</v>
      </c>
      <c r="N1848" t="str">
        <f>TRIM(C1848)</f>
        <v>ITA</v>
      </c>
      <c r="O1848" t="str">
        <f>TRIM(D1848)</f>
        <v>zan pin SPA</v>
      </c>
      <c r="P1848" t="str">
        <f t="shared" si="144"/>
        <v>non terminato</v>
      </c>
      <c r="Q1848" t="str">
        <f t="shared" si="144"/>
        <v>10</v>
      </c>
      <c r="R1848" t="str">
        <f t="shared" si="144"/>
        <v>17</v>
      </c>
    </row>
    <row r="1849" spans="1:18" ht="12.75" customHeight="1" x14ac:dyDescent="0.3">
      <c r="A1849" s="16">
        <v>1851</v>
      </c>
      <c r="B1849" s="14" t="s">
        <v>889</v>
      </c>
      <c r="C1849" s="14" t="s">
        <v>8</v>
      </c>
      <c r="D1849" s="14" t="s">
        <v>47</v>
      </c>
      <c r="E1849" s="14" t="s">
        <v>10</v>
      </c>
      <c r="F1849" s="16">
        <v>0</v>
      </c>
      <c r="G1849" s="17">
        <v>12</v>
      </c>
      <c r="H1849" s="18" t="str">
        <f t="shared" si="142"/>
        <v/>
      </c>
      <c r="I1849" s="14" t="str">
        <f t="shared" si="143"/>
        <v>ITA-zan pin SPA-12</v>
      </c>
      <c r="J1849" s="32" t="str">
        <f>MID(Tabella1[[#This Row],[COD PRODOTTO]],3,3)</f>
        <v>844</v>
      </c>
      <c r="K1849" s="32"/>
      <c r="L1849" t="str">
        <f t="shared" si="145"/>
        <v>terminato</v>
      </c>
      <c r="M1849" t="str">
        <f t="shared" si="146"/>
        <v>A1844716</v>
      </c>
      <c r="N1849" t="str">
        <f>TRIM(C1849)</f>
        <v>ITA</v>
      </c>
      <c r="O1849" t="str">
        <f>TRIM(D1849)</f>
        <v>zan pin SPA</v>
      </c>
      <c r="P1849" t="str">
        <f t="shared" si="144"/>
        <v>terminato</v>
      </c>
      <c r="Q1849" t="str">
        <f t="shared" si="144"/>
        <v>0</v>
      </c>
      <c r="R1849" t="str">
        <f t="shared" si="144"/>
        <v>12</v>
      </c>
    </row>
    <row r="1850" spans="1:18" ht="12.75" customHeight="1" x14ac:dyDescent="0.3">
      <c r="A1850" s="16">
        <v>1852</v>
      </c>
      <c r="B1850" s="14" t="s">
        <v>889</v>
      </c>
      <c r="C1850" s="14" t="s">
        <v>8</v>
      </c>
      <c r="D1850" s="14" t="s">
        <v>47</v>
      </c>
      <c r="E1850" s="15" t="s">
        <v>1391</v>
      </c>
      <c r="F1850" s="16">
        <v>20</v>
      </c>
      <c r="G1850" s="17">
        <v>27</v>
      </c>
      <c r="H1850" s="18">
        <f t="shared" si="142"/>
        <v>540</v>
      </c>
      <c r="I1850" s="14" t="str">
        <f t="shared" si="143"/>
        <v>ITA-zan pin SPA-27</v>
      </c>
      <c r="J1850" s="32" t="str">
        <f>MID(Tabella1[[#This Row],[COD PRODOTTO]],3,3)</f>
        <v>844</v>
      </c>
      <c r="K1850" s="32"/>
      <c r="L1850" t="str">
        <f t="shared" si="145"/>
        <v>terminato</v>
      </c>
      <c r="M1850" t="str">
        <f t="shared" si="146"/>
        <v>A1844716</v>
      </c>
      <c r="N1850" t="str">
        <f>TRIM(C1850)</f>
        <v>ITA</v>
      </c>
      <c r="O1850" t="str">
        <f>TRIM(D1850)</f>
        <v>zan pin SPA</v>
      </c>
      <c r="P1850" t="str">
        <f t="shared" si="144"/>
        <v>non terminato</v>
      </c>
      <c r="Q1850" t="str">
        <f t="shared" si="144"/>
        <v>20</v>
      </c>
      <c r="R1850" t="str">
        <f t="shared" si="144"/>
        <v>27</v>
      </c>
    </row>
    <row r="1851" spans="1:18" ht="12.75" customHeight="1" x14ac:dyDescent="0.3">
      <c r="A1851" s="16">
        <v>1853</v>
      </c>
      <c r="B1851" s="14" t="s">
        <v>890</v>
      </c>
      <c r="C1851" s="14" t="s">
        <v>8</v>
      </c>
      <c r="D1851" s="14" t="s">
        <v>9</v>
      </c>
      <c r="E1851" s="14" t="s">
        <v>10</v>
      </c>
      <c r="F1851" s="16">
        <v>0</v>
      </c>
      <c r="G1851" s="17">
        <v>38</v>
      </c>
      <c r="H1851" s="18" t="str">
        <f t="shared" si="142"/>
        <v/>
      </c>
      <c r="I1851" s="14" t="str">
        <f t="shared" si="143"/>
        <v>ITA-SG-38</v>
      </c>
      <c r="J1851" s="32" t="str">
        <f>MID(Tabella1[[#This Row],[COD PRODOTTO]],3,3)</f>
        <v>092</v>
      </c>
      <c r="K1851" s="32"/>
      <c r="L1851" t="str">
        <f t="shared" si="145"/>
        <v>terminato</v>
      </c>
      <c r="M1851" t="str">
        <f t="shared" si="146"/>
        <v>L5092144</v>
      </c>
      <c r="N1851" t="str">
        <f>TRIM(C1851)</f>
        <v>ITA</v>
      </c>
      <c r="O1851" t="str">
        <f>TRIM(D1851)</f>
        <v>SG</v>
      </c>
      <c r="P1851" t="str">
        <f t="shared" si="144"/>
        <v>terminato</v>
      </c>
      <c r="Q1851" t="str">
        <f t="shared" si="144"/>
        <v>0</v>
      </c>
      <c r="R1851" t="str">
        <f t="shared" si="144"/>
        <v>38</v>
      </c>
    </row>
    <row r="1852" spans="1:18" ht="12.75" customHeight="1" x14ac:dyDescent="0.3">
      <c r="A1852" s="16">
        <v>1854</v>
      </c>
      <c r="B1852" s="14" t="s">
        <v>890</v>
      </c>
      <c r="C1852" s="14" t="s">
        <v>8</v>
      </c>
      <c r="D1852" s="14" t="s">
        <v>9</v>
      </c>
      <c r="E1852" s="15" t="s">
        <v>1391</v>
      </c>
      <c r="F1852" s="16">
        <v>10</v>
      </c>
      <c r="G1852" s="17">
        <v>14</v>
      </c>
      <c r="H1852" s="18">
        <f t="shared" si="142"/>
        <v>140</v>
      </c>
      <c r="I1852" s="14" t="str">
        <f t="shared" si="143"/>
        <v>ITA-SG-14</v>
      </c>
      <c r="J1852" s="32" t="str">
        <f>MID(Tabella1[[#This Row],[COD PRODOTTO]],3,3)</f>
        <v>092</v>
      </c>
      <c r="K1852" s="32"/>
      <c r="L1852" t="str">
        <f t="shared" si="145"/>
        <v>terminato</v>
      </c>
      <c r="M1852" t="str">
        <f t="shared" si="146"/>
        <v>L5092144</v>
      </c>
      <c r="N1852" t="str">
        <f>TRIM(C1852)</f>
        <v>ITA</v>
      </c>
      <c r="O1852" t="str">
        <f>TRIM(D1852)</f>
        <v>SG</v>
      </c>
      <c r="P1852" t="str">
        <f t="shared" si="144"/>
        <v>non terminato</v>
      </c>
      <c r="Q1852" t="str">
        <f t="shared" si="144"/>
        <v>10</v>
      </c>
      <c r="R1852" t="str">
        <f t="shared" si="144"/>
        <v>14</v>
      </c>
    </row>
    <row r="1853" spans="1:18" ht="12.75" customHeight="1" x14ac:dyDescent="0.3">
      <c r="A1853" s="16">
        <v>1855</v>
      </c>
      <c r="B1853" s="14" t="s">
        <v>891</v>
      </c>
      <c r="C1853" s="14" t="s">
        <v>8</v>
      </c>
      <c r="D1853" s="14" t="s">
        <v>9</v>
      </c>
      <c r="E1853" s="15" t="s">
        <v>1391</v>
      </c>
      <c r="F1853" s="16">
        <v>10</v>
      </c>
      <c r="G1853" s="17">
        <v>23</v>
      </c>
      <c r="H1853" s="18">
        <f t="shared" si="142"/>
        <v>230</v>
      </c>
      <c r="I1853" s="14" t="str">
        <f t="shared" si="143"/>
        <v>ITA-SG-23</v>
      </c>
      <c r="J1853" s="32" t="str">
        <f>MID(Tabella1[[#This Row],[COD PRODOTTO]],3,3)</f>
        <v>270</v>
      </c>
      <c r="K1853" s="32"/>
      <c r="L1853" t="str">
        <f t="shared" si="145"/>
        <v>terminato</v>
      </c>
      <c r="M1853" t="str">
        <f t="shared" si="146"/>
        <v>P1270603</v>
      </c>
      <c r="N1853" t="str">
        <f>TRIM(C1853)</f>
        <v>ITA</v>
      </c>
      <c r="O1853" t="str">
        <f>TRIM(D1853)</f>
        <v>SG</v>
      </c>
      <c r="P1853" t="str">
        <f t="shared" si="144"/>
        <v>non terminato</v>
      </c>
      <c r="Q1853" t="str">
        <f t="shared" si="144"/>
        <v>10</v>
      </c>
      <c r="R1853" t="str">
        <f t="shared" si="144"/>
        <v>23</v>
      </c>
    </row>
    <row r="1854" spans="1:18" ht="12.75" customHeight="1" x14ac:dyDescent="0.3">
      <c r="A1854" s="16">
        <v>1856</v>
      </c>
      <c r="B1854" s="14" t="s">
        <v>891</v>
      </c>
      <c r="C1854" s="14" t="s">
        <v>8</v>
      </c>
      <c r="D1854" s="14" t="s">
        <v>9</v>
      </c>
      <c r="E1854" s="14" t="s">
        <v>10</v>
      </c>
      <c r="F1854" s="16">
        <v>0</v>
      </c>
      <c r="G1854" s="17">
        <v>14</v>
      </c>
      <c r="H1854" s="18" t="str">
        <f t="shared" si="142"/>
        <v/>
      </c>
      <c r="I1854" s="14" t="str">
        <f t="shared" si="143"/>
        <v>ITA-SG-14</v>
      </c>
      <c r="J1854" s="32" t="str">
        <f>MID(Tabella1[[#This Row],[COD PRODOTTO]],3,3)</f>
        <v>270</v>
      </c>
      <c r="K1854" s="32"/>
      <c r="L1854" t="str">
        <f t="shared" si="145"/>
        <v>terminato</v>
      </c>
      <c r="M1854" t="str">
        <f t="shared" si="146"/>
        <v>P1270603</v>
      </c>
      <c r="N1854" t="str">
        <f>TRIM(C1854)</f>
        <v>ITA</v>
      </c>
      <c r="O1854" t="str">
        <f>TRIM(D1854)</f>
        <v>SG</v>
      </c>
      <c r="P1854" t="str">
        <f t="shared" si="144"/>
        <v>terminato</v>
      </c>
      <c r="Q1854" t="str">
        <f t="shared" si="144"/>
        <v>0</v>
      </c>
      <c r="R1854" t="str">
        <f t="shared" si="144"/>
        <v>14</v>
      </c>
    </row>
    <row r="1855" spans="1:18" ht="12.75" customHeight="1" x14ac:dyDescent="0.3">
      <c r="A1855" s="16">
        <v>1857</v>
      </c>
      <c r="B1855" s="14" t="s">
        <v>892</v>
      </c>
      <c r="C1855" s="14" t="s">
        <v>8</v>
      </c>
      <c r="D1855" s="14" t="s">
        <v>9</v>
      </c>
      <c r="E1855" s="15" t="s">
        <v>1391</v>
      </c>
      <c r="F1855" s="16">
        <v>10</v>
      </c>
      <c r="G1855" s="17">
        <v>33</v>
      </c>
      <c r="H1855" s="18">
        <f t="shared" si="142"/>
        <v>330</v>
      </c>
      <c r="I1855" s="14" t="str">
        <f t="shared" si="143"/>
        <v>ITA-SG-33</v>
      </c>
      <c r="J1855" s="32" t="str">
        <f>MID(Tabella1[[#This Row],[COD PRODOTTO]],3,3)</f>
        <v>005</v>
      </c>
      <c r="K1855" s="32"/>
      <c r="L1855" t="str">
        <f t="shared" si="145"/>
        <v>terminato</v>
      </c>
      <c r="M1855" t="str">
        <f t="shared" si="146"/>
        <v>M3005300</v>
      </c>
      <c r="N1855" t="str">
        <f>TRIM(C1855)</f>
        <v>ITA</v>
      </c>
      <c r="O1855" t="str">
        <f>TRIM(D1855)</f>
        <v>SG</v>
      </c>
      <c r="P1855" t="str">
        <f t="shared" si="144"/>
        <v>non terminato</v>
      </c>
      <c r="Q1855" t="str">
        <f t="shared" si="144"/>
        <v>10</v>
      </c>
      <c r="R1855" t="str">
        <f t="shared" si="144"/>
        <v>33</v>
      </c>
    </row>
    <row r="1856" spans="1:18" ht="12.75" customHeight="1" x14ac:dyDescent="0.3">
      <c r="A1856" s="16">
        <v>1858</v>
      </c>
      <c r="B1856" s="14" t="s">
        <v>892</v>
      </c>
      <c r="C1856" s="14" t="s">
        <v>8</v>
      </c>
      <c r="D1856" s="14" t="s">
        <v>9</v>
      </c>
      <c r="E1856" s="14" t="s">
        <v>10</v>
      </c>
      <c r="F1856" s="16">
        <v>0</v>
      </c>
      <c r="G1856" s="17">
        <v>27</v>
      </c>
      <c r="H1856" s="18" t="str">
        <f t="shared" si="142"/>
        <v/>
      </c>
      <c r="I1856" s="14" t="str">
        <f t="shared" si="143"/>
        <v>ITA-SG-27</v>
      </c>
      <c r="J1856" s="32" t="str">
        <f>MID(Tabella1[[#This Row],[COD PRODOTTO]],3,3)</f>
        <v>005</v>
      </c>
      <c r="K1856" s="32"/>
      <c r="L1856" t="str">
        <f t="shared" si="145"/>
        <v>terminato</v>
      </c>
      <c r="M1856" t="str">
        <f t="shared" si="146"/>
        <v>M3005300</v>
      </c>
      <c r="N1856" t="str">
        <f>TRIM(C1856)</f>
        <v>ITA</v>
      </c>
      <c r="O1856" t="str">
        <f>TRIM(D1856)</f>
        <v>SG</v>
      </c>
      <c r="P1856" t="str">
        <f t="shared" si="144"/>
        <v>terminato</v>
      </c>
      <c r="Q1856" t="str">
        <f t="shared" si="144"/>
        <v>0</v>
      </c>
      <c r="R1856" t="str">
        <f t="shared" si="144"/>
        <v>27</v>
      </c>
    </row>
    <row r="1857" spans="1:18" ht="12.75" customHeight="1" x14ac:dyDescent="0.3">
      <c r="A1857" s="16">
        <v>1859</v>
      </c>
      <c r="B1857" s="14" t="s">
        <v>893</v>
      </c>
      <c r="C1857" s="14" t="s">
        <v>8</v>
      </c>
      <c r="D1857" s="14" t="s">
        <v>9</v>
      </c>
      <c r="E1857" s="14" t="s">
        <v>10</v>
      </c>
      <c r="F1857" s="16">
        <v>0</v>
      </c>
      <c r="G1857" s="17">
        <v>25</v>
      </c>
      <c r="H1857" s="18" t="str">
        <f t="shared" si="142"/>
        <v/>
      </c>
      <c r="I1857" s="14" t="str">
        <f t="shared" si="143"/>
        <v>ITA-SG-25</v>
      </c>
      <c r="J1857" s="32" t="str">
        <f>MID(Tabella1[[#This Row],[COD PRODOTTO]],3,3)</f>
        <v>200</v>
      </c>
      <c r="K1857" s="32"/>
      <c r="L1857" t="str">
        <f t="shared" si="145"/>
        <v>terminato</v>
      </c>
      <c r="M1857" t="str">
        <f t="shared" si="146"/>
        <v>A7200885</v>
      </c>
      <c r="N1857" t="str">
        <f>TRIM(C1857)</f>
        <v>ITA</v>
      </c>
      <c r="O1857" t="str">
        <f>TRIM(D1857)</f>
        <v>SG</v>
      </c>
      <c r="P1857" t="str">
        <f t="shared" si="144"/>
        <v>terminato</v>
      </c>
      <c r="Q1857" t="str">
        <f t="shared" si="144"/>
        <v>0</v>
      </c>
      <c r="R1857" t="str">
        <f t="shared" si="144"/>
        <v>25</v>
      </c>
    </row>
    <row r="1858" spans="1:18" ht="12.75" customHeight="1" x14ac:dyDescent="0.3">
      <c r="A1858" s="16">
        <v>1860</v>
      </c>
      <c r="B1858" s="14" t="s">
        <v>893</v>
      </c>
      <c r="C1858" s="14" t="s">
        <v>8</v>
      </c>
      <c r="D1858" s="14" t="s">
        <v>9</v>
      </c>
      <c r="E1858" s="15" t="s">
        <v>1391</v>
      </c>
      <c r="F1858" s="16">
        <v>10</v>
      </c>
      <c r="G1858" s="17">
        <v>14</v>
      </c>
      <c r="H1858" s="18">
        <f t="shared" ref="H1858:H1921" si="147">IF(G1858*F1858=0,"",G1858*F1858)</f>
        <v>140</v>
      </c>
      <c r="I1858" s="14" t="str">
        <f t="shared" ref="I1858:I1921" si="148">_xlfn.CONCAT(C1858,"-",D1858,"-",G1858)</f>
        <v>ITA-SG-14</v>
      </c>
      <c r="J1858" s="32" t="str">
        <f>MID(Tabella1[[#This Row],[COD PRODOTTO]],3,3)</f>
        <v>200</v>
      </c>
      <c r="K1858" s="32"/>
      <c r="L1858" t="str">
        <f t="shared" si="145"/>
        <v>terminato</v>
      </c>
      <c r="M1858" t="str">
        <f t="shared" si="146"/>
        <v>A7200885</v>
      </c>
      <c r="N1858" t="str">
        <f>TRIM(C1858)</f>
        <v>ITA</v>
      </c>
      <c r="O1858" t="str">
        <f>TRIM(D1858)</f>
        <v>SG</v>
      </c>
      <c r="P1858" t="str">
        <f>TRIM(E1858)</f>
        <v>non terminato</v>
      </c>
      <c r="Q1858" t="str">
        <f>TRIM(F1858)</f>
        <v>10</v>
      </c>
      <c r="R1858" t="str">
        <f>TRIM(G1858)</f>
        <v>14</v>
      </c>
    </row>
    <row r="1859" spans="1:18" ht="12.75" customHeight="1" x14ac:dyDescent="0.3">
      <c r="A1859" s="16">
        <v>1861</v>
      </c>
      <c r="B1859" s="14" t="s">
        <v>893</v>
      </c>
      <c r="C1859" s="14" t="s">
        <v>8</v>
      </c>
      <c r="D1859" s="14" t="s">
        <v>9</v>
      </c>
      <c r="E1859" s="15" t="s">
        <v>1391</v>
      </c>
      <c r="F1859" s="16">
        <v>20</v>
      </c>
      <c r="G1859" s="17">
        <v>13</v>
      </c>
      <c r="H1859" s="18">
        <f t="shared" si="147"/>
        <v>260</v>
      </c>
      <c r="I1859" s="14" t="str">
        <f t="shared" si="148"/>
        <v>ITA-SG-13</v>
      </c>
      <c r="J1859" s="32" t="str">
        <f>MID(Tabella1[[#This Row],[COD PRODOTTO]],3,3)</f>
        <v>200</v>
      </c>
      <c r="K1859" s="32"/>
      <c r="L1859" t="str">
        <f t="shared" ref="L1859:L1922" si="149">IF($E1859="","non terminato","terminato")</f>
        <v>terminato</v>
      </c>
      <c r="M1859" t="str">
        <f t="shared" ref="M1859:M1922" si="150">TRIM(B1859)</f>
        <v>A7200885</v>
      </c>
      <c r="N1859" t="str">
        <f>TRIM(C1859)</f>
        <v>ITA</v>
      </c>
      <c r="O1859" t="str">
        <f>TRIM(D1859)</f>
        <v>SG</v>
      </c>
      <c r="P1859" t="str">
        <f>TRIM(E1859)</f>
        <v>non terminato</v>
      </c>
      <c r="Q1859" t="str">
        <f t="shared" ref="Q1859:R1922" si="151">TRIM(F1859)</f>
        <v>20</v>
      </c>
      <c r="R1859" t="str">
        <f t="shared" si="151"/>
        <v>13</v>
      </c>
    </row>
    <row r="1860" spans="1:18" ht="12.75" customHeight="1" x14ac:dyDescent="0.3">
      <c r="A1860" s="16">
        <v>1862</v>
      </c>
      <c r="B1860" s="14" t="s">
        <v>893</v>
      </c>
      <c r="C1860" s="14" t="s">
        <v>8</v>
      </c>
      <c r="D1860" s="14" t="s">
        <v>9</v>
      </c>
      <c r="E1860" s="15" t="s">
        <v>1391</v>
      </c>
      <c r="F1860" s="16">
        <v>20</v>
      </c>
      <c r="G1860" s="17">
        <v>30</v>
      </c>
      <c r="H1860" s="18">
        <f t="shared" si="147"/>
        <v>600</v>
      </c>
      <c r="I1860" s="14" t="str">
        <f t="shared" si="148"/>
        <v>ITA-SG-30</v>
      </c>
      <c r="J1860" s="32" t="str">
        <f>MID(Tabella1[[#This Row],[COD PRODOTTO]],3,3)</f>
        <v>200</v>
      </c>
      <c r="K1860" s="32"/>
      <c r="L1860" t="str">
        <f t="shared" si="149"/>
        <v>terminato</v>
      </c>
      <c r="M1860" t="str">
        <f t="shared" si="150"/>
        <v>A7200885</v>
      </c>
      <c r="N1860" t="str">
        <f>TRIM(C1860)</f>
        <v>ITA</v>
      </c>
      <c r="O1860" t="str">
        <f>TRIM(D1860)</f>
        <v>SG</v>
      </c>
      <c r="P1860" t="str">
        <f>TRIM(E1860)</f>
        <v>non terminato</v>
      </c>
      <c r="Q1860" t="str">
        <f t="shared" si="151"/>
        <v>20</v>
      </c>
      <c r="R1860" t="str">
        <f t="shared" si="151"/>
        <v>30</v>
      </c>
    </row>
    <row r="1861" spans="1:18" ht="12.75" customHeight="1" x14ac:dyDescent="0.3">
      <c r="A1861" s="16">
        <v>1863</v>
      </c>
      <c r="B1861" s="14" t="s">
        <v>894</v>
      </c>
      <c r="C1861" s="14" t="s">
        <v>8</v>
      </c>
      <c r="D1861" s="14" t="s">
        <v>54</v>
      </c>
      <c r="E1861" s="14" t="s">
        <v>10</v>
      </c>
      <c r="F1861" s="16">
        <v>0</v>
      </c>
      <c r="G1861" s="17">
        <v>22</v>
      </c>
      <c r="H1861" s="18" t="str">
        <f t="shared" si="147"/>
        <v/>
      </c>
      <c r="I1861" s="14" t="str">
        <f t="shared" si="148"/>
        <v>ITA-zan S.R.L.-22</v>
      </c>
      <c r="J1861" s="32" t="str">
        <f>MID(Tabella1[[#This Row],[COD PRODOTTO]],3,3)</f>
        <v>291</v>
      </c>
      <c r="K1861" s="32"/>
      <c r="L1861" t="str">
        <f t="shared" si="149"/>
        <v>terminato</v>
      </c>
      <c r="M1861" t="str">
        <f t="shared" si="150"/>
        <v>G0291591</v>
      </c>
      <c r="N1861" t="str">
        <f>TRIM(C1861)</f>
        <v>ITA</v>
      </c>
      <c r="O1861" t="str">
        <f>TRIM(D1861)</f>
        <v>zan S.R.L.</v>
      </c>
      <c r="P1861" t="str">
        <f>TRIM(E1861)</f>
        <v>terminato</v>
      </c>
      <c r="Q1861" t="str">
        <f t="shared" si="151"/>
        <v>0</v>
      </c>
      <c r="R1861" t="str">
        <f t="shared" si="151"/>
        <v>22</v>
      </c>
    </row>
    <row r="1862" spans="1:18" ht="12.75" customHeight="1" x14ac:dyDescent="0.3">
      <c r="A1862" s="16">
        <v>1864</v>
      </c>
      <c r="B1862" s="14" t="s">
        <v>895</v>
      </c>
      <c r="C1862" s="14" t="s">
        <v>8</v>
      </c>
      <c r="D1862" s="14" t="s">
        <v>97</v>
      </c>
      <c r="E1862" s="14" t="s">
        <v>10</v>
      </c>
      <c r="F1862" s="16">
        <v>0</v>
      </c>
      <c r="G1862" s="17">
        <v>24</v>
      </c>
      <c r="H1862" s="18" t="str">
        <f t="shared" si="147"/>
        <v/>
      </c>
      <c r="I1862" s="14" t="str">
        <f t="shared" si="148"/>
        <v>ITA-zan SPA-24</v>
      </c>
      <c r="J1862" s="32" t="str">
        <f>MID(Tabella1[[#This Row],[COD PRODOTTO]],3,3)</f>
        <v>439</v>
      </c>
      <c r="K1862" s="32"/>
      <c r="L1862" t="str">
        <f t="shared" si="149"/>
        <v>terminato</v>
      </c>
      <c r="M1862" t="str">
        <f t="shared" si="150"/>
        <v>G6439925</v>
      </c>
      <c r="N1862" t="str">
        <f>TRIM(C1862)</f>
        <v>ITA</v>
      </c>
      <c r="O1862" t="str">
        <f>TRIM(D1862)</f>
        <v>zan SPA</v>
      </c>
      <c r="P1862" t="str">
        <f>TRIM(E1862)</f>
        <v>terminato</v>
      </c>
      <c r="Q1862" t="str">
        <f t="shared" si="151"/>
        <v>0</v>
      </c>
      <c r="R1862" t="str">
        <f t="shared" si="151"/>
        <v>24</v>
      </c>
    </row>
    <row r="1863" spans="1:18" ht="12.75" customHeight="1" x14ac:dyDescent="0.3">
      <c r="A1863" s="16">
        <v>1865</v>
      </c>
      <c r="B1863" s="14" t="s">
        <v>895</v>
      </c>
      <c r="C1863" s="14" t="s">
        <v>8</v>
      </c>
      <c r="D1863" s="14" t="s">
        <v>97</v>
      </c>
      <c r="E1863" s="15" t="s">
        <v>1391</v>
      </c>
      <c r="F1863" s="16">
        <v>20</v>
      </c>
      <c r="G1863" s="17">
        <v>34</v>
      </c>
      <c r="H1863" s="18">
        <f t="shared" si="147"/>
        <v>680</v>
      </c>
      <c r="I1863" s="14" t="str">
        <f t="shared" si="148"/>
        <v>ITA-zan SPA-34</v>
      </c>
      <c r="J1863" s="32" t="str">
        <f>MID(Tabella1[[#This Row],[COD PRODOTTO]],3,3)</f>
        <v>439</v>
      </c>
      <c r="K1863" s="32"/>
      <c r="L1863" t="str">
        <f t="shared" si="149"/>
        <v>terminato</v>
      </c>
      <c r="M1863" t="str">
        <f t="shared" si="150"/>
        <v>G6439925</v>
      </c>
      <c r="N1863" t="str">
        <f>TRIM(C1863)</f>
        <v>ITA</v>
      </c>
      <c r="O1863" t="str">
        <f>TRIM(D1863)</f>
        <v>zan SPA</v>
      </c>
      <c r="P1863" t="str">
        <f>TRIM(E1863)</f>
        <v>non terminato</v>
      </c>
      <c r="Q1863" t="str">
        <f t="shared" si="151"/>
        <v>20</v>
      </c>
      <c r="R1863" t="str">
        <f t="shared" si="151"/>
        <v>34</v>
      </c>
    </row>
    <row r="1864" spans="1:18" ht="12.75" customHeight="1" x14ac:dyDescent="0.3">
      <c r="A1864" s="16">
        <v>1866</v>
      </c>
      <c r="B1864" s="14" t="s">
        <v>895</v>
      </c>
      <c r="C1864" s="14" t="s">
        <v>8</v>
      </c>
      <c r="D1864" s="14" t="s">
        <v>97</v>
      </c>
      <c r="E1864" s="15" t="s">
        <v>1391</v>
      </c>
      <c r="F1864" s="16">
        <v>10</v>
      </c>
      <c r="G1864" s="17">
        <v>36</v>
      </c>
      <c r="H1864" s="18">
        <f t="shared" si="147"/>
        <v>360</v>
      </c>
      <c r="I1864" s="14" t="str">
        <f t="shared" si="148"/>
        <v>ITA-zan SPA-36</v>
      </c>
      <c r="J1864" s="32" t="str">
        <f>MID(Tabella1[[#This Row],[COD PRODOTTO]],3,3)</f>
        <v>439</v>
      </c>
      <c r="K1864" s="32"/>
      <c r="L1864" t="str">
        <f t="shared" si="149"/>
        <v>terminato</v>
      </c>
      <c r="M1864" t="str">
        <f t="shared" si="150"/>
        <v>G6439925</v>
      </c>
      <c r="N1864" t="str">
        <f>TRIM(C1864)</f>
        <v>ITA</v>
      </c>
      <c r="O1864" t="str">
        <f>TRIM(D1864)</f>
        <v>zan SPA</v>
      </c>
      <c r="P1864" t="str">
        <f>TRIM(E1864)</f>
        <v>non terminato</v>
      </c>
      <c r="Q1864" t="str">
        <f t="shared" si="151"/>
        <v>10</v>
      </c>
      <c r="R1864" t="str">
        <f t="shared" si="151"/>
        <v>36</v>
      </c>
    </row>
    <row r="1865" spans="1:18" ht="12.75" customHeight="1" x14ac:dyDescent="0.3">
      <c r="A1865" s="16">
        <v>1867</v>
      </c>
      <c r="B1865" s="14" t="s">
        <v>896</v>
      </c>
      <c r="C1865" s="14" t="s">
        <v>8</v>
      </c>
      <c r="D1865" s="14" t="s">
        <v>36</v>
      </c>
      <c r="E1865" s="15" t="s">
        <v>1391</v>
      </c>
      <c r="F1865" s="16">
        <v>20</v>
      </c>
      <c r="G1865" s="17">
        <v>35</v>
      </c>
      <c r="H1865" s="18">
        <f t="shared" si="147"/>
        <v>700</v>
      </c>
      <c r="I1865" s="14" t="str">
        <f t="shared" si="148"/>
        <v>ITA-zan VETRI-35</v>
      </c>
      <c r="J1865" s="32" t="str">
        <f>MID(Tabella1[[#This Row],[COD PRODOTTO]],3,3)</f>
        <v>564</v>
      </c>
      <c r="K1865" s="32"/>
      <c r="L1865" t="str">
        <f t="shared" si="149"/>
        <v>terminato</v>
      </c>
      <c r="M1865" t="str">
        <f t="shared" si="150"/>
        <v>I8564743</v>
      </c>
      <c r="N1865" t="str">
        <f>TRIM(C1865)</f>
        <v>ITA</v>
      </c>
      <c r="O1865" t="str">
        <f>TRIM(D1865)</f>
        <v>zan VETRI</v>
      </c>
      <c r="P1865" t="str">
        <f>TRIM(E1865)</f>
        <v>non terminato</v>
      </c>
      <c r="Q1865" t="str">
        <f t="shared" si="151"/>
        <v>20</v>
      </c>
      <c r="R1865" t="str">
        <f t="shared" si="151"/>
        <v>35</v>
      </c>
    </row>
    <row r="1866" spans="1:18" ht="12.75" customHeight="1" x14ac:dyDescent="0.3">
      <c r="A1866" s="16">
        <v>1868</v>
      </c>
      <c r="B1866" s="14" t="s">
        <v>896</v>
      </c>
      <c r="C1866" s="14" t="s">
        <v>8</v>
      </c>
      <c r="D1866" s="14" t="s">
        <v>36</v>
      </c>
      <c r="E1866" s="14" t="s">
        <v>10</v>
      </c>
      <c r="F1866" s="16">
        <v>0</v>
      </c>
      <c r="G1866" s="17">
        <v>35</v>
      </c>
      <c r="H1866" s="18" t="str">
        <f t="shared" si="147"/>
        <v/>
      </c>
      <c r="I1866" s="14" t="str">
        <f t="shared" si="148"/>
        <v>ITA-zan VETRI-35</v>
      </c>
      <c r="J1866" s="32" t="str">
        <f>MID(Tabella1[[#This Row],[COD PRODOTTO]],3,3)</f>
        <v>564</v>
      </c>
      <c r="K1866" s="32"/>
      <c r="L1866" t="str">
        <f t="shared" si="149"/>
        <v>terminato</v>
      </c>
      <c r="M1866" t="str">
        <f t="shared" si="150"/>
        <v>I8564743</v>
      </c>
      <c r="N1866" t="str">
        <f>TRIM(C1866)</f>
        <v>ITA</v>
      </c>
      <c r="O1866" t="str">
        <f>TRIM(D1866)</f>
        <v>zan VETRI</v>
      </c>
      <c r="P1866" t="str">
        <f>TRIM(E1866)</f>
        <v>terminato</v>
      </c>
      <c r="Q1866" t="str">
        <f t="shared" si="151"/>
        <v>0</v>
      </c>
      <c r="R1866" t="str">
        <f t="shared" si="151"/>
        <v>35</v>
      </c>
    </row>
    <row r="1867" spans="1:18" ht="12.75" customHeight="1" x14ac:dyDescent="0.3">
      <c r="A1867" s="16">
        <v>1869</v>
      </c>
      <c r="B1867" s="14" t="s">
        <v>896</v>
      </c>
      <c r="C1867" s="14" t="s">
        <v>8</v>
      </c>
      <c r="D1867" s="14" t="s">
        <v>36</v>
      </c>
      <c r="E1867" s="15" t="s">
        <v>1391</v>
      </c>
      <c r="F1867" s="16">
        <v>10</v>
      </c>
      <c r="G1867" s="17">
        <v>18</v>
      </c>
      <c r="H1867" s="18">
        <f t="shared" si="147"/>
        <v>180</v>
      </c>
      <c r="I1867" s="14" t="str">
        <f t="shared" si="148"/>
        <v>ITA-zan VETRI-18</v>
      </c>
      <c r="J1867" s="32" t="str">
        <f>MID(Tabella1[[#This Row],[COD PRODOTTO]],3,3)</f>
        <v>564</v>
      </c>
      <c r="K1867" s="32"/>
      <c r="L1867" t="str">
        <f t="shared" si="149"/>
        <v>terminato</v>
      </c>
      <c r="M1867" t="str">
        <f t="shared" si="150"/>
        <v>I8564743</v>
      </c>
      <c r="N1867" t="str">
        <f>TRIM(C1867)</f>
        <v>ITA</v>
      </c>
      <c r="O1867" t="str">
        <f>TRIM(D1867)</f>
        <v>zan VETRI</v>
      </c>
      <c r="P1867" t="str">
        <f>TRIM(E1867)</f>
        <v>non terminato</v>
      </c>
      <c r="Q1867" t="str">
        <f t="shared" si="151"/>
        <v>10</v>
      </c>
      <c r="R1867" t="str">
        <f t="shared" si="151"/>
        <v>18</v>
      </c>
    </row>
    <row r="1868" spans="1:18" ht="12.75" customHeight="1" x14ac:dyDescent="0.3">
      <c r="A1868" s="16">
        <v>1870</v>
      </c>
      <c r="B1868" s="14" t="s">
        <v>897</v>
      </c>
      <c r="C1868" s="14" t="s">
        <v>8</v>
      </c>
      <c r="D1868" s="14" t="s">
        <v>9</v>
      </c>
      <c r="E1868" s="14" t="s">
        <v>10</v>
      </c>
      <c r="F1868" s="16">
        <v>0</v>
      </c>
      <c r="G1868" s="17">
        <v>17</v>
      </c>
      <c r="H1868" s="18" t="str">
        <f t="shared" si="147"/>
        <v/>
      </c>
      <c r="I1868" s="14" t="str">
        <f t="shared" si="148"/>
        <v>ITA-SG-17</v>
      </c>
      <c r="J1868" s="32" t="str">
        <f>MID(Tabella1[[#This Row],[COD PRODOTTO]],3,3)</f>
        <v>078</v>
      </c>
      <c r="K1868" s="32"/>
      <c r="L1868" t="str">
        <f t="shared" si="149"/>
        <v>terminato</v>
      </c>
      <c r="M1868" t="str">
        <f t="shared" si="150"/>
        <v>C1078714</v>
      </c>
      <c r="N1868" t="str">
        <f>TRIM(C1868)</f>
        <v>ITA</v>
      </c>
      <c r="O1868" t="str">
        <f>TRIM(D1868)</f>
        <v>SG</v>
      </c>
      <c r="P1868" t="str">
        <f>TRIM(E1868)</f>
        <v>terminato</v>
      </c>
      <c r="Q1868" t="str">
        <f t="shared" si="151"/>
        <v>0</v>
      </c>
      <c r="R1868" t="str">
        <f t="shared" si="151"/>
        <v>17</v>
      </c>
    </row>
    <row r="1869" spans="1:18" ht="12.75" customHeight="1" x14ac:dyDescent="0.3">
      <c r="A1869" s="16">
        <v>1871</v>
      </c>
      <c r="B1869" s="14" t="s">
        <v>897</v>
      </c>
      <c r="C1869" s="14" t="s">
        <v>8</v>
      </c>
      <c r="D1869" s="14" t="s">
        <v>9</v>
      </c>
      <c r="E1869" s="15" t="s">
        <v>1391</v>
      </c>
      <c r="F1869" s="16">
        <v>10</v>
      </c>
      <c r="G1869" s="17">
        <v>39</v>
      </c>
      <c r="H1869" s="18">
        <f t="shared" si="147"/>
        <v>390</v>
      </c>
      <c r="I1869" s="14" t="str">
        <f t="shared" si="148"/>
        <v>ITA-SG-39</v>
      </c>
      <c r="J1869" s="32" t="str">
        <f>MID(Tabella1[[#This Row],[COD PRODOTTO]],3,3)</f>
        <v>078</v>
      </c>
      <c r="K1869" s="32"/>
      <c r="L1869" t="str">
        <f t="shared" si="149"/>
        <v>terminato</v>
      </c>
      <c r="M1869" t="str">
        <f t="shared" si="150"/>
        <v>C1078714</v>
      </c>
      <c r="N1869" t="str">
        <f>TRIM(C1869)</f>
        <v>ITA</v>
      </c>
      <c r="O1869" t="str">
        <f>TRIM(D1869)</f>
        <v>SG</v>
      </c>
      <c r="P1869" t="str">
        <f>TRIM(E1869)</f>
        <v>non terminato</v>
      </c>
      <c r="Q1869" t="str">
        <f t="shared" si="151"/>
        <v>10</v>
      </c>
      <c r="R1869" t="str">
        <f t="shared" si="151"/>
        <v>39</v>
      </c>
    </row>
    <row r="1870" spans="1:18" ht="12.75" customHeight="1" x14ac:dyDescent="0.3">
      <c r="A1870" s="16">
        <v>1872</v>
      </c>
      <c r="B1870" s="14" t="s">
        <v>898</v>
      </c>
      <c r="C1870" s="14" t="s">
        <v>8</v>
      </c>
      <c r="D1870" s="14" t="s">
        <v>36</v>
      </c>
      <c r="E1870" s="14" t="s">
        <v>10</v>
      </c>
      <c r="F1870" s="16">
        <v>0</v>
      </c>
      <c r="G1870" s="17">
        <v>20</v>
      </c>
      <c r="H1870" s="18" t="str">
        <f t="shared" si="147"/>
        <v/>
      </c>
      <c r="I1870" s="14" t="str">
        <f t="shared" si="148"/>
        <v>ITA-zan VETRI-20</v>
      </c>
      <c r="J1870" s="32" t="str">
        <f>MID(Tabella1[[#This Row],[COD PRODOTTO]],3,3)</f>
        <v>024</v>
      </c>
      <c r="K1870" s="32"/>
      <c r="L1870" t="str">
        <f t="shared" si="149"/>
        <v>terminato</v>
      </c>
      <c r="M1870" t="str">
        <f t="shared" si="150"/>
        <v>A6024917</v>
      </c>
      <c r="N1870" t="str">
        <f>TRIM(C1870)</f>
        <v>ITA</v>
      </c>
      <c r="O1870" t="str">
        <f>TRIM(D1870)</f>
        <v>zan VETRI</v>
      </c>
      <c r="P1870" t="str">
        <f>TRIM(E1870)</f>
        <v>terminato</v>
      </c>
      <c r="Q1870" t="str">
        <f t="shared" si="151"/>
        <v>0</v>
      </c>
      <c r="R1870" t="str">
        <f t="shared" si="151"/>
        <v>20</v>
      </c>
    </row>
    <row r="1871" spans="1:18" ht="12.75" customHeight="1" x14ac:dyDescent="0.3">
      <c r="A1871" s="16">
        <v>1873</v>
      </c>
      <c r="B1871" s="14" t="s">
        <v>899</v>
      </c>
      <c r="C1871" s="14" t="s">
        <v>8</v>
      </c>
      <c r="D1871" s="14" t="s">
        <v>9</v>
      </c>
      <c r="E1871" s="14" t="s">
        <v>10</v>
      </c>
      <c r="F1871" s="16">
        <v>0</v>
      </c>
      <c r="G1871" s="17">
        <v>10</v>
      </c>
      <c r="H1871" s="18" t="str">
        <f t="shared" si="147"/>
        <v/>
      </c>
      <c r="I1871" s="14" t="str">
        <f t="shared" si="148"/>
        <v>ITA-SG-10</v>
      </c>
      <c r="J1871" s="32" t="str">
        <f>MID(Tabella1[[#This Row],[COD PRODOTTO]],3,3)</f>
        <v>416</v>
      </c>
      <c r="K1871" s="32"/>
      <c r="L1871" t="str">
        <f t="shared" si="149"/>
        <v>terminato</v>
      </c>
      <c r="M1871" t="str">
        <f t="shared" si="150"/>
        <v>F5416217</v>
      </c>
      <c r="N1871" t="str">
        <f>TRIM(C1871)</f>
        <v>ITA</v>
      </c>
      <c r="O1871" t="str">
        <f>TRIM(D1871)</f>
        <v>SG</v>
      </c>
      <c r="P1871" t="str">
        <f>TRIM(E1871)</f>
        <v>terminato</v>
      </c>
      <c r="Q1871" t="str">
        <f t="shared" si="151"/>
        <v>0</v>
      </c>
      <c r="R1871" t="str">
        <f t="shared" si="151"/>
        <v>10</v>
      </c>
    </row>
    <row r="1872" spans="1:18" ht="12.75" customHeight="1" x14ac:dyDescent="0.3">
      <c r="A1872" s="16">
        <v>1874</v>
      </c>
      <c r="B1872" s="14" t="s">
        <v>899</v>
      </c>
      <c r="C1872" s="14" t="s">
        <v>8</v>
      </c>
      <c r="D1872" s="14" t="s">
        <v>9</v>
      </c>
      <c r="E1872" s="15" t="s">
        <v>1391</v>
      </c>
      <c r="F1872" s="16">
        <v>20</v>
      </c>
      <c r="G1872" s="17">
        <v>29</v>
      </c>
      <c r="H1872" s="18">
        <f t="shared" si="147"/>
        <v>580</v>
      </c>
      <c r="I1872" s="14" t="str">
        <f t="shared" si="148"/>
        <v>ITA-SG-29</v>
      </c>
      <c r="J1872" s="32" t="str">
        <f>MID(Tabella1[[#This Row],[COD PRODOTTO]],3,3)</f>
        <v>416</v>
      </c>
      <c r="K1872" s="32"/>
      <c r="L1872" t="str">
        <f t="shared" si="149"/>
        <v>terminato</v>
      </c>
      <c r="M1872" t="str">
        <f t="shared" si="150"/>
        <v>F5416217</v>
      </c>
      <c r="N1872" t="str">
        <f>TRIM(C1872)</f>
        <v>ITA</v>
      </c>
      <c r="O1872" t="str">
        <f>TRIM(D1872)</f>
        <v>SG</v>
      </c>
      <c r="P1872" t="str">
        <f>TRIM(E1872)</f>
        <v>non terminato</v>
      </c>
      <c r="Q1872" t="str">
        <f t="shared" si="151"/>
        <v>20</v>
      </c>
      <c r="R1872" t="str">
        <f t="shared" si="151"/>
        <v>29</v>
      </c>
    </row>
    <row r="1873" spans="1:18" ht="12.75" customHeight="1" x14ac:dyDescent="0.3">
      <c r="A1873" s="16">
        <v>1875</v>
      </c>
      <c r="B1873" s="14" t="s">
        <v>899</v>
      </c>
      <c r="C1873" s="14" t="s">
        <v>8</v>
      </c>
      <c r="D1873" s="14" t="s">
        <v>9</v>
      </c>
      <c r="E1873" s="15" t="s">
        <v>1391</v>
      </c>
      <c r="F1873" s="16">
        <v>10</v>
      </c>
      <c r="G1873" s="17">
        <v>40</v>
      </c>
      <c r="H1873" s="18">
        <f t="shared" si="147"/>
        <v>400</v>
      </c>
      <c r="I1873" s="14" t="str">
        <f t="shared" si="148"/>
        <v>ITA-SG-40</v>
      </c>
      <c r="J1873" s="32" t="str">
        <f>MID(Tabella1[[#This Row],[COD PRODOTTO]],3,3)</f>
        <v>416</v>
      </c>
      <c r="K1873" s="32"/>
      <c r="L1873" t="str">
        <f t="shared" si="149"/>
        <v>terminato</v>
      </c>
      <c r="M1873" t="str">
        <f t="shared" si="150"/>
        <v>F5416217</v>
      </c>
      <c r="N1873" t="str">
        <f>TRIM(C1873)</f>
        <v>ITA</v>
      </c>
      <c r="O1873" t="str">
        <f>TRIM(D1873)</f>
        <v>SG</v>
      </c>
      <c r="P1873" t="str">
        <f>TRIM(E1873)</f>
        <v>non terminato</v>
      </c>
      <c r="Q1873" t="str">
        <f t="shared" si="151"/>
        <v>10</v>
      </c>
      <c r="R1873" t="str">
        <f t="shared" si="151"/>
        <v>40</v>
      </c>
    </row>
    <row r="1874" spans="1:18" ht="12.75" customHeight="1" x14ac:dyDescent="0.3">
      <c r="A1874" s="16">
        <v>1876</v>
      </c>
      <c r="B1874" s="14" t="s">
        <v>900</v>
      </c>
      <c r="C1874" s="14" t="s">
        <v>8</v>
      </c>
      <c r="D1874" s="14" t="s">
        <v>36</v>
      </c>
      <c r="E1874" s="14" t="s">
        <v>10</v>
      </c>
      <c r="F1874" s="16">
        <v>0</v>
      </c>
      <c r="G1874" s="17">
        <v>16</v>
      </c>
      <c r="H1874" s="18" t="str">
        <f t="shared" si="147"/>
        <v/>
      </c>
      <c r="I1874" s="14" t="str">
        <f t="shared" si="148"/>
        <v>ITA-zan VETRI-16</v>
      </c>
      <c r="J1874" s="32" t="str">
        <f>MID(Tabella1[[#This Row],[COD PRODOTTO]],3,3)</f>
        <v>730</v>
      </c>
      <c r="K1874" s="32"/>
      <c r="L1874" t="str">
        <f t="shared" si="149"/>
        <v>terminato</v>
      </c>
      <c r="M1874" t="str">
        <f t="shared" si="150"/>
        <v>L3730794</v>
      </c>
      <c r="N1874" t="str">
        <f>TRIM(C1874)</f>
        <v>ITA</v>
      </c>
      <c r="O1874" t="str">
        <f>TRIM(D1874)</f>
        <v>zan VETRI</v>
      </c>
      <c r="P1874" t="str">
        <f>TRIM(E1874)</f>
        <v>terminato</v>
      </c>
      <c r="Q1874" t="str">
        <f t="shared" si="151"/>
        <v>0</v>
      </c>
      <c r="R1874" t="str">
        <f t="shared" si="151"/>
        <v>16</v>
      </c>
    </row>
    <row r="1875" spans="1:18" ht="12.75" customHeight="1" x14ac:dyDescent="0.3">
      <c r="A1875" s="16">
        <v>1877</v>
      </c>
      <c r="B1875" s="14" t="s">
        <v>901</v>
      </c>
      <c r="C1875" s="14" t="s">
        <v>8</v>
      </c>
      <c r="D1875" s="14" t="s">
        <v>9</v>
      </c>
      <c r="E1875" s="15" t="s">
        <v>1391</v>
      </c>
      <c r="F1875" s="16">
        <v>10</v>
      </c>
      <c r="G1875" s="17">
        <v>24</v>
      </c>
      <c r="H1875" s="18">
        <f t="shared" si="147"/>
        <v>240</v>
      </c>
      <c r="I1875" s="14" t="str">
        <f t="shared" si="148"/>
        <v>ITA-SG-24</v>
      </c>
      <c r="J1875" s="32" t="str">
        <f>MID(Tabella1[[#This Row],[COD PRODOTTO]],3,3)</f>
        <v>594</v>
      </c>
      <c r="K1875" s="32"/>
      <c r="L1875" t="str">
        <f t="shared" si="149"/>
        <v>terminato</v>
      </c>
      <c r="M1875" t="str">
        <f t="shared" si="150"/>
        <v>M4594881</v>
      </c>
      <c r="N1875" t="str">
        <f>TRIM(C1875)</f>
        <v>ITA</v>
      </c>
      <c r="O1875" t="str">
        <f>TRIM(D1875)</f>
        <v>SG</v>
      </c>
      <c r="P1875" t="str">
        <f>TRIM(E1875)</f>
        <v>non terminato</v>
      </c>
      <c r="Q1875" t="str">
        <f t="shared" si="151"/>
        <v>10</v>
      </c>
      <c r="R1875" t="str">
        <f t="shared" si="151"/>
        <v>24</v>
      </c>
    </row>
    <row r="1876" spans="1:18" ht="12.75" customHeight="1" x14ac:dyDescent="0.3">
      <c r="A1876" s="16">
        <v>1878</v>
      </c>
      <c r="B1876" s="14" t="s">
        <v>901</v>
      </c>
      <c r="C1876" s="14" t="s">
        <v>8</v>
      </c>
      <c r="D1876" s="14" t="s">
        <v>9</v>
      </c>
      <c r="E1876" s="14" t="s">
        <v>10</v>
      </c>
      <c r="F1876" s="16">
        <v>0</v>
      </c>
      <c r="G1876" s="17">
        <v>38</v>
      </c>
      <c r="H1876" s="18" t="str">
        <f t="shared" si="147"/>
        <v/>
      </c>
      <c r="I1876" s="14" t="str">
        <f t="shared" si="148"/>
        <v>ITA-SG-38</v>
      </c>
      <c r="J1876" s="32" t="str">
        <f>MID(Tabella1[[#This Row],[COD PRODOTTO]],3,3)</f>
        <v>594</v>
      </c>
      <c r="K1876" s="32"/>
      <c r="L1876" t="str">
        <f t="shared" si="149"/>
        <v>terminato</v>
      </c>
      <c r="M1876" t="str">
        <f t="shared" si="150"/>
        <v>M4594881</v>
      </c>
      <c r="N1876" t="str">
        <f>TRIM(C1876)</f>
        <v>ITA</v>
      </c>
      <c r="O1876" t="str">
        <f>TRIM(D1876)</f>
        <v>SG</v>
      </c>
      <c r="P1876" t="str">
        <f>TRIM(E1876)</f>
        <v>terminato</v>
      </c>
      <c r="Q1876" t="str">
        <f t="shared" si="151"/>
        <v>0</v>
      </c>
      <c r="R1876" t="str">
        <f t="shared" si="151"/>
        <v>38</v>
      </c>
    </row>
    <row r="1877" spans="1:18" ht="12.75" customHeight="1" x14ac:dyDescent="0.3">
      <c r="A1877" s="16">
        <v>1879</v>
      </c>
      <c r="B1877" s="14" t="s">
        <v>902</v>
      </c>
      <c r="C1877" s="14" t="s">
        <v>8</v>
      </c>
      <c r="D1877" s="14" t="s">
        <v>47</v>
      </c>
      <c r="E1877" s="14" t="s">
        <v>10</v>
      </c>
      <c r="F1877" s="16">
        <v>0</v>
      </c>
      <c r="G1877" s="17">
        <v>32</v>
      </c>
      <c r="H1877" s="18" t="str">
        <f t="shared" si="147"/>
        <v/>
      </c>
      <c r="I1877" s="14" t="str">
        <f t="shared" si="148"/>
        <v>ITA-zan pin SPA-32</v>
      </c>
      <c r="J1877" s="32" t="str">
        <f>MID(Tabella1[[#This Row],[COD PRODOTTO]],3,3)</f>
        <v>721</v>
      </c>
      <c r="K1877" s="32"/>
      <c r="L1877" t="str">
        <f t="shared" si="149"/>
        <v>terminato</v>
      </c>
      <c r="M1877" t="str">
        <f t="shared" si="150"/>
        <v>C5721167</v>
      </c>
      <c r="N1877" t="str">
        <f>TRIM(C1877)</f>
        <v>ITA</v>
      </c>
      <c r="O1877" t="str">
        <f>TRIM(D1877)</f>
        <v>zan pin SPA</v>
      </c>
      <c r="P1877" t="str">
        <f>TRIM(E1877)</f>
        <v>terminato</v>
      </c>
      <c r="Q1877" t="str">
        <f t="shared" si="151"/>
        <v>0</v>
      </c>
      <c r="R1877" t="str">
        <f t="shared" si="151"/>
        <v>32</v>
      </c>
    </row>
    <row r="1878" spans="1:18" ht="12.75" customHeight="1" x14ac:dyDescent="0.3">
      <c r="A1878" s="16">
        <v>1880</v>
      </c>
      <c r="B1878" s="14" t="s">
        <v>903</v>
      </c>
      <c r="C1878" s="14" t="s">
        <v>8</v>
      </c>
      <c r="D1878" s="14" t="s">
        <v>9</v>
      </c>
      <c r="E1878" s="15" t="s">
        <v>1391</v>
      </c>
      <c r="F1878" s="16">
        <v>10</v>
      </c>
      <c r="G1878" s="17">
        <v>14</v>
      </c>
      <c r="H1878" s="18">
        <f t="shared" si="147"/>
        <v>140</v>
      </c>
      <c r="I1878" s="14" t="str">
        <f t="shared" si="148"/>
        <v>ITA-SG-14</v>
      </c>
      <c r="J1878" s="32" t="str">
        <f>MID(Tabella1[[#This Row],[COD PRODOTTO]],3,3)</f>
        <v>473</v>
      </c>
      <c r="K1878" s="32"/>
      <c r="L1878" t="str">
        <f t="shared" si="149"/>
        <v>terminato</v>
      </c>
      <c r="M1878" t="str">
        <f t="shared" si="150"/>
        <v>S0473513</v>
      </c>
      <c r="N1878" t="str">
        <f>TRIM(C1878)</f>
        <v>ITA</v>
      </c>
      <c r="O1878" t="str">
        <f>TRIM(D1878)</f>
        <v>SG</v>
      </c>
      <c r="P1878" t="str">
        <f>TRIM(E1878)</f>
        <v>non terminato</v>
      </c>
      <c r="Q1878" t="str">
        <f t="shared" si="151"/>
        <v>10</v>
      </c>
      <c r="R1878" t="str">
        <f t="shared" si="151"/>
        <v>14</v>
      </c>
    </row>
    <row r="1879" spans="1:18" ht="12.75" customHeight="1" x14ac:dyDescent="0.3">
      <c r="A1879" s="16">
        <v>1881</v>
      </c>
      <c r="B1879" s="14" t="s">
        <v>903</v>
      </c>
      <c r="C1879" s="14" t="s">
        <v>8</v>
      </c>
      <c r="D1879" s="14" t="s">
        <v>9</v>
      </c>
      <c r="E1879" s="14" t="s">
        <v>10</v>
      </c>
      <c r="F1879" s="16">
        <v>0</v>
      </c>
      <c r="G1879" s="17">
        <v>30</v>
      </c>
      <c r="H1879" s="18" t="str">
        <f t="shared" si="147"/>
        <v/>
      </c>
      <c r="I1879" s="14" t="str">
        <f t="shared" si="148"/>
        <v>ITA-SG-30</v>
      </c>
      <c r="J1879" s="32" t="str">
        <f>MID(Tabella1[[#This Row],[COD PRODOTTO]],3,3)</f>
        <v>473</v>
      </c>
      <c r="K1879" s="32"/>
      <c r="L1879" t="str">
        <f t="shared" si="149"/>
        <v>terminato</v>
      </c>
      <c r="M1879" t="str">
        <f t="shared" si="150"/>
        <v>S0473513</v>
      </c>
      <c r="N1879" t="str">
        <f>TRIM(C1879)</f>
        <v>ITA</v>
      </c>
      <c r="O1879" t="str">
        <f>TRIM(D1879)</f>
        <v>SG</v>
      </c>
      <c r="P1879" t="str">
        <f>TRIM(E1879)</f>
        <v>terminato</v>
      </c>
      <c r="Q1879" t="str">
        <f t="shared" si="151"/>
        <v>0</v>
      </c>
      <c r="R1879" t="str">
        <f t="shared" si="151"/>
        <v>30</v>
      </c>
    </row>
    <row r="1880" spans="1:18" ht="12.75" customHeight="1" x14ac:dyDescent="0.3">
      <c r="A1880" s="16">
        <v>1882</v>
      </c>
      <c r="B1880" s="14" t="s">
        <v>904</v>
      </c>
      <c r="C1880" s="14" t="s">
        <v>8</v>
      </c>
      <c r="D1880" s="14" t="s">
        <v>9</v>
      </c>
      <c r="E1880" s="15" t="s">
        <v>1391</v>
      </c>
      <c r="F1880" s="16">
        <v>10</v>
      </c>
      <c r="G1880" s="17">
        <v>34</v>
      </c>
      <c r="H1880" s="18">
        <f t="shared" si="147"/>
        <v>340</v>
      </c>
      <c r="I1880" s="14" t="str">
        <f t="shared" si="148"/>
        <v>ITA-SG-34</v>
      </c>
      <c r="J1880" s="32" t="str">
        <f>MID(Tabella1[[#This Row],[COD PRODOTTO]],3,3)</f>
        <v>339</v>
      </c>
      <c r="K1880" s="32"/>
      <c r="L1880" t="str">
        <f t="shared" si="149"/>
        <v>terminato</v>
      </c>
      <c r="M1880" t="str">
        <f t="shared" si="150"/>
        <v>A3339893</v>
      </c>
      <c r="N1880" t="str">
        <f>TRIM(C1880)</f>
        <v>ITA</v>
      </c>
      <c r="O1880" t="str">
        <f>TRIM(D1880)</f>
        <v>SG</v>
      </c>
      <c r="P1880" t="str">
        <f>TRIM(E1880)</f>
        <v>non terminato</v>
      </c>
      <c r="Q1880" t="str">
        <f t="shared" si="151"/>
        <v>10</v>
      </c>
      <c r="R1880" t="str">
        <f t="shared" si="151"/>
        <v>34</v>
      </c>
    </row>
    <row r="1881" spans="1:18" ht="12.75" customHeight="1" x14ac:dyDescent="0.3">
      <c r="A1881" s="16">
        <v>1883</v>
      </c>
      <c r="B1881" s="14" t="s">
        <v>904</v>
      </c>
      <c r="C1881" s="14" t="s">
        <v>8</v>
      </c>
      <c r="D1881" s="14" t="s">
        <v>9</v>
      </c>
      <c r="E1881" s="14" t="s">
        <v>10</v>
      </c>
      <c r="F1881" s="16">
        <v>0</v>
      </c>
      <c r="G1881" s="17">
        <v>21</v>
      </c>
      <c r="H1881" s="18" t="str">
        <f t="shared" si="147"/>
        <v/>
      </c>
      <c r="I1881" s="14" t="str">
        <f t="shared" si="148"/>
        <v>ITA-SG-21</v>
      </c>
      <c r="J1881" s="32" t="str">
        <f>MID(Tabella1[[#This Row],[COD PRODOTTO]],3,3)</f>
        <v>339</v>
      </c>
      <c r="K1881" s="32"/>
      <c r="L1881" t="str">
        <f t="shared" si="149"/>
        <v>terminato</v>
      </c>
      <c r="M1881" t="str">
        <f t="shared" si="150"/>
        <v>A3339893</v>
      </c>
      <c r="N1881" t="str">
        <f>TRIM(C1881)</f>
        <v>ITA</v>
      </c>
      <c r="O1881" t="str">
        <f>TRIM(D1881)</f>
        <v>SG</v>
      </c>
      <c r="P1881" t="str">
        <f>TRIM(E1881)</f>
        <v>terminato</v>
      </c>
      <c r="Q1881" t="str">
        <f t="shared" si="151"/>
        <v>0</v>
      </c>
      <c r="R1881" t="str">
        <f t="shared" si="151"/>
        <v>21</v>
      </c>
    </row>
    <row r="1882" spans="1:18" ht="12.75" customHeight="1" x14ac:dyDescent="0.3">
      <c r="A1882" s="16">
        <v>1884</v>
      </c>
      <c r="B1882" s="14" t="s">
        <v>905</v>
      </c>
      <c r="C1882" s="14" t="s">
        <v>8</v>
      </c>
      <c r="D1882" s="14" t="s">
        <v>9</v>
      </c>
      <c r="E1882" s="14" t="s">
        <v>10</v>
      </c>
      <c r="F1882" s="16">
        <v>0</v>
      </c>
      <c r="G1882" s="17">
        <v>27</v>
      </c>
      <c r="H1882" s="18" t="str">
        <f t="shared" si="147"/>
        <v/>
      </c>
      <c r="I1882" s="14" t="str">
        <f t="shared" si="148"/>
        <v>ITA-SG-27</v>
      </c>
      <c r="J1882" s="32" t="str">
        <f>MID(Tabella1[[#This Row],[COD PRODOTTO]],3,3)</f>
        <v>664</v>
      </c>
      <c r="K1882" s="32"/>
      <c r="L1882" t="str">
        <f t="shared" si="149"/>
        <v>terminato</v>
      </c>
      <c r="M1882" t="str">
        <f t="shared" si="150"/>
        <v>L8664833</v>
      </c>
      <c r="N1882" t="str">
        <f>TRIM(C1882)</f>
        <v>ITA</v>
      </c>
      <c r="O1882" t="str">
        <f>TRIM(D1882)</f>
        <v>SG</v>
      </c>
      <c r="P1882" t="str">
        <f>TRIM(E1882)</f>
        <v>terminato</v>
      </c>
      <c r="Q1882" t="str">
        <f t="shared" si="151"/>
        <v>0</v>
      </c>
      <c r="R1882" t="str">
        <f t="shared" si="151"/>
        <v>27</v>
      </c>
    </row>
    <row r="1883" spans="1:18" ht="12.75" customHeight="1" x14ac:dyDescent="0.3">
      <c r="A1883" s="16">
        <v>1885</v>
      </c>
      <c r="B1883" s="14" t="s">
        <v>906</v>
      </c>
      <c r="C1883" s="14" t="s">
        <v>8</v>
      </c>
      <c r="D1883" s="14" t="s">
        <v>36</v>
      </c>
      <c r="E1883" s="14" t="s">
        <v>10</v>
      </c>
      <c r="F1883" s="16">
        <v>0</v>
      </c>
      <c r="G1883" s="17">
        <v>31</v>
      </c>
      <c r="H1883" s="18" t="str">
        <f t="shared" si="147"/>
        <v/>
      </c>
      <c r="I1883" s="14" t="str">
        <f t="shared" si="148"/>
        <v>ITA-zan VETRI-31</v>
      </c>
      <c r="J1883" s="32" t="str">
        <f>MID(Tabella1[[#This Row],[COD PRODOTTO]],3,3)</f>
        <v>269</v>
      </c>
      <c r="K1883" s="32"/>
      <c r="L1883" t="str">
        <f t="shared" si="149"/>
        <v>terminato</v>
      </c>
      <c r="M1883" t="str">
        <f t="shared" si="150"/>
        <v>A8269869</v>
      </c>
      <c r="N1883" t="str">
        <f>TRIM(C1883)</f>
        <v>ITA</v>
      </c>
      <c r="O1883" t="str">
        <f>TRIM(D1883)</f>
        <v>zan VETRI</v>
      </c>
      <c r="P1883" t="str">
        <f>TRIM(E1883)</f>
        <v>terminato</v>
      </c>
      <c r="Q1883" t="str">
        <f t="shared" si="151"/>
        <v>0</v>
      </c>
      <c r="R1883" t="str">
        <f t="shared" si="151"/>
        <v>31</v>
      </c>
    </row>
    <row r="1884" spans="1:18" ht="12.75" customHeight="1" x14ac:dyDescent="0.3">
      <c r="A1884" s="16">
        <v>1886</v>
      </c>
      <c r="B1884" s="14" t="s">
        <v>907</v>
      </c>
      <c r="C1884" s="14" t="s">
        <v>8</v>
      </c>
      <c r="D1884" s="14" t="s">
        <v>65</v>
      </c>
      <c r="E1884" s="14" t="s">
        <v>10</v>
      </c>
      <c r="F1884" s="16">
        <v>0</v>
      </c>
      <c r="G1884" s="17">
        <v>20</v>
      </c>
      <c r="H1884" s="18" t="str">
        <f t="shared" si="147"/>
        <v/>
      </c>
      <c r="I1884" s="14" t="str">
        <f t="shared" si="148"/>
        <v>ITA-zan PAM-20</v>
      </c>
      <c r="J1884" s="32" t="str">
        <f>MID(Tabella1[[#This Row],[COD PRODOTTO]],3,3)</f>
        <v>650</v>
      </c>
      <c r="K1884" s="32"/>
      <c r="L1884" t="str">
        <f t="shared" si="149"/>
        <v>terminato</v>
      </c>
      <c r="M1884" t="str">
        <f t="shared" si="150"/>
        <v>L1650387</v>
      </c>
      <c r="N1884" t="str">
        <f>TRIM(C1884)</f>
        <v>ITA</v>
      </c>
      <c r="O1884" t="str">
        <f>TRIM(D1884)</f>
        <v>zan PAM</v>
      </c>
      <c r="P1884" t="str">
        <f>TRIM(E1884)</f>
        <v>terminato</v>
      </c>
      <c r="Q1884" t="str">
        <f t="shared" si="151"/>
        <v>0</v>
      </c>
      <c r="R1884" t="str">
        <f t="shared" si="151"/>
        <v>20</v>
      </c>
    </row>
    <row r="1885" spans="1:18" ht="12.75" customHeight="1" x14ac:dyDescent="0.3">
      <c r="A1885" s="16">
        <v>1887</v>
      </c>
      <c r="B1885" s="14" t="s">
        <v>907</v>
      </c>
      <c r="C1885" s="14" t="s">
        <v>8</v>
      </c>
      <c r="D1885" s="14" t="s">
        <v>65</v>
      </c>
      <c r="E1885" s="15" t="s">
        <v>1391</v>
      </c>
      <c r="F1885" s="16">
        <v>20</v>
      </c>
      <c r="G1885" s="17">
        <v>40</v>
      </c>
      <c r="H1885" s="18">
        <f t="shared" si="147"/>
        <v>800</v>
      </c>
      <c r="I1885" s="14" t="str">
        <f t="shared" si="148"/>
        <v>ITA-zan PAM-40</v>
      </c>
      <c r="J1885" s="32" t="str">
        <f>MID(Tabella1[[#This Row],[COD PRODOTTO]],3,3)</f>
        <v>650</v>
      </c>
      <c r="K1885" s="32"/>
      <c r="L1885" t="str">
        <f t="shared" si="149"/>
        <v>terminato</v>
      </c>
      <c r="M1885" t="str">
        <f t="shared" si="150"/>
        <v>L1650387</v>
      </c>
      <c r="N1885" t="str">
        <f>TRIM(C1885)</f>
        <v>ITA</v>
      </c>
      <c r="O1885" t="str">
        <f>TRIM(D1885)</f>
        <v>zan PAM</v>
      </c>
      <c r="P1885" t="str">
        <f>TRIM(E1885)</f>
        <v>non terminato</v>
      </c>
      <c r="Q1885" t="str">
        <f t="shared" si="151"/>
        <v>20</v>
      </c>
      <c r="R1885" t="str">
        <f t="shared" si="151"/>
        <v>40</v>
      </c>
    </row>
    <row r="1886" spans="1:18" ht="12.75" customHeight="1" x14ac:dyDescent="0.3">
      <c r="A1886" s="16">
        <v>1888</v>
      </c>
      <c r="B1886" s="14" t="s">
        <v>907</v>
      </c>
      <c r="C1886" s="14" t="s">
        <v>8</v>
      </c>
      <c r="D1886" s="14" t="s">
        <v>65</v>
      </c>
      <c r="E1886" s="15" t="s">
        <v>1391</v>
      </c>
      <c r="F1886" s="16">
        <v>10</v>
      </c>
      <c r="G1886" s="17">
        <v>36</v>
      </c>
      <c r="H1886" s="18">
        <f t="shared" si="147"/>
        <v>360</v>
      </c>
      <c r="I1886" s="14" t="str">
        <f t="shared" si="148"/>
        <v>ITA-zan PAM-36</v>
      </c>
      <c r="J1886" s="32" t="str">
        <f>MID(Tabella1[[#This Row],[COD PRODOTTO]],3,3)</f>
        <v>650</v>
      </c>
      <c r="K1886" s="32"/>
      <c r="L1886" t="str">
        <f t="shared" si="149"/>
        <v>terminato</v>
      </c>
      <c r="M1886" t="str">
        <f t="shared" si="150"/>
        <v>L1650387</v>
      </c>
      <c r="N1886" t="str">
        <f>TRIM(C1886)</f>
        <v>ITA</v>
      </c>
      <c r="O1886" t="str">
        <f>TRIM(D1886)</f>
        <v>zan PAM</v>
      </c>
      <c r="P1886" t="str">
        <f>TRIM(E1886)</f>
        <v>non terminato</v>
      </c>
      <c r="Q1886" t="str">
        <f t="shared" si="151"/>
        <v>10</v>
      </c>
      <c r="R1886" t="str">
        <f t="shared" si="151"/>
        <v>36</v>
      </c>
    </row>
    <row r="1887" spans="1:18" ht="12.75" customHeight="1" x14ac:dyDescent="0.3">
      <c r="A1887" s="16">
        <v>1889</v>
      </c>
      <c r="B1887" s="14" t="s">
        <v>907</v>
      </c>
      <c r="C1887" s="14" t="s">
        <v>8</v>
      </c>
      <c r="D1887" s="14" t="s">
        <v>65</v>
      </c>
      <c r="E1887" s="15" t="s">
        <v>1391</v>
      </c>
      <c r="F1887" s="16">
        <v>20</v>
      </c>
      <c r="G1887" s="17">
        <v>12</v>
      </c>
      <c r="H1887" s="18">
        <f t="shared" si="147"/>
        <v>240</v>
      </c>
      <c r="I1887" s="14" t="str">
        <f t="shared" si="148"/>
        <v>ITA-zan PAM-12</v>
      </c>
      <c r="J1887" s="32" t="str">
        <f>MID(Tabella1[[#This Row],[COD PRODOTTO]],3,3)</f>
        <v>650</v>
      </c>
      <c r="K1887" s="32"/>
      <c r="L1887" t="str">
        <f t="shared" si="149"/>
        <v>terminato</v>
      </c>
      <c r="M1887" t="str">
        <f t="shared" si="150"/>
        <v>L1650387</v>
      </c>
      <c r="N1887" t="str">
        <f>TRIM(C1887)</f>
        <v>ITA</v>
      </c>
      <c r="O1887" t="str">
        <f>TRIM(D1887)</f>
        <v>zan PAM</v>
      </c>
      <c r="P1887" t="str">
        <f>TRIM(E1887)</f>
        <v>non terminato</v>
      </c>
      <c r="Q1887" t="str">
        <f t="shared" si="151"/>
        <v>20</v>
      </c>
      <c r="R1887" t="str">
        <f t="shared" si="151"/>
        <v>12</v>
      </c>
    </row>
    <row r="1888" spans="1:18" ht="12.75" customHeight="1" x14ac:dyDescent="0.3">
      <c r="A1888" s="16">
        <v>1890</v>
      </c>
      <c r="B1888" s="14" t="s">
        <v>908</v>
      </c>
      <c r="C1888" s="14" t="s">
        <v>8</v>
      </c>
      <c r="D1888" s="14" t="s">
        <v>47</v>
      </c>
      <c r="E1888" s="14" t="s">
        <v>10</v>
      </c>
      <c r="F1888" s="16">
        <v>0</v>
      </c>
      <c r="G1888" s="17">
        <v>12</v>
      </c>
      <c r="H1888" s="18" t="str">
        <f t="shared" si="147"/>
        <v/>
      </c>
      <c r="I1888" s="14" t="str">
        <f t="shared" si="148"/>
        <v>ITA-zan pin SPA-12</v>
      </c>
      <c r="J1888" s="32" t="str">
        <f>MID(Tabella1[[#This Row],[COD PRODOTTO]],3,3)</f>
        <v>939</v>
      </c>
      <c r="K1888" s="32"/>
      <c r="L1888" t="str">
        <f t="shared" si="149"/>
        <v>terminato</v>
      </c>
      <c r="M1888" t="str">
        <f t="shared" si="150"/>
        <v>M2939658</v>
      </c>
      <c r="N1888" t="str">
        <f>TRIM(C1888)</f>
        <v>ITA</v>
      </c>
      <c r="O1888" t="str">
        <f>TRIM(D1888)</f>
        <v>zan pin SPA</v>
      </c>
      <c r="P1888" t="str">
        <f>TRIM(E1888)</f>
        <v>terminato</v>
      </c>
      <c r="Q1888" t="str">
        <f t="shared" si="151"/>
        <v>0</v>
      </c>
      <c r="R1888" t="str">
        <f t="shared" si="151"/>
        <v>12</v>
      </c>
    </row>
    <row r="1889" spans="1:18" ht="12.75" customHeight="1" x14ac:dyDescent="0.3">
      <c r="A1889" s="16">
        <v>1891</v>
      </c>
      <c r="B1889" s="14" t="s">
        <v>908</v>
      </c>
      <c r="C1889" s="14" t="s">
        <v>8</v>
      </c>
      <c r="D1889" s="14" t="s">
        <v>47</v>
      </c>
      <c r="E1889" s="15" t="s">
        <v>1391</v>
      </c>
      <c r="F1889" s="16">
        <v>10</v>
      </c>
      <c r="G1889" s="17">
        <v>16</v>
      </c>
      <c r="H1889" s="18">
        <f t="shared" si="147"/>
        <v>160</v>
      </c>
      <c r="I1889" s="14" t="str">
        <f t="shared" si="148"/>
        <v>ITA-zan pin SPA-16</v>
      </c>
      <c r="J1889" s="32" t="str">
        <f>MID(Tabella1[[#This Row],[COD PRODOTTO]],3,3)</f>
        <v>939</v>
      </c>
      <c r="K1889" s="32"/>
      <c r="L1889" t="str">
        <f t="shared" si="149"/>
        <v>terminato</v>
      </c>
      <c r="M1889" t="str">
        <f t="shared" si="150"/>
        <v>M2939658</v>
      </c>
      <c r="N1889" t="str">
        <f>TRIM(C1889)</f>
        <v>ITA</v>
      </c>
      <c r="O1889" t="str">
        <f>TRIM(D1889)</f>
        <v>zan pin SPA</v>
      </c>
      <c r="P1889" t="str">
        <f>TRIM(E1889)</f>
        <v>non terminato</v>
      </c>
      <c r="Q1889" t="str">
        <f t="shared" si="151"/>
        <v>10</v>
      </c>
      <c r="R1889" t="str">
        <f t="shared" si="151"/>
        <v>16</v>
      </c>
    </row>
    <row r="1890" spans="1:18" ht="12.75" customHeight="1" x14ac:dyDescent="0.3">
      <c r="A1890" s="16">
        <v>1892</v>
      </c>
      <c r="B1890" s="14" t="s">
        <v>908</v>
      </c>
      <c r="C1890" s="14" t="s">
        <v>8</v>
      </c>
      <c r="D1890" s="14" t="s">
        <v>47</v>
      </c>
      <c r="E1890" s="15" t="s">
        <v>1391</v>
      </c>
      <c r="F1890" s="16">
        <v>20</v>
      </c>
      <c r="G1890" s="17">
        <v>13</v>
      </c>
      <c r="H1890" s="18">
        <f t="shared" si="147"/>
        <v>260</v>
      </c>
      <c r="I1890" s="14" t="str">
        <f t="shared" si="148"/>
        <v>ITA-zan pin SPA-13</v>
      </c>
      <c r="J1890" s="32" t="str">
        <f>MID(Tabella1[[#This Row],[COD PRODOTTO]],3,3)</f>
        <v>939</v>
      </c>
      <c r="K1890" s="32"/>
      <c r="L1890" t="str">
        <f t="shared" si="149"/>
        <v>terminato</v>
      </c>
      <c r="M1890" t="str">
        <f t="shared" si="150"/>
        <v>M2939658</v>
      </c>
      <c r="N1890" t="str">
        <f>TRIM(C1890)</f>
        <v>ITA</v>
      </c>
      <c r="O1890" t="str">
        <f>TRIM(D1890)</f>
        <v>zan pin SPA</v>
      </c>
      <c r="P1890" t="str">
        <f>TRIM(E1890)</f>
        <v>non terminato</v>
      </c>
      <c r="Q1890" t="str">
        <f t="shared" si="151"/>
        <v>20</v>
      </c>
      <c r="R1890" t="str">
        <f t="shared" si="151"/>
        <v>13</v>
      </c>
    </row>
    <row r="1891" spans="1:18" ht="12.75" customHeight="1" x14ac:dyDescent="0.3">
      <c r="A1891" s="16">
        <v>1893</v>
      </c>
      <c r="B1891" s="14" t="s">
        <v>909</v>
      </c>
      <c r="C1891" s="14" t="s">
        <v>8</v>
      </c>
      <c r="D1891" s="14" t="s">
        <v>65</v>
      </c>
      <c r="E1891" s="15" t="s">
        <v>1391</v>
      </c>
      <c r="F1891" s="16">
        <v>20</v>
      </c>
      <c r="G1891" s="17">
        <v>31</v>
      </c>
      <c r="H1891" s="18">
        <f t="shared" si="147"/>
        <v>620</v>
      </c>
      <c r="I1891" s="14" t="str">
        <f t="shared" si="148"/>
        <v>ITA-zan PAM-31</v>
      </c>
      <c r="J1891" s="32" t="str">
        <f>MID(Tabella1[[#This Row],[COD PRODOTTO]],3,3)</f>
        <v>039</v>
      </c>
      <c r="K1891" s="32"/>
      <c r="L1891" t="str">
        <f t="shared" si="149"/>
        <v>terminato</v>
      </c>
      <c r="M1891" t="str">
        <f t="shared" si="150"/>
        <v>A0039231</v>
      </c>
      <c r="N1891" t="str">
        <f>TRIM(C1891)</f>
        <v>ITA</v>
      </c>
      <c r="O1891" t="str">
        <f>TRIM(D1891)</f>
        <v>zan PAM</v>
      </c>
      <c r="P1891" t="str">
        <f>TRIM(E1891)</f>
        <v>non terminato</v>
      </c>
      <c r="Q1891" t="str">
        <f t="shared" si="151"/>
        <v>20</v>
      </c>
      <c r="R1891" t="str">
        <f t="shared" si="151"/>
        <v>31</v>
      </c>
    </row>
    <row r="1892" spans="1:18" ht="12.75" customHeight="1" x14ac:dyDescent="0.3">
      <c r="A1892" s="16">
        <v>1894</v>
      </c>
      <c r="B1892" s="14" t="s">
        <v>909</v>
      </c>
      <c r="C1892" s="14" t="s">
        <v>8</v>
      </c>
      <c r="D1892" s="14" t="s">
        <v>65</v>
      </c>
      <c r="E1892" s="14" t="s">
        <v>10</v>
      </c>
      <c r="F1892" s="16">
        <v>0</v>
      </c>
      <c r="G1892" s="17">
        <v>29</v>
      </c>
      <c r="H1892" s="18" t="str">
        <f t="shared" si="147"/>
        <v/>
      </c>
      <c r="I1892" s="14" t="str">
        <f t="shared" si="148"/>
        <v>ITA-zan PAM-29</v>
      </c>
      <c r="J1892" s="32" t="str">
        <f>MID(Tabella1[[#This Row],[COD PRODOTTO]],3,3)</f>
        <v>039</v>
      </c>
      <c r="K1892" s="32"/>
      <c r="L1892" t="str">
        <f t="shared" si="149"/>
        <v>terminato</v>
      </c>
      <c r="M1892" t="str">
        <f t="shared" si="150"/>
        <v>A0039231</v>
      </c>
      <c r="N1892" t="str">
        <f>TRIM(C1892)</f>
        <v>ITA</v>
      </c>
      <c r="O1892" t="str">
        <f>TRIM(D1892)</f>
        <v>zan PAM</v>
      </c>
      <c r="P1892" t="str">
        <f>TRIM(E1892)</f>
        <v>terminato</v>
      </c>
      <c r="Q1892" t="str">
        <f t="shared" si="151"/>
        <v>0</v>
      </c>
      <c r="R1892" t="str">
        <f t="shared" si="151"/>
        <v>29</v>
      </c>
    </row>
    <row r="1893" spans="1:18" ht="12.75" customHeight="1" x14ac:dyDescent="0.3">
      <c r="A1893" s="16">
        <v>1895</v>
      </c>
      <c r="B1893" s="14" t="s">
        <v>909</v>
      </c>
      <c r="C1893" s="14" t="s">
        <v>8</v>
      </c>
      <c r="D1893" s="14" t="s">
        <v>65</v>
      </c>
      <c r="E1893" s="15" t="s">
        <v>1391</v>
      </c>
      <c r="F1893" s="16">
        <v>10</v>
      </c>
      <c r="G1893" s="17">
        <v>31</v>
      </c>
      <c r="H1893" s="18">
        <f t="shared" si="147"/>
        <v>310</v>
      </c>
      <c r="I1893" s="14" t="str">
        <f t="shared" si="148"/>
        <v>ITA-zan PAM-31</v>
      </c>
      <c r="J1893" s="32" t="str">
        <f>MID(Tabella1[[#This Row],[COD PRODOTTO]],3,3)</f>
        <v>039</v>
      </c>
      <c r="K1893" s="32"/>
      <c r="L1893" t="str">
        <f t="shared" si="149"/>
        <v>terminato</v>
      </c>
      <c r="M1893" t="str">
        <f t="shared" si="150"/>
        <v>A0039231</v>
      </c>
      <c r="N1893" t="str">
        <f>TRIM(C1893)</f>
        <v>ITA</v>
      </c>
      <c r="O1893" t="str">
        <f>TRIM(D1893)</f>
        <v>zan PAM</v>
      </c>
      <c r="P1893" t="str">
        <f>TRIM(E1893)</f>
        <v>non terminato</v>
      </c>
      <c r="Q1893" t="str">
        <f t="shared" si="151"/>
        <v>10</v>
      </c>
      <c r="R1893" t="str">
        <f t="shared" si="151"/>
        <v>31</v>
      </c>
    </row>
    <row r="1894" spans="1:18" ht="12.75" customHeight="1" x14ac:dyDescent="0.3">
      <c r="A1894" s="16">
        <v>1896</v>
      </c>
      <c r="B1894" s="14" t="s">
        <v>910</v>
      </c>
      <c r="C1894" s="14" t="s">
        <v>8</v>
      </c>
      <c r="D1894" s="14" t="s">
        <v>97</v>
      </c>
      <c r="E1894" s="15" t="s">
        <v>1391</v>
      </c>
      <c r="F1894" s="16">
        <v>10</v>
      </c>
      <c r="G1894" s="17">
        <v>11</v>
      </c>
      <c r="H1894" s="18">
        <f t="shared" si="147"/>
        <v>110</v>
      </c>
      <c r="I1894" s="14" t="str">
        <f t="shared" si="148"/>
        <v>ITA-zan SPA-11</v>
      </c>
      <c r="J1894" s="32" t="str">
        <f>MID(Tabella1[[#This Row],[COD PRODOTTO]],3,3)</f>
        <v>053</v>
      </c>
      <c r="K1894" s="32"/>
      <c r="L1894" t="str">
        <f t="shared" si="149"/>
        <v>terminato</v>
      </c>
      <c r="M1894" t="str">
        <f t="shared" si="150"/>
        <v>L1053378</v>
      </c>
      <c r="N1894" t="str">
        <f>TRIM(C1894)</f>
        <v>ITA</v>
      </c>
      <c r="O1894" t="str">
        <f>TRIM(D1894)</f>
        <v>zan SPA</v>
      </c>
      <c r="P1894" t="str">
        <f>TRIM(E1894)</f>
        <v>non terminato</v>
      </c>
      <c r="Q1894" t="str">
        <f t="shared" si="151"/>
        <v>10</v>
      </c>
      <c r="R1894" t="str">
        <f t="shared" si="151"/>
        <v>11</v>
      </c>
    </row>
    <row r="1895" spans="1:18" ht="12.75" customHeight="1" x14ac:dyDescent="0.3">
      <c r="A1895" s="16">
        <v>1897</v>
      </c>
      <c r="B1895" s="14" t="s">
        <v>911</v>
      </c>
      <c r="C1895" s="14" t="s">
        <v>8</v>
      </c>
      <c r="D1895" s="14" t="s">
        <v>94</v>
      </c>
      <c r="E1895" s="15" t="s">
        <v>1391</v>
      </c>
      <c r="F1895" s="16">
        <v>20</v>
      </c>
      <c r="G1895" s="17">
        <v>38</v>
      </c>
      <c r="H1895" s="18">
        <f t="shared" si="147"/>
        <v>760</v>
      </c>
      <c r="I1895" s="14" t="str">
        <f t="shared" si="148"/>
        <v>ITA-SG palla S.R.L.-38</v>
      </c>
      <c r="J1895" s="32" t="str">
        <f>MID(Tabella1[[#This Row],[COD PRODOTTO]],3,3)</f>
        <v>186</v>
      </c>
      <c r="K1895" s="32"/>
      <c r="L1895" t="str">
        <f t="shared" si="149"/>
        <v>terminato</v>
      </c>
      <c r="M1895" t="str">
        <f t="shared" si="150"/>
        <v>P5186560</v>
      </c>
      <c r="N1895" t="str">
        <f>TRIM(C1895)</f>
        <v>ITA</v>
      </c>
      <c r="O1895" t="str">
        <f>TRIM(D1895)</f>
        <v>SG palla S.R.L.</v>
      </c>
      <c r="P1895" t="str">
        <f>TRIM(E1895)</f>
        <v>non terminato</v>
      </c>
      <c r="Q1895" t="str">
        <f t="shared" si="151"/>
        <v>20</v>
      </c>
      <c r="R1895" t="str">
        <f t="shared" si="151"/>
        <v>38</v>
      </c>
    </row>
    <row r="1896" spans="1:18" ht="12.75" customHeight="1" x14ac:dyDescent="0.3">
      <c r="A1896" s="16">
        <v>1898</v>
      </c>
      <c r="B1896" s="14" t="s">
        <v>911</v>
      </c>
      <c r="C1896" s="14" t="s">
        <v>8</v>
      </c>
      <c r="D1896" s="14" t="s">
        <v>94</v>
      </c>
      <c r="E1896" s="15" t="s">
        <v>1391</v>
      </c>
      <c r="F1896" s="16">
        <v>10</v>
      </c>
      <c r="G1896" s="17">
        <v>15</v>
      </c>
      <c r="H1896" s="18">
        <f t="shared" si="147"/>
        <v>150</v>
      </c>
      <c r="I1896" s="14" t="str">
        <f t="shared" si="148"/>
        <v>ITA-SG palla S.R.L.-15</v>
      </c>
      <c r="J1896" s="32" t="str">
        <f>MID(Tabella1[[#This Row],[COD PRODOTTO]],3,3)</f>
        <v>186</v>
      </c>
      <c r="K1896" s="32"/>
      <c r="L1896" t="str">
        <f t="shared" si="149"/>
        <v>terminato</v>
      </c>
      <c r="M1896" t="str">
        <f t="shared" si="150"/>
        <v>P5186560</v>
      </c>
      <c r="N1896" t="str">
        <f>TRIM(C1896)</f>
        <v>ITA</v>
      </c>
      <c r="O1896" t="str">
        <f>TRIM(D1896)</f>
        <v>SG palla S.R.L.</v>
      </c>
      <c r="P1896" t="str">
        <f>TRIM(E1896)</f>
        <v>non terminato</v>
      </c>
      <c r="Q1896" t="str">
        <f t="shared" si="151"/>
        <v>10</v>
      </c>
      <c r="R1896" t="str">
        <f t="shared" si="151"/>
        <v>15</v>
      </c>
    </row>
    <row r="1897" spans="1:18" ht="12.75" customHeight="1" x14ac:dyDescent="0.3">
      <c r="A1897" s="16">
        <v>1899</v>
      </c>
      <c r="B1897" s="14" t="s">
        <v>912</v>
      </c>
      <c r="C1897" s="14" t="s">
        <v>8</v>
      </c>
      <c r="D1897" s="14" t="s">
        <v>180</v>
      </c>
      <c r="E1897" s="15" t="s">
        <v>1391</v>
      </c>
      <c r="F1897" s="16">
        <v>10</v>
      </c>
      <c r="G1897" s="17">
        <v>27</v>
      </c>
      <c r="H1897" s="18">
        <f t="shared" si="147"/>
        <v>270</v>
      </c>
      <c r="I1897" s="14" t="str">
        <f t="shared" si="148"/>
        <v>ITA-mull-27</v>
      </c>
      <c r="J1897" s="32" t="str">
        <f>MID(Tabella1[[#This Row],[COD PRODOTTO]],3,3)</f>
        <v>352</v>
      </c>
      <c r="K1897" s="32"/>
      <c r="L1897" t="str">
        <f t="shared" si="149"/>
        <v>terminato</v>
      </c>
      <c r="M1897" t="str">
        <f t="shared" si="150"/>
        <v>N1352983</v>
      </c>
      <c r="N1897" t="str">
        <f>TRIM(C1897)</f>
        <v>ITA</v>
      </c>
      <c r="O1897" t="str">
        <f>TRIM(D1897)</f>
        <v>mull</v>
      </c>
      <c r="P1897" t="str">
        <f>TRIM(E1897)</f>
        <v>non terminato</v>
      </c>
      <c r="Q1897" t="str">
        <f t="shared" si="151"/>
        <v>10</v>
      </c>
      <c r="R1897" t="str">
        <f t="shared" si="151"/>
        <v>27</v>
      </c>
    </row>
    <row r="1898" spans="1:18" ht="12.75" customHeight="1" x14ac:dyDescent="0.3">
      <c r="A1898" s="16">
        <v>1900</v>
      </c>
      <c r="B1898" s="14" t="s">
        <v>912</v>
      </c>
      <c r="C1898" s="14" t="s">
        <v>8</v>
      </c>
      <c r="D1898" s="14" t="s">
        <v>180</v>
      </c>
      <c r="E1898" s="14" t="s">
        <v>10</v>
      </c>
      <c r="F1898" s="16">
        <v>0</v>
      </c>
      <c r="G1898" s="17">
        <v>17</v>
      </c>
      <c r="H1898" s="18" t="str">
        <f t="shared" si="147"/>
        <v/>
      </c>
      <c r="I1898" s="14" t="str">
        <f t="shared" si="148"/>
        <v>ITA-mull-17</v>
      </c>
      <c r="J1898" s="32" t="str">
        <f>MID(Tabella1[[#This Row],[COD PRODOTTO]],3,3)</f>
        <v>352</v>
      </c>
      <c r="K1898" s="32"/>
      <c r="L1898" t="str">
        <f t="shared" si="149"/>
        <v>terminato</v>
      </c>
      <c r="M1898" t="str">
        <f t="shared" si="150"/>
        <v>N1352983</v>
      </c>
      <c r="N1898" t="str">
        <f>TRIM(C1898)</f>
        <v>ITA</v>
      </c>
      <c r="O1898" t="str">
        <f>TRIM(D1898)</f>
        <v>mull</v>
      </c>
      <c r="P1898" t="str">
        <f>TRIM(E1898)</f>
        <v>terminato</v>
      </c>
      <c r="Q1898" t="str">
        <f t="shared" si="151"/>
        <v>0</v>
      </c>
      <c r="R1898" t="str">
        <f t="shared" si="151"/>
        <v>17</v>
      </c>
    </row>
    <row r="1899" spans="1:18" ht="12.75" customHeight="1" x14ac:dyDescent="0.3">
      <c r="A1899" s="16">
        <v>1901</v>
      </c>
      <c r="B1899" s="14" t="s">
        <v>912</v>
      </c>
      <c r="C1899" s="14" t="s">
        <v>8</v>
      </c>
      <c r="D1899" s="14" t="s">
        <v>180</v>
      </c>
      <c r="E1899" s="15" t="s">
        <v>1391</v>
      </c>
      <c r="F1899" s="16">
        <v>20</v>
      </c>
      <c r="G1899" s="17">
        <v>31</v>
      </c>
      <c r="H1899" s="18">
        <f t="shared" si="147"/>
        <v>620</v>
      </c>
      <c r="I1899" s="14" t="str">
        <f t="shared" si="148"/>
        <v>ITA-mull-31</v>
      </c>
      <c r="J1899" s="32" t="str">
        <f>MID(Tabella1[[#This Row],[COD PRODOTTO]],3,3)</f>
        <v>352</v>
      </c>
      <c r="K1899" s="32"/>
      <c r="L1899" t="str">
        <f t="shared" si="149"/>
        <v>terminato</v>
      </c>
      <c r="M1899" t="str">
        <f t="shared" si="150"/>
        <v>N1352983</v>
      </c>
      <c r="N1899" t="str">
        <f>TRIM(C1899)</f>
        <v>ITA</v>
      </c>
      <c r="O1899" t="str">
        <f>TRIM(D1899)</f>
        <v>mull</v>
      </c>
      <c r="P1899" t="str">
        <f>TRIM(E1899)</f>
        <v>non terminato</v>
      </c>
      <c r="Q1899" t="str">
        <f t="shared" si="151"/>
        <v>20</v>
      </c>
      <c r="R1899" t="str">
        <f t="shared" si="151"/>
        <v>31</v>
      </c>
    </row>
    <row r="1900" spans="1:18" ht="12.75" customHeight="1" x14ac:dyDescent="0.3">
      <c r="A1900" s="16">
        <v>1902</v>
      </c>
      <c r="B1900" s="14" t="s">
        <v>913</v>
      </c>
      <c r="C1900" s="14" t="s">
        <v>8</v>
      </c>
      <c r="D1900" s="14" t="s">
        <v>9</v>
      </c>
      <c r="E1900" s="14" t="s">
        <v>10</v>
      </c>
      <c r="F1900" s="16">
        <v>0</v>
      </c>
      <c r="G1900" s="17">
        <v>37</v>
      </c>
      <c r="H1900" s="18" t="str">
        <f t="shared" si="147"/>
        <v/>
      </c>
      <c r="I1900" s="14" t="str">
        <f t="shared" si="148"/>
        <v>ITA-SG-37</v>
      </c>
      <c r="J1900" s="32" t="str">
        <f>MID(Tabella1[[#This Row],[COD PRODOTTO]],3,3)</f>
        <v>253</v>
      </c>
      <c r="K1900" s="32"/>
      <c r="L1900" t="str">
        <f t="shared" si="149"/>
        <v>terminato</v>
      </c>
      <c r="M1900" t="str">
        <f t="shared" si="150"/>
        <v>G5253621</v>
      </c>
      <c r="N1900" t="str">
        <f>TRIM(C1900)</f>
        <v>ITA</v>
      </c>
      <c r="O1900" t="str">
        <f>TRIM(D1900)</f>
        <v>SG</v>
      </c>
      <c r="P1900" t="str">
        <f>TRIM(E1900)</f>
        <v>terminato</v>
      </c>
      <c r="Q1900" t="str">
        <f t="shared" si="151"/>
        <v>0</v>
      </c>
      <c r="R1900" t="str">
        <f t="shared" si="151"/>
        <v>37</v>
      </c>
    </row>
    <row r="1901" spans="1:18" ht="12.75" customHeight="1" x14ac:dyDescent="0.3">
      <c r="A1901" s="16">
        <v>1903</v>
      </c>
      <c r="B1901" s="14" t="s">
        <v>914</v>
      </c>
      <c r="C1901" s="14" t="s">
        <v>30</v>
      </c>
      <c r="D1901" s="14" t="s">
        <v>16</v>
      </c>
      <c r="E1901" s="14" t="s">
        <v>10</v>
      </c>
      <c r="F1901" s="16">
        <v>0</v>
      </c>
      <c r="G1901" s="17">
        <v>10</v>
      </c>
      <c r="H1901" s="18" t="str">
        <f t="shared" si="147"/>
        <v/>
      </c>
      <c r="I1901" s="14" t="str">
        <f t="shared" si="148"/>
        <v>NON PRESENTE-EGYPTIAN SAE-10</v>
      </c>
      <c r="J1901" s="32" t="str">
        <f>MID(Tabella1[[#This Row],[COD PRODOTTO]],3,3)</f>
        <v>067</v>
      </c>
      <c r="K1901" s="32"/>
      <c r="L1901" t="str">
        <f t="shared" si="149"/>
        <v>terminato</v>
      </c>
      <c r="M1901" t="str">
        <f t="shared" si="150"/>
        <v>M6067192</v>
      </c>
      <c r="N1901" t="str">
        <f>TRIM(C1901)</f>
        <v>NON PRESENTE</v>
      </c>
      <c r="O1901" t="str">
        <f>TRIM(D1901)</f>
        <v>EGYPTIAN SAE</v>
      </c>
      <c r="P1901" t="str">
        <f>TRIM(E1901)</f>
        <v>terminato</v>
      </c>
      <c r="Q1901" t="str">
        <f t="shared" si="151"/>
        <v>0</v>
      </c>
      <c r="R1901" t="str">
        <f t="shared" si="151"/>
        <v>10</v>
      </c>
    </row>
    <row r="1902" spans="1:18" ht="12.75" customHeight="1" x14ac:dyDescent="0.3">
      <c r="A1902" s="16">
        <v>1904</v>
      </c>
      <c r="B1902" s="14" t="s">
        <v>915</v>
      </c>
      <c r="C1902" s="14" t="s">
        <v>8</v>
      </c>
      <c r="D1902" s="14" t="s">
        <v>36</v>
      </c>
      <c r="E1902" s="14" t="s">
        <v>10</v>
      </c>
      <c r="F1902" s="16">
        <v>0</v>
      </c>
      <c r="G1902" s="17">
        <v>23</v>
      </c>
      <c r="H1902" s="18" t="str">
        <f t="shared" si="147"/>
        <v/>
      </c>
      <c r="I1902" s="14" t="str">
        <f t="shared" si="148"/>
        <v>ITA-zan VETRI-23</v>
      </c>
      <c r="J1902" s="32" t="str">
        <f>MID(Tabella1[[#This Row],[COD PRODOTTO]],3,3)</f>
        <v>123</v>
      </c>
      <c r="K1902" s="32"/>
      <c r="L1902" t="str">
        <f t="shared" si="149"/>
        <v>terminato</v>
      </c>
      <c r="M1902" t="str">
        <f t="shared" si="150"/>
        <v>M4123976</v>
      </c>
      <c r="N1902" t="str">
        <f>TRIM(C1902)</f>
        <v>ITA</v>
      </c>
      <c r="O1902" t="str">
        <f>TRIM(D1902)</f>
        <v>zan VETRI</v>
      </c>
      <c r="P1902" t="str">
        <f>TRIM(E1902)</f>
        <v>terminato</v>
      </c>
      <c r="Q1902" t="str">
        <f t="shared" si="151"/>
        <v>0</v>
      </c>
      <c r="R1902" t="str">
        <f t="shared" si="151"/>
        <v>23</v>
      </c>
    </row>
    <row r="1903" spans="1:18" ht="12.75" customHeight="1" x14ac:dyDescent="0.3">
      <c r="A1903" s="16">
        <v>1905</v>
      </c>
      <c r="B1903" s="14" t="s">
        <v>915</v>
      </c>
      <c r="C1903" s="14" t="s">
        <v>8</v>
      </c>
      <c r="D1903" s="14" t="s">
        <v>36</v>
      </c>
      <c r="E1903" s="15" t="s">
        <v>1391</v>
      </c>
      <c r="F1903" s="16">
        <v>20</v>
      </c>
      <c r="G1903" s="17">
        <v>13</v>
      </c>
      <c r="H1903" s="18">
        <f t="shared" si="147"/>
        <v>260</v>
      </c>
      <c r="I1903" s="14" t="str">
        <f t="shared" si="148"/>
        <v>ITA-zan VETRI-13</v>
      </c>
      <c r="J1903" s="32" t="str">
        <f>MID(Tabella1[[#This Row],[COD PRODOTTO]],3,3)</f>
        <v>123</v>
      </c>
      <c r="K1903" s="32"/>
      <c r="L1903" t="str">
        <f t="shared" si="149"/>
        <v>terminato</v>
      </c>
      <c r="M1903" t="str">
        <f t="shared" si="150"/>
        <v>M4123976</v>
      </c>
      <c r="N1903" t="str">
        <f>TRIM(C1903)</f>
        <v>ITA</v>
      </c>
      <c r="O1903" t="str">
        <f>TRIM(D1903)</f>
        <v>zan VETRI</v>
      </c>
      <c r="P1903" t="str">
        <f>TRIM(E1903)</f>
        <v>non terminato</v>
      </c>
      <c r="Q1903" t="str">
        <f t="shared" si="151"/>
        <v>20</v>
      </c>
      <c r="R1903" t="str">
        <f t="shared" si="151"/>
        <v>13</v>
      </c>
    </row>
    <row r="1904" spans="1:18" ht="12.75" customHeight="1" x14ac:dyDescent="0.3">
      <c r="A1904" s="16">
        <v>1906</v>
      </c>
      <c r="B1904" s="14" t="s">
        <v>915</v>
      </c>
      <c r="C1904" s="14" t="s">
        <v>8</v>
      </c>
      <c r="D1904" s="14" t="s">
        <v>36</v>
      </c>
      <c r="E1904" s="15" t="s">
        <v>1391</v>
      </c>
      <c r="F1904" s="16">
        <v>10</v>
      </c>
      <c r="G1904" s="17">
        <v>31</v>
      </c>
      <c r="H1904" s="18">
        <f t="shared" si="147"/>
        <v>310</v>
      </c>
      <c r="I1904" s="14" t="str">
        <f t="shared" si="148"/>
        <v>ITA-zan VETRI-31</v>
      </c>
      <c r="J1904" s="32" t="str">
        <f>MID(Tabella1[[#This Row],[COD PRODOTTO]],3,3)</f>
        <v>123</v>
      </c>
      <c r="K1904" s="32"/>
      <c r="L1904" t="str">
        <f t="shared" si="149"/>
        <v>terminato</v>
      </c>
      <c r="M1904" t="str">
        <f t="shared" si="150"/>
        <v>M4123976</v>
      </c>
      <c r="N1904" t="str">
        <f>TRIM(C1904)</f>
        <v>ITA</v>
      </c>
      <c r="O1904" t="str">
        <f>TRIM(D1904)</f>
        <v>zan VETRI</v>
      </c>
      <c r="P1904" t="str">
        <f>TRIM(E1904)</f>
        <v>non terminato</v>
      </c>
      <c r="Q1904" t="str">
        <f t="shared" si="151"/>
        <v>10</v>
      </c>
      <c r="R1904" t="str">
        <f t="shared" si="151"/>
        <v>31</v>
      </c>
    </row>
    <row r="1905" spans="1:18" ht="12.75" customHeight="1" x14ac:dyDescent="0.3">
      <c r="A1905" s="16">
        <v>1907</v>
      </c>
      <c r="B1905" s="14" t="s">
        <v>916</v>
      </c>
      <c r="C1905" s="14" t="s">
        <v>14</v>
      </c>
      <c r="D1905" s="14" t="s">
        <v>13</v>
      </c>
      <c r="E1905" s="15" t="s">
        <v>1391</v>
      </c>
      <c r="F1905" s="16">
        <v>20</v>
      </c>
      <c r="G1905" s="17">
        <v>28</v>
      </c>
      <c r="H1905" s="18">
        <f t="shared" si="147"/>
        <v>560</v>
      </c>
      <c r="I1905" s="14" t="str">
        <f t="shared" si="148"/>
        <v>EGY-ccc order-28</v>
      </c>
      <c r="J1905" s="32" t="str">
        <f>MID(Tabella1[[#This Row],[COD PRODOTTO]],3,3)</f>
        <v>029</v>
      </c>
      <c r="K1905" s="32"/>
      <c r="L1905" t="str">
        <f t="shared" si="149"/>
        <v>terminato</v>
      </c>
      <c r="M1905" t="str">
        <f t="shared" si="150"/>
        <v>E3029001</v>
      </c>
      <c r="N1905" t="str">
        <f>TRIM(C1905)</f>
        <v>EGY</v>
      </c>
      <c r="O1905" t="str">
        <f>TRIM(D1905)</f>
        <v>ccc order</v>
      </c>
      <c r="P1905" t="str">
        <f>TRIM(E1905)</f>
        <v>non terminato</v>
      </c>
      <c r="Q1905" t="str">
        <f t="shared" si="151"/>
        <v>20</v>
      </c>
      <c r="R1905" t="str">
        <f t="shared" si="151"/>
        <v>28</v>
      </c>
    </row>
    <row r="1906" spans="1:18" ht="12.75" customHeight="1" x14ac:dyDescent="0.3">
      <c r="A1906" s="16">
        <v>1908</v>
      </c>
      <c r="B1906" s="14" t="s">
        <v>917</v>
      </c>
      <c r="C1906" s="14" t="s">
        <v>30</v>
      </c>
      <c r="D1906" s="14" t="s">
        <v>16</v>
      </c>
      <c r="E1906" s="15" t="s">
        <v>1391</v>
      </c>
      <c r="F1906" s="16">
        <v>10</v>
      </c>
      <c r="G1906" s="17">
        <v>30</v>
      </c>
      <c r="H1906" s="18">
        <f t="shared" si="147"/>
        <v>300</v>
      </c>
      <c r="I1906" s="14" t="str">
        <f t="shared" si="148"/>
        <v>NON PRESENTE-EGYPTIAN SAE-30</v>
      </c>
      <c r="J1906" s="32" t="str">
        <f>MID(Tabella1[[#This Row],[COD PRODOTTO]],3,3)</f>
        <v>783</v>
      </c>
      <c r="K1906" s="32"/>
      <c r="L1906" t="str">
        <f t="shared" si="149"/>
        <v>terminato</v>
      </c>
      <c r="M1906" t="str">
        <f t="shared" si="150"/>
        <v>M0783822</v>
      </c>
      <c r="N1906" t="str">
        <f>TRIM(C1906)</f>
        <v>NON PRESENTE</v>
      </c>
      <c r="O1906" t="str">
        <f>TRIM(D1906)</f>
        <v>EGYPTIAN SAE</v>
      </c>
      <c r="P1906" t="str">
        <f>TRIM(E1906)</f>
        <v>non terminato</v>
      </c>
      <c r="Q1906" t="str">
        <f t="shared" si="151"/>
        <v>10</v>
      </c>
      <c r="R1906" t="str">
        <f t="shared" si="151"/>
        <v>30</v>
      </c>
    </row>
    <row r="1907" spans="1:18" ht="12.75" customHeight="1" x14ac:dyDescent="0.3">
      <c r="A1907" s="16">
        <v>1909</v>
      </c>
      <c r="B1907" s="14" t="s">
        <v>917</v>
      </c>
      <c r="C1907" s="14" t="s">
        <v>30</v>
      </c>
      <c r="D1907" s="14" t="s">
        <v>16</v>
      </c>
      <c r="E1907" s="15" t="s">
        <v>1391</v>
      </c>
      <c r="F1907" s="16">
        <v>20</v>
      </c>
      <c r="G1907" s="17">
        <v>21</v>
      </c>
      <c r="H1907" s="18">
        <f t="shared" si="147"/>
        <v>420</v>
      </c>
      <c r="I1907" s="14" t="str">
        <f t="shared" si="148"/>
        <v>NON PRESENTE-EGYPTIAN SAE-21</v>
      </c>
      <c r="J1907" s="32" t="str">
        <f>MID(Tabella1[[#This Row],[COD PRODOTTO]],3,3)</f>
        <v>783</v>
      </c>
      <c r="K1907" s="32"/>
      <c r="L1907" t="str">
        <f t="shared" si="149"/>
        <v>terminato</v>
      </c>
      <c r="M1907" t="str">
        <f t="shared" si="150"/>
        <v>M0783822</v>
      </c>
      <c r="N1907" t="str">
        <f>TRIM(C1907)</f>
        <v>NON PRESENTE</v>
      </c>
      <c r="O1907" t="str">
        <f>TRIM(D1907)</f>
        <v>EGYPTIAN SAE</v>
      </c>
      <c r="P1907" t="str">
        <f>TRIM(E1907)</f>
        <v>non terminato</v>
      </c>
      <c r="Q1907" t="str">
        <f t="shared" si="151"/>
        <v>20</v>
      </c>
      <c r="R1907" t="str">
        <f t="shared" si="151"/>
        <v>21</v>
      </c>
    </row>
    <row r="1908" spans="1:18" ht="12.75" customHeight="1" x14ac:dyDescent="0.3">
      <c r="A1908" s="16">
        <v>1910</v>
      </c>
      <c r="B1908" s="14" t="s">
        <v>917</v>
      </c>
      <c r="C1908" s="14" t="s">
        <v>30</v>
      </c>
      <c r="D1908" s="14" t="s">
        <v>16</v>
      </c>
      <c r="E1908" s="14" t="s">
        <v>10</v>
      </c>
      <c r="F1908" s="16">
        <v>0</v>
      </c>
      <c r="G1908" s="17">
        <v>30</v>
      </c>
      <c r="H1908" s="18" t="str">
        <f t="shared" si="147"/>
        <v/>
      </c>
      <c r="I1908" s="14" t="str">
        <f t="shared" si="148"/>
        <v>NON PRESENTE-EGYPTIAN SAE-30</v>
      </c>
      <c r="J1908" s="32" t="str">
        <f>MID(Tabella1[[#This Row],[COD PRODOTTO]],3,3)</f>
        <v>783</v>
      </c>
      <c r="K1908" s="32"/>
      <c r="L1908" t="str">
        <f t="shared" si="149"/>
        <v>terminato</v>
      </c>
      <c r="M1908" t="str">
        <f t="shared" si="150"/>
        <v>M0783822</v>
      </c>
      <c r="N1908" t="str">
        <f>TRIM(C1908)</f>
        <v>NON PRESENTE</v>
      </c>
      <c r="O1908" t="str">
        <f>TRIM(D1908)</f>
        <v>EGYPTIAN SAE</v>
      </c>
      <c r="P1908" t="str">
        <f>TRIM(E1908)</f>
        <v>terminato</v>
      </c>
      <c r="Q1908" t="str">
        <f t="shared" si="151"/>
        <v>0</v>
      </c>
      <c r="R1908" t="str">
        <f t="shared" si="151"/>
        <v>30</v>
      </c>
    </row>
    <row r="1909" spans="1:18" ht="12.75" customHeight="1" x14ac:dyDescent="0.3">
      <c r="A1909" s="16">
        <v>1911</v>
      </c>
      <c r="B1909" s="14" t="s">
        <v>918</v>
      </c>
      <c r="C1909" s="14" t="s">
        <v>8</v>
      </c>
      <c r="D1909" s="14" t="s">
        <v>97</v>
      </c>
      <c r="E1909" s="15" t="s">
        <v>1391</v>
      </c>
      <c r="F1909" s="16">
        <v>10</v>
      </c>
      <c r="G1909" s="17">
        <v>24</v>
      </c>
      <c r="H1909" s="18">
        <f t="shared" si="147"/>
        <v>240</v>
      </c>
      <c r="I1909" s="14" t="str">
        <f t="shared" si="148"/>
        <v>ITA-zan SPA-24</v>
      </c>
      <c r="J1909" s="32" t="str">
        <f>MID(Tabella1[[#This Row],[COD PRODOTTO]],3,3)</f>
        <v>089</v>
      </c>
      <c r="K1909" s="32"/>
      <c r="L1909" t="str">
        <f t="shared" si="149"/>
        <v>terminato</v>
      </c>
      <c r="M1909" t="str">
        <f t="shared" si="150"/>
        <v>E6089135</v>
      </c>
      <c r="N1909" t="str">
        <f>TRIM(C1909)</f>
        <v>ITA</v>
      </c>
      <c r="O1909" t="str">
        <f>TRIM(D1909)</f>
        <v>zan SPA</v>
      </c>
      <c r="P1909" t="str">
        <f>TRIM(E1909)</f>
        <v>non terminato</v>
      </c>
      <c r="Q1909" t="str">
        <f t="shared" si="151"/>
        <v>10</v>
      </c>
      <c r="R1909" t="str">
        <f t="shared" si="151"/>
        <v>24</v>
      </c>
    </row>
    <row r="1910" spans="1:18" ht="12.75" customHeight="1" x14ac:dyDescent="0.3">
      <c r="A1910" s="16">
        <v>1912</v>
      </c>
      <c r="B1910" s="14" t="s">
        <v>919</v>
      </c>
      <c r="C1910" s="14" t="s">
        <v>8</v>
      </c>
      <c r="D1910" s="14" t="s">
        <v>54</v>
      </c>
      <c r="E1910" s="15" t="s">
        <v>1391</v>
      </c>
      <c r="F1910" s="16">
        <v>10</v>
      </c>
      <c r="G1910" s="17">
        <v>38</v>
      </c>
      <c r="H1910" s="18">
        <f t="shared" si="147"/>
        <v>380</v>
      </c>
      <c r="I1910" s="14" t="str">
        <f t="shared" si="148"/>
        <v>ITA-zan S.R.L.-38</v>
      </c>
      <c r="J1910" s="32" t="str">
        <f>MID(Tabella1[[#This Row],[COD PRODOTTO]],3,3)</f>
        <v>929</v>
      </c>
      <c r="K1910" s="32"/>
      <c r="L1910" t="str">
        <f t="shared" si="149"/>
        <v>terminato</v>
      </c>
      <c r="M1910" t="str">
        <f t="shared" si="150"/>
        <v>M9929654</v>
      </c>
      <c r="N1910" t="str">
        <f>TRIM(C1910)</f>
        <v>ITA</v>
      </c>
      <c r="O1910" t="str">
        <f>TRIM(D1910)</f>
        <v>zan S.R.L.</v>
      </c>
      <c r="P1910" t="str">
        <f>TRIM(E1910)</f>
        <v>non terminato</v>
      </c>
      <c r="Q1910" t="str">
        <f t="shared" si="151"/>
        <v>10</v>
      </c>
      <c r="R1910" t="str">
        <f t="shared" si="151"/>
        <v>38</v>
      </c>
    </row>
    <row r="1911" spans="1:18" ht="12.75" customHeight="1" x14ac:dyDescent="0.3">
      <c r="A1911" s="16">
        <v>1913</v>
      </c>
      <c r="B1911" s="14" t="s">
        <v>919</v>
      </c>
      <c r="C1911" s="14" t="s">
        <v>8</v>
      </c>
      <c r="D1911" s="14" t="s">
        <v>54</v>
      </c>
      <c r="E1911" s="15" t="s">
        <v>1391</v>
      </c>
      <c r="F1911" s="16">
        <v>20</v>
      </c>
      <c r="G1911" s="17">
        <v>34</v>
      </c>
      <c r="H1911" s="18">
        <f t="shared" si="147"/>
        <v>680</v>
      </c>
      <c r="I1911" s="14" t="str">
        <f t="shared" si="148"/>
        <v>ITA-zan S.R.L.-34</v>
      </c>
      <c r="J1911" s="32" t="str">
        <f>MID(Tabella1[[#This Row],[COD PRODOTTO]],3,3)</f>
        <v>929</v>
      </c>
      <c r="K1911" s="32"/>
      <c r="L1911" t="str">
        <f t="shared" si="149"/>
        <v>terminato</v>
      </c>
      <c r="M1911" t="str">
        <f t="shared" si="150"/>
        <v>M9929654</v>
      </c>
      <c r="N1911" t="str">
        <f>TRIM(C1911)</f>
        <v>ITA</v>
      </c>
      <c r="O1911" t="str">
        <f>TRIM(D1911)</f>
        <v>zan S.R.L.</v>
      </c>
      <c r="P1911" t="str">
        <f>TRIM(E1911)</f>
        <v>non terminato</v>
      </c>
      <c r="Q1911" t="str">
        <f t="shared" si="151"/>
        <v>20</v>
      </c>
      <c r="R1911" t="str">
        <f t="shared" si="151"/>
        <v>34</v>
      </c>
    </row>
    <row r="1912" spans="1:18" ht="12.75" customHeight="1" x14ac:dyDescent="0.3">
      <c r="A1912" s="16">
        <v>1914</v>
      </c>
      <c r="B1912" s="14" t="s">
        <v>920</v>
      </c>
      <c r="C1912" s="14" t="s">
        <v>14</v>
      </c>
      <c r="D1912" s="14" t="s">
        <v>23</v>
      </c>
      <c r="E1912" s="14" t="s">
        <v>10</v>
      </c>
      <c r="F1912" s="16">
        <v>0</v>
      </c>
      <c r="G1912" s="17">
        <v>27</v>
      </c>
      <c r="H1912" s="18" t="str">
        <f t="shared" si="147"/>
        <v/>
      </c>
      <c r="I1912" s="14" t="str">
        <f t="shared" si="148"/>
        <v>EGY-zan pin assuf S.A.E.-27</v>
      </c>
      <c r="J1912" s="32" t="str">
        <f>MID(Tabella1[[#This Row],[COD PRODOTTO]],3,3)</f>
        <v>084</v>
      </c>
      <c r="K1912" s="32"/>
      <c r="L1912" t="str">
        <f t="shared" si="149"/>
        <v>terminato</v>
      </c>
      <c r="M1912" t="str">
        <f t="shared" si="150"/>
        <v>M7084716</v>
      </c>
      <c r="N1912" t="str">
        <f>TRIM(C1912)</f>
        <v>EGY</v>
      </c>
      <c r="O1912" t="str">
        <f>TRIM(D1912)</f>
        <v>zan pin assuf S.A.E.</v>
      </c>
      <c r="P1912" t="str">
        <f>TRIM(E1912)</f>
        <v>terminato</v>
      </c>
      <c r="Q1912" t="str">
        <f t="shared" si="151"/>
        <v>0</v>
      </c>
      <c r="R1912" t="str">
        <f t="shared" si="151"/>
        <v>27</v>
      </c>
    </row>
    <row r="1913" spans="1:18" ht="12.75" customHeight="1" x14ac:dyDescent="0.3">
      <c r="A1913" s="16">
        <v>1915</v>
      </c>
      <c r="B1913" s="14" t="s">
        <v>920</v>
      </c>
      <c r="C1913" s="14" t="s">
        <v>14</v>
      </c>
      <c r="D1913" s="14" t="s">
        <v>23</v>
      </c>
      <c r="E1913" s="15" t="s">
        <v>1391</v>
      </c>
      <c r="F1913" s="16">
        <v>20</v>
      </c>
      <c r="G1913" s="17">
        <v>12</v>
      </c>
      <c r="H1913" s="18">
        <f t="shared" si="147"/>
        <v>240</v>
      </c>
      <c r="I1913" s="14" t="str">
        <f t="shared" si="148"/>
        <v>EGY-zan pin assuf S.A.E.-12</v>
      </c>
      <c r="J1913" s="32" t="str">
        <f>MID(Tabella1[[#This Row],[COD PRODOTTO]],3,3)</f>
        <v>084</v>
      </c>
      <c r="K1913" s="32"/>
      <c r="L1913" t="str">
        <f t="shared" si="149"/>
        <v>terminato</v>
      </c>
      <c r="M1913" t="str">
        <f t="shared" si="150"/>
        <v>M7084716</v>
      </c>
      <c r="N1913" t="str">
        <f>TRIM(C1913)</f>
        <v>EGY</v>
      </c>
      <c r="O1913" t="str">
        <f>TRIM(D1913)</f>
        <v>zan pin assuf S.A.E.</v>
      </c>
      <c r="P1913" t="str">
        <f>TRIM(E1913)</f>
        <v>non terminato</v>
      </c>
      <c r="Q1913" t="str">
        <f t="shared" si="151"/>
        <v>20</v>
      </c>
      <c r="R1913" t="str">
        <f t="shared" si="151"/>
        <v>12</v>
      </c>
    </row>
    <row r="1914" spans="1:18" ht="12.75" customHeight="1" x14ac:dyDescent="0.3">
      <c r="A1914" s="16">
        <v>1916</v>
      </c>
      <c r="B1914" s="14" t="s">
        <v>920</v>
      </c>
      <c r="C1914" s="14" t="s">
        <v>14</v>
      </c>
      <c r="D1914" s="14" t="s">
        <v>23</v>
      </c>
      <c r="E1914" s="15" t="s">
        <v>1391</v>
      </c>
      <c r="F1914" s="16">
        <v>10</v>
      </c>
      <c r="G1914" s="17">
        <v>19</v>
      </c>
      <c r="H1914" s="18">
        <f t="shared" si="147"/>
        <v>190</v>
      </c>
      <c r="I1914" s="14" t="str">
        <f t="shared" si="148"/>
        <v>EGY-zan pin assuf S.A.E.-19</v>
      </c>
      <c r="J1914" s="32" t="str">
        <f>MID(Tabella1[[#This Row],[COD PRODOTTO]],3,3)</f>
        <v>084</v>
      </c>
      <c r="K1914" s="32"/>
      <c r="L1914" t="str">
        <f t="shared" si="149"/>
        <v>terminato</v>
      </c>
      <c r="M1914" t="str">
        <f t="shared" si="150"/>
        <v>M7084716</v>
      </c>
      <c r="N1914" t="str">
        <f>TRIM(C1914)</f>
        <v>EGY</v>
      </c>
      <c r="O1914" t="str">
        <f>TRIM(D1914)</f>
        <v>zan pin assuf S.A.E.</v>
      </c>
      <c r="P1914" t="str">
        <f>TRIM(E1914)</f>
        <v>non terminato</v>
      </c>
      <c r="Q1914" t="str">
        <f t="shared" si="151"/>
        <v>10</v>
      </c>
      <c r="R1914" t="str">
        <f t="shared" si="151"/>
        <v>19</v>
      </c>
    </row>
    <row r="1915" spans="1:18" ht="12.75" customHeight="1" x14ac:dyDescent="0.3">
      <c r="A1915" s="16">
        <v>1917</v>
      </c>
      <c r="B1915" s="14" t="s">
        <v>921</v>
      </c>
      <c r="C1915" s="14" t="s">
        <v>14</v>
      </c>
      <c r="D1915" s="14" t="s">
        <v>23</v>
      </c>
      <c r="E1915" s="14" t="s">
        <v>10</v>
      </c>
      <c r="F1915" s="16">
        <v>0</v>
      </c>
      <c r="G1915" s="17">
        <v>10</v>
      </c>
      <c r="H1915" s="18" t="str">
        <f t="shared" si="147"/>
        <v/>
      </c>
      <c r="I1915" s="14" t="str">
        <f t="shared" si="148"/>
        <v>EGY-zan pin assuf S.A.E.-10</v>
      </c>
      <c r="J1915" s="32" t="str">
        <f>MID(Tabella1[[#This Row],[COD PRODOTTO]],3,3)</f>
        <v>023</v>
      </c>
      <c r="K1915" s="32"/>
      <c r="L1915" t="str">
        <f t="shared" si="149"/>
        <v>terminato</v>
      </c>
      <c r="M1915" t="str">
        <f t="shared" si="150"/>
        <v>N9023682</v>
      </c>
      <c r="N1915" t="str">
        <f>TRIM(C1915)</f>
        <v>EGY</v>
      </c>
      <c r="O1915" t="str">
        <f>TRIM(D1915)</f>
        <v>zan pin assuf S.A.E.</v>
      </c>
      <c r="P1915" t="str">
        <f>TRIM(E1915)</f>
        <v>terminato</v>
      </c>
      <c r="Q1915" t="str">
        <f t="shared" si="151"/>
        <v>0</v>
      </c>
      <c r="R1915" t="str">
        <f t="shared" si="151"/>
        <v>10</v>
      </c>
    </row>
    <row r="1916" spans="1:18" ht="12.75" customHeight="1" x14ac:dyDescent="0.3">
      <c r="A1916" s="16">
        <v>1918</v>
      </c>
      <c r="B1916" s="14" t="s">
        <v>921</v>
      </c>
      <c r="C1916" s="14" t="s">
        <v>14</v>
      </c>
      <c r="D1916" s="14" t="s">
        <v>23</v>
      </c>
      <c r="E1916" s="15" t="s">
        <v>1391</v>
      </c>
      <c r="F1916" s="16">
        <v>10</v>
      </c>
      <c r="G1916" s="17">
        <v>17</v>
      </c>
      <c r="H1916" s="18">
        <f t="shared" si="147"/>
        <v>170</v>
      </c>
      <c r="I1916" s="14" t="str">
        <f t="shared" si="148"/>
        <v>EGY-zan pin assuf S.A.E.-17</v>
      </c>
      <c r="J1916" s="32" t="str">
        <f>MID(Tabella1[[#This Row],[COD PRODOTTO]],3,3)</f>
        <v>023</v>
      </c>
      <c r="K1916" s="32"/>
      <c r="L1916" t="str">
        <f t="shared" si="149"/>
        <v>terminato</v>
      </c>
      <c r="M1916" t="str">
        <f t="shared" si="150"/>
        <v>N9023682</v>
      </c>
      <c r="N1916" t="str">
        <f>TRIM(C1916)</f>
        <v>EGY</v>
      </c>
      <c r="O1916" t="str">
        <f>TRIM(D1916)</f>
        <v>zan pin assuf S.A.E.</v>
      </c>
      <c r="P1916" t="str">
        <f>TRIM(E1916)</f>
        <v>non terminato</v>
      </c>
      <c r="Q1916" t="str">
        <f t="shared" si="151"/>
        <v>10</v>
      </c>
      <c r="R1916" t="str">
        <f t="shared" si="151"/>
        <v>17</v>
      </c>
    </row>
    <row r="1917" spans="1:18" ht="12.75" customHeight="1" x14ac:dyDescent="0.3">
      <c r="A1917" s="16">
        <v>1919</v>
      </c>
      <c r="B1917" s="14" t="s">
        <v>921</v>
      </c>
      <c r="C1917" s="14" t="s">
        <v>14</v>
      </c>
      <c r="D1917" s="14" t="s">
        <v>23</v>
      </c>
      <c r="E1917" s="15" t="s">
        <v>1391</v>
      </c>
      <c r="F1917" s="16">
        <v>20</v>
      </c>
      <c r="G1917" s="17">
        <v>31</v>
      </c>
      <c r="H1917" s="18">
        <f t="shared" si="147"/>
        <v>620</v>
      </c>
      <c r="I1917" s="14" t="str">
        <f t="shared" si="148"/>
        <v>EGY-zan pin assuf S.A.E.-31</v>
      </c>
      <c r="J1917" s="32" t="str">
        <f>MID(Tabella1[[#This Row],[COD PRODOTTO]],3,3)</f>
        <v>023</v>
      </c>
      <c r="K1917" s="32"/>
      <c r="L1917" t="str">
        <f t="shared" si="149"/>
        <v>terminato</v>
      </c>
      <c r="M1917" t="str">
        <f t="shared" si="150"/>
        <v>N9023682</v>
      </c>
      <c r="N1917" t="str">
        <f>TRIM(C1917)</f>
        <v>EGY</v>
      </c>
      <c r="O1917" t="str">
        <f>TRIM(D1917)</f>
        <v>zan pin assuf S.A.E.</v>
      </c>
      <c r="P1917" t="str">
        <f>TRIM(E1917)</f>
        <v>non terminato</v>
      </c>
      <c r="Q1917" t="str">
        <f t="shared" si="151"/>
        <v>20</v>
      </c>
      <c r="R1917" t="str">
        <f t="shared" si="151"/>
        <v>31</v>
      </c>
    </row>
    <row r="1918" spans="1:18" ht="12.75" customHeight="1" x14ac:dyDescent="0.3">
      <c r="A1918" s="16">
        <v>1920</v>
      </c>
      <c r="B1918" s="14" t="s">
        <v>922</v>
      </c>
      <c r="C1918" s="14" t="s">
        <v>30</v>
      </c>
      <c r="D1918" s="14" t="s">
        <v>16</v>
      </c>
      <c r="E1918" s="14" t="s">
        <v>10</v>
      </c>
      <c r="F1918" s="16">
        <v>0</v>
      </c>
      <c r="G1918" s="17">
        <v>15</v>
      </c>
      <c r="H1918" s="18" t="str">
        <f t="shared" si="147"/>
        <v/>
      </c>
      <c r="I1918" s="14" t="str">
        <f t="shared" si="148"/>
        <v>NON PRESENTE-EGYPTIAN SAE-15</v>
      </c>
      <c r="J1918" s="32" t="str">
        <f>MID(Tabella1[[#This Row],[COD PRODOTTO]],3,3)</f>
        <v>071</v>
      </c>
      <c r="K1918" s="32"/>
      <c r="L1918" t="str">
        <f t="shared" si="149"/>
        <v>terminato</v>
      </c>
      <c r="M1918" t="str">
        <f t="shared" si="150"/>
        <v>M7071422</v>
      </c>
      <c r="N1918" t="str">
        <f>TRIM(C1918)</f>
        <v>NON PRESENTE</v>
      </c>
      <c r="O1918" t="str">
        <f>TRIM(D1918)</f>
        <v>EGYPTIAN SAE</v>
      </c>
      <c r="P1918" t="str">
        <f>TRIM(E1918)</f>
        <v>terminato</v>
      </c>
      <c r="Q1918" t="str">
        <f t="shared" si="151"/>
        <v>0</v>
      </c>
      <c r="R1918" t="str">
        <f t="shared" si="151"/>
        <v>15</v>
      </c>
    </row>
    <row r="1919" spans="1:18" ht="12.75" customHeight="1" x14ac:dyDescent="0.3">
      <c r="A1919" s="16">
        <v>1921</v>
      </c>
      <c r="B1919" s="14" t="s">
        <v>922</v>
      </c>
      <c r="C1919" s="14" t="s">
        <v>30</v>
      </c>
      <c r="D1919" s="14" t="s">
        <v>16</v>
      </c>
      <c r="E1919" s="15" t="s">
        <v>1391</v>
      </c>
      <c r="F1919" s="16">
        <v>10</v>
      </c>
      <c r="G1919" s="17">
        <v>16</v>
      </c>
      <c r="H1919" s="18">
        <f t="shared" si="147"/>
        <v>160</v>
      </c>
      <c r="I1919" s="14" t="str">
        <f t="shared" si="148"/>
        <v>NON PRESENTE-EGYPTIAN SAE-16</v>
      </c>
      <c r="J1919" s="32" t="str">
        <f>MID(Tabella1[[#This Row],[COD PRODOTTO]],3,3)</f>
        <v>071</v>
      </c>
      <c r="K1919" s="32"/>
      <c r="L1919" t="str">
        <f t="shared" si="149"/>
        <v>terminato</v>
      </c>
      <c r="M1919" t="str">
        <f t="shared" si="150"/>
        <v>M7071422</v>
      </c>
      <c r="N1919" t="str">
        <f>TRIM(C1919)</f>
        <v>NON PRESENTE</v>
      </c>
      <c r="O1919" t="str">
        <f>TRIM(D1919)</f>
        <v>EGYPTIAN SAE</v>
      </c>
      <c r="P1919" t="str">
        <f>TRIM(E1919)</f>
        <v>non terminato</v>
      </c>
      <c r="Q1919" t="str">
        <f t="shared" si="151"/>
        <v>10</v>
      </c>
      <c r="R1919" t="str">
        <f t="shared" si="151"/>
        <v>16</v>
      </c>
    </row>
    <row r="1920" spans="1:18" ht="12.75" customHeight="1" x14ac:dyDescent="0.3">
      <c r="A1920" s="16">
        <v>1922</v>
      </c>
      <c r="B1920" s="14" t="s">
        <v>922</v>
      </c>
      <c r="C1920" s="14" t="s">
        <v>30</v>
      </c>
      <c r="D1920" s="14" t="s">
        <v>16</v>
      </c>
      <c r="E1920" s="15" t="s">
        <v>1391</v>
      </c>
      <c r="F1920" s="16">
        <v>20</v>
      </c>
      <c r="G1920" s="17">
        <v>16</v>
      </c>
      <c r="H1920" s="18">
        <f t="shared" si="147"/>
        <v>320</v>
      </c>
      <c r="I1920" s="14" t="str">
        <f t="shared" si="148"/>
        <v>NON PRESENTE-EGYPTIAN SAE-16</v>
      </c>
      <c r="J1920" s="32" t="str">
        <f>MID(Tabella1[[#This Row],[COD PRODOTTO]],3,3)</f>
        <v>071</v>
      </c>
      <c r="K1920" s="32"/>
      <c r="L1920" t="str">
        <f t="shared" si="149"/>
        <v>terminato</v>
      </c>
      <c r="M1920" t="str">
        <f t="shared" si="150"/>
        <v>M7071422</v>
      </c>
      <c r="N1920" t="str">
        <f>TRIM(C1920)</f>
        <v>NON PRESENTE</v>
      </c>
      <c r="O1920" t="str">
        <f>TRIM(D1920)</f>
        <v>EGYPTIAN SAE</v>
      </c>
      <c r="P1920" t="str">
        <f>TRIM(E1920)</f>
        <v>non terminato</v>
      </c>
      <c r="Q1920" t="str">
        <f t="shared" si="151"/>
        <v>20</v>
      </c>
      <c r="R1920" t="str">
        <f t="shared" si="151"/>
        <v>16</v>
      </c>
    </row>
    <row r="1921" spans="1:18" ht="12.75" customHeight="1" x14ac:dyDescent="0.3">
      <c r="A1921" s="16">
        <v>1923</v>
      </c>
      <c r="B1921" s="14" t="s">
        <v>923</v>
      </c>
      <c r="C1921" s="14" t="s">
        <v>8</v>
      </c>
      <c r="D1921" s="14" t="s">
        <v>9</v>
      </c>
      <c r="E1921" s="15" t="s">
        <v>1391</v>
      </c>
      <c r="F1921" s="16">
        <v>10</v>
      </c>
      <c r="G1921" s="17">
        <v>34</v>
      </c>
      <c r="H1921" s="18">
        <f t="shared" si="147"/>
        <v>340</v>
      </c>
      <c r="I1921" s="14" t="str">
        <f t="shared" si="148"/>
        <v>ITA-SG-34</v>
      </c>
      <c r="J1921" s="32" t="str">
        <f>MID(Tabella1[[#This Row],[COD PRODOTTO]],3,3)</f>
        <v>175</v>
      </c>
      <c r="K1921" s="32"/>
      <c r="L1921" t="str">
        <f t="shared" si="149"/>
        <v>terminato</v>
      </c>
      <c r="M1921" t="str">
        <f t="shared" si="150"/>
        <v>F7175538</v>
      </c>
      <c r="N1921" t="str">
        <f>TRIM(C1921)</f>
        <v>ITA</v>
      </c>
      <c r="O1921" t="str">
        <f>TRIM(D1921)</f>
        <v>SG</v>
      </c>
      <c r="P1921" t="str">
        <f>TRIM(E1921)</f>
        <v>non terminato</v>
      </c>
      <c r="Q1921" t="str">
        <f t="shared" si="151"/>
        <v>10</v>
      </c>
      <c r="R1921" t="str">
        <f t="shared" si="151"/>
        <v>34</v>
      </c>
    </row>
    <row r="1922" spans="1:18" ht="12.75" customHeight="1" x14ac:dyDescent="0.3">
      <c r="A1922" s="16">
        <v>1924</v>
      </c>
      <c r="B1922" s="14" t="s">
        <v>923</v>
      </c>
      <c r="C1922" s="14" t="s">
        <v>8</v>
      </c>
      <c r="D1922" s="14" t="s">
        <v>9</v>
      </c>
      <c r="E1922" s="14" t="s">
        <v>10</v>
      </c>
      <c r="F1922" s="16">
        <v>0</v>
      </c>
      <c r="G1922" s="17">
        <v>35</v>
      </c>
      <c r="H1922" s="18" t="str">
        <f t="shared" ref="H1922:H1985" si="152">IF(G1922*F1922=0,"",G1922*F1922)</f>
        <v/>
      </c>
      <c r="I1922" s="14" t="str">
        <f t="shared" ref="I1922:I1985" si="153">_xlfn.CONCAT(C1922,"-",D1922,"-",G1922)</f>
        <v>ITA-SG-35</v>
      </c>
      <c r="J1922" s="32" t="str">
        <f>MID(Tabella1[[#This Row],[COD PRODOTTO]],3,3)</f>
        <v>175</v>
      </c>
      <c r="K1922" s="32"/>
      <c r="L1922" t="str">
        <f t="shared" si="149"/>
        <v>terminato</v>
      </c>
      <c r="M1922" t="str">
        <f t="shared" si="150"/>
        <v>F7175538</v>
      </c>
      <c r="N1922" t="str">
        <f>TRIM(C1922)</f>
        <v>ITA</v>
      </c>
      <c r="O1922" t="str">
        <f>TRIM(D1922)</f>
        <v>SG</v>
      </c>
      <c r="P1922" t="str">
        <f t="shared" ref="P1922:R1985" si="154">TRIM(E1922)</f>
        <v>terminato</v>
      </c>
      <c r="Q1922" t="str">
        <f t="shared" si="151"/>
        <v>0</v>
      </c>
      <c r="R1922" t="str">
        <f t="shared" si="151"/>
        <v>35</v>
      </c>
    </row>
    <row r="1923" spans="1:18" ht="12.75" customHeight="1" x14ac:dyDescent="0.3">
      <c r="A1923" s="16">
        <v>1925</v>
      </c>
      <c r="B1923" s="14" t="s">
        <v>924</v>
      </c>
      <c r="C1923" s="14" t="s">
        <v>8</v>
      </c>
      <c r="D1923" s="14" t="s">
        <v>9</v>
      </c>
      <c r="E1923" s="15" t="s">
        <v>1391</v>
      </c>
      <c r="F1923" s="16">
        <v>10</v>
      </c>
      <c r="G1923" s="17">
        <v>37</v>
      </c>
      <c r="H1923" s="18">
        <f t="shared" si="152"/>
        <v>370</v>
      </c>
      <c r="I1923" s="14" t="str">
        <f t="shared" si="153"/>
        <v>ITA-SG-37</v>
      </c>
      <c r="J1923" s="32" t="str">
        <f>MID(Tabella1[[#This Row],[COD PRODOTTO]],3,3)</f>
        <v>658</v>
      </c>
      <c r="K1923" s="32"/>
      <c r="L1923" t="str">
        <f t="shared" ref="L1923:L1986" si="155">IF($E1923="","non terminato","terminato")</f>
        <v>terminato</v>
      </c>
      <c r="M1923" t="str">
        <f t="shared" ref="M1923:M1986" si="156">TRIM(B1923)</f>
        <v>M2658814</v>
      </c>
      <c r="N1923" t="str">
        <f>TRIM(C1923)</f>
        <v>ITA</v>
      </c>
      <c r="O1923" t="str">
        <f>TRIM(D1923)</f>
        <v>SG</v>
      </c>
      <c r="P1923" t="str">
        <f t="shared" si="154"/>
        <v>non terminato</v>
      </c>
      <c r="Q1923" t="str">
        <f t="shared" si="154"/>
        <v>10</v>
      </c>
      <c r="R1923" t="str">
        <f t="shared" si="154"/>
        <v>37</v>
      </c>
    </row>
    <row r="1924" spans="1:18" ht="12.75" customHeight="1" x14ac:dyDescent="0.3">
      <c r="A1924" s="16">
        <v>1926</v>
      </c>
      <c r="B1924" s="14" t="s">
        <v>924</v>
      </c>
      <c r="C1924" s="14" t="s">
        <v>8</v>
      </c>
      <c r="D1924" s="14" t="s">
        <v>9</v>
      </c>
      <c r="E1924" s="14" t="s">
        <v>10</v>
      </c>
      <c r="F1924" s="16">
        <v>0</v>
      </c>
      <c r="G1924" s="17">
        <v>39</v>
      </c>
      <c r="H1924" s="18" t="str">
        <f t="shared" si="152"/>
        <v/>
      </c>
      <c r="I1924" s="14" t="str">
        <f t="shared" si="153"/>
        <v>ITA-SG-39</v>
      </c>
      <c r="J1924" s="32" t="str">
        <f>MID(Tabella1[[#This Row],[COD PRODOTTO]],3,3)</f>
        <v>658</v>
      </c>
      <c r="K1924" s="32"/>
      <c r="L1924" t="str">
        <f t="shared" si="155"/>
        <v>terminato</v>
      </c>
      <c r="M1924" t="str">
        <f t="shared" si="156"/>
        <v>M2658814</v>
      </c>
      <c r="N1924" t="str">
        <f>TRIM(C1924)</f>
        <v>ITA</v>
      </c>
      <c r="O1924" t="str">
        <f>TRIM(D1924)</f>
        <v>SG</v>
      </c>
      <c r="P1924" t="str">
        <f t="shared" si="154"/>
        <v>terminato</v>
      </c>
      <c r="Q1924" t="str">
        <f t="shared" si="154"/>
        <v>0</v>
      </c>
      <c r="R1924" t="str">
        <f t="shared" si="154"/>
        <v>39</v>
      </c>
    </row>
    <row r="1925" spans="1:18" ht="12.75" customHeight="1" x14ac:dyDescent="0.3">
      <c r="A1925" s="16">
        <v>1927</v>
      </c>
      <c r="B1925" s="14" t="s">
        <v>924</v>
      </c>
      <c r="C1925" s="14" t="s">
        <v>8</v>
      </c>
      <c r="D1925" s="14" t="s">
        <v>9</v>
      </c>
      <c r="E1925" s="15" t="s">
        <v>1391</v>
      </c>
      <c r="F1925" s="16">
        <v>20</v>
      </c>
      <c r="G1925" s="17">
        <v>31</v>
      </c>
      <c r="H1925" s="18">
        <f t="shared" si="152"/>
        <v>620</v>
      </c>
      <c r="I1925" s="14" t="str">
        <f t="shared" si="153"/>
        <v>ITA-SG-31</v>
      </c>
      <c r="J1925" s="32" t="str">
        <f>MID(Tabella1[[#This Row],[COD PRODOTTO]],3,3)</f>
        <v>658</v>
      </c>
      <c r="K1925" s="32"/>
      <c r="L1925" t="str">
        <f t="shared" si="155"/>
        <v>terminato</v>
      </c>
      <c r="M1925" t="str">
        <f t="shared" si="156"/>
        <v>M2658814</v>
      </c>
      <c r="N1925" t="str">
        <f>TRIM(C1925)</f>
        <v>ITA</v>
      </c>
      <c r="O1925" t="str">
        <f>TRIM(D1925)</f>
        <v>SG</v>
      </c>
      <c r="P1925" t="str">
        <f t="shared" si="154"/>
        <v>non terminato</v>
      </c>
      <c r="Q1925" t="str">
        <f t="shared" si="154"/>
        <v>20</v>
      </c>
      <c r="R1925" t="str">
        <f t="shared" si="154"/>
        <v>31</v>
      </c>
    </row>
    <row r="1926" spans="1:18" ht="12.75" customHeight="1" x14ac:dyDescent="0.3">
      <c r="A1926" s="16">
        <v>1928</v>
      </c>
      <c r="B1926" s="14" t="s">
        <v>925</v>
      </c>
      <c r="C1926" s="14" t="s">
        <v>8</v>
      </c>
      <c r="D1926" s="14" t="s">
        <v>9</v>
      </c>
      <c r="E1926" s="14" t="s">
        <v>10</v>
      </c>
      <c r="F1926" s="16">
        <v>0</v>
      </c>
      <c r="G1926" s="17">
        <v>10</v>
      </c>
      <c r="H1926" s="18" t="str">
        <f t="shared" si="152"/>
        <v/>
      </c>
      <c r="I1926" s="14" t="str">
        <f t="shared" si="153"/>
        <v>ITA-SG-10</v>
      </c>
      <c r="J1926" s="32" t="str">
        <f>MID(Tabella1[[#This Row],[COD PRODOTTO]],3,3)</f>
        <v>253</v>
      </c>
      <c r="K1926" s="32"/>
      <c r="L1926" t="str">
        <f t="shared" si="155"/>
        <v>terminato</v>
      </c>
      <c r="M1926" t="str">
        <f t="shared" si="156"/>
        <v>G8253932</v>
      </c>
      <c r="N1926" t="str">
        <f>TRIM(C1926)</f>
        <v>ITA</v>
      </c>
      <c r="O1926" t="str">
        <f>TRIM(D1926)</f>
        <v>SG</v>
      </c>
      <c r="P1926" t="str">
        <f t="shared" si="154"/>
        <v>terminato</v>
      </c>
      <c r="Q1926" t="str">
        <f t="shared" si="154"/>
        <v>0</v>
      </c>
      <c r="R1926" t="str">
        <f t="shared" si="154"/>
        <v>10</v>
      </c>
    </row>
    <row r="1927" spans="1:18" ht="12.75" customHeight="1" x14ac:dyDescent="0.3">
      <c r="A1927" s="16">
        <v>1929</v>
      </c>
      <c r="B1927" s="14" t="s">
        <v>926</v>
      </c>
      <c r="C1927" s="14" t="s">
        <v>8</v>
      </c>
      <c r="D1927" s="14" t="s">
        <v>9</v>
      </c>
      <c r="E1927" s="14" t="s">
        <v>10</v>
      </c>
      <c r="F1927" s="16">
        <v>0</v>
      </c>
      <c r="G1927" s="17">
        <v>10</v>
      </c>
      <c r="H1927" s="18" t="str">
        <f t="shared" si="152"/>
        <v/>
      </c>
      <c r="I1927" s="14" t="str">
        <f t="shared" si="153"/>
        <v>ITA-SG-10</v>
      </c>
      <c r="J1927" s="32" t="str">
        <f>MID(Tabella1[[#This Row],[COD PRODOTTO]],3,3)</f>
        <v>931</v>
      </c>
      <c r="K1927" s="32"/>
      <c r="L1927" t="str">
        <f t="shared" si="155"/>
        <v>terminato</v>
      </c>
      <c r="M1927" t="str">
        <f t="shared" si="156"/>
        <v>P1931030</v>
      </c>
      <c r="N1927" t="str">
        <f>TRIM(C1927)</f>
        <v>ITA</v>
      </c>
      <c r="O1927" t="str">
        <f>TRIM(D1927)</f>
        <v>SG</v>
      </c>
      <c r="P1927" t="str">
        <f t="shared" si="154"/>
        <v>terminato</v>
      </c>
      <c r="Q1927" t="str">
        <f t="shared" si="154"/>
        <v>0</v>
      </c>
      <c r="R1927" t="str">
        <f t="shared" si="154"/>
        <v>10</v>
      </c>
    </row>
    <row r="1928" spans="1:18" ht="12.75" customHeight="1" x14ac:dyDescent="0.3">
      <c r="A1928" s="16">
        <v>1930</v>
      </c>
      <c r="B1928" s="14" t="s">
        <v>926</v>
      </c>
      <c r="C1928" s="14" t="s">
        <v>8</v>
      </c>
      <c r="D1928" s="14" t="s">
        <v>9</v>
      </c>
      <c r="E1928" s="15" t="s">
        <v>1391</v>
      </c>
      <c r="F1928" s="16">
        <v>10</v>
      </c>
      <c r="G1928" s="17">
        <v>24</v>
      </c>
      <c r="H1928" s="18">
        <f t="shared" si="152"/>
        <v>240</v>
      </c>
      <c r="I1928" s="14" t="str">
        <f t="shared" si="153"/>
        <v>ITA-SG-24</v>
      </c>
      <c r="J1928" s="32" t="str">
        <f>MID(Tabella1[[#This Row],[COD PRODOTTO]],3,3)</f>
        <v>931</v>
      </c>
      <c r="K1928" s="32"/>
      <c r="L1928" t="str">
        <f t="shared" si="155"/>
        <v>terminato</v>
      </c>
      <c r="M1928" t="str">
        <f t="shared" si="156"/>
        <v>P1931030</v>
      </c>
      <c r="N1928" t="str">
        <f>TRIM(C1928)</f>
        <v>ITA</v>
      </c>
      <c r="O1928" t="str">
        <f>TRIM(D1928)</f>
        <v>SG</v>
      </c>
      <c r="P1928" t="str">
        <f t="shared" si="154"/>
        <v>non terminato</v>
      </c>
      <c r="Q1928" t="str">
        <f t="shared" si="154"/>
        <v>10</v>
      </c>
      <c r="R1928" t="str">
        <f t="shared" si="154"/>
        <v>24</v>
      </c>
    </row>
    <row r="1929" spans="1:18" ht="12.75" customHeight="1" x14ac:dyDescent="0.3">
      <c r="A1929" s="16">
        <v>1931</v>
      </c>
      <c r="B1929" s="14" t="s">
        <v>927</v>
      </c>
      <c r="C1929" s="14" t="s">
        <v>14</v>
      </c>
      <c r="D1929" s="14" t="s">
        <v>31</v>
      </c>
      <c r="E1929" s="15" t="s">
        <v>1391</v>
      </c>
      <c r="F1929" s="16">
        <v>10</v>
      </c>
      <c r="G1929" s="17">
        <v>13</v>
      </c>
      <c r="H1929" s="18">
        <f t="shared" si="152"/>
        <v>130</v>
      </c>
      <c r="I1929" s="14" t="str">
        <f t="shared" si="153"/>
        <v>EGY-order For Trading SARL-13</v>
      </c>
      <c r="J1929" s="32" t="str">
        <f>MID(Tabella1[[#This Row],[COD PRODOTTO]],3,3)</f>
        <v>497</v>
      </c>
      <c r="K1929" s="32"/>
      <c r="L1929" t="str">
        <f t="shared" si="155"/>
        <v>terminato</v>
      </c>
      <c r="M1929" t="str">
        <f t="shared" si="156"/>
        <v>W2497531</v>
      </c>
      <c r="N1929" t="str">
        <f>TRIM(C1929)</f>
        <v>EGY</v>
      </c>
      <c r="O1929" t="str">
        <f>TRIM(D1929)</f>
        <v>order For Trading SARL</v>
      </c>
      <c r="P1929" t="str">
        <f t="shared" si="154"/>
        <v>non terminato</v>
      </c>
      <c r="Q1929" t="str">
        <f t="shared" si="154"/>
        <v>10</v>
      </c>
      <c r="R1929" t="str">
        <f t="shared" si="154"/>
        <v>13</v>
      </c>
    </row>
    <row r="1930" spans="1:18" ht="12.75" customHeight="1" x14ac:dyDescent="0.3">
      <c r="A1930" s="16">
        <v>1932</v>
      </c>
      <c r="B1930" s="14" t="s">
        <v>927</v>
      </c>
      <c r="C1930" s="14" t="s">
        <v>14</v>
      </c>
      <c r="D1930" s="14" t="s">
        <v>31</v>
      </c>
      <c r="E1930" s="15" t="s">
        <v>1391</v>
      </c>
      <c r="F1930" s="16">
        <v>20</v>
      </c>
      <c r="G1930" s="17">
        <v>15</v>
      </c>
      <c r="H1930" s="18">
        <f t="shared" si="152"/>
        <v>300</v>
      </c>
      <c r="I1930" s="14" t="str">
        <f t="shared" si="153"/>
        <v>EGY-order For Trading SARL-15</v>
      </c>
      <c r="J1930" s="32" t="str">
        <f>MID(Tabella1[[#This Row],[COD PRODOTTO]],3,3)</f>
        <v>497</v>
      </c>
      <c r="K1930" s="32"/>
      <c r="L1930" t="str">
        <f t="shared" si="155"/>
        <v>terminato</v>
      </c>
      <c r="M1930" t="str">
        <f t="shared" si="156"/>
        <v>W2497531</v>
      </c>
      <c r="N1930" t="str">
        <f>TRIM(C1930)</f>
        <v>EGY</v>
      </c>
      <c r="O1930" t="str">
        <f>TRIM(D1930)</f>
        <v>order For Trading SARL</v>
      </c>
      <c r="P1930" t="str">
        <f t="shared" si="154"/>
        <v>non terminato</v>
      </c>
      <c r="Q1930" t="str">
        <f t="shared" si="154"/>
        <v>20</v>
      </c>
      <c r="R1930" t="str">
        <f t="shared" si="154"/>
        <v>15</v>
      </c>
    </row>
    <row r="1931" spans="1:18" ht="12.75" customHeight="1" x14ac:dyDescent="0.3">
      <c r="A1931" s="16">
        <v>1933</v>
      </c>
      <c r="B1931" s="14" t="s">
        <v>927</v>
      </c>
      <c r="C1931" s="14" t="s">
        <v>14</v>
      </c>
      <c r="D1931" s="14" t="s">
        <v>31</v>
      </c>
      <c r="E1931" s="14" t="s">
        <v>10</v>
      </c>
      <c r="F1931" s="16">
        <v>0</v>
      </c>
      <c r="G1931" s="17">
        <v>26</v>
      </c>
      <c r="H1931" s="18" t="str">
        <f t="shared" si="152"/>
        <v/>
      </c>
      <c r="I1931" s="14" t="str">
        <f t="shared" si="153"/>
        <v>EGY-order For Trading SARL-26</v>
      </c>
      <c r="J1931" s="32" t="str">
        <f>MID(Tabella1[[#This Row],[COD PRODOTTO]],3,3)</f>
        <v>497</v>
      </c>
      <c r="K1931" s="32"/>
      <c r="L1931" t="str">
        <f t="shared" si="155"/>
        <v>terminato</v>
      </c>
      <c r="M1931" t="str">
        <f t="shared" si="156"/>
        <v>W2497531</v>
      </c>
      <c r="N1931" t="str">
        <f>TRIM(C1931)</f>
        <v>EGY</v>
      </c>
      <c r="O1931" t="str">
        <f>TRIM(D1931)</f>
        <v>order For Trading SARL</v>
      </c>
      <c r="P1931" t="str">
        <f t="shared" si="154"/>
        <v>terminato</v>
      </c>
      <c r="Q1931" t="str">
        <f t="shared" si="154"/>
        <v>0</v>
      </c>
      <c r="R1931" t="str">
        <f t="shared" si="154"/>
        <v>26</v>
      </c>
    </row>
    <row r="1932" spans="1:18" ht="12.75" customHeight="1" x14ac:dyDescent="0.3">
      <c r="A1932" s="16">
        <v>1934</v>
      </c>
      <c r="B1932" s="14" t="s">
        <v>928</v>
      </c>
      <c r="C1932" s="14" t="s">
        <v>8</v>
      </c>
      <c r="D1932" s="14" t="s">
        <v>9</v>
      </c>
      <c r="E1932" s="14" t="s">
        <v>10</v>
      </c>
      <c r="F1932" s="16">
        <v>0</v>
      </c>
      <c r="G1932" s="17">
        <v>27</v>
      </c>
      <c r="H1932" s="18" t="str">
        <f t="shared" si="152"/>
        <v/>
      </c>
      <c r="I1932" s="14" t="str">
        <f t="shared" si="153"/>
        <v>ITA-SG-27</v>
      </c>
      <c r="J1932" s="32" t="str">
        <f>MID(Tabella1[[#This Row],[COD PRODOTTO]],3,3)</f>
        <v>636</v>
      </c>
      <c r="K1932" s="32"/>
      <c r="L1932" t="str">
        <f t="shared" si="155"/>
        <v>terminato</v>
      </c>
      <c r="M1932" t="str">
        <f t="shared" si="156"/>
        <v>M0636157</v>
      </c>
      <c r="N1932" t="str">
        <f>TRIM(C1932)</f>
        <v>ITA</v>
      </c>
      <c r="O1932" t="str">
        <f>TRIM(D1932)</f>
        <v>SG</v>
      </c>
      <c r="P1932" t="str">
        <f t="shared" si="154"/>
        <v>terminato</v>
      </c>
      <c r="Q1932" t="str">
        <f t="shared" si="154"/>
        <v>0</v>
      </c>
      <c r="R1932" t="str">
        <f t="shared" si="154"/>
        <v>27</v>
      </c>
    </row>
    <row r="1933" spans="1:18" ht="12.75" customHeight="1" x14ac:dyDescent="0.3">
      <c r="A1933" s="16">
        <v>1935</v>
      </c>
      <c r="B1933" s="14" t="s">
        <v>928</v>
      </c>
      <c r="C1933" s="14" t="s">
        <v>8</v>
      </c>
      <c r="D1933" s="14" t="s">
        <v>9</v>
      </c>
      <c r="E1933" s="15" t="s">
        <v>1391</v>
      </c>
      <c r="F1933" s="16">
        <v>20</v>
      </c>
      <c r="G1933" s="17">
        <v>35</v>
      </c>
      <c r="H1933" s="18">
        <f t="shared" si="152"/>
        <v>700</v>
      </c>
      <c r="I1933" s="14" t="str">
        <f t="shared" si="153"/>
        <v>ITA-SG-35</v>
      </c>
      <c r="J1933" s="32" t="str">
        <f>MID(Tabella1[[#This Row],[COD PRODOTTO]],3,3)</f>
        <v>636</v>
      </c>
      <c r="K1933" s="32"/>
      <c r="L1933" t="str">
        <f t="shared" si="155"/>
        <v>terminato</v>
      </c>
      <c r="M1933" t="str">
        <f t="shared" si="156"/>
        <v>M0636157</v>
      </c>
      <c r="N1933" t="str">
        <f>TRIM(C1933)</f>
        <v>ITA</v>
      </c>
      <c r="O1933" t="str">
        <f>TRIM(D1933)</f>
        <v>SG</v>
      </c>
      <c r="P1933" t="str">
        <f t="shared" si="154"/>
        <v>non terminato</v>
      </c>
      <c r="Q1933" t="str">
        <f t="shared" si="154"/>
        <v>20</v>
      </c>
      <c r="R1933" t="str">
        <f t="shared" si="154"/>
        <v>35</v>
      </c>
    </row>
    <row r="1934" spans="1:18" ht="12.75" customHeight="1" x14ac:dyDescent="0.3">
      <c r="A1934" s="16">
        <v>1936</v>
      </c>
      <c r="B1934" s="14" t="s">
        <v>928</v>
      </c>
      <c r="C1934" s="14" t="s">
        <v>8</v>
      </c>
      <c r="D1934" s="14" t="s">
        <v>9</v>
      </c>
      <c r="E1934" s="15" t="s">
        <v>1391</v>
      </c>
      <c r="F1934" s="16">
        <v>10</v>
      </c>
      <c r="G1934" s="17">
        <v>34</v>
      </c>
      <c r="H1934" s="18">
        <f t="shared" si="152"/>
        <v>340</v>
      </c>
      <c r="I1934" s="14" t="str">
        <f t="shared" si="153"/>
        <v>ITA-SG-34</v>
      </c>
      <c r="J1934" s="32" t="str">
        <f>MID(Tabella1[[#This Row],[COD PRODOTTO]],3,3)</f>
        <v>636</v>
      </c>
      <c r="K1934" s="32"/>
      <c r="L1934" t="str">
        <f t="shared" si="155"/>
        <v>terminato</v>
      </c>
      <c r="M1934" t="str">
        <f t="shared" si="156"/>
        <v>M0636157</v>
      </c>
      <c r="N1934" t="str">
        <f>TRIM(C1934)</f>
        <v>ITA</v>
      </c>
      <c r="O1934" t="str">
        <f>TRIM(D1934)</f>
        <v>SG</v>
      </c>
      <c r="P1934" t="str">
        <f t="shared" si="154"/>
        <v>non terminato</v>
      </c>
      <c r="Q1934" t="str">
        <f t="shared" si="154"/>
        <v>10</v>
      </c>
      <c r="R1934" t="str">
        <f t="shared" si="154"/>
        <v>34</v>
      </c>
    </row>
    <row r="1935" spans="1:18" ht="12.75" customHeight="1" x14ac:dyDescent="0.3">
      <c r="A1935" s="16">
        <v>1937</v>
      </c>
      <c r="B1935" s="14" t="s">
        <v>929</v>
      </c>
      <c r="C1935" s="14" t="s">
        <v>8</v>
      </c>
      <c r="D1935" s="14" t="s">
        <v>9</v>
      </c>
      <c r="E1935" s="15" t="s">
        <v>1391</v>
      </c>
      <c r="F1935" s="16">
        <v>20</v>
      </c>
      <c r="G1935" s="17">
        <v>26</v>
      </c>
      <c r="H1935" s="18">
        <f t="shared" si="152"/>
        <v>520</v>
      </c>
      <c r="I1935" s="14" t="str">
        <f t="shared" si="153"/>
        <v>ITA-SG-26</v>
      </c>
      <c r="J1935" s="32" t="str">
        <f>MID(Tabella1[[#This Row],[COD PRODOTTO]],3,3)</f>
        <v>288</v>
      </c>
      <c r="K1935" s="32"/>
      <c r="L1935" t="str">
        <f t="shared" si="155"/>
        <v>terminato</v>
      </c>
      <c r="M1935" t="str">
        <f t="shared" si="156"/>
        <v>D5288431</v>
      </c>
      <c r="N1935" t="str">
        <f>TRIM(C1935)</f>
        <v>ITA</v>
      </c>
      <c r="O1935" t="str">
        <f>TRIM(D1935)</f>
        <v>SG</v>
      </c>
      <c r="P1935" t="str">
        <f t="shared" si="154"/>
        <v>non terminato</v>
      </c>
      <c r="Q1935" t="str">
        <f t="shared" si="154"/>
        <v>20</v>
      </c>
      <c r="R1935" t="str">
        <f t="shared" si="154"/>
        <v>26</v>
      </c>
    </row>
    <row r="1936" spans="1:18" ht="12.75" customHeight="1" x14ac:dyDescent="0.3">
      <c r="A1936" s="16">
        <v>1938</v>
      </c>
      <c r="B1936" s="14" t="s">
        <v>929</v>
      </c>
      <c r="C1936" s="14" t="s">
        <v>8</v>
      </c>
      <c r="D1936" s="14" t="s">
        <v>9</v>
      </c>
      <c r="E1936" s="15" t="s">
        <v>1391</v>
      </c>
      <c r="F1936" s="16">
        <v>10</v>
      </c>
      <c r="G1936" s="17">
        <v>39</v>
      </c>
      <c r="H1936" s="18">
        <f t="shared" si="152"/>
        <v>390</v>
      </c>
      <c r="I1936" s="14" t="str">
        <f t="shared" si="153"/>
        <v>ITA-SG-39</v>
      </c>
      <c r="J1936" s="32" t="str">
        <f>MID(Tabella1[[#This Row],[COD PRODOTTO]],3,3)</f>
        <v>288</v>
      </c>
      <c r="K1936" s="32"/>
      <c r="L1936" t="str">
        <f t="shared" si="155"/>
        <v>terminato</v>
      </c>
      <c r="M1936" t="str">
        <f t="shared" si="156"/>
        <v>D5288431</v>
      </c>
      <c r="N1936" t="str">
        <f>TRIM(C1936)</f>
        <v>ITA</v>
      </c>
      <c r="O1936" t="str">
        <f>TRIM(D1936)</f>
        <v>SG</v>
      </c>
      <c r="P1936" t="str">
        <f t="shared" si="154"/>
        <v>non terminato</v>
      </c>
      <c r="Q1936" t="str">
        <f t="shared" si="154"/>
        <v>10</v>
      </c>
      <c r="R1936" t="str">
        <f t="shared" si="154"/>
        <v>39</v>
      </c>
    </row>
    <row r="1937" spans="1:18" ht="12.75" customHeight="1" x14ac:dyDescent="0.3">
      <c r="A1937" s="16">
        <v>1939</v>
      </c>
      <c r="B1937" s="14" t="s">
        <v>930</v>
      </c>
      <c r="C1937" s="14" t="s">
        <v>8</v>
      </c>
      <c r="D1937" s="14" t="s">
        <v>49</v>
      </c>
      <c r="E1937" s="15" t="s">
        <v>1391</v>
      </c>
      <c r="F1937" s="16">
        <v>20</v>
      </c>
      <c r="G1937" s="17">
        <v>30</v>
      </c>
      <c r="H1937" s="18">
        <f t="shared" si="152"/>
        <v>600</v>
      </c>
      <c r="I1937" s="14" t="str">
        <f t="shared" si="153"/>
        <v>ITA-SICURpin SUD S.r.l-30</v>
      </c>
      <c r="J1937" s="32" t="str">
        <f>MID(Tabella1[[#This Row],[COD PRODOTTO]],3,3)</f>
        <v>504</v>
      </c>
      <c r="K1937" s="32"/>
      <c r="L1937" t="str">
        <f t="shared" si="155"/>
        <v>terminato</v>
      </c>
      <c r="M1937" t="str">
        <f t="shared" si="156"/>
        <v>C8504119</v>
      </c>
      <c r="N1937" t="str">
        <f>TRIM(C1937)</f>
        <v>ITA</v>
      </c>
      <c r="O1937" t="str">
        <f>TRIM(D1937)</f>
        <v>SICURpin SUD S.r.l</v>
      </c>
      <c r="P1937" t="str">
        <f t="shared" si="154"/>
        <v>non terminato</v>
      </c>
      <c r="Q1937" t="str">
        <f t="shared" si="154"/>
        <v>20</v>
      </c>
      <c r="R1937" t="str">
        <f t="shared" si="154"/>
        <v>30</v>
      </c>
    </row>
    <row r="1938" spans="1:18" ht="12.75" customHeight="1" x14ac:dyDescent="0.3">
      <c r="A1938" s="16">
        <v>1940</v>
      </c>
      <c r="B1938" s="14" t="s">
        <v>931</v>
      </c>
      <c r="C1938" s="14" t="s">
        <v>8</v>
      </c>
      <c r="D1938" s="14" t="s">
        <v>47</v>
      </c>
      <c r="E1938" s="14" t="s">
        <v>10</v>
      </c>
      <c r="F1938" s="16">
        <v>0</v>
      </c>
      <c r="G1938" s="17">
        <v>37</v>
      </c>
      <c r="H1938" s="18" t="str">
        <f t="shared" si="152"/>
        <v/>
      </c>
      <c r="I1938" s="14" t="str">
        <f t="shared" si="153"/>
        <v>ITA-zan pin SPA-37</v>
      </c>
      <c r="J1938" s="32" t="str">
        <f>MID(Tabella1[[#This Row],[COD PRODOTTO]],3,3)</f>
        <v>766</v>
      </c>
      <c r="K1938" s="32"/>
      <c r="L1938" t="str">
        <f t="shared" si="155"/>
        <v>terminato</v>
      </c>
      <c r="M1938" t="str">
        <f t="shared" si="156"/>
        <v>P4766908</v>
      </c>
      <c r="N1938" t="str">
        <f>TRIM(C1938)</f>
        <v>ITA</v>
      </c>
      <c r="O1938" t="str">
        <f>TRIM(D1938)</f>
        <v>zan pin SPA</v>
      </c>
      <c r="P1938" t="str">
        <f t="shared" si="154"/>
        <v>terminato</v>
      </c>
      <c r="Q1938" t="str">
        <f t="shared" si="154"/>
        <v>0</v>
      </c>
      <c r="R1938" t="str">
        <f t="shared" si="154"/>
        <v>37</v>
      </c>
    </row>
    <row r="1939" spans="1:18" ht="12.75" customHeight="1" x14ac:dyDescent="0.3">
      <c r="A1939" s="16">
        <v>1941</v>
      </c>
      <c r="B1939" s="14" t="s">
        <v>932</v>
      </c>
      <c r="C1939" s="14" t="s">
        <v>8</v>
      </c>
      <c r="D1939" s="14" t="s">
        <v>97</v>
      </c>
      <c r="E1939" s="15" t="s">
        <v>1391</v>
      </c>
      <c r="F1939" s="16">
        <v>10</v>
      </c>
      <c r="G1939" s="17">
        <v>17</v>
      </c>
      <c r="H1939" s="18">
        <f t="shared" si="152"/>
        <v>170</v>
      </c>
      <c r="I1939" s="14" t="str">
        <f t="shared" si="153"/>
        <v>ITA-zan SPA-17</v>
      </c>
      <c r="J1939" s="32" t="str">
        <f>MID(Tabella1[[#This Row],[COD PRODOTTO]],3,3)</f>
        <v>029</v>
      </c>
      <c r="K1939" s="32"/>
      <c r="L1939" t="str">
        <f t="shared" si="155"/>
        <v>terminato</v>
      </c>
      <c r="M1939" t="str">
        <f t="shared" si="156"/>
        <v>A9029561</v>
      </c>
      <c r="N1939" t="str">
        <f>TRIM(C1939)</f>
        <v>ITA</v>
      </c>
      <c r="O1939" t="str">
        <f>TRIM(D1939)</f>
        <v>zan SPA</v>
      </c>
      <c r="P1939" t="str">
        <f t="shared" si="154"/>
        <v>non terminato</v>
      </c>
      <c r="Q1939" t="str">
        <f t="shared" si="154"/>
        <v>10</v>
      </c>
      <c r="R1939" t="str">
        <f t="shared" si="154"/>
        <v>17</v>
      </c>
    </row>
    <row r="1940" spans="1:18" ht="12.75" customHeight="1" x14ac:dyDescent="0.3">
      <c r="A1940" s="16">
        <v>1942</v>
      </c>
      <c r="B1940" s="14" t="s">
        <v>932</v>
      </c>
      <c r="C1940" s="14" t="s">
        <v>8</v>
      </c>
      <c r="D1940" s="14" t="s">
        <v>97</v>
      </c>
      <c r="E1940" s="15" t="s">
        <v>1391</v>
      </c>
      <c r="F1940" s="16">
        <v>20</v>
      </c>
      <c r="G1940" s="17">
        <v>26</v>
      </c>
      <c r="H1940" s="18">
        <f t="shared" si="152"/>
        <v>520</v>
      </c>
      <c r="I1940" s="14" t="str">
        <f t="shared" si="153"/>
        <v>ITA-zan SPA-26</v>
      </c>
      <c r="J1940" s="32" t="str">
        <f>MID(Tabella1[[#This Row],[COD PRODOTTO]],3,3)</f>
        <v>029</v>
      </c>
      <c r="K1940" s="32"/>
      <c r="L1940" t="str">
        <f t="shared" si="155"/>
        <v>terminato</v>
      </c>
      <c r="M1940" t="str">
        <f t="shared" si="156"/>
        <v>A9029561</v>
      </c>
      <c r="N1940" t="str">
        <f>TRIM(C1940)</f>
        <v>ITA</v>
      </c>
      <c r="O1940" t="str">
        <f>TRIM(D1940)</f>
        <v>zan SPA</v>
      </c>
      <c r="P1940" t="str">
        <f t="shared" si="154"/>
        <v>non terminato</v>
      </c>
      <c r="Q1940" t="str">
        <f t="shared" si="154"/>
        <v>20</v>
      </c>
      <c r="R1940" t="str">
        <f t="shared" si="154"/>
        <v>26</v>
      </c>
    </row>
    <row r="1941" spans="1:18" ht="12.75" customHeight="1" x14ac:dyDescent="0.3">
      <c r="A1941" s="16">
        <v>1943</v>
      </c>
      <c r="B1941" s="14" t="s">
        <v>933</v>
      </c>
      <c r="C1941" s="14" t="s">
        <v>8</v>
      </c>
      <c r="D1941" s="14" t="s">
        <v>9</v>
      </c>
      <c r="E1941" s="14" t="s">
        <v>10</v>
      </c>
      <c r="F1941" s="16">
        <v>0</v>
      </c>
      <c r="G1941" s="17">
        <v>39</v>
      </c>
      <c r="H1941" s="18" t="str">
        <f t="shared" si="152"/>
        <v/>
      </c>
      <c r="I1941" s="14" t="str">
        <f t="shared" si="153"/>
        <v>ITA-SG-39</v>
      </c>
      <c r="J1941" s="32" t="str">
        <f>MID(Tabella1[[#This Row],[COD PRODOTTO]],3,3)</f>
        <v>467</v>
      </c>
      <c r="K1941" s="32"/>
      <c r="L1941" t="str">
        <f t="shared" si="155"/>
        <v>terminato</v>
      </c>
      <c r="M1941" t="str">
        <f t="shared" si="156"/>
        <v>F0467750</v>
      </c>
      <c r="N1941" t="str">
        <f>TRIM(C1941)</f>
        <v>ITA</v>
      </c>
      <c r="O1941" t="str">
        <f>TRIM(D1941)</f>
        <v>SG</v>
      </c>
      <c r="P1941" t="str">
        <f t="shared" si="154"/>
        <v>terminato</v>
      </c>
      <c r="Q1941" t="str">
        <f t="shared" si="154"/>
        <v>0</v>
      </c>
      <c r="R1941" t="str">
        <f t="shared" si="154"/>
        <v>39</v>
      </c>
    </row>
    <row r="1942" spans="1:18" ht="12.75" customHeight="1" x14ac:dyDescent="0.3">
      <c r="A1942" s="16">
        <v>1944</v>
      </c>
      <c r="B1942" s="14" t="s">
        <v>934</v>
      </c>
      <c r="C1942" s="14" t="s">
        <v>30</v>
      </c>
      <c r="D1942" s="14" t="s">
        <v>16</v>
      </c>
      <c r="E1942" s="14" t="s">
        <v>10</v>
      </c>
      <c r="F1942" s="16">
        <v>0</v>
      </c>
      <c r="G1942" s="17">
        <v>23</v>
      </c>
      <c r="H1942" s="18" t="str">
        <f t="shared" si="152"/>
        <v/>
      </c>
      <c r="I1942" s="14" t="str">
        <f t="shared" si="153"/>
        <v>NON PRESENTE-EGYPTIAN SAE-23</v>
      </c>
      <c r="J1942" s="32" t="str">
        <f>MID(Tabella1[[#This Row],[COD PRODOTTO]],3,3)</f>
        <v>102</v>
      </c>
      <c r="K1942" s="32"/>
      <c r="L1942" t="str">
        <f t="shared" si="155"/>
        <v>terminato</v>
      </c>
      <c r="M1942" t="str">
        <f t="shared" si="156"/>
        <v>A3102443</v>
      </c>
      <c r="N1942" t="str">
        <f>TRIM(C1942)</f>
        <v>NON PRESENTE</v>
      </c>
      <c r="O1942" t="str">
        <f>TRIM(D1942)</f>
        <v>EGYPTIAN SAE</v>
      </c>
      <c r="P1942" t="str">
        <f t="shared" si="154"/>
        <v>terminato</v>
      </c>
      <c r="Q1942" t="str">
        <f t="shared" si="154"/>
        <v>0</v>
      </c>
      <c r="R1942" t="str">
        <f t="shared" si="154"/>
        <v>23</v>
      </c>
    </row>
    <row r="1943" spans="1:18" ht="12.75" customHeight="1" x14ac:dyDescent="0.3">
      <c r="A1943" s="16">
        <v>1945</v>
      </c>
      <c r="B1943" s="14" t="s">
        <v>935</v>
      </c>
      <c r="C1943" s="14" t="s">
        <v>14</v>
      </c>
      <c r="D1943" s="14" t="s">
        <v>23</v>
      </c>
      <c r="E1943" s="15" t="s">
        <v>1391</v>
      </c>
      <c r="F1943" s="16">
        <v>10</v>
      </c>
      <c r="G1943" s="17">
        <v>25</v>
      </c>
      <c r="H1943" s="18">
        <f t="shared" si="152"/>
        <v>250</v>
      </c>
      <c r="I1943" s="14" t="str">
        <f t="shared" si="153"/>
        <v>EGY-zan pin assuf S.A.E.-25</v>
      </c>
      <c r="J1943" s="32" t="str">
        <f>MID(Tabella1[[#This Row],[COD PRODOTTO]],3,3)</f>
        <v>531</v>
      </c>
      <c r="K1943" s="32"/>
      <c r="L1943" t="str">
        <f t="shared" si="155"/>
        <v>terminato</v>
      </c>
      <c r="M1943" t="str">
        <f t="shared" si="156"/>
        <v>M1531142</v>
      </c>
      <c r="N1943" t="str">
        <f>TRIM(C1943)</f>
        <v>EGY</v>
      </c>
      <c r="O1943" t="str">
        <f>TRIM(D1943)</f>
        <v>zan pin assuf S.A.E.</v>
      </c>
      <c r="P1943" t="str">
        <f t="shared" si="154"/>
        <v>non terminato</v>
      </c>
      <c r="Q1943" t="str">
        <f t="shared" si="154"/>
        <v>10</v>
      </c>
      <c r="R1943" t="str">
        <f t="shared" si="154"/>
        <v>25</v>
      </c>
    </row>
    <row r="1944" spans="1:18" ht="12.75" customHeight="1" x14ac:dyDescent="0.3">
      <c r="A1944" s="16">
        <v>1946</v>
      </c>
      <c r="B1944" s="14" t="s">
        <v>936</v>
      </c>
      <c r="C1944" s="14" t="s">
        <v>8</v>
      </c>
      <c r="D1944" s="14" t="s">
        <v>36</v>
      </c>
      <c r="E1944" s="14" t="s">
        <v>10</v>
      </c>
      <c r="F1944" s="16">
        <v>0</v>
      </c>
      <c r="G1944" s="17">
        <v>31</v>
      </c>
      <c r="H1944" s="18" t="str">
        <f t="shared" si="152"/>
        <v/>
      </c>
      <c r="I1944" s="14" t="str">
        <f t="shared" si="153"/>
        <v>ITA-zan VETRI-31</v>
      </c>
      <c r="J1944" s="32" t="str">
        <f>MID(Tabella1[[#This Row],[COD PRODOTTO]],3,3)</f>
        <v>938</v>
      </c>
      <c r="K1944" s="32"/>
      <c r="L1944" t="str">
        <f t="shared" si="155"/>
        <v>terminato</v>
      </c>
      <c r="M1944" t="str">
        <f t="shared" si="156"/>
        <v>A6938994</v>
      </c>
      <c r="N1944" t="str">
        <f>TRIM(C1944)</f>
        <v>ITA</v>
      </c>
      <c r="O1944" t="str">
        <f>TRIM(D1944)</f>
        <v>zan VETRI</v>
      </c>
      <c r="P1944" t="str">
        <f t="shared" si="154"/>
        <v>terminato</v>
      </c>
      <c r="Q1944" t="str">
        <f t="shared" si="154"/>
        <v>0</v>
      </c>
      <c r="R1944" t="str">
        <f t="shared" si="154"/>
        <v>31</v>
      </c>
    </row>
    <row r="1945" spans="1:18" ht="12.75" customHeight="1" x14ac:dyDescent="0.3">
      <c r="A1945" s="16">
        <v>1947</v>
      </c>
      <c r="B1945" s="14" t="s">
        <v>936</v>
      </c>
      <c r="C1945" s="14" t="s">
        <v>8</v>
      </c>
      <c r="D1945" s="14" t="s">
        <v>36</v>
      </c>
      <c r="E1945" s="15" t="s">
        <v>1391</v>
      </c>
      <c r="F1945" s="16">
        <v>10</v>
      </c>
      <c r="G1945" s="17">
        <v>36</v>
      </c>
      <c r="H1945" s="18">
        <f t="shared" si="152"/>
        <v>360</v>
      </c>
      <c r="I1945" s="14" t="str">
        <f t="shared" si="153"/>
        <v>ITA-zan VETRI-36</v>
      </c>
      <c r="J1945" s="32" t="str">
        <f>MID(Tabella1[[#This Row],[COD PRODOTTO]],3,3)</f>
        <v>938</v>
      </c>
      <c r="K1945" s="32"/>
      <c r="L1945" t="str">
        <f t="shared" si="155"/>
        <v>terminato</v>
      </c>
      <c r="M1945" t="str">
        <f t="shared" si="156"/>
        <v>A6938994</v>
      </c>
      <c r="N1945" t="str">
        <f>TRIM(C1945)</f>
        <v>ITA</v>
      </c>
      <c r="O1945" t="str">
        <f>TRIM(D1945)</f>
        <v>zan VETRI</v>
      </c>
      <c r="P1945" t="str">
        <f t="shared" si="154"/>
        <v>non terminato</v>
      </c>
      <c r="Q1945" t="str">
        <f t="shared" si="154"/>
        <v>10</v>
      </c>
      <c r="R1945" t="str">
        <f t="shared" si="154"/>
        <v>36</v>
      </c>
    </row>
    <row r="1946" spans="1:18" ht="12.75" customHeight="1" x14ac:dyDescent="0.3">
      <c r="A1946" s="16">
        <v>1948</v>
      </c>
      <c r="B1946" s="14" t="s">
        <v>936</v>
      </c>
      <c r="C1946" s="14" t="s">
        <v>8</v>
      </c>
      <c r="D1946" s="14" t="s">
        <v>36</v>
      </c>
      <c r="E1946" s="15" t="s">
        <v>1391</v>
      </c>
      <c r="F1946" s="16">
        <v>20</v>
      </c>
      <c r="G1946" s="17">
        <v>40</v>
      </c>
      <c r="H1946" s="18">
        <f t="shared" si="152"/>
        <v>800</v>
      </c>
      <c r="I1946" s="14" t="str">
        <f t="shared" si="153"/>
        <v>ITA-zan VETRI-40</v>
      </c>
      <c r="J1946" s="32" t="str">
        <f>MID(Tabella1[[#This Row],[COD PRODOTTO]],3,3)</f>
        <v>938</v>
      </c>
      <c r="K1946" s="32"/>
      <c r="L1946" t="str">
        <f t="shared" si="155"/>
        <v>terminato</v>
      </c>
      <c r="M1946" t="str">
        <f t="shared" si="156"/>
        <v>A6938994</v>
      </c>
      <c r="N1946" t="str">
        <f>TRIM(C1946)</f>
        <v>ITA</v>
      </c>
      <c r="O1946" t="str">
        <f>TRIM(D1946)</f>
        <v>zan VETRI</v>
      </c>
      <c r="P1946" t="str">
        <f t="shared" si="154"/>
        <v>non terminato</v>
      </c>
      <c r="Q1946" t="str">
        <f t="shared" si="154"/>
        <v>20</v>
      </c>
      <c r="R1946" t="str">
        <f t="shared" si="154"/>
        <v>40</v>
      </c>
    </row>
    <row r="1947" spans="1:18" ht="12.75" customHeight="1" x14ac:dyDescent="0.3">
      <c r="A1947" s="16">
        <v>1949</v>
      </c>
      <c r="B1947" s="14" t="s">
        <v>937</v>
      </c>
      <c r="C1947" s="14" t="s">
        <v>8</v>
      </c>
      <c r="D1947" s="14" t="s">
        <v>97</v>
      </c>
      <c r="E1947" s="15" t="s">
        <v>1391</v>
      </c>
      <c r="F1947" s="16">
        <v>20</v>
      </c>
      <c r="G1947" s="17">
        <v>15</v>
      </c>
      <c r="H1947" s="18">
        <f t="shared" si="152"/>
        <v>300</v>
      </c>
      <c r="I1947" s="14" t="str">
        <f t="shared" si="153"/>
        <v>ITA-zan SPA-15</v>
      </c>
      <c r="J1947" s="32" t="str">
        <f>MID(Tabella1[[#This Row],[COD PRODOTTO]],3,3)</f>
        <v>753</v>
      </c>
      <c r="K1947" s="32"/>
      <c r="L1947" t="str">
        <f t="shared" si="155"/>
        <v>terminato</v>
      </c>
      <c r="M1947" t="str">
        <f t="shared" si="156"/>
        <v>S1753616</v>
      </c>
      <c r="N1947" t="str">
        <f>TRIM(C1947)</f>
        <v>ITA</v>
      </c>
      <c r="O1947" t="str">
        <f>TRIM(D1947)</f>
        <v>zan SPA</v>
      </c>
      <c r="P1947" t="str">
        <f t="shared" si="154"/>
        <v>non terminato</v>
      </c>
      <c r="Q1947" t="str">
        <f t="shared" si="154"/>
        <v>20</v>
      </c>
      <c r="R1947" t="str">
        <f t="shared" si="154"/>
        <v>15</v>
      </c>
    </row>
    <row r="1948" spans="1:18" ht="12.75" customHeight="1" x14ac:dyDescent="0.3">
      <c r="A1948" s="16">
        <v>1950</v>
      </c>
      <c r="B1948" s="14" t="s">
        <v>937</v>
      </c>
      <c r="C1948" s="14" t="s">
        <v>8</v>
      </c>
      <c r="D1948" s="14" t="s">
        <v>97</v>
      </c>
      <c r="E1948" s="15" t="s">
        <v>1391</v>
      </c>
      <c r="F1948" s="16">
        <v>10</v>
      </c>
      <c r="G1948" s="17">
        <v>37</v>
      </c>
      <c r="H1948" s="18">
        <f t="shared" si="152"/>
        <v>370</v>
      </c>
      <c r="I1948" s="14" t="str">
        <f t="shared" si="153"/>
        <v>ITA-zan SPA-37</v>
      </c>
      <c r="J1948" s="32" t="str">
        <f>MID(Tabella1[[#This Row],[COD PRODOTTO]],3,3)</f>
        <v>753</v>
      </c>
      <c r="K1948" s="32"/>
      <c r="L1948" t="str">
        <f t="shared" si="155"/>
        <v>terminato</v>
      </c>
      <c r="M1948" t="str">
        <f t="shared" si="156"/>
        <v>S1753616</v>
      </c>
      <c r="N1948" t="str">
        <f>TRIM(C1948)</f>
        <v>ITA</v>
      </c>
      <c r="O1948" t="str">
        <f>TRIM(D1948)</f>
        <v>zan SPA</v>
      </c>
      <c r="P1948" t="str">
        <f t="shared" si="154"/>
        <v>non terminato</v>
      </c>
      <c r="Q1948" t="str">
        <f t="shared" si="154"/>
        <v>10</v>
      </c>
      <c r="R1948" t="str">
        <f t="shared" si="154"/>
        <v>37</v>
      </c>
    </row>
    <row r="1949" spans="1:18" ht="12.75" customHeight="1" x14ac:dyDescent="0.3">
      <c r="A1949" s="16">
        <v>1951</v>
      </c>
      <c r="B1949" s="14" t="s">
        <v>938</v>
      </c>
      <c r="C1949" s="14" t="s">
        <v>8</v>
      </c>
      <c r="D1949" s="14" t="s">
        <v>65</v>
      </c>
      <c r="E1949" s="15" t="s">
        <v>1391</v>
      </c>
      <c r="F1949" s="16">
        <v>20</v>
      </c>
      <c r="G1949" s="17">
        <v>34</v>
      </c>
      <c r="H1949" s="18">
        <f t="shared" si="152"/>
        <v>680</v>
      </c>
      <c r="I1949" s="14" t="str">
        <f t="shared" si="153"/>
        <v>ITA-zan PAM-34</v>
      </c>
      <c r="J1949" s="32" t="str">
        <f>MID(Tabella1[[#This Row],[COD PRODOTTO]],3,3)</f>
        <v>568</v>
      </c>
      <c r="K1949" s="32"/>
      <c r="L1949" t="str">
        <f t="shared" si="155"/>
        <v>terminato</v>
      </c>
      <c r="M1949" t="str">
        <f t="shared" si="156"/>
        <v>L4568252</v>
      </c>
      <c r="N1949" t="str">
        <f>TRIM(C1949)</f>
        <v>ITA</v>
      </c>
      <c r="O1949" t="str">
        <f>TRIM(D1949)</f>
        <v>zan PAM</v>
      </c>
      <c r="P1949" t="str">
        <f t="shared" si="154"/>
        <v>non terminato</v>
      </c>
      <c r="Q1949" t="str">
        <f t="shared" si="154"/>
        <v>20</v>
      </c>
      <c r="R1949" t="str">
        <f t="shared" si="154"/>
        <v>34</v>
      </c>
    </row>
    <row r="1950" spans="1:18" ht="12.75" customHeight="1" x14ac:dyDescent="0.3">
      <c r="A1950" s="16">
        <v>1952</v>
      </c>
      <c r="B1950" s="14" t="s">
        <v>938</v>
      </c>
      <c r="C1950" s="14" t="s">
        <v>8</v>
      </c>
      <c r="D1950" s="14" t="s">
        <v>65</v>
      </c>
      <c r="E1950" s="14" t="s">
        <v>10</v>
      </c>
      <c r="F1950" s="16">
        <v>0</v>
      </c>
      <c r="G1950" s="17">
        <v>11</v>
      </c>
      <c r="H1950" s="18" t="str">
        <f t="shared" si="152"/>
        <v/>
      </c>
      <c r="I1950" s="14" t="str">
        <f t="shared" si="153"/>
        <v>ITA-zan PAM-11</v>
      </c>
      <c r="J1950" s="32" t="str">
        <f>MID(Tabella1[[#This Row],[COD PRODOTTO]],3,3)</f>
        <v>568</v>
      </c>
      <c r="K1950" s="32"/>
      <c r="L1950" t="str">
        <f t="shared" si="155"/>
        <v>terminato</v>
      </c>
      <c r="M1950" t="str">
        <f t="shared" si="156"/>
        <v>L4568252</v>
      </c>
      <c r="N1950" t="str">
        <f>TRIM(C1950)</f>
        <v>ITA</v>
      </c>
      <c r="O1950" t="str">
        <f>TRIM(D1950)</f>
        <v>zan PAM</v>
      </c>
      <c r="P1950" t="str">
        <f t="shared" si="154"/>
        <v>terminato</v>
      </c>
      <c r="Q1950" t="str">
        <f t="shared" si="154"/>
        <v>0</v>
      </c>
      <c r="R1950" t="str">
        <f t="shared" si="154"/>
        <v>11</v>
      </c>
    </row>
    <row r="1951" spans="1:18" ht="12.75" customHeight="1" x14ac:dyDescent="0.3">
      <c r="A1951" s="16">
        <v>1953</v>
      </c>
      <c r="B1951" s="14" t="s">
        <v>939</v>
      </c>
      <c r="C1951" s="14" t="s">
        <v>8</v>
      </c>
      <c r="D1951" s="14" t="s">
        <v>49</v>
      </c>
      <c r="E1951" s="15" t="s">
        <v>1391</v>
      </c>
      <c r="F1951" s="16">
        <v>10</v>
      </c>
      <c r="G1951" s="17">
        <v>22</v>
      </c>
      <c r="H1951" s="18">
        <f t="shared" si="152"/>
        <v>220</v>
      </c>
      <c r="I1951" s="14" t="str">
        <f t="shared" si="153"/>
        <v>ITA-SICURpin SUD S.r.l-22</v>
      </c>
      <c r="J1951" s="32" t="str">
        <f>MID(Tabella1[[#This Row],[COD PRODOTTO]],3,3)</f>
        <v>244</v>
      </c>
      <c r="K1951" s="32"/>
      <c r="L1951" t="str">
        <f t="shared" si="155"/>
        <v>terminato</v>
      </c>
      <c r="M1951" t="str">
        <f t="shared" si="156"/>
        <v>S7244761</v>
      </c>
      <c r="N1951" t="str">
        <f>TRIM(C1951)</f>
        <v>ITA</v>
      </c>
      <c r="O1951" t="str">
        <f>TRIM(D1951)</f>
        <v>SICURpin SUD S.r.l</v>
      </c>
      <c r="P1951" t="str">
        <f t="shared" si="154"/>
        <v>non terminato</v>
      </c>
      <c r="Q1951" t="str">
        <f t="shared" si="154"/>
        <v>10</v>
      </c>
      <c r="R1951" t="str">
        <f t="shared" si="154"/>
        <v>22</v>
      </c>
    </row>
    <row r="1952" spans="1:18" ht="12.75" customHeight="1" x14ac:dyDescent="0.3">
      <c r="A1952" s="16">
        <v>1954</v>
      </c>
      <c r="B1952" s="14" t="s">
        <v>940</v>
      </c>
      <c r="C1952" s="14" t="s">
        <v>8</v>
      </c>
      <c r="D1952" s="14" t="s">
        <v>54</v>
      </c>
      <c r="E1952" s="14" t="s">
        <v>10</v>
      </c>
      <c r="F1952" s="16">
        <v>0</v>
      </c>
      <c r="G1952" s="17">
        <v>34</v>
      </c>
      <c r="H1952" s="18" t="str">
        <f t="shared" si="152"/>
        <v/>
      </c>
      <c r="I1952" s="14" t="str">
        <f t="shared" si="153"/>
        <v>ITA-zan S.R.L.-34</v>
      </c>
      <c r="J1952" s="32" t="str">
        <f>MID(Tabella1[[#This Row],[COD PRODOTTO]],3,3)</f>
        <v>008</v>
      </c>
      <c r="K1952" s="32"/>
      <c r="L1952" t="str">
        <f t="shared" si="155"/>
        <v>terminato</v>
      </c>
      <c r="M1952" t="str">
        <f t="shared" si="156"/>
        <v>I8008269</v>
      </c>
      <c r="N1952" t="str">
        <f>TRIM(C1952)</f>
        <v>ITA</v>
      </c>
      <c r="O1952" t="str">
        <f>TRIM(D1952)</f>
        <v>zan S.R.L.</v>
      </c>
      <c r="P1952" t="str">
        <f t="shared" si="154"/>
        <v>terminato</v>
      </c>
      <c r="Q1952" t="str">
        <f t="shared" si="154"/>
        <v>0</v>
      </c>
      <c r="R1952" t="str">
        <f t="shared" si="154"/>
        <v>34</v>
      </c>
    </row>
    <row r="1953" spans="1:18" ht="12.75" customHeight="1" x14ac:dyDescent="0.3">
      <c r="A1953" s="16">
        <v>1955</v>
      </c>
      <c r="B1953" s="14" t="s">
        <v>941</v>
      </c>
      <c r="C1953" s="14" t="s">
        <v>8</v>
      </c>
      <c r="D1953" s="14" t="s">
        <v>47</v>
      </c>
      <c r="E1953" s="15" t="s">
        <v>1391</v>
      </c>
      <c r="F1953" s="16">
        <v>10</v>
      </c>
      <c r="G1953" s="17">
        <v>19</v>
      </c>
      <c r="H1953" s="18">
        <f t="shared" si="152"/>
        <v>190</v>
      </c>
      <c r="I1953" s="14" t="str">
        <f t="shared" si="153"/>
        <v>ITA-zan pin SPA-19</v>
      </c>
      <c r="J1953" s="32" t="str">
        <f>MID(Tabella1[[#This Row],[COD PRODOTTO]],3,3)</f>
        <v>346</v>
      </c>
      <c r="K1953" s="32"/>
      <c r="L1953" t="str">
        <f t="shared" si="155"/>
        <v>terminato</v>
      </c>
      <c r="M1953" t="str">
        <f t="shared" si="156"/>
        <v>D9346708</v>
      </c>
      <c r="N1953" t="str">
        <f>TRIM(C1953)</f>
        <v>ITA</v>
      </c>
      <c r="O1953" t="str">
        <f>TRIM(D1953)</f>
        <v>zan pin SPA</v>
      </c>
      <c r="P1953" t="str">
        <f t="shared" si="154"/>
        <v>non terminato</v>
      </c>
      <c r="Q1953" t="str">
        <f t="shared" si="154"/>
        <v>10</v>
      </c>
      <c r="R1953" t="str">
        <f t="shared" si="154"/>
        <v>19</v>
      </c>
    </row>
    <row r="1954" spans="1:18" ht="12.75" customHeight="1" x14ac:dyDescent="0.3">
      <c r="A1954" s="16">
        <v>1956</v>
      </c>
      <c r="B1954" s="14" t="s">
        <v>941</v>
      </c>
      <c r="C1954" s="14" t="s">
        <v>8</v>
      </c>
      <c r="D1954" s="14" t="s">
        <v>47</v>
      </c>
      <c r="E1954" s="14" t="s">
        <v>10</v>
      </c>
      <c r="F1954" s="16">
        <v>0</v>
      </c>
      <c r="G1954" s="17">
        <v>10</v>
      </c>
      <c r="H1954" s="18" t="str">
        <f t="shared" si="152"/>
        <v/>
      </c>
      <c r="I1954" s="14" t="str">
        <f t="shared" si="153"/>
        <v>ITA-zan pin SPA-10</v>
      </c>
      <c r="J1954" s="32" t="str">
        <f>MID(Tabella1[[#This Row],[COD PRODOTTO]],3,3)</f>
        <v>346</v>
      </c>
      <c r="K1954" s="32"/>
      <c r="L1954" t="str">
        <f t="shared" si="155"/>
        <v>terminato</v>
      </c>
      <c r="M1954" t="str">
        <f t="shared" si="156"/>
        <v>D9346708</v>
      </c>
      <c r="N1954" t="str">
        <f>TRIM(C1954)</f>
        <v>ITA</v>
      </c>
      <c r="O1954" t="str">
        <f>TRIM(D1954)</f>
        <v>zan pin SPA</v>
      </c>
      <c r="P1954" t="str">
        <f t="shared" si="154"/>
        <v>terminato</v>
      </c>
      <c r="Q1954" t="str">
        <f t="shared" si="154"/>
        <v>0</v>
      </c>
      <c r="R1954" t="str">
        <f t="shared" si="154"/>
        <v>10</v>
      </c>
    </row>
    <row r="1955" spans="1:18" ht="12.75" customHeight="1" x14ac:dyDescent="0.3">
      <c r="A1955" s="16">
        <v>1957</v>
      </c>
      <c r="B1955" s="14" t="s">
        <v>942</v>
      </c>
      <c r="C1955" s="14" t="s">
        <v>8</v>
      </c>
      <c r="D1955" s="14" t="s">
        <v>36</v>
      </c>
      <c r="E1955" s="15" t="s">
        <v>1391</v>
      </c>
      <c r="F1955" s="16">
        <v>20</v>
      </c>
      <c r="G1955" s="17">
        <v>26</v>
      </c>
      <c r="H1955" s="18">
        <f t="shared" si="152"/>
        <v>520</v>
      </c>
      <c r="I1955" s="14" t="str">
        <f t="shared" si="153"/>
        <v>ITA-zan VETRI-26</v>
      </c>
      <c r="J1955" s="32" t="str">
        <f>MID(Tabella1[[#This Row],[COD PRODOTTO]],3,3)</f>
        <v>614</v>
      </c>
      <c r="K1955" s="32"/>
      <c r="L1955" t="str">
        <f t="shared" si="155"/>
        <v>terminato</v>
      </c>
      <c r="M1955" t="str">
        <f t="shared" si="156"/>
        <v>S5614236</v>
      </c>
      <c r="N1955" t="str">
        <f>TRIM(C1955)</f>
        <v>ITA</v>
      </c>
      <c r="O1955" t="str">
        <f>TRIM(D1955)</f>
        <v>zan VETRI</v>
      </c>
      <c r="P1955" t="str">
        <f t="shared" si="154"/>
        <v>non terminato</v>
      </c>
      <c r="Q1955" t="str">
        <f t="shared" si="154"/>
        <v>20</v>
      </c>
      <c r="R1955" t="str">
        <f t="shared" si="154"/>
        <v>26</v>
      </c>
    </row>
    <row r="1956" spans="1:18" ht="12.75" customHeight="1" x14ac:dyDescent="0.3">
      <c r="A1956" s="16">
        <v>1958</v>
      </c>
      <c r="B1956" s="14" t="s">
        <v>942</v>
      </c>
      <c r="C1956" s="14" t="s">
        <v>8</v>
      </c>
      <c r="D1956" s="14" t="s">
        <v>36</v>
      </c>
      <c r="E1956" s="15" t="s">
        <v>1391</v>
      </c>
      <c r="F1956" s="16">
        <v>10</v>
      </c>
      <c r="G1956" s="17">
        <v>35</v>
      </c>
      <c r="H1956" s="18">
        <f t="shared" si="152"/>
        <v>350</v>
      </c>
      <c r="I1956" s="14" t="str">
        <f t="shared" si="153"/>
        <v>ITA-zan VETRI-35</v>
      </c>
      <c r="J1956" s="32" t="str">
        <f>MID(Tabella1[[#This Row],[COD PRODOTTO]],3,3)</f>
        <v>614</v>
      </c>
      <c r="K1956" s="32"/>
      <c r="L1956" t="str">
        <f t="shared" si="155"/>
        <v>terminato</v>
      </c>
      <c r="M1956" t="str">
        <f t="shared" si="156"/>
        <v>S5614236</v>
      </c>
      <c r="N1956" t="str">
        <f>TRIM(C1956)</f>
        <v>ITA</v>
      </c>
      <c r="O1956" t="str">
        <f>TRIM(D1956)</f>
        <v>zan VETRI</v>
      </c>
      <c r="P1956" t="str">
        <f t="shared" si="154"/>
        <v>non terminato</v>
      </c>
      <c r="Q1956" t="str">
        <f t="shared" si="154"/>
        <v>10</v>
      </c>
      <c r="R1956" t="str">
        <f t="shared" si="154"/>
        <v>35</v>
      </c>
    </row>
    <row r="1957" spans="1:18" ht="12.75" customHeight="1" x14ac:dyDescent="0.3">
      <c r="A1957" s="16">
        <v>1959</v>
      </c>
      <c r="B1957" s="14" t="s">
        <v>942</v>
      </c>
      <c r="C1957" s="14" t="s">
        <v>8</v>
      </c>
      <c r="D1957" s="14" t="s">
        <v>36</v>
      </c>
      <c r="E1957" s="14" t="s">
        <v>10</v>
      </c>
      <c r="F1957" s="16">
        <v>0</v>
      </c>
      <c r="G1957" s="17">
        <v>32</v>
      </c>
      <c r="H1957" s="18" t="str">
        <f t="shared" si="152"/>
        <v/>
      </c>
      <c r="I1957" s="14" t="str">
        <f t="shared" si="153"/>
        <v>ITA-zan VETRI-32</v>
      </c>
      <c r="J1957" s="32" t="str">
        <f>MID(Tabella1[[#This Row],[COD PRODOTTO]],3,3)</f>
        <v>614</v>
      </c>
      <c r="K1957" s="32"/>
      <c r="L1957" t="str">
        <f t="shared" si="155"/>
        <v>terminato</v>
      </c>
      <c r="M1957" t="str">
        <f t="shared" si="156"/>
        <v>S5614236</v>
      </c>
      <c r="N1957" t="str">
        <f>TRIM(C1957)</f>
        <v>ITA</v>
      </c>
      <c r="O1957" t="str">
        <f>TRIM(D1957)</f>
        <v>zan VETRI</v>
      </c>
      <c r="P1957" t="str">
        <f t="shared" si="154"/>
        <v>terminato</v>
      </c>
      <c r="Q1957" t="str">
        <f t="shared" si="154"/>
        <v>0</v>
      </c>
      <c r="R1957" t="str">
        <f t="shared" si="154"/>
        <v>32</v>
      </c>
    </row>
    <row r="1958" spans="1:18" ht="12.75" customHeight="1" x14ac:dyDescent="0.3">
      <c r="A1958" s="16">
        <v>1960</v>
      </c>
      <c r="B1958" s="14" t="s">
        <v>943</v>
      </c>
      <c r="C1958" s="14" t="s">
        <v>8</v>
      </c>
      <c r="D1958" s="14" t="s">
        <v>47</v>
      </c>
      <c r="E1958" s="15" t="s">
        <v>1391</v>
      </c>
      <c r="F1958" s="16">
        <v>20</v>
      </c>
      <c r="G1958" s="17">
        <v>25</v>
      </c>
      <c r="H1958" s="18">
        <f t="shared" si="152"/>
        <v>500</v>
      </c>
      <c r="I1958" s="14" t="str">
        <f t="shared" si="153"/>
        <v>ITA-zan pin SPA-25</v>
      </c>
      <c r="J1958" s="32" t="str">
        <f>MID(Tabella1[[#This Row],[COD PRODOTTO]],3,3)</f>
        <v>477</v>
      </c>
      <c r="K1958" s="32"/>
      <c r="L1958" t="str">
        <f t="shared" si="155"/>
        <v>terminato</v>
      </c>
      <c r="M1958" t="str">
        <f t="shared" si="156"/>
        <v>M1477487</v>
      </c>
      <c r="N1958" t="str">
        <f>TRIM(C1958)</f>
        <v>ITA</v>
      </c>
      <c r="O1958" t="str">
        <f>TRIM(D1958)</f>
        <v>zan pin SPA</v>
      </c>
      <c r="P1958" t="str">
        <f t="shared" si="154"/>
        <v>non terminato</v>
      </c>
      <c r="Q1958" t="str">
        <f t="shared" si="154"/>
        <v>20</v>
      </c>
      <c r="R1958" t="str">
        <f t="shared" si="154"/>
        <v>25</v>
      </c>
    </row>
    <row r="1959" spans="1:18" ht="12.75" customHeight="1" x14ac:dyDescent="0.3">
      <c r="A1959" s="16">
        <v>1961</v>
      </c>
      <c r="B1959" s="14" t="s">
        <v>943</v>
      </c>
      <c r="C1959" s="14" t="s">
        <v>8</v>
      </c>
      <c r="D1959" s="14" t="s">
        <v>47</v>
      </c>
      <c r="E1959" s="14" t="s">
        <v>10</v>
      </c>
      <c r="F1959" s="16">
        <v>0</v>
      </c>
      <c r="G1959" s="17">
        <v>13</v>
      </c>
      <c r="H1959" s="18" t="str">
        <f t="shared" si="152"/>
        <v/>
      </c>
      <c r="I1959" s="14" t="str">
        <f t="shared" si="153"/>
        <v>ITA-zan pin SPA-13</v>
      </c>
      <c r="J1959" s="32" t="str">
        <f>MID(Tabella1[[#This Row],[COD PRODOTTO]],3,3)</f>
        <v>477</v>
      </c>
      <c r="K1959" s="32"/>
      <c r="L1959" t="str">
        <f t="shared" si="155"/>
        <v>terminato</v>
      </c>
      <c r="M1959" t="str">
        <f t="shared" si="156"/>
        <v>M1477487</v>
      </c>
      <c r="N1959" t="str">
        <f>TRIM(C1959)</f>
        <v>ITA</v>
      </c>
      <c r="O1959" t="str">
        <f>TRIM(D1959)</f>
        <v>zan pin SPA</v>
      </c>
      <c r="P1959" t="str">
        <f t="shared" si="154"/>
        <v>terminato</v>
      </c>
      <c r="Q1959" t="str">
        <f t="shared" si="154"/>
        <v>0</v>
      </c>
      <c r="R1959" t="str">
        <f t="shared" si="154"/>
        <v>13</v>
      </c>
    </row>
    <row r="1960" spans="1:18" ht="12.75" customHeight="1" x14ac:dyDescent="0.3">
      <c r="A1960" s="16">
        <v>1962</v>
      </c>
      <c r="B1960" s="14" t="s">
        <v>943</v>
      </c>
      <c r="C1960" s="14" t="s">
        <v>8</v>
      </c>
      <c r="D1960" s="14" t="s">
        <v>47</v>
      </c>
      <c r="E1960" s="15" t="s">
        <v>1391</v>
      </c>
      <c r="F1960" s="16">
        <v>10</v>
      </c>
      <c r="G1960" s="17">
        <v>38</v>
      </c>
      <c r="H1960" s="18">
        <f t="shared" si="152"/>
        <v>380</v>
      </c>
      <c r="I1960" s="14" t="str">
        <f t="shared" si="153"/>
        <v>ITA-zan pin SPA-38</v>
      </c>
      <c r="J1960" s="32" t="str">
        <f>MID(Tabella1[[#This Row],[COD PRODOTTO]],3,3)</f>
        <v>477</v>
      </c>
      <c r="K1960" s="32"/>
      <c r="L1960" t="str">
        <f t="shared" si="155"/>
        <v>terminato</v>
      </c>
      <c r="M1960" t="str">
        <f t="shared" si="156"/>
        <v>M1477487</v>
      </c>
      <c r="N1960" t="str">
        <f>TRIM(C1960)</f>
        <v>ITA</v>
      </c>
      <c r="O1960" t="str">
        <f>TRIM(D1960)</f>
        <v>zan pin SPA</v>
      </c>
      <c r="P1960" t="str">
        <f t="shared" si="154"/>
        <v>non terminato</v>
      </c>
      <c r="Q1960" t="str">
        <f t="shared" si="154"/>
        <v>10</v>
      </c>
      <c r="R1960" t="str">
        <f t="shared" si="154"/>
        <v>38</v>
      </c>
    </row>
    <row r="1961" spans="1:18" ht="12.75" customHeight="1" x14ac:dyDescent="0.3">
      <c r="A1961" s="16">
        <v>1963</v>
      </c>
      <c r="B1961" s="14" t="s">
        <v>944</v>
      </c>
      <c r="C1961" s="14" t="s">
        <v>8</v>
      </c>
      <c r="D1961" s="14" t="s">
        <v>9</v>
      </c>
      <c r="E1961" s="14" t="s">
        <v>10</v>
      </c>
      <c r="F1961" s="16">
        <v>0</v>
      </c>
      <c r="G1961" s="17">
        <v>33</v>
      </c>
      <c r="H1961" s="18" t="str">
        <f t="shared" si="152"/>
        <v/>
      </c>
      <c r="I1961" s="14" t="str">
        <f t="shared" si="153"/>
        <v>ITA-SG-33</v>
      </c>
      <c r="J1961" s="32" t="str">
        <f>MID(Tabella1[[#This Row],[COD PRODOTTO]],3,3)</f>
        <v>017</v>
      </c>
      <c r="K1961" s="32"/>
      <c r="L1961" t="str">
        <f t="shared" si="155"/>
        <v>terminato</v>
      </c>
      <c r="M1961" t="str">
        <f t="shared" si="156"/>
        <v>A9017321</v>
      </c>
      <c r="N1961" t="str">
        <f>TRIM(C1961)</f>
        <v>ITA</v>
      </c>
      <c r="O1961" t="str">
        <f>TRIM(D1961)</f>
        <v>SG</v>
      </c>
      <c r="P1961" t="str">
        <f t="shared" si="154"/>
        <v>terminato</v>
      </c>
      <c r="Q1961" t="str">
        <f t="shared" si="154"/>
        <v>0</v>
      </c>
      <c r="R1961" t="str">
        <f t="shared" si="154"/>
        <v>33</v>
      </c>
    </row>
    <row r="1962" spans="1:18" ht="12.75" customHeight="1" x14ac:dyDescent="0.3">
      <c r="A1962" s="16">
        <v>1964</v>
      </c>
      <c r="B1962" s="14" t="s">
        <v>945</v>
      </c>
      <c r="C1962" s="14" t="s">
        <v>8</v>
      </c>
      <c r="D1962" s="14" t="s">
        <v>54</v>
      </c>
      <c r="E1962" s="14" t="s">
        <v>10</v>
      </c>
      <c r="F1962" s="16">
        <v>0</v>
      </c>
      <c r="G1962" s="17">
        <v>27</v>
      </c>
      <c r="H1962" s="18" t="str">
        <f t="shared" si="152"/>
        <v/>
      </c>
      <c r="I1962" s="14" t="str">
        <f t="shared" si="153"/>
        <v>ITA-zan S.R.L.-27</v>
      </c>
      <c r="J1962" s="32" t="str">
        <f>MID(Tabella1[[#This Row],[COD PRODOTTO]],3,3)</f>
        <v>303</v>
      </c>
      <c r="K1962" s="32"/>
      <c r="L1962" t="str">
        <f t="shared" si="155"/>
        <v>terminato</v>
      </c>
      <c r="M1962" t="str">
        <f t="shared" si="156"/>
        <v>I8303893</v>
      </c>
      <c r="N1962" t="str">
        <f>TRIM(C1962)</f>
        <v>ITA</v>
      </c>
      <c r="O1962" t="str">
        <f>TRIM(D1962)</f>
        <v>zan S.R.L.</v>
      </c>
      <c r="P1962" t="str">
        <f t="shared" si="154"/>
        <v>terminato</v>
      </c>
      <c r="Q1962" t="str">
        <f t="shared" si="154"/>
        <v>0</v>
      </c>
      <c r="R1962" t="str">
        <f t="shared" si="154"/>
        <v>27</v>
      </c>
    </row>
    <row r="1963" spans="1:18" ht="12.75" customHeight="1" x14ac:dyDescent="0.3">
      <c r="A1963" s="16">
        <v>1965</v>
      </c>
      <c r="B1963" s="14" t="s">
        <v>945</v>
      </c>
      <c r="C1963" s="14" t="s">
        <v>8</v>
      </c>
      <c r="D1963" s="14" t="s">
        <v>54</v>
      </c>
      <c r="E1963" s="15" t="s">
        <v>1391</v>
      </c>
      <c r="F1963" s="16">
        <v>20</v>
      </c>
      <c r="G1963" s="17">
        <v>32</v>
      </c>
      <c r="H1963" s="18">
        <f t="shared" si="152"/>
        <v>640</v>
      </c>
      <c r="I1963" s="14" t="str">
        <f t="shared" si="153"/>
        <v>ITA-zan S.R.L.-32</v>
      </c>
      <c r="J1963" s="32" t="str">
        <f>MID(Tabella1[[#This Row],[COD PRODOTTO]],3,3)</f>
        <v>303</v>
      </c>
      <c r="K1963" s="32"/>
      <c r="L1963" t="str">
        <f t="shared" si="155"/>
        <v>terminato</v>
      </c>
      <c r="M1963" t="str">
        <f t="shared" si="156"/>
        <v>I8303893</v>
      </c>
      <c r="N1963" t="str">
        <f>TRIM(C1963)</f>
        <v>ITA</v>
      </c>
      <c r="O1963" t="str">
        <f>TRIM(D1963)</f>
        <v>zan S.R.L.</v>
      </c>
      <c r="P1963" t="str">
        <f t="shared" si="154"/>
        <v>non terminato</v>
      </c>
      <c r="Q1963" t="str">
        <f t="shared" si="154"/>
        <v>20</v>
      </c>
      <c r="R1963" t="str">
        <f t="shared" si="154"/>
        <v>32</v>
      </c>
    </row>
    <row r="1964" spans="1:18" ht="12.75" customHeight="1" x14ac:dyDescent="0.3">
      <c r="A1964" s="16">
        <v>1966</v>
      </c>
      <c r="B1964" s="14" t="s">
        <v>945</v>
      </c>
      <c r="C1964" s="14" t="s">
        <v>8</v>
      </c>
      <c r="D1964" s="14" t="s">
        <v>54</v>
      </c>
      <c r="E1964" s="15" t="s">
        <v>1391</v>
      </c>
      <c r="F1964" s="16">
        <v>10</v>
      </c>
      <c r="G1964" s="17">
        <v>27</v>
      </c>
      <c r="H1964" s="18">
        <f t="shared" si="152"/>
        <v>270</v>
      </c>
      <c r="I1964" s="14" t="str">
        <f t="shared" si="153"/>
        <v>ITA-zan S.R.L.-27</v>
      </c>
      <c r="J1964" s="32" t="str">
        <f>MID(Tabella1[[#This Row],[COD PRODOTTO]],3,3)</f>
        <v>303</v>
      </c>
      <c r="K1964" s="32"/>
      <c r="L1964" t="str">
        <f t="shared" si="155"/>
        <v>terminato</v>
      </c>
      <c r="M1964" t="str">
        <f t="shared" si="156"/>
        <v>I8303893</v>
      </c>
      <c r="N1964" t="str">
        <f>TRIM(C1964)</f>
        <v>ITA</v>
      </c>
      <c r="O1964" t="str">
        <f>TRIM(D1964)</f>
        <v>zan S.R.L.</v>
      </c>
      <c r="P1964" t="str">
        <f t="shared" si="154"/>
        <v>non terminato</v>
      </c>
      <c r="Q1964" t="str">
        <f t="shared" si="154"/>
        <v>10</v>
      </c>
      <c r="R1964" t="str">
        <f t="shared" si="154"/>
        <v>27</v>
      </c>
    </row>
    <row r="1965" spans="1:18" ht="12.75" customHeight="1" x14ac:dyDescent="0.3">
      <c r="A1965" s="16">
        <v>1967</v>
      </c>
      <c r="B1965" s="14" t="s">
        <v>946</v>
      </c>
      <c r="C1965" s="14" t="s">
        <v>83</v>
      </c>
      <c r="D1965" s="14" t="s">
        <v>199</v>
      </c>
      <c r="E1965" s="14" t="s">
        <v>10</v>
      </c>
      <c r="F1965" s="16">
        <v>0</v>
      </c>
      <c r="G1965" s="17">
        <v>20</v>
      </c>
      <c r="H1965" s="18" t="str">
        <f t="shared" si="152"/>
        <v/>
      </c>
      <c r="I1965" s="14" t="str">
        <f t="shared" si="153"/>
        <v>GRC-zan palla SA-20</v>
      </c>
      <c r="J1965" s="32" t="str">
        <f>MID(Tabella1[[#This Row],[COD PRODOTTO]],3,3)</f>
        <v>058</v>
      </c>
      <c r="K1965" s="32"/>
      <c r="L1965" t="str">
        <f t="shared" si="155"/>
        <v>terminato</v>
      </c>
      <c r="M1965" t="str">
        <f t="shared" si="156"/>
        <v>N4058567</v>
      </c>
      <c r="N1965" t="str">
        <f>TRIM(C1965)</f>
        <v>GRC</v>
      </c>
      <c r="O1965" t="str">
        <f>TRIM(D1965)</f>
        <v>zan palla SA</v>
      </c>
      <c r="P1965" t="str">
        <f t="shared" si="154"/>
        <v>terminato</v>
      </c>
      <c r="Q1965" t="str">
        <f t="shared" si="154"/>
        <v>0</v>
      </c>
      <c r="R1965" t="str">
        <f t="shared" si="154"/>
        <v>20</v>
      </c>
    </row>
    <row r="1966" spans="1:18" ht="12.75" customHeight="1" x14ac:dyDescent="0.3">
      <c r="A1966" s="16">
        <v>1968</v>
      </c>
      <c r="B1966" s="14" t="s">
        <v>946</v>
      </c>
      <c r="C1966" s="14" t="s">
        <v>83</v>
      </c>
      <c r="D1966" s="14" t="s">
        <v>199</v>
      </c>
      <c r="E1966" s="15" t="s">
        <v>1391</v>
      </c>
      <c r="F1966" s="16">
        <v>10</v>
      </c>
      <c r="G1966" s="17">
        <v>23</v>
      </c>
      <c r="H1966" s="18">
        <f t="shared" si="152"/>
        <v>230</v>
      </c>
      <c r="I1966" s="14" t="str">
        <f t="shared" si="153"/>
        <v>GRC-zan palla SA-23</v>
      </c>
      <c r="J1966" s="32" t="str">
        <f>MID(Tabella1[[#This Row],[COD PRODOTTO]],3,3)</f>
        <v>058</v>
      </c>
      <c r="K1966" s="32"/>
      <c r="L1966" t="str">
        <f t="shared" si="155"/>
        <v>terminato</v>
      </c>
      <c r="M1966" t="str">
        <f t="shared" si="156"/>
        <v>N4058567</v>
      </c>
      <c r="N1966" t="str">
        <f>TRIM(C1966)</f>
        <v>GRC</v>
      </c>
      <c r="O1966" t="str">
        <f>TRIM(D1966)</f>
        <v>zan palla SA</v>
      </c>
      <c r="P1966" t="str">
        <f t="shared" si="154"/>
        <v>non terminato</v>
      </c>
      <c r="Q1966" t="str">
        <f t="shared" si="154"/>
        <v>10</v>
      </c>
      <c r="R1966" t="str">
        <f t="shared" si="154"/>
        <v>23</v>
      </c>
    </row>
    <row r="1967" spans="1:18" ht="12.75" customHeight="1" x14ac:dyDescent="0.3">
      <c r="A1967" s="16">
        <v>1969</v>
      </c>
      <c r="B1967" s="14" t="s">
        <v>946</v>
      </c>
      <c r="C1967" s="14" t="s">
        <v>83</v>
      </c>
      <c r="D1967" s="14" t="s">
        <v>199</v>
      </c>
      <c r="E1967" s="15" t="s">
        <v>1391</v>
      </c>
      <c r="F1967" s="16">
        <v>20</v>
      </c>
      <c r="G1967" s="17">
        <v>18</v>
      </c>
      <c r="H1967" s="18">
        <f t="shared" si="152"/>
        <v>360</v>
      </c>
      <c r="I1967" s="14" t="str">
        <f t="shared" si="153"/>
        <v>GRC-zan palla SA-18</v>
      </c>
      <c r="J1967" s="32" t="str">
        <f>MID(Tabella1[[#This Row],[COD PRODOTTO]],3,3)</f>
        <v>058</v>
      </c>
      <c r="K1967" s="32"/>
      <c r="L1967" t="str">
        <f t="shared" si="155"/>
        <v>terminato</v>
      </c>
      <c r="M1967" t="str">
        <f t="shared" si="156"/>
        <v>N4058567</v>
      </c>
      <c r="N1967" t="str">
        <f>TRIM(C1967)</f>
        <v>GRC</v>
      </c>
      <c r="O1967" t="str">
        <f>TRIM(D1967)</f>
        <v>zan palla SA</v>
      </c>
      <c r="P1967" t="str">
        <f t="shared" si="154"/>
        <v>non terminato</v>
      </c>
      <c r="Q1967" t="str">
        <f t="shared" si="154"/>
        <v>20</v>
      </c>
      <c r="R1967" t="str">
        <f t="shared" si="154"/>
        <v>18</v>
      </c>
    </row>
    <row r="1968" spans="1:18" ht="12.75" customHeight="1" x14ac:dyDescent="0.3">
      <c r="A1968" s="16">
        <v>1970</v>
      </c>
      <c r="B1968" s="14" t="s">
        <v>947</v>
      </c>
      <c r="C1968" s="14" t="s">
        <v>8</v>
      </c>
      <c r="D1968" s="14" t="s">
        <v>47</v>
      </c>
      <c r="E1968" s="14" t="s">
        <v>10</v>
      </c>
      <c r="F1968" s="16">
        <v>0</v>
      </c>
      <c r="G1968" s="17">
        <v>20</v>
      </c>
      <c r="H1968" s="18" t="str">
        <f t="shared" si="152"/>
        <v/>
      </c>
      <c r="I1968" s="14" t="str">
        <f t="shared" si="153"/>
        <v>ITA-zan pin SPA-20</v>
      </c>
      <c r="J1968" s="32" t="str">
        <f>MID(Tabella1[[#This Row],[COD PRODOTTO]],3,3)</f>
        <v>322</v>
      </c>
      <c r="K1968" s="32"/>
      <c r="L1968" t="str">
        <f t="shared" si="155"/>
        <v>terminato</v>
      </c>
      <c r="M1968" t="str">
        <f t="shared" si="156"/>
        <v>F1322030</v>
      </c>
      <c r="N1968" t="str">
        <f>TRIM(C1968)</f>
        <v>ITA</v>
      </c>
      <c r="O1968" t="str">
        <f>TRIM(D1968)</f>
        <v>zan pin SPA</v>
      </c>
      <c r="P1968" t="str">
        <f t="shared" si="154"/>
        <v>terminato</v>
      </c>
      <c r="Q1968" t="str">
        <f t="shared" si="154"/>
        <v>0</v>
      </c>
      <c r="R1968" t="str">
        <f t="shared" si="154"/>
        <v>20</v>
      </c>
    </row>
    <row r="1969" spans="1:18" ht="12.75" customHeight="1" x14ac:dyDescent="0.3">
      <c r="A1969" s="16">
        <v>1971</v>
      </c>
      <c r="B1969" s="14" t="s">
        <v>947</v>
      </c>
      <c r="C1969" s="14" t="s">
        <v>8</v>
      </c>
      <c r="D1969" s="14" t="s">
        <v>47</v>
      </c>
      <c r="E1969" s="15" t="s">
        <v>1391</v>
      </c>
      <c r="F1969" s="16">
        <v>20</v>
      </c>
      <c r="G1969" s="17">
        <v>32</v>
      </c>
      <c r="H1969" s="18">
        <f t="shared" si="152"/>
        <v>640</v>
      </c>
      <c r="I1969" s="14" t="str">
        <f t="shared" si="153"/>
        <v>ITA-zan pin SPA-32</v>
      </c>
      <c r="J1969" s="32" t="str">
        <f>MID(Tabella1[[#This Row],[COD PRODOTTO]],3,3)</f>
        <v>322</v>
      </c>
      <c r="K1969" s="32"/>
      <c r="L1969" t="str">
        <f t="shared" si="155"/>
        <v>terminato</v>
      </c>
      <c r="M1969" t="str">
        <f t="shared" si="156"/>
        <v>F1322030</v>
      </c>
      <c r="N1969" t="str">
        <f>TRIM(C1969)</f>
        <v>ITA</v>
      </c>
      <c r="O1969" t="str">
        <f>TRIM(D1969)</f>
        <v>zan pin SPA</v>
      </c>
      <c r="P1969" t="str">
        <f t="shared" si="154"/>
        <v>non terminato</v>
      </c>
      <c r="Q1969" t="str">
        <f t="shared" si="154"/>
        <v>20</v>
      </c>
      <c r="R1969" t="str">
        <f t="shared" si="154"/>
        <v>32</v>
      </c>
    </row>
    <row r="1970" spans="1:18" ht="12.75" customHeight="1" x14ac:dyDescent="0.3">
      <c r="A1970" s="16">
        <v>1972</v>
      </c>
      <c r="B1970" s="14" t="s">
        <v>948</v>
      </c>
      <c r="C1970" s="14" t="s">
        <v>8</v>
      </c>
      <c r="D1970" s="14" t="s">
        <v>9</v>
      </c>
      <c r="E1970" s="14" t="s">
        <v>10</v>
      </c>
      <c r="F1970" s="16">
        <v>0</v>
      </c>
      <c r="G1970" s="17">
        <v>28</v>
      </c>
      <c r="H1970" s="18" t="str">
        <f t="shared" si="152"/>
        <v/>
      </c>
      <c r="I1970" s="14" t="str">
        <f t="shared" si="153"/>
        <v>ITA-SG-28</v>
      </c>
      <c r="J1970" s="32" t="str">
        <f>MID(Tabella1[[#This Row],[COD PRODOTTO]],3,3)</f>
        <v>163</v>
      </c>
      <c r="K1970" s="32"/>
      <c r="L1970" t="str">
        <f t="shared" si="155"/>
        <v>terminato</v>
      </c>
      <c r="M1970" t="str">
        <f t="shared" si="156"/>
        <v>C9163999</v>
      </c>
      <c r="N1970" t="str">
        <f>TRIM(C1970)</f>
        <v>ITA</v>
      </c>
      <c r="O1970" t="str">
        <f>TRIM(D1970)</f>
        <v>SG</v>
      </c>
      <c r="P1970" t="str">
        <f t="shared" si="154"/>
        <v>terminato</v>
      </c>
      <c r="Q1970" t="str">
        <f t="shared" si="154"/>
        <v>0</v>
      </c>
      <c r="R1970" t="str">
        <f t="shared" si="154"/>
        <v>28</v>
      </c>
    </row>
    <row r="1971" spans="1:18" ht="12.75" customHeight="1" x14ac:dyDescent="0.3">
      <c r="A1971" s="16">
        <v>1973</v>
      </c>
      <c r="B1971" s="14" t="s">
        <v>948</v>
      </c>
      <c r="C1971" s="14" t="s">
        <v>8</v>
      </c>
      <c r="D1971" s="14" t="s">
        <v>9</v>
      </c>
      <c r="E1971" s="15" t="s">
        <v>1391</v>
      </c>
      <c r="F1971" s="16">
        <v>10</v>
      </c>
      <c r="G1971" s="17">
        <v>27</v>
      </c>
      <c r="H1971" s="18">
        <f t="shared" si="152"/>
        <v>270</v>
      </c>
      <c r="I1971" s="14" t="str">
        <f t="shared" si="153"/>
        <v>ITA-SG-27</v>
      </c>
      <c r="J1971" s="32" t="str">
        <f>MID(Tabella1[[#This Row],[COD PRODOTTO]],3,3)</f>
        <v>163</v>
      </c>
      <c r="K1971" s="32"/>
      <c r="L1971" t="str">
        <f t="shared" si="155"/>
        <v>terminato</v>
      </c>
      <c r="M1971" t="str">
        <f t="shared" si="156"/>
        <v>C9163999</v>
      </c>
      <c r="N1971" t="str">
        <f>TRIM(C1971)</f>
        <v>ITA</v>
      </c>
      <c r="O1971" t="str">
        <f>TRIM(D1971)</f>
        <v>SG</v>
      </c>
      <c r="P1971" t="str">
        <f t="shared" si="154"/>
        <v>non terminato</v>
      </c>
      <c r="Q1971" t="str">
        <f t="shared" si="154"/>
        <v>10</v>
      </c>
      <c r="R1971" t="str">
        <f t="shared" si="154"/>
        <v>27</v>
      </c>
    </row>
    <row r="1972" spans="1:18" ht="12.75" customHeight="1" x14ac:dyDescent="0.3">
      <c r="A1972" s="16">
        <v>1974</v>
      </c>
      <c r="B1972" s="14" t="s">
        <v>949</v>
      </c>
      <c r="C1972" s="14" t="s">
        <v>83</v>
      </c>
      <c r="D1972" s="14" t="s">
        <v>199</v>
      </c>
      <c r="E1972" s="14" t="s">
        <v>10</v>
      </c>
      <c r="F1972" s="16">
        <v>0</v>
      </c>
      <c r="G1972" s="17">
        <v>28</v>
      </c>
      <c r="H1972" s="18" t="str">
        <f t="shared" si="152"/>
        <v/>
      </c>
      <c r="I1972" s="14" t="str">
        <f t="shared" si="153"/>
        <v>GRC-zan palla SA-28</v>
      </c>
      <c r="J1972" s="32" t="str">
        <f>MID(Tabella1[[#This Row],[COD PRODOTTO]],3,3)</f>
        <v>003</v>
      </c>
      <c r="K1972" s="32"/>
      <c r="L1972" t="str">
        <f t="shared" si="155"/>
        <v>terminato</v>
      </c>
      <c r="M1972" t="str">
        <f t="shared" si="156"/>
        <v>V6003263</v>
      </c>
      <c r="N1972" t="str">
        <f>TRIM(C1972)</f>
        <v>GRC</v>
      </c>
      <c r="O1972" t="str">
        <f>TRIM(D1972)</f>
        <v>zan palla SA</v>
      </c>
      <c r="P1972" t="str">
        <f t="shared" si="154"/>
        <v>terminato</v>
      </c>
      <c r="Q1972" t="str">
        <f t="shared" si="154"/>
        <v>0</v>
      </c>
      <c r="R1972" t="str">
        <f t="shared" si="154"/>
        <v>28</v>
      </c>
    </row>
    <row r="1973" spans="1:18" ht="12.75" customHeight="1" x14ac:dyDescent="0.3">
      <c r="A1973" s="16">
        <v>1975</v>
      </c>
      <c r="B1973" s="14" t="s">
        <v>949</v>
      </c>
      <c r="C1973" s="14" t="s">
        <v>83</v>
      </c>
      <c r="D1973" s="14" t="s">
        <v>199</v>
      </c>
      <c r="E1973" s="15" t="s">
        <v>1391</v>
      </c>
      <c r="F1973" s="16">
        <v>20</v>
      </c>
      <c r="G1973" s="17">
        <v>17</v>
      </c>
      <c r="H1973" s="18">
        <f t="shared" si="152"/>
        <v>340</v>
      </c>
      <c r="I1973" s="14" t="str">
        <f t="shared" si="153"/>
        <v>GRC-zan palla SA-17</v>
      </c>
      <c r="J1973" s="32" t="str">
        <f>MID(Tabella1[[#This Row],[COD PRODOTTO]],3,3)</f>
        <v>003</v>
      </c>
      <c r="K1973" s="32"/>
      <c r="L1973" t="str">
        <f t="shared" si="155"/>
        <v>terminato</v>
      </c>
      <c r="M1973" t="str">
        <f t="shared" si="156"/>
        <v>V6003263</v>
      </c>
      <c r="N1973" t="str">
        <f>TRIM(C1973)</f>
        <v>GRC</v>
      </c>
      <c r="O1973" t="str">
        <f>TRIM(D1973)</f>
        <v>zan palla SA</v>
      </c>
      <c r="P1973" t="str">
        <f t="shared" si="154"/>
        <v>non terminato</v>
      </c>
      <c r="Q1973" t="str">
        <f t="shared" si="154"/>
        <v>20</v>
      </c>
      <c r="R1973" t="str">
        <f t="shared" si="154"/>
        <v>17</v>
      </c>
    </row>
    <row r="1974" spans="1:18" ht="12.75" customHeight="1" x14ac:dyDescent="0.3">
      <c r="A1974" s="16">
        <v>1976</v>
      </c>
      <c r="B1974" s="14" t="s">
        <v>949</v>
      </c>
      <c r="C1974" s="14" t="s">
        <v>83</v>
      </c>
      <c r="D1974" s="14" t="s">
        <v>199</v>
      </c>
      <c r="E1974" s="15" t="s">
        <v>1391</v>
      </c>
      <c r="F1974" s="16">
        <v>10</v>
      </c>
      <c r="G1974" s="17">
        <v>25</v>
      </c>
      <c r="H1974" s="18">
        <f t="shared" si="152"/>
        <v>250</v>
      </c>
      <c r="I1974" s="14" t="str">
        <f t="shared" si="153"/>
        <v>GRC-zan palla SA-25</v>
      </c>
      <c r="J1974" s="32" t="str">
        <f>MID(Tabella1[[#This Row],[COD PRODOTTO]],3,3)</f>
        <v>003</v>
      </c>
      <c r="K1974" s="32"/>
      <c r="L1974" t="str">
        <f t="shared" si="155"/>
        <v>terminato</v>
      </c>
      <c r="M1974" t="str">
        <f t="shared" si="156"/>
        <v>V6003263</v>
      </c>
      <c r="N1974" t="str">
        <f>TRIM(C1974)</f>
        <v>GRC</v>
      </c>
      <c r="O1974" t="str">
        <f>TRIM(D1974)</f>
        <v>zan palla SA</v>
      </c>
      <c r="P1974" t="str">
        <f t="shared" si="154"/>
        <v>non terminato</v>
      </c>
      <c r="Q1974" t="str">
        <f t="shared" si="154"/>
        <v>10</v>
      </c>
      <c r="R1974" t="str">
        <f t="shared" si="154"/>
        <v>25</v>
      </c>
    </row>
    <row r="1975" spans="1:18" ht="12.75" customHeight="1" x14ac:dyDescent="0.3">
      <c r="A1975" s="16">
        <v>1977</v>
      </c>
      <c r="B1975" s="14" t="s">
        <v>950</v>
      </c>
      <c r="C1975" s="14" t="s">
        <v>8</v>
      </c>
      <c r="D1975" s="14" t="s">
        <v>65</v>
      </c>
      <c r="E1975" s="15" t="s">
        <v>1391</v>
      </c>
      <c r="F1975" s="16">
        <v>10</v>
      </c>
      <c r="G1975" s="17">
        <v>26</v>
      </c>
      <c r="H1975" s="18">
        <f t="shared" si="152"/>
        <v>260</v>
      </c>
      <c r="I1975" s="14" t="str">
        <f t="shared" si="153"/>
        <v>ITA-zan PAM-26</v>
      </c>
      <c r="J1975" s="32" t="str">
        <f>MID(Tabella1[[#This Row],[COD PRODOTTO]],3,3)</f>
        <v>167</v>
      </c>
      <c r="K1975" s="32"/>
      <c r="L1975" t="str">
        <f t="shared" si="155"/>
        <v>terminato</v>
      </c>
      <c r="M1975" t="str">
        <f t="shared" si="156"/>
        <v>C6167104</v>
      </c>
      <c r="N1975" t="str">
        <f>TRIM(C1975)</f>
        <v>ITA</v>
      </c>
      <c r="O1975" t="str">
        <f>TRIM(D1975)</f>
        <v>zan PAM</v>
      </c>
      <c r="P1975" t="str">
        <f t="shared" si="154"/>
        <v>non terminato</v>
      </c>
      <c r="Q1975" t="str">
        <f t="shared" si="154"/>
        <v>10</v>
      </c>
      <c r="R1975" t="str">
        <f t="shared" si="154"/>
        <v>26</v>
      </c>
    </row>
    <row r="1976" spans="1:18" ht="12.75" customHeight="1" x14ac:dyDescent="0.3">
      <c r="A1976" s="16">
        <v>1978</v>
      </c>
      <c r="B1976" s="14" t="s">
        <v>950</v>
      </c>
      <c r="C1976" s="14" t="s">
        <v>8</v>
      </c>
      <c r="D1976" s="14" t="s">
        <v>65</v>
      </c>
      <c r="E1976" s="14" t="s">
        <v>10</v>
      </c>
      <c r="F1976" s="16">
        <v>0</v>
      </c>
      <c r="G1976" s="17">
        <v>39</v>
      </c>
      <c r="H1976" s="18" t="str">
        <f t="shared" si="152"/>
        <v/>
      </c>
      <c r="I1976" s="14" t="str">
        <f t="shared" si="153"/>
        <v>ITA-zan PAM-39</v>
      </c>
      <c r="J1976" s="32" t="str">
        <f>MID(Tabella1[[#This Row],[COD PRODOTTO]],3,3)</f>
        <v>167</v>
      </c>
      <c r="K1976" s="32"/>
      <c r="L1976" t="str">
        <f t="shared" si="155"/>
        <v>terminato</v>
      </c>
      <c r="M1976" t="str">
        <f t="shared" si="156"/>
        <v>C6167104</v>
      </c>
      <c r="N1976" t="str">
        <f>TRIM(C1976)</f>
        <v>ITA</v>
      </c>
      <c r="O1976" t="str">
        <f>TRIM(D1976)</f>
        <v>zan PAM</v>
      </c>
      <c r="P1976" t="str">
        <f t="shared" si="154"/>
        <v>terminato</v>
      </c>
      <c r="Q1976" t="str">
        <f t="shared" si="154"/>
        <v>0</v>
      </c>
      <c r="R1976" t="str">
        <f t="shared" si="154"/>
        <v>39</v>
      </c>
    </row>
    <row r="1977" spans="1:18" ht="12.75" customHeight="1" x14ac:dyDescent="0.3">
      <c r="A1977" s="16">
        <v>1979</v>
      </c>
      <c r="B1977" s="14" t="s">
        <v>950</v>
      </c>
      <c r="C1977" s="14" t="s">
        <v>8</v>
      </c>
      <c r="D1977" s="14" t="s">
        <v>65</v>
      </c>
      <c r="E1977" s="15" t="s">
        <v>1391</v>
      </c>
      <c r="F1977" s="16">
        <v>20</v>
      </c>
      <c r="G1977" s="17">
        <v>17</v>
      </c>
      <c r="H1977" s="18">
        <f t="shared" si="152"/>
        <v>340</v>
      </c>
      <c r="I1977" s="14" t="str">
        <f t="shared" si="153"/>
        <v>ITA-zan PAM-17</v>
      </c>
      <c r="J1977" s="32" t="str">
        <f>MID(Tabella1[[#This Row],[COD PRODOTTO]],3,3)</f>
        <v>167</v>
      </c>
      <c r="K1977" s="32"/>
      <c r="L1977" t="str">
        <f t="shared" si="155"/>
        <v>terminato</v>
      </c>
      <c r="M1977" t="str">
        <f t="shared" si="156"/>
        <v>C6167104</v>
      </c>
      <c r="N1977" t="str">
        <f>TRIM(C1977)</f>
        <v>ITA</v>
      </c>
      <c r="O1977" t="str">
        <f>TRIM(D1977)</f>
        <v>zan PAM</v>
      </c>
      <c r="P1977" t="str">
        <f t="shared" si="154"/>
        <v>non terminato</v>
      </c>
      <c r="Q1977" t="str">
        <f t="shared" si="154"/>
        <v>20</v>
      </c>
      <c r="R1977" t="str">
        <f t="shared" si="154"/>
        <v>17</v>
      </c>
    </row>
    <row r="1978" spans="1:18" ht="12.75" customHeight="1" x14ac:dyDescent="0.3">
      <c r="A1978" s="16">
        <v>1980</v>
      </c>
      <c r="B1978" s="14" t="s">
        <v>951</v>
      </c>
      <c r="C1978" s="14" t="s">
        <v>30</v>
      </c>
      <c r="D1978" s="14" t="s">
        <v>16</v>
      </c>
      <c r="E1978" s="14" t="s">
        <v>10</v>
      </c>
      <c r="F1978" s="16">
        <v>0</v>
      </c>
      <c r="G1978" s="17">
        <v>36</v>
      </c>
      <c r="H1978" s="18" t="str">
        <f t="shared" si="152"/>
        <v/>
      </c>
      <c r="I1978" s="14" t="str">
        <f t="shared" si="153"/>
        <v>NON PRESENTE-EGYPTIAN SAE-36</v>
      </c>
      <c r="J1978" s="32" t="str">
        <f>MID(Tabella1[[#This Row],[COD PRODOTTO]],3,3)</f>
        <v>614</v>
      </c>
      <c r="K1978" s="32"/>
      <c r="L1978" t="str">
        <f t="shared" si="155"/>
        <v>terminato</v>
      </c>
      <c r="M1978" t="str">
        <f t="shared" si="156"/>
        <v>F2614054</v>
      </c>
      <c r="N1978" t="str">
        <f>TRIM(C1978)</f>
        <v>NON PRESENTE</v>
      </c>
      <c r="O1978" t="str">
        <f>TRIM(D1978)</f>
        <v>EGYPTIAN SAE</v>
      </c>
      <c r="P1978" t="str">
        <f t="shared" si="154"/>
        <v>terminato</v>
      </c>
      <c r="Q1978" t="str">
        <f t="shared" si="154"/>
        <v>0</v>
      </c>
      <c r="R1978" t="str">
        <f t="shared" si="154"/>
        <v>36</v>
      </c>
    </row>
    <row r="1979" spans="1:18" ht="12.75" customHeight="1" x14ac:dyDescent="0.3">
      <c r="A1979" s="16">
        <v>1981</v>
      </c>
      <c r="B1979" s="14" t="s">
        <v>952</v>
      </c>
      <c r="C1979" s="14" t="s">
        <v>30</v>
      </c>
      <c r="D1979" s="14" t="s">
        <v>16</v>
      </c>
      <c r="E1979" s="14" t="s">
        <v>10</v>
      </c>
      <c r="F1979" s="16">
        <v>0</v>
      </c>
      <c r="G1979" s="17">
        <v>23</v>
      </c>
      <c r="H1979" s="18" t="str">
        <f t="shared" si="152"/>
        <v/>
      </c>
      <c r="I1979" s="14" t="str">
        <f t="shared" si="153"/>
        <v>NON PRESENTE-EGYPTIAN SAE-23</v>
      </c>
      <c r="J1979" s="32" t="str">
        <f>MID(Tabella1[[#This Row],[COD PRODOTTO]],3,3)</f>
        <v>359</v>
      </c>
      <c r="K1979" s="32"/>
      <c r="L1979" t="str">
        <f t="shared" si="155"/>
        <v>terminato</v>
      </c>
      <c r="M1979" t="str">
        <f t="shared" si="156"/>
        <v>R0359944</v>
      </c>
      <c r="N1979" t="str">
        <f>TRIM(C1979)</f>
        <v>NON PRESENTE</v>
      </c>
      <c r="O1979" t="str">
        <f>TRIM(D1979)</f>
        <v>EGYPTIAN SAE</v>
      </c>
      <c r="P1979" t="str">
        <f t="shared" si="154"/>
        <v>terminato</v>
      </c>
      <c r="Q1979" t="str">
        <f t="shared" si="154"/>
        <v>0</v>
      </c>
      <c r="R1979" t="str">
        <f t="shared" si="154"/>
        <v>23</v>
      </c>
    </row>
    <row r="1980" spans="1:18" ht="12.75" customHeight="1" x14ac:dyDescent="0.3">
      <c r="A1980" s="16">
        <v>1982</v>
      </c>
      <c r="B1980" s="14" t="s">
        <v>952</v>
      </c>
      <c r="C1980" s="14" t="s">
        <v>30</v>
      </c>
      <c r="D1980" s="14" t="s">
        <v>16</v>
      </c>
      <c r="E1980" s="15" t="s">
        <v>1391</v>
      </c>
      <c r="F1980" s="16">
        <v>10</v>
      </c>
      <c r="G1980" s="17">
        <v>20</v>
      </c>
      <c r="H1980" s="18">
        <f t="shared" si="152"/>
        <v>200</v>
      </c>
      <c r="I1980" s="14" t="str">
        <f t="shared" si="153"/>
        <v>NON PRESENTE-EGYPTIAN SAE-20</v>
      </c>
      <c r="J1980" s="32" t="str">
        <f>MID(Tabella1[[#This Row],[COD PRODOTTO]],3,3)</f>
        <v>359</v>
      </c>
      <c r="K1980" s="32"/>
      <c r="L1980" t="str">
        <f t="shared" si="155"/>
        <v>terminato</v>
      </c>
      <c r="M1980" t="str">
        <f t="shared" si="156"/>
        <v>R0359944</v>
      </c>
      <c r="N1980" t="str">
        <f>TRIM(C1980)</f>
        <v>NON PRESENTE</v>
      </c>
      <c r="O1980" t="str">
        <f>TRIM(D1980)</f>
        <v>EGYPTIAN SAE</v>
      </c>
      <c r="P1980" t="str">
        <f t="shared" si="154"/>
        <v>non terminato</v>
      </c>
      <c r="Q1980" t="str">
        <f t="shared" si="154"/>
        <v>10</v>
      </c>
      <c r="R1980" t="str">
        <f t="shared" si="154"/>
        <v>20</v>
      </c>
    </row>
    <row r="1981" spans="1:18" ht="12.75" customHeight="1" x14ac:dyDescent="0.3">
      <c r="A1981" s="16">
        <v>1983</v>
      </c>
      <c r="B1981" s="14" t="s">
        <v>952</v>
      </c>
      <c r="C1981" s="14" t="s">
        <v>30</v>
      </c>
      <c r="D1981" s="14" t="s">
        <v>16</v>
      </c>
      <c r="E1981" s="15" t="s">
        <v>1391</v>
      </c>
      <c r="F1981" s="16">
        <v>20</v>
      </c>
      <c r="G1981" s="17">
        <v>20</v>
      </c>
      <c r="H1981" s="18">
        <f t="shared" si="152"/>
        <v>400</v>
      </c>
      <c r="I1981" s="14" t="str">
        <f t="shared" si="153"/>
        <v>NON PRESENTE-EGYPTIAN SAE-20</v>
      </c>
      <c r="J1981" s="32" t="str">
        <f>MID(Tabella1[[#This Row],[COD PRODOTTO]],3,3)</f>
        <v>359</v>
      </c>
      <c r="K1981" s="32"/>
      <c r="L1981" t="str">
        <f t="shared" si="155"/>
        <v>terminato</v>
      </c>
      <c r="M1981" t="str">
        <f t="shared" si="156"/>
        <v>R0359944</v>
      </c>
      <c r="N1981" t="str">
        <f>TRIM(C1981)</f>
        <v>NON PRESENTE</v>
      </c>
      <c r="O1981" t="str">
        <f>TRIM(D1981)</f>
        <v>EGYPTIAN SAE</v>
      </c>
      <c r="P1981" t="str">
        <f t="shared" si="154"/>
        <v>non terminato</v>
      </c>
      <c r="Q1981" t="str">
        <f t="shared" si="154"/>
        <v>20</v>
      </c>
      <c r="R1981" t="str">
        <f t="shared" si="154"/>
        <v>20</v>
      </c>
    </row>
    <row r="1982" spans="1:18" ht="12.75" customHeight="1" x14ac:dyDescent="0.3">
      <c r="A1982" s="16">
        <v>1984</v>
      </c>
      <c r="B1982" s="14" t="s">
        <v>953</v>
      </c>
      <c r="C1982" s="14" t="s">
        <v>8</v>
      </c>
      <c r="D1982" s="14" t="s">
        <v>36</v>
      </c>
      <c r="E1982" s="14" t="s">
        <v>10</v>
      </c>
      <c r="F1982" s="16">
        <v>0</v>
      </c>
      <c r="G1982" s="17">
        <v>35</v>
      </c>
      <c r="H1982" s="18" t="str">
        <f t="shared" si="152"/>
        <v/>
      </c>
      <c r="I1982" s="14" t="str">
        <f t="shared" si="153"/>
        <v>ITA-zan VETRI-35</v>
      </c>
      <c r="J1982" s="32" t="str">
        <f>MID(Tabella1[[#This Row],[COD PRODOTTO]],3,3)</f>
        <v>926</v>
      </c>
      <c r="K1982" s="32"/>
      <c r="L1982" t="str">
        <f t="shared" si="155"/>
        <v>terminato</v>
      </c>
      <c r="M1982" t="str">
        <f t="shared" si="156"/>
        <v>E2926455</v>
      </c>
      <c r="N1982" t="str">
        <f>TRIM(C1982)</f>
        <v>ITA</v>
      </c>
      <c r="O1982" t="str">
        <f>TRIM(D1982)</f>
        <v>zan VETRI</v>
      </c>
      <c r="P1982" t="str">
        <f t="shared" si="154"/>
        <v>terminato</v>
      </c>
      <c r="Q1982" t="str">
        <f t="shared" si="154"/>
        <v>0</v>
      </c>
      <c r="R1982" t="str">
        <f t="shared" si="154"/>
        <v>35</v>
      </c>
    </row>
    <row r="1983" spans="1:18" ht="12.75" customHeight="1" x14ac:dyDescent="0.3">
      <c r="A1983" s="16">
        <v>1985</v>
      </c>
      <c r="B1983" s="14" t="s">
        <v>954</v>
      </c>
      <c r="C1983" s="14" t="s">
        <v>8</v>
      </c>
      <c r="D1983" s="14" t="s">
        <v>9</v>
      </c>
      <c r="E1983" s="15" t="s">
        <v>1391</v>
      </c>
      <c r="F1983" s="16">
        <v>20</v>
      </c>
      <c r="G1983" s="17">
        <v>14</v>
      </c>
      <c r="H1983" s="18">
        <f t="shared" si="152"/>
        <v>280</v>
      </c>
      <c r="I1983" s="14" t="str">
        <f t="shared" si="153"/>
        <v>ITA-SG-14</v>
      </c>
      <c r="J1983" s="32" t="str">
        <f>MID(Tabella1[[#This Row],[COD PRODOTTO]],3,3)</f>
        <v>046</v>
      </c>
      <c r="K1983" s="32"/>
      <c r="L1983" t="str">
        <f t="shared" si="155"/>
        <v>terminato</v>
      </c>
      <c r="M1983" t="str">
        <f t="shared" si="156"/>
        <v>M8046440</v>
      </c>
      <c r="N1983" t="str">
        <f>TRIM(C1983)</f>
        <v>ITA</v>
      </c>
      <c r="O1983" t="str">
        <f>TRIM(D1983)</f>
        <v>SG</v>
      </c>
      <c r="P1983" t="str">
        <f t="shared" si="154"/>
        <v>non terminato</v>
      </c>
      <c r="Q1983" t="str">
        <f t="shared" si="154"/>
        <v>20</v>
      </c>
      <c r="R1983" t="str">
        <f t="shared" si="154"/>
        <v>14</v>
      </c>
    </row>
    <row r="1984" spans="1:18" ht="12.75" customHeight="1" x14ac:dyDescent="0.3">
      <c r="A1984" s="16">
        <v>1986</v>
      </c>
      <c r="B1984" s="14" t="s">
        <v>954</v>
      </c>
      <c r="C1984" s="14" t="s">
        <v>8</v>
      </c>
      <c r="D1984" s="14" t="s">
        <v>9</v>
      </c>
      <c r="E1984" s="14" t="s">
        <v>10</v>
      </c>
      <c r="F1984" s="16">
        <v>0</v>
      </c>
      <c r="G1984" s="17">
        <v>18</v>
      </c>
      <c r="H1984" s="18" t="str">
        <f t="shared" si="152"/>
        <v/>
      </c>
      <c r="I1984" s="14" t="str">
        <f t="shared" si="153"/>
        <v>ITA-SG-18</v>
      </c>
      <c r="J1984" s="32" t="str">
        <f>MID(Tabella1[[#This Row],[COD PRODOTTO]],3,3)</f>
        <v>046</v>
      </c>
      <c r="K1984" s="32"/>
      <c r="L1984" t="str">
        <f t="shared" si="155"/>
        <v>terminato</v>
      </c>
      <c r="M1984" t="str">
        <f t="shared" si="156"/>
        <v>M8046440</v>
      </c>
      <c r="N1984" t="str">
        <f>TRIM(C1984)</f>
        <v>ITA</v>
      </c>
      <c r="O1984" t="str">
        <f>TRIM(D1984)</f>
        <v>SG</v>
      </c>
      <c r="P1984" t="str">
        <f t="shared" si="154"/>
        <v>terminato</v>
      </c>
      <c r="Q1984" t="str">
        <f t="shared" si="154"/>
        <v>0</v>
      </c>
      <c r="R1984" t="str">
        <f t="shared" si="154"/>
        <v>18</v>
      </c>
    </row>
    <row r="1985" spans="1:18" ht="12.75" customHeight="1" x14ac:dyDescent="0.3">
      <c r="A1985" s="16">
        <v>1987</v>
      </c>
      <c r="B1985" s="14" t="s">
        <v>954</v>
      </c>
      <c r="C1985" s="14" t="s">
        <v>8</v>
      </c>
      <c r="D1985" s="14" t="s">
        <v>9</v>
      </c>
      <c r="E1985" s="15" t="s">
        <v>1391</v>
      </c>
      <c r="F1985" s="16">
        <v>10</v>
      </c>
      <c r="G1985" s="17">
        <v>25</v>
      </c>
      <c r="H1985" s="18">
        <f t="shared" si="152"/>
        <v>250</v>
      </c>
      <c r="I1985" s="14" t="str">
        <f t="shared" si="153"/>
        <v>ITA-SG-25</v>
      </c>
      <c r="J1985" s="32" t="str">
        <f>MID(Tabella1[[#This Row],[COD PRODOTTO]],3,3)</f>
        <v>046</v>
      </c>
      <c r="K1985" s="32"/>
      <c r="L1985" t="str">
        <f t="shared" si="155"/>
        <v>terminato</v>
      </c>
      <c r="M1985" t="str">
        <f t="shared" si="156"/>
        <v>M8046440</v>
      </c>
      <c r="N1985" t="str">
        <f>TRIM(C1985)</f>
        <v>ITA</v>
      </c>
      <c r="O1985" t="str">
        <f>TRIM(D1985)</f>
        <v>SG</v>
      </c>
      <c r="P1985" t="str">
        <f t="shared" si="154"/>
        <v>non terminato</v>
      </c>
      <c r="Q1985" t="str">
        <f t="shared" si="154"/>
        <v>10</v>
      </c>
      <c r="R1985" t="str">
        <f t="shared" si="154"/>
        <v>25</v>
      </c>
    </row>
    <row r="1986" spans="1:18" ht="12.75" customHeight="1" x14ac:dyDescent="0.3">
      <c r="A1986" s="16">
        <v>1988</v>
      </c>
      <c r="B1986" s="14" t="s">
        <v>955</v>
      </c>
      <c r="C1986" s="14" t="s">
        <v>8</v>
      </c>
      <c r="D1986" s="14" t="s">
        <v>54</v>
      </c>
      <c r="E1986" s="15" t="s">
        <v>1391</v>
      </c>
      <c r="F1986" s="16">
        <v>20</v>
      </c>
      <c r="G1986" s="17">
        <v>33</v>
      </c>
      <c r="H1986" s="18">
        <f t="shared" ref="H1986:H2049" si="157">IF(G1986*F1986=0,"",G1986*F1986)</f>
        <v>660</v>
      </c>
      <c r="I1986" s="14" t="str">
        <f t="shared" ref="I1986:I2049" si="158">_xlfn.CONCAT(C1986,"-",D1986,"-",G1986)</f>
        <v>ITA-zan S.R.L.-33</v>
      </c>
      <c r="J1986" s="32" t="str">
        <f>MID(Tabella1[[#This Row],[COD PRODOTTO]],3,3)</f>
        <v>524</v>
      </c>
      <c r="K1986" s="32"/>
      <c r="L1986" t="str">
        <f t="shared" si="155"/>
        <v>terminato</v>
      </c>
      <c r="M1986" t="str">
        <f t="shared" si="156"/>
        <v>V7524822</v>
      </c>
      <c r="N1986" t="str">
        <f>TRIM(C1986)</f>
        <v>ITA</v>
      </c>
      <c r="O1986" t="str">
        <f>TRIM(D1986)</f>
        <v>zan S.R.L.</v>
      </c>
      <c r="P1986" t="str">
        <f>TRIM(E1986)</f>
        <v>non terminato</v>
      </c>
      <c r="Q1986" t="str">
        <f>TRIM(F1986)</f>
        <v>20</v>
      </c>
      <c r="R1986" t="str">
        <f>TRIM(G1986)</f>
        <v>33</v>
      </c>
    </row>
    <row r="1987" spans="1:18" ht="12.75" customHeight="1" x14ac:dyDescent="0.3">
      <c r="A1987" s="16">
        <v>1989</v>
      </c>
      <c r="B1987" s="14" t="s">
        <v>956</v>
      </c>
      <c r="C1987" s="14" t="s">
        <v>8</v>
      </c>
      <c r="D1987" s="14" t="s">
        <v>9</v>
      </c>
      <c r="E1987" s="15" t="s">
        <v>1391</v>
      </c>
      <c r="F1987" s="16">
        <v>20</v>
      </c>
      <c r="G1987" s="17">
        <v>36</v>
      </c>
      <c r="H1987" s="18">
        <f t="shared" si="157"/>
        <v>720</v>
      </c>
      <c r="I1987" s="14" t="str">
        <f t="shared" si="158"/>
        <v>ITA-SG-36</v>
      </c>
      <c r="J1987" s="32" t="str">
        <f>MID(Tabella1[[#This Row],[COD PRODOTTO]],3,3)</f>
        <v>608</v>
      </c>
      <c r="K1987" s="32"/>
      <c r="L1987" t="str">
        <f t="shared" ref="L1987:L2050" si="159">IF($E1987="","non terminato","terminato")</f>
        <v>terminato</v>
      </c>
      <c r="M1987" t="str">
        <f t="shared" ref="M1987:M2050" si="160">TRIM(B1987)</f>
        <v>M9608615</v>
      </c>
      <c r="N1987" t="str">
        <f>TRIM(C1987)</f>
        <v>ITA</v>
      </c>
      <c r="O1987" t="str">
        <f>TRIM(D1987)</f>
        <v>SG</v>
      </c>
      <c r="P1987" t="str">
        <f>TRIM(E1987)</f>
        <v>non terminato</v>
      </c>
      <c r="Q1987" t="str">
        <f t="shared" ref="Q1987:R2050" si="161">TRIM(F1987)</f>
        <v>20</v>
      </c>
      <c r="R1987" t="str">
        <f t="shared" si="161"/>
        <v>36</v>
      </c>
    </row>
    <row r="1988" spans="1:18" ht="12.75" customHeight="1" x14ac:dyDescent="0.3">
      <c r="A1988" s="16">
        <v>1990</v>
      </c>
      <c r="B1988" s="14" t="s">
        <v>956</v>
      </c>
      <c r="C1988" s="14" t="s">
        <v>8</v>
      </c>
      <c r="D1988" s="14" t="s">
        <v>9</v>
      </c>
      <c r="E1988" s="14" t="s">
        <v>10</v>
      </c>
      <c r="F1988" s="16">
        <v>0</v>
      </c>
      <c r="G1988" s="17">
        <v>29</v>
      </c>
      <c r="H1988" s="18" t="str">
        <f t="shared" si="157"/>
        <v/>
      </c>
      <c r="I1988" s="14" t="str">
        <f t="shared" si="158"/>
        <v>ITA-SG-29</v>
      </c>
      <c r="J1988" s="32" t="str">
        <f>MID(Tabella1[[#This Row],[COD PRODOTTO]],3,3)</f>
        <v>608</v>
      </c>
      <c r="K1988" s="32"/>
      <c r="L1988" t="str">
        <f t="shared" si="159"/>
        <v>terminato</v>
      </c>
      <c r="M1988" t="str">
        <f t="shared" si="160"/>
        <v>M9608615</v>
      </c>
      <c r="N1988" t="str">
        <f>TRIM(C1988)</f>
        <v>ITA</v>
      </c>
      <c r="O1988" t="str">
        <f>TRIM(D1988)</f>
        <v>SG</v>
      </c>
      <c r="P1988" t="str">
        <f>TRIM(E1988)</f>
        <v>terminato</v>
      </c>
      <c r="Q1988" t="str">
        <f t="shared" si="161"/>
        <v>0</v>
      </c>
      <c r="R1988" t="str">
        <f t="shared" si="161"/>
        <v>29</v>
      </c>
    </row>
    <row r="1989" spans="1:18" ht="12.75" customHeight="1" x14ac:dyDescent="0.3">
      <c r="A1989" s="16">
        <v>1991</v>
      </c>
      <c r="B1989" s="14" t="s">
        <v>956</v>
      </c>
      <c r="C1989" s="14" t="s">
        <v>8</v>
      </c>
      <c r="D1989" s="14" t="s">
        <v>9</v>
      </c>
      <c r="E1989" s="15" t="s">
        <v>1391</v>
      </c>
      <c r="F1989" s="16">
        <v>20</v>
      </c>
      <c r="G1989" s="17">
        <v>13</v>
      </c>
      <c r="H1989" s="18">
        <f t="shared" si="157"/>
        <v>260</v>
      </c>
      <c r="I1989" s="14" t="str">
        <f t="shared" si="158"/>
        <v>ITA-SG-13</v>
      </c>
      <c r="J1989" s="32" t="str">
        <f>MID(Tabella1[[#This Row],[COD PRODOTTO]],3,3)</f>
        <v>608</v>
      </c>
      <c r="K1989" s="32"/>
      <c r="L1989" t="str">
        <f t="shared" si="159"/>
        <v>terminato</v>
      </c>
      <c r="M1989" t="str">
        <f t="shared" si="160"/>
        <v>M9608615</v>
      </c>
      <c r="N1989" t="str">
        <f>TRIM(C1989)</f>
        <v>ITA</v>
      </c>
      <c r="O1989" t="str">
        <f>TRIM(D1989)</f>
        <v>SG</v>
      </c>
      <c r="P1989" t="str">
        <f>TRIM(E1989)</f>
        <v>non terminato</v>
      </c>
      <c r="Q1989" t="str">
        <f t="shared" si="161"/>
        <v>20</v>
      </c>
      <c r="R1989" t="str">
        <f t="shared" si="161"/>
        <v>13</v>
      </c>
    </row>
    <row r="1990" spans="1:18" ht="12.75" customHeight="1" x14ac:dyDescent="0.3">
      <c r="A1990" s="16">
        <v>1992</v>
      </c>
      <c r="B1990" s="14" t="s">
        <v>956</v>
      </c>
      <c r="C1990" s="14" t="s">
        <v>8</v>
      </c>
      <c r="D1990" s="14" t="s">
        <v>9</v>
      </c>
      <c r="E1990" s="15" t="s">
        <v>1391</v>
      </c>
      <c r="F1990" s="16">
        <v>10</v>
      </c>
      <c r="G1990" s="17">
        <v>13</v>
      </c>
      <c r="H1990" s="18">
        <f t="shared" si="157"/>
        <v>130</v>
      </c>
      <c r="I1990" s="14" t="str">
        <f t="shared" si="158"/>
        <v>ITA-SG-13</v>
      </c>
      <c r="J1990" s="32" t="str">
        <f>MID(Tabella1[[#This Row],[COD PRODOTTO]],3,3)</f>
        <v>608</v>
      </c>
      <c r="K1990" s="32"/>
      <c r="L1990" t="str">
        <f t="shared" si="159"/>
        <v>terminato</v>
      </c>
      <c r="M1990" t="str">
        <f t="shared" si="160"/>
        <v>M9608615</v>
      </c>
      <c r="N1990" t="str">
        <f>TRIM(C1990)</f>
        <v>ITA</v>
      </c>
      <c r="O1990" t="str">
        <f>TRIM(D1990)</f>
        <v>SG</v>
      </c>
      <c r="P1990" t="str">
        <f>TRIM(E1990)</f>
        <v>non terminato</v>
      </c>
      <c r="Q1990" t="str">
        <f t="shared" si="161"/>
        <v>10</v>
      </c>
      <c r="R1990" t="str">
        <f t="shared" si="161"/>
        <v>13</v>
      </c>
    </row>
    <row r="1991" spans="1:18" ht="12.75" customHeight="1" x14ac:dyDescent="0.3">
      <c r="A1991" s="16">
        <v>1993</v>
      </c>
      <c r="B1991" s="14" t="s">
        <v>957</v>
      </c>
      <c r="C1991" s="14" t="s">
        <v>8</v>
      </c>
      <c r="D1991" s="14" t="s">
        <v>36</v>
      </c>
      <c r="E1991" s="14" t="s">
        <v>10</v>
      </c>
      <c r="F1991" s="16">
        <v>0</v>
      </c>
      <c r="G1991" s="17">
        <v>39</v>
      </c>
      <c r="H1991" s="18" t="str">
        <f t="shared" si="157"/>
        <v/>
      </c>
      <c r="I1991" s="14" t="str">
        <f t="shared" si="158"/>
        <v>ITA-zan VETRI-39</v>
      </c>
      <c r="J1991" s="32" t="str">
        <f>MID(Tabella1[[#This Row],[COD PRODOTTO]],3,3)</f>
        <v>772</v>
      </c>
      <c r="K1991" s="32"/>
      <c r="L1991" t="str">
        <f t="shared" si="159"/>
        <v>terminato</v>
      </c>
      <c r="M1991" t="str">
        <f t="shared" si="160"/>
        <v>C7772923</v>
      </c>
      <c r="N1991" t="str">
        <f>TRIM(C1991)</f>
        <v>ITA</v>
      </c>
      <c r="O1991" t="str">
        <f>TRIM(D1991)</f>
        <v>zan VETRI</v>
      </c>
      <c r="P1991" t="str">
        <f>TRIM(E1991)</f>
        <v>terminato</v>
      </c>
      <c r="Q1991" t="str">
        <f t="shared" si="161"/>
        <v>0</v>
      </c>
      <c r="R1991" t="str">
        <f t="shared" si="161"/>
        <v>39</v>
      </c>
    </row>
    <row r="1992" spans="1:18" ht="12.75" customHeight="1" x14ac:dyDescent="0.3">
      <c r="A1992" s="16">
        <v>1994</v>
      </c>
      <c r="B1992" s="14" t="s">
        <v>958</v>
      </c>
      <c r="C1992" s="14" t="s">
        <v>8</v>
      </c>
      <c r="D1992" s="14" t="s">
        <v>54</v>
      </c>
      <c r="E1992" s="14" t="s">
        <v>10</v>
      </c>
      <c r="F1992" s="16">
        <v>0</v>
      </c>
      <c r="G1992" s="17">
        <v>16</v>
      </c>
      <c r="H1992" s="18" t="str">
        <f t="shared" si="157"/>
        <v/>
      </c>
      <c r="I1992" s="14" t="str">
        <f t="shared" si="158"/>
        <v>ITA-zan S.R.L.-16</v>
      </c>
      <c r="J1992" s="32" t="str">
        <f>MID(Tabella1[[#This Row],[COD PRODOTTO]],3,3)</f>
        <v>940</v>
      </c>
      <c r="K1992" s="32"/>
      <c r="L1992" t="str">
        <f t="shared" si="159"/>
        <v>terminato</v>
      </c>
      <c r="M1992" t="str">
        <f t="shared" si="160"/>
        <v>P7940555</v>
      </c>
      <c r="N1992" t="str">
        <f>TRIM(C1992)</f>
        <v>ITA</v>
      </c>
      <c r="O1992" t="str">
        <f>TRIM(D1992)</f>
        <v>zan S.R.L.</v>
      </c>
      <c r="P1992" t="str">
        <f>TRIM(E1992)</f>
        <v>terminato</v>
      </c>
      <c r="Q1992" t="str">
        <f t="shared" si="161"/>
        <v>0</v>
      </c>
      <c r="R1992" t="str">
        <f t="shared" si="161"/>
        <v>16</v>
      </c>
    </row>
    <row r="1993" spans="1:18" ht="12.75" customHeight="1" x14ac:dyDescent="0.3">
      <c r="A1993" s="16">
        <v>1995</v>
      </c>
      <c r="B1993" s="14" t="s">
        <v>959</v>
      </c>
      <c r="C1993" s="14" t="s">
        <v>8</v>
      </c>
      <c r="D1993" s="14" t="s">
        <v>47</v>
      </c>
      <c r="E1993" s="14" t="s">
        <v>10</v>
      </c>
      <c r="F1993" s="16">
        <v>0</v>
      </c>
      <c r="G1993" s="17">
        <v>21</v>
      </c>
      <c r="H1993" s="18" t="str">
        <f t="shared" si="157"/>
        <v/>
      </c>
      <c r="I1993" s="14" t="str">
        <f t="shared" si="158"/>
        <v>ITA-zan pin SPA-21</v>
      </c>
      <c r="J1993" s="32" t="str">
        <f>MID(Tabella1[[#This Row],[COD PRODOTTO]],3,3)</f>
        <v>647</v>
      </c>
      <c r="K1993" s="32"/>
      <c r="L1993" t="str">
        <f t="shared" si="159"/>
        <v>terminato</v>
      </c>
      <c r="M1993" t="str">
        <f t="shared" si="160"/>
        <v>R8647310</v>
      </c>
      <c r="N1993" t="str">
        <f>TRIM(C1993)</f>
        <v>ITA</v>
      </c>
      <c r="O1993" t="str">
        <f>TRIM(D1993)</f>
        <v>zan pin SPA</v>
      </c>
      <c r="P1993" t="str">
        <f>TRIM(E1993)</f>
        <v>terminato</v>
      </c>
      <c r="Q1993" t="str">
        <f t="shared" si="161"/>
        <v>0</v>
      </c>
      <c r="R1993" t="str">
        <f t="shared" si="161"/>
        <v>21</v>
      </c>
    </row>
    <row r="1994" spans="1:18" ht="12.75" customHeight="1" x14ac:dyDescent="0.3">
      <c r="A1994" s="16">
        <v>1996</v>
      </c>
      <c r="B1994" s="14" t="s">
        <v>960</v>
      </c>
      <c r="C1994" s="14" t="s">
        <v>8</v>
      </c>
      <c r="D1994" s="14" t="s">
        <v>97</v>
      </c>
      <c r="E1994" s="15" t="s">
        <v>1391</v>
      </c>
      <c r="F1994" s="16">
        <v>10</v>
      </c>
      <c r="G1994" s="17">
        <v>27</v>
      </c>
      <c r="H1994" s="18">
        <f t="shared" si="157"/>
        <v>270</v>
      </c>
      <c r="I1994" s="14" t="str">
        <f t="shared" si="158"/>
        <v>ITA-zan SPA-27</v>
      </c>
      <c r="J1994" s="32" t="str">
        <f>MID(Tabella1[[#This Row],[COD PRODOTTO]],3,3)</f>
        <v>978</v>
      </c>
      <c r="K1994" s="32"/>
      <c r="L1994" t="str">
        <f t="shared" si="159"/>
        <v>terminato</v>
      </c>
      <c r="M1994" t="str">
        <f t="shared" si="160"/>
        <v>S1978197</v>
      </c>
      <c r="N1994" t="str">
        <f>TRIM(C1994)</f>
        <v>ITA</v>
      </c>
      <c r="O1994" t="str">
        <f>TRIM(D1994)</f>
        <v>zan SPA</v>
      </c>
      <c r="P1994" t="str">
        <f>TRIM(E1994)</f>
        <v>non terminato</v>
      </c>
      <c r="Q1994" t="str">
        <f t="shared" si="161"/>
        <v>10</v>
      </c>
      <c r="R1994" t="str">
        <f t="shared" si="161"/>
        <v>27</v>
      </c>
    </row>
    <row r="1995" spans="1:18" ht="12.75" customHeight="1" x14ac:dyDescent="0.3">
      <c r="A1995" s="16">
        <v>1997</v>
      </c>
      <c r="B1995" s="14" t="s">
        <v>960</v>
      </c>
      <c r="C1995" s="14" t="s">
        <v>8</v>
      </c>
      <c r="D1995" s="14" t="s">
        <v>97</v>
      </c>
      <c r="E1995" s="15" t="s">
        <v>1391</v>
      </c>
      <c r="F1995" s="16">
        <v>20</v>
      </c>
      <c r="G1995" s="17">
        <v>16</v>
      </c>
      <c r="H1995" s="18">
        <f t="shared" si="157"/>
        <v>320</v>
      </c>
      <c r="I1995" s="14" t="str">
        <f t="shared" si="158"/>
        <v>ITA-zan SPA-16</v>
      </c>
      <c r="J1995" s="32" t="str">
        <f>MID(Tabella1[[#This Row],[COD PRODOTTO]],3,3)</f>
        <v>978</v>
      </c>
      <c r="K1995" s="32"/>
      <c r="L1995" t="str">
        <f t="shared" si="159"/>
        <v>terminato</v>
      </c>
      <c r="M1995" t="str">
        <f t="shared" si="160"/>
        <v>S1978197</v>
      </c>
      <c r="N1995" t="str">
        <f>TRIM(C1995)</f>
        <v>ITA</v>
      </c>
      <c r="O1995" t="str">
        <f>TRIM(D1995)</f>
        <v>zan SPA</v>
      </c>
      <c r="P1995" t="str">
        <f>TRIM(E1995)</f>
        <v>non terminato</v>
      </c>
      <c r="Q1995" t="str">
        <f t="shared" si="161"/>
        <v>20</v>
      </c>
      <c r="R1995" t="str">
        <f t="shared" si="161"/>
        <v>16</v>
      </c>
    </row>
    <row r="1996" spans="1:18" ht="12.75" customHeight="1" x14ac:dyDescent="0.3">
      <c r="A1996" s="16">
        <v>1998</v>
      </c>
      <c r="B1996" s="14" t="s">
        <v>960</v>
      </c>
      <c r="C1996" s="14" t="s">
        <v>8</v>
      </c>
      <c r="D1996" s="14" t="s">
        <v>97</v>
      </c>
      <c r="E1996" s="14" t="s">
        <v>10</v>
      </c>
      <c r="F1996" s="16">
        <v>0</v>
      </c>
      <c r="G1996" s="17">
        <v>39</v>
      </c>
      <c r="H1996" s="18" t="str">
        <f t="shared" si="157"/>
        <v/>
      </c>
      <c r="I1996" s="14" t="str">
        <f t="shared" si="158"/>
        <v>ITA-zan SPA-39</v>
      </c>
      <c r="J1996" s="32" t="str">
        <f>MID(Tabella1[[#This Row],[COD PRODOTTO]],3,3)</f>
        <v>978</v>
      </c>
      <c r="K1996" s="32"/>
      <c r="L1996" t="str">
        <f t="shared" si="159"/>
        <v>terminato</v>
      </c>
      <c r="M1996" t="str">
        <f t="shared" si="160"/>
        <v>S1978197</v>
      </c>
      <c r="N1996" t="str">
        <f>TRIM(C1996)</f>
        <v>ITA</v>
      </c>
      <c r="O1996" t="str">
        <f>TRIM(D1996)</f>
        <v>zan SPA</v>
      </c>
      <c r="P1996" t="str">
        <f>TRIM(E1996)</f>
        <v>terminato</v>
      </c>
      <c r="Q1996" t="str">
        <f t="shared" si="161"/>
        <v>0</v>
      </c>
      <c r="R1996" t="str">
        <f t="shared" si="161"/>
        <v>39</v>
      </c>
    </row>
    <row r="1997" spans="1:18" ht="12.75" customHeight="1" x14ac:dyDescent="0.3">
      <c r="A1997" s="16">
        <v>1999</v>
      </c>
      <c r="B1997" s="14" t="s">
        <v>960</v>
      </c>
      <c r="C1997" s="14" t="s">
        <v>8</v>
      </c>
      <c r="D1997" s="14" t="s">
        <v>97</v>
      </c>
      <c r="E1997" s="15" t="s">
        <v>1391</v>
      </c>
      <c r="F1997" s="16">
        <v>20</v>
      </c>
      <c r="G1997" s="17">
        <v>35</v>
      </c>
      <c r="H1997" s="18">
        <f t="shared" si="157"/>
        <v>700</v>
      </c>
      <c r="I1997" s="14" t="str">
        <f t="shared" si="158"/>
        <v>ITA-zan SPA-35</v>
      </c>
      <c r="J1997" s="32" t="str">
        <f>MID(Tabella1[[#This Row],[COD PRODOTTO]],3,3)</f>
        <v>978</v>
      </c>
      <c r="K1997" s="32"/>
      <c r="L1997" t="str">
        <f t="shared" si="159"/>
        <v>terminato</v>
      </c>
      <c r="M1997" t="str">
        <f t="shared" si="160"/>
        <v>S1978197</v>
      </c>
      <c r="N1997" t="str">
        <f>TRIM(C1997)</f>
        <v>ITA</v>
      </c>
      <c r="O1997" t="str">
        <f>TRIM(D1997)</f>
        <v>zan SPA</v>
      </c>
      <c r="P1997" t="str">
        <f>TRIM(E1997)</f>
        <v>non terminato</v>
      </c>
      <c r="Q1997" t="str">
        <f t="shared" si="161"/>
        <v>20</v>
      </c>
      <c r="R1997" t="str">
        <f t="shared" si="161"/>
        <v>35</v>
      </c>
    </row>
    <row r="1998" spans="1:18" ht="12.75" customHeight="1" x14ac:dyDescent="0.3">
      <c r="A1998" s="16">
        <v>2000</v>
      </c>
      <c r="B1998" s="14" t="s">
        <v>961</v>
      </c>
      <c r="C1998" s="14" t="s">
        <v>8</v>
      </c>
      <c r="D1998" s="14" t="s">
        <v>65</v>
      </c>
      <c r="E1998" s="15" t="s">
        <v>1391</v>
      </c>
      <c r="F1998" s="16">
        <v>20</v>
      </c>
      <c r="G1998" s="17">
        <v>22</v>
      </c>
      <c r="H1998" s="18">
        <f t="shared" si="157"/>
        <v>440</v>
      </c>
      <c r="I1998" s="14" t="str">
        <f t="shared" si="158"/>
        <v>ITA-zan PAM-22</v>
      </c>
      <c r="J1998" s="32" t="str">
        <f>MID(Tabella1[[#This Row],[COD PRODOTTO]],3,3)</f>
        <v>979</v>
      </c>
      <c r="K1998" s="32"/>
      <c r="L1998" t="str">
        <f t="shared" si="159"/>
        <v>terminato</v>
      </c>
      <c r="M1998" t="str">
        <f t="shared" si="160"/>
        <v>A9979887</v>
      </c>
      <c r="N1998" t="str">
        <f>TRIM(C1998)</f>
        <v>ITA</v>
      </c>
      <c r="O1998" t="str">
        <f>TRIM(D1998)</f>
        <v>zan PAM</v>
      </c>
      <c r="P1998" t="str">
        <f>TRIM(E1998)</f>
        <v>non terminato</v>
      </c>
      <c r="Q1998" t="str">
        <f t="shared" si="161"/>
        <v>20</v>
      </c>
      <c r="R1998" t="str">
        <f t="shared" si="161"/>
        <v>22</v>
      </c>
    </row>
    <row r="1999" spans="1:18" ht="12.75" customHeight="1" x14ac:dyDescent="0.3">
      <c r="A1999" s="16">
        <v>2001</v>
      </c>
      <c r="B1999" s="14" t="s">
        <v>961</v>
      </c>
      <c r="C1999" s="14" t="s">
        <v>8</v>
      </c>
      <c r="D1999" s="14" t="s">
        <v>65</v>
      </c>
      <c r="E1999" s="14" t="s">
        <v>10</v>
      </c>
      <c r="F1999" s="16">
        <v>0</v>
      </c>
      <c r="G1999" s="17">
        <v>29</v>
      </c>
      <c r="H1999" s="18" t="str">
        <f t="shared" si="157"/>
        <v/>
      </c>
      <c r="I1999" s="14" t="str">
        <f t="shared" si="158"/>
        <v>ITA-zan PAM-29</v>
      </c>
      <c r="J1999" s="32" t="str">
        <f>MID(Tabella1[[#This Row],[COD PRODOTTO]],3,3)</f>
        <v>979</v>
      </c>
      <c r="K1999" s="32"/>
      <c r="L1999" t="str">
        <f t="shared" si="159"/>
        <v>terminato</v>
      </c>
      <c r="M1999" t="str">
        <f t="shared" si="160"/>
        <v>A9979887</v>
      </c>
      <c r="N1999" t="str">
        <f>TRIM(C1999)</f>
        <v>ITA</v>
      </c>
      <c r="O1999" t="str">
        <f>TRIM(D1999)</f>
        <v>zan PAM</v>
      </c>
      <c r="P1999" t="str">
        <f>TRIM(E1999)</f>
        <v>terminato</v>
      </c>
      <c r="Q1999" t="str">
        <f t="shared" si="161"/>
        <v>0</v>
      </c>
      <c r="R1999" t="str">
        <f t="shared" si="161"/>
        <v>29</v>
      </c>
    </row>
    <row r="2000" spans="1:18" ht="12.75" customHeight="1" x14ac:dyDescent="0.3">
      <c r="A2000" s="16">
        <v>2002</v>
      </c>
      <c r="B2000" s="14" t="s">
        <v>961</v>
      </c>
      <c r="C2000" s="14" t="s">
        <v>8</v>
      </c>
      <c r="D2000" s="14" t="s">
        <v>65</v>
      </c>
      <c r="E2000" s="15" t="s">
        <v>1391</v>
      </c>
      <c r="F2000" s="16">
        <v>10</v>
      </c>
      <c r="G2000" s="17">
        <v>24</v>
      </c>
      <c r="H2000" s="18">
        <f t="shared" si="157"/>
        <v>240</v>
      </c>
      <c r="I2000" s="14" t="str">
        <f t="shared" si="158"/>
        <v>ITA-zan PAM-24</v>
      </c>
      <c r="J2000" s="32" t="str">
        <f>MID(Tabella1[[#This Row],[COD PRODOTTO]],3,3)</f>
        <v>979</v>
      </c>
      <c r="K2000" s="32"/>
      <c r="L2000" t="str">
        <f t="shared" si="159"/>
        <v>terminato</v>
      </c>
      <c r="M2000" t="str">
        <f t="shared" si="160"/>
        <v>A9979887</v>
      </c>
      <c r="N2000" t="str">
        <f>TRIM(C2000)</f>
        <v>ITA</v>
      </c>
      <c r="O2000" t="str">
        <f>TRIM(D2000)</f>
        <v>zan PAM</v>
      </c>
      <c r="P2000" t="str">
        <f>TRIM(E2000)</f>
        <v>non terminato</v>
      </c>
      <c r="Q2000" t="str">
        <f t="shared" si="161"/>
        <v>10</v>
      </c>
      <c r="R2000" t="str">
        <f t="shared" si="161"/>
        <v>24</v>
      </c>
    </row>
    <row r="2001" spans="1:18" ht="12.75" customHeight="1" x14ac:dyDescent="0.3">
      <c r="A2001" s="16">
        <v>2003</v>
      </c>
      <c r="B2001" s="14" t="s">
        <v>962</v>
      </c>
      <c r="C2001" s="14" t="s">
        <v>8</v>
      </c>
      <c r="D2001" s="14" t="s">
        <v>36</v>
      </c>
      <c r="E2001" s="14" t="s">
        <v>10</v>
      </c>
      <c r="F2001" s="16">
        <v>0</v>
      </c>
      <c r="G2001" s="17">
        <v>18</v>
      </c>
      <c r="H2001" s="18" t="str">
        <f t="shared" si="157"/>
        <v/>
      </c>
      <c r="I2001" s="14" t="str">
        <f t="shared" si="158"/>
        <v>ITA-zan VETRI-18</v>
      </c>
      <c r="J2001" s="32" t="str">
        <f>MID(Tabella1[[#This Row],[COD PRODOTTO]],3,3)</f>
        <v>421</v>
      </c>
      <c r="K2001" s="32"/>
      <c r="L2001" t="str">
        <f t="shared" si="159"/>
        <v>terminato</v>
      </c>
      <c r="M2001" t="str">
        <f t="shared" si="160"/>
        <v>M9421485</v>
      </c>
      <c r="N2001" t="str">
        <f>TRIM(C2001)</f>
        <v>ITA</v>
      </c>
      <c r="O2001" t="str">
        <f>TRIM(D2001)</f>
        <v>zan VETRI</v>
      </c>
      <c r="P2001" t="str">
        <f>TRIM(E2001)</f>
        <v>terminato</v>
      </c>
      <c r="Q2001" t="str">
        <f t="shared" si="161"/>
        <v>0</v>
      </c>
      <c r="R2001" t="str">
        <f t="shared" si="161"/>
        <v>18</v>
      </c>
    </row>
    <row r="2002" spans="1:18" ht="12.75" customHeight="1" x14ac:dyDescent="0.3">
      <c r="A2002" s="16">
        <v>2004</v>
      </c>
      <c r="B2002" s="14" t="s">
        <v>963</v>
      </c>
      <c r="C2002" s="14" t="s">
        <v>8</v>
      </c>
      <c r="D2002" s="14" t="s">
        <v>54</v>
      </c>
      <c r="E2002" s="15" t="s">
        <v>1391</v>
      </c>
      <c r="F2002" s="16">
        <v>10</v>
      </c>
      <c r="G2002" s="17">
        <v>31</v>
      </c>
      <c r="H2002" s="18">
        <f t="shared" si="157"/>
        <v>310</v>
      </c>
      <c r="I2002" s="14" t="str">
        <f t="shared" si="158"/>
        <v>ITA-zan S.R.L.-31</v>
      </c>
      <c r="J2002" s="32" t="str">
        <f>MID(Tabella1[[#This Row],[COD PRODOTTO]],3,3)</f>
        <v>931</v>
      </c>
      <c r="K2002" s="32"/>
      <c r="L2002" t="str">
        <f t="shared" si="159"/>
        <v>terminato</v>
      </c>
      <c r="M2002" t="str">
        <f t="shared" si="160"/>
        <v>M3931414</v>
      </c>
      <c r="N2002" t="str">
        <f>TRIM(C2002)</f>
        <v>ITA</v>
      </c>
      <c r="O2002" t="str">
        <f>TRIM(D2002)</f>
        <v>zan S.R.L.</v>
      </c>
      <c r="P2002" t="str">
        <f>TRIM(E2002)</f>
        <v>non terminato</v>
      </c>
      <c r="Q2002" t="str">
        <f t="shared" si="161"/>
        <v>10</v>
      </c>
      <c r="R2002" t="str">
        <f t="shared" si="161"/>
        <v>31</v>
      </c>
    </row>
    <row r="2003" spans="1:18" ht="12.75" customHeight="1" x14ac:dyDescent="0.3">
      <c r="A2003" s="16">
        <v>2005</v>
      </c>
      <c r="B2003" s="14" t="s">
        <v>963</v>
      </c>
      <c r="C2003" s="14" t="s">
        <v>8</v>
      </c>
      <c r="D2003" s="14" t="s">
        <v>54</v>
      </c>
      <c r="E2003" s="14" t="s">
        <v>10</v>
      </c>
      <c r="F2003" s="16">
        <v>0</v>
      </c>
      <c r="G2003" s="17">
        <v>36</v>
      </c>
      <c r="H2003" s="18" t="str">
        <f t="shared" si="157"/>
        <v/>
      </c>
      <c r="I2003" s="14" t="str">
        <f t="shared" si="158"/>
        <v>ITA-zan S.R.L.-36</v>
      </c>
      <c r="J2003" s="32" t="str">
        <f>MID(Tabella1[[#This Row],[COD PRODOTTO]],3,3)</f>
        <v>931</v>
      </c>
      <c r="K2003" s="32"/>
      <c r="L2003" t="str">
        <f t="shared" si="159"/>
        <v>terminato</v>
      </c>
      <c r="M2003" t="str">
        <f t="shared" si="160"/>
        <v>M3931414</v>
      </c>
      <c r="N2003" t="str">
        <f>TRIM(C2003)</f>
        <v>ITA</v>
      </c>
      <c r="O2003" t="str">
        <f>TRIM(D2003)</f>
        <v>zan S.R.L.</v>
      </c>
      <c r="P2003" t="str">
        <f>TRIM(E2003)</f>
        <v>terminato</v>
      </c>
      <c r="Q2003" t="str">
        <f t="shared" si="161"/>
        <v>0</v>
      </c>
      <c r="R2003" t="str">
        <f t="shared" si="161"/>
        <v>36</v>
      </c>
    </row>
    <row r="2004" spans="1:18" ht="12.75" customHeight="1" x14ac:dyDescent="0.3">
      <c r="A2004" s="16">
        <v>2006</v>
      </c>
      <c r="B2004" s="14" t="s">
        <v>963</v>
      </c>
      <c r="C2004" s="14" t="s">
        <v>8</v>
      </c>
      <c r="D2004" s="14" t="s">
        <v>54</v>
      </c>
      <c r="E2004" s="15" t="s">
        <v>1391</v>
      </c>
      <c r="F2004" s="16">
        <v>20</v>
      </c>
      <c r="G2004" s="17">
        <v>18</v>
      </c>
      <c r="H2004" s="18">
        <f t="shared" si="157"/>
        <v>360</v>
      </c>
      <c r="I2004" s="14" t="str">
        <f t="shared" si="158"/>
        <v>ITA-zan S.R.L.-18</v>
      </c>
      <c r="J2004" s="32" t="str">
        <f>MID(Tabella1[[#This Row],[COD PRODOTTO]],3,3)</f>
        <v>931</v>
      </c>
      <c r="K2004" s="32"/>
      <c r="L2004" t="str">
        <f t="shared" si="159"/>
        <v>terminato</v>
      </c>
      <c r="M2004" t="str">
        <f t="shared" si="160"/>
        <v>M3931414</v>
      </c>
      <c r="N2004" t="str">
        <f>TRIM(C2004)</f>
        <v>ITA</v>
      </c>
      <c r="O2004" t="str">
        <f>TRIM(D2004)</f>
        <v>zan S.R.L.</v>
      </c>
      <c r="P2004" t="str">
        <f>TRIM(E2004)</f>
        <v>non terminato</v>
      </c>
      <c r="Q2004" t="str">
        <f t="shared" si="161"/>
        <v>20</v>
      </c>
      <c r="R2004" t="str">
        <f t="shared" si="161"/>
        <v>18</v>
      </c>
    </row>
    <row r="2005" spans="1:18" ht="12.75" customHeight="1" x14ac:dyDescent="0.3">
      <c r="A2005" s="16">
        <v>2007</v>
      </c>
      <c r="B2005" s="14" t="s">
        <v>964</v>
      </c>
      <c r="C2005" s="14" t="s">
        <v>8</v>
      </c>
      <c r="D2005" s="14" t="s">
        <v>9</v>
      </c>
      <c r="E2005" s="14" t="s">
        <v>10</v>
      </c>
      <c r="F2005" s="16">
        <v>0</v>
      </c>
      <c r="G2005" s="17">
        <v>17</v>
      </c>
      <c r="H2005" s="18" t="str">
        <f t="shared" si="157"/>
        <v/>
      </c>
      <c r="I2005" s="14" t="str">
        <f t="shared" si="158"/>
        <v>ITA-SG-17</v>
      </c>
      <c r="J2005" s="32" t="str">
        <f>MID(Tabella1[[#This Row],[COD PRODOTTO]],3,3)</f>
        <v>860</v>
      </c>
      <c r="K2005" s="32"/>
      <c r="L2005" t="str">
        <f t="shared" si="159"/>
        <v>terminato</v>
      </c>
      <c r="M2005" t="str">
        <f t="shared" si="160"/>
        <v>S6860662</v>
      </c>
      <c r="N2005" t="str">
        <f>TRIM(C2005)</f>
        <v>ITA</v>
      </c>
      <c r="O2005" t="str">
        <f>TRIM(D2005)</f>
        <v>SG</v>
      </c>
      <c r="P2005" t="str">
        <f>TRIM(E2005)</f>
        <v>terminato</v>
      </c>
      <c r="Q2005" t="str">
        <f t="shared" si="161"/>
        <v>0</v>
      </c>
      <c r="R2005" t="str">
        <f t="shared" si="161"/>
        <v>17</v>
      </c>
    </row>
    <row r="2006" spans="1:18" ht="12.75" customHeight="1" x14ac:dyDescent="0.3">
      <c r="A2006" s="16">
        <v>2008</v>
      </c>
      <c r="B2006" s="14" t="s">
        <v>964</v>
      </c>
      <c r="C2006" s="14" t="s">
        <v>8</v>
      </c>
      <c r="D2006" s="14" t="s">
        <v>9</v>
      </c>
      <c r="E2006" s="15" t="s">
        <v>1391</v>
      </c>
      <c r="F2006" s="16">
        <v>20</v>
      </c>
      <c r="G2006" s="17">
        <v>36</v>
      </c>
      <c r="H2006" s="18">
        <f t="shared" si="157"/>
        <v>720</v>
      </c>
      <c r="I2006" s="14" t="str">
        <f t="shared" si="158"/>
        <v>ITA-SG-36</v>
      </c>
      <c r="J2006" s="32" t="str">
        <f>MID(Tabella1[[#This Row],[COD PRODOTTO]],3,3)</f>
        <v>860</v>
      </c>
      <c r="K2006" s="32"/>
      <c r="L2006" t="str">
        <f t="shared" si="159"/>
        <v>terminato</v>
      </c>
      <c r="M2006" t="str">
        <f t="shared" si="160"/>
        <v>S6860662</v>
      </c>
      <c r="N2006" t="str">
        <f>TRIM(C2006)</f>
        <v>ITA</v>
      </c>
      <c r="O2006" t="str">
        <f>TRIM(D2006)</f>
        <v>SG</v>
      </c>
      <c r="P2006" t="str">
        <f>TRIM(E2006)</f>
        <v>non terminato</v>
      </c>
      <c r="Q2006" t="str">
        <f t="shared" si="161"/>
        <v>20</v>
      </c>
      <c r="R2006" t="str">
        <f t="shared" si="161"/>
        <v>36</v>
      </c>
    </row>
    <row r="2007" spans="1:18" ht="12.75" customHeight="1" x14ac:dyDescent="0.3">
      <c r="A2007" s="16">
        <v>2009</v>
      </c>
      <c r="B2007" s="14" t="s">
        <v>964</v>
      </c>
      <c r="C2007" s="14" t="s">
        <v>8</v>
      </c>
      <c r="D2007" s="14" t="s">
        <v>9</v>
      </c>
      <c r="E2007" s="15" t="s">
        <v>1391</v>
      </c>
      <c r="F2007" s="16">
        <v>10</v>
      </c>
      <c r="G2007" s="17">
        <v>35</v>
      </c>
      <c r="H2007" s="18">
        <f t="shared" si="157"/>
        <v>350</v>
      </c>
      <c r="I2007" s="14" t="str">
        <f t="shared" si="158"/>
        <v>ITA-SG-35</v>
      </c>
      <c r="J2007" s="32" t="str">
        <f>MID(Tabella1[[#This Row],[COD PRODOTTO]],3,3)</f>
        <v>860</v>
      </c>
      <c r="K2007" s="32"/>
      <c r="L2007" t="str">
        <f t="shared" si="159"/>
        <v>terminato</v>
      </c>
      <c r="M2007" t="str">
        <f t="shared" si="160"/>
        <v>S6860662</v>
      </c>
      <c r="N2007" t="str">
        <f>TRIM(C2007)</f>
        <v>ITA</v>
      </c>
      <c r="O2007" t="str">
        <f>TRIM(D2007)</f>
        <v>SG</v>
      </c>
      <c r="P2007" t="str">
        <f>TRIM(E2007)</f>
        <v>non terminato</v>
      </c>
      <c r="Q2007" t="str">
        <f t="shared" si="161"/>
        <v>10</v>
      </c>
      <c r="R2007" t="str">
        <f t="shared" si="161"/>
        <v>35</v>
      </c>
    </row>
    <row r="2008" spans="1:18" ht="12.75" customHeight="1" x14ac:dyDescent="0.3">
      <c r="A2008" s="16">
        <v>2010</v>
      </c>
      <c r="B2008" s="14" t="s">
        <v>965</v>
      </c>
      <c r="C2008" s="14" t="s">
        <v>8</v>
      </c>
      <c r="D2008" s="14" t="s">
        <v>36</v>
      </c>
      <c r="E2008" s="15" t="s">
        <v>1391</v>
      </c>
      <c r="F2008" s="16">
        <v>20</v>
      </c>
      <c r="G2008" s="17">
        <v>10</v>
      </c>
      <c r="H2008" s="18">
        <f t="shared" si="157"/>
        <v>200</v>
      </c>
      <c r="I2008" s="14" t="str">
        <f t="shared" si="158"/>
        <v>ITA-zan VETRI-10</v>
      </c>
      <c r="J2008" s="32" t="str">
        <f>MID(Tabella1[[#This Row],[COD PRODOTTO]],3,3)</f>
        <v>672</v>
      </c>
      <c r="K2008" s="32"/>
      <c r="L2008" t="str">
        <f t="shared" si="159"/>
        <v>terminato</v>
      </c>
      <c r="M2008" t="str">
        <f t="shared" si="160"/>
        <v>F8672646</v>
      </c>
      <c r="N2008" t="str">
        <f>TRIM(C2008)</f>
        <v>ITA</v>
      </c>
      <c r="O2008" t="str">
        <f>TRIM(D2008)</f>
        <v>zan VETRI</v>
      </c>
      <c r="P2008" t="str">
        <f>TRIM(E2008)</f>
        <v>non terminato</v>
      </c>
      <c r="Q2008" t="str">
        <f t="shared" si="161"/>
        <v>20</v>
      </c>
      <c r="R2008" t="str">
        <f t="shared" si="161"/>
        <v>10</v>
      </c>
    </row>
    <row r="2009" spans="1:18" ht="12.75" customHeight="1" x14ac:dyDescent="0.3">
      <c r="A2009" s="16">
        <v>2011</v>
      </c>
      <c r="B2009" s="14" t="s">
        <v>965</v>
      </c>
      <c r="C2009" s="14" t="s">
        <v>8</v>
      </c>
      <c r="D2009" s="14" t="s">
        <v>36</v>
      </c>
      <c r="E2009" s="14" t="s">
        <v>10</v>
      </c>
      <c r="F2009" s="16">
        <v>0</v>
      </c>
      <c r="G2009" s="17">
        <v>17</v>
      </c>
      <c r="H2009" s="18" t="str">
        <f t="shared" si="157"/>
        <v/>
      </c>
      <c r="I2009" s="14" t="str">
        <f t="shared" si="158"/>
        <v>ITA-zan VETRI-17</v>
      </c>
      <c r="J2009" s="32" t="str">
        <f>MID(Tabella1[[#This Row],[COD PRODOTTO]],3,3)</f>
        <v>672</v>
      </c>
      <c r="K2009" s="32"/>
      <c r="L2009" t="str">
        <f t="shared" si="159"/>
        <v>terminato</v>
      </c>
      <c r="M2009" t="str">
        <f t="shared" si="160"/>
        <v>F8672646</v>
      </c>
      <c r="N2009" t="str">
        <f>TRIM(C2009)</f>
        <v>ITA</v>
      </c>
      <c r="O2009" t="str">
        <f>TRIM(D2009)</f>
        <v>zan VETRI</v>
      </c>
      <c r="P2009" t="str">
        <f>TRIM(E2009)</f>
        <v>terminato</v>
      </c>
      <c r="Q2009" t="str">
        <f t="shared" si="161"/>
        <v>0</v>
      </c>
      <c r="R2009" t="str">
        <f t="shared" si="161"/>
        <v>17</v>
      </c>
    </row>
    <row r="2010" spans="1:18" ht="12.75" customHeight="1" x14ac:dyDescent="0.3">
      <c r="A2010" s="16">
        <v>2012</v>
      </c>
      <c r="B2010" s="14" t="s">
        <v>965</v>
      </c>
      <c r="C2010" s="14" t="s">
        <v>8</v>
      </c>
      <c r="D2010" s="14" t="s">
        <v>36</v>
      </c>
      <c r="E2010" s="15" t="s">
        <v>1391</v>
      </c>
      <c r="F2010" s="16">
        <v>10</v>
      </c>
      <c r="G2010" s="17">
        <v>22</v>
      </c>
      <c r="H2010" s="18">
        <f t="shared" si="157"/>
        <v>220</v>
      </c>
      <c r="I2010" s="14" t="str">
        <f t="shared" si="158"/>
        <v>ITA-zan VETRI-22</v>
      </c>
      <c r="J2010" s="32" t="str">
        <f>MID(Tabella1[[#This Row],[COD PRODOTTO]],3,3)</f>
        <v>672</v>
      </c>
      <c r="K2010" s="32"/>
      <c r="L2010" t="str">
        <f t="shared" si="159"/>
        <v>terminato</v>
      </c>
      <c r="M2010" t="str">
        <f t="shared" si="160"/>
        <v>F8672646</v>
      </c>
      <c r="N2010" t="str">
        <f>TRIM(C2010)</f>
        <v>ITA</v>
      </c>
      <c r="O2010" t="str">
        <f>TRIM(D2010)</f>
        <v>zan VETRI</v>
      </c>
      <c r="P2010" t="str">
        <f>TRIM(E2010)</f>
        <v>non terminato</v>
      </c>
      <c r="Q2010" t="str">
        <f t="shared" si="161"/>
        <v>10</v>
      </c>
      <c r="R2010" t="str">
        <f t="shared" si="161"/>
        <v>22</v>
      </c>
    </row>
    <row r="2011" spans="1:18" ht="12.75" customHeight="1" x14ac:dyDescent="0.3">
      <c r="A2011" s="16">
        <v>2013</v>
      </c>
      <c r="B2011" s="14" t="s">
        <v>966</v>
      </c>
      <c r="C2011" s="14" t="s">
        <v>8</v>
      </c>
      <c r="D2011" s="14" t="s">
        <v>36</v>
      </c>
      <c r="E2011" s="15" t="s">
        <v>1391</v>
      </c>
      <c r="F2011" s="16">
        <v>10</v>
      </c>
      <c r="G2011" s="17">
        <v>40</v>
      </c>
      <c r="H2011" s="18">
        <f t="shared" si="157"/>
        <v>400</v>
      </c>
      <c r="I2011" s="14" t="str">
        <f t="shared" si="158"/>
        <v>ITA-zan VETRI-40</v>
      </c>
      <c r="J2011" s="32" t="str">
        <f>MID(Tabella1[[#This Row],[COD PRODOTTO]],3,3)</f>
        <v>784</v>
      </c>
      <c r="K2011" s="32"/>
      <c r="L2011" t="str">
        <f t="shared" si="159"/>
        <v>terminato</v>
      </c>
      <c r="M2011" t="str">
        <f t="shared" si="160"/>
        <v>F5784755</v>
      </c>
      <c r="N2011" t="str">
        <f>TRIM(C2011)</f>
        <v>ITA</v>
      </c>
      <c r="O2011" t="str">
        <f>TRIM(D2011)</f>
        <v>zan VETRI</v>
      </c>
      <c r="P2011" t="str">
        <f>TRIM(E2011)</f>
        <v>non terminato</v>
      </c>
      <c r="Q2011" t="str">
        <f t="shared" si="161"/>
        <v>10</v>
      </c>
      <c r="R2011" t="str">
        <f t="shared" si="161"/>
        <v>40</v>
      </c>
    </row>
    <row r="2012" spans="1:18" ht="12.75" customHeight="1" x14ac:dyDescent="0.3">
      <c r="A2012" s="16">
        <v>2014</v>
      </c>
      <c r="B2012" s="14" t="s">
        <v>966</v>
      </c>
      <c r="C2012" s="14" t="s">
        <v>8</v>
      </c>
      <c r="D2012" s="14" t="s">
        <v>36</v>
      </c>
      <c r="E2012" s="14" t="s">
        <v>10</v>
      </c>
      <c r="F2012" s="16">
        <v>0</v>
      </c>
      <c r="G2012" s="17">
        <v>33</v>
      </c>
      <c r="H2012" s="18" t="str">
        <f t="shared" si="157"/>
        <v/>
      </c>
      <c r="I2012" s="14" t="str">
        <f t="shared" si="158"/>
        <v>ITA-zan VETRI-33</v>
      </c>
      <c r="J2012" s="32" t="str">
        <f>MID(Tabella1[[#This Row],[COD PRODOTTO]],3,3)</f>
        <v>784</v>
      </c>
      <c r="K2012" s="32"/>
      <c r="L2012" t="str">
        <f t="shared" si="159"/>
        <v>terminato</v>
      </c>
      <c r="M2012" t="str">
        <f t="shared" si="160"/>
        <v>F5784755</v>
      </c>
      <c r="N2012" t="str">
        <f>TRIM(C2012)</f>
        <v>ITA</v>
      </c>
      <c r="O2012" t="str">
        <f>TRIM(D2012)</f>
        <v>zan VETRI</v>
      </c>
      <c r="P2012" t="str">
        <f>TRIM(E2012)</f>
        <v>terminato</v>
      </c>
      <c r="Q2012" t="str">
        <f t="shared" si="161"/>
        <v>0</v>
      </c>
      <c r="R2012" t="str">
        <f t="shared" si="161"/>
        <v>33</v>
      </c>
    </row>
    <row r="2013" spans="1:18" ht="12.75" customHeight="1" x14ac:dyDescent="0.3">
      <c r="A2013" s="16">
        <v>2015</v>
      </c>
      <c r="B2013" s="14" t="s">
        <v>966</v>
      </c>
      <c r="C2013" s="14" t="s">
        <v>8</v>
      </c>
      <c r="D2013" s="14" t="s">
        <v>36</v>
      </c>
      <c r="E2013" s="15" t="s">
        <v>1391</v>
      </c>
      <c r="F2013" s="16">
        <v>20</v>
      </c>
      <c r="G2013" s="17">
        <v>30</v>
      </c>
      <c r="H2013" s="18">
        <f t="shared" si="157"/>
        <v>600</v>
      </c>
      <c r="I2013" s="14" t="str">
        <f t="shared" si="158"/>
        <v>ITA-zan VETRI-30</v>
      </c>
      <c r="J2013" s="32" t="str">
        <f>MID(Tabella1[[#This Row],[COD PRODOTTO]],3,3)</f>
        <v>784</v>
      </c>
      <c r="K2013" s="32"/>
      <c r="L2013" t="str">
        <f t="shared" si="159"/>
        <v>terminato</v>
      </c>
      <c r="M2013" t="str">
        <f t="shared" si="160"/>
        <v>F5784755</v>
      </c>
      <c r="N2013" t="str">
        <f>TRIM(C2013)</f>
        <v>ITA</v>
      </c>
      <c r="O2013" t="str">
        <f>TRIM(D2013)</f>
        <v>zan VETRI</v>
      </c>
      <c r="P2013" t="str">
        <f>TRIM(E2013)</f>
        <v>non terminato</v>
      </c>
      <c r="Q2013" t="str">
        <f t="shared" si="161"/>
        <v>20</v>
      </c>
      <c r="R2013" t="str">
        <f t="shared" si="161"/>
        <v>30</v>
      </c>
    </row>
    <row r="2014" spans="1:18" ht="12.75" customHeight="1" x14ac:dyDescent="0.3">
      <c r="A2014" s="16">
        <v>2016</v>
      </c>
      <c r="B2014" s="14" t="s">
        <v>967</v>
      </c>
      <c r="C2014" s="14" t="s">
        <v>8</v>
      </c>
      <c r="D2014" s="14" t="s">
        <v>47</v>
      </c>
      <c r="E2014" s="15" t="s">
        <v>1391</v>
      </c>
      <c r="F2014" s="16">
        <v>20</v>
      </c>
      <c r="G2014" s="17">
        <v>12</v>
      </c>
      <c r="H2014" s="18">
        <f t="shared" si="157"/>
        <v>240</v>
      </c>
      <c r="I2014" s="14" t="str">
        <f t="shared" si="158"/>
        <v>ITA-zan pin SPA-12</v>
      </c>
      <c r="J2014" s="32" t="str">
        <f>MID(Tabella1[[#This Row],[COD PRODOTTO]],3,3)</f>
        <v>094</v>
      </c>
      <c r="K2014" s="32"/>
      <c r="L2014" t="str">
        <f t="shared" si="159"/>
        <v>terminato</v>
      </c>
      <c r="M2014" t="str">
        <f t="shared" si="160"/>
        <v>M1094493</v>
      </c>
      <c r="N2014" t="str">
        <f>TRIM(C2014)</f>
        <v>ITA</v>
      </c>
      <c r="O2014" t="str">
        <f>TRIM(D2014)</f>
        <v>zan pin SPA</v>
      </c>
      <c r="P2014" t="str">
        <f>TRIM(E2014)</f>
        <v>non terminato</v>
      </c>
      <c r="Q2014" t="str">
        <f t="shared" si="161"/>
        <v>20</v>
      </c>
      <c r="R2014" t="str">
        <f t="shared" si="161"/>
        <v>12</v>
      </c>
    </row>
    <row r="2015" spans="1:18" ht="12.75" customHeight="1" x14ac:dyDescent="0.3">
      <c r="A2015" s="16">
        <v>2017</v>
      </c>
      <c r="B2015" s="14" t="s">
        <v>967</v>
      </c>
      <c r="C2015" s="14" t="s">
        <v>8</v>
      </c>
      <c r="D2015" s="14" t="s">
        <v>47</v>
      </c>
      <c r="E2015" s="14" t="s">
        <v>10</v>
      </c>
      <c r="F2015" s="16">
        <v>0</v>
      </c>
      <c r="G2015" s="17">
        <v>32</v>
      </c>
      <c r="H2015" s="18" t="str">
        <f t="shared" si="157"/>
        <v/>
      </c>
      <c r="I2015" s="14" t="str">
        <f t="shared" si="158"/>
        <v>ITA-zan pin SPA-32</v>
      </c>
      <c r="J2015" s="32" t="str">
        <f>MID(Tabella1[[#This Row],[COD PRODOTTO]],3,3)</f>
        <v>094</v>
      </c>
      <c r="K2015" s="32"/>
      <c r="L2015" t="str">
        <f t="shared" si="159"/>
        <v>terminato</v>
      </c>
      <c r="M2015" t="str">
        <f t="shared" si="160"/>
        <v>M1094493</v>
      </c>
      <c r="N2015" t="str">
        <f>TRIM(C2015)</f>
        <v>ITA</v>
      </c>
      <c r="O2015" t="str">
        <f>TRIM(D2015)</f>
        <v>zan pin SPA</v>
      </c>
      <c r="P2015" t="str">
        <f>TRIM(E2015)</f>
        <v>terminato</v>
      </c>
      <c r="Q2015" t="str">
        <f t="shared" si="161"/>
        <v>0</v>
      </c>
      <c r="R2015" t="str">
        <f t="shared" si="161"/>
        <v>32</v>
      </c>
    </row>
    <row r="2016" spans="1:18" ht="12.75" customHeight="1" x14ac:dyDescent="0.3">
      <c r="A2016" s="16">
        <v>2018</v>
      </c>
      <c r="B2016" s="14" t="s">
        <v>968</v>
      </c>
      <c r="C2016" s="14" t="s">
        <v>8</v>
      </c>
      <c r="D2016" s="14" t="s">
        <v>65</v>
      </c>
      <c r="E2016" s="15" t="s">
        <v>1391</v>
      </c>
      <c r="F2016" s="16">
        <v>20</v>
      </c>
      <c r="G2016" s="17">
        <v>33</v>
      </c>
      <c r="H2016" s="18">
        <f t="shared" si="157"/>
        <v>660</v>
      </c>
      <c r="I2016" s="14" t="str">
        <f t="shared" si="158"/>
        <v>ITA-zan PAM-33</v>
      </c>
      <c r="J2016" s="32" t="str">
        <f>MID(Tabella1[[#This Row],[COD PRODOTTO]],3,3)</f>
        <v>945</v>
      </c>
      <c r="K2016" s="32"/>
      <c r="L2016" t="str">
        <f t="shared" si="159"/>
        <v>terminato</v>
      </c>
      <c r="M2016" t="str">
        <f t="shared" si="160"/>
        <v>F0945006</v>
      </c>
      <c r="N2016" t="str">
        <f>TRIM(C2016)</f>
        <v>ITA</v>
      </c>
      <c r="O2016" t="str">
        <f>TRIM(D2016)</f>
        <v>zan PAM</v>
      </c>
      <c r="P2016" t="str">
        <f>TRIM(E2016)</f>
        <v>non terminato</v>
      </c>
      <c r="Q2016" t="str">
        <f t="shared" si="161"/>
        <v>20</v>
      </c>
      <c r="R2016" t="str">
        <f t="shared" si="161"/>
        <v>33</v>
      </c>
    </row>
    <row r="2017" spans="1:18" ht="12.75" customHeight="1" x14ac:dyDescent="0.3">
      <c r="A2017" s="16">
        <v>2019</v>
      </c>
      <c r="B2017" s="14" t="s">
        <v>968</v>
      </c>
      <c r="C2017" s="14" t="s">
        <v>8</v>
      </c>
      <c r="D2017" s="14" t="s">
        <v>65</v>
      </c>
      <c r="E2017" s="15" t="s">
        <v>1391</v>
      </c>
      <c r="F2017" s="16">
        <v>10</v>
      </c>
      <c r="G2017" s="17">
        <v>33</v>
      </c>
      <c r="H2017" s="18">
        <f t="shared" si="157"/>
        <v>330</v>
      </c>
      <c r="I2017" s="14" t="str">
        <f t="shared" si="158"/>
        <v>ITA-zan PAM-33</v>
      </c>
      <c r="J2017" s="32" t="str">
        <f>MID(Tabella1[[#This Row],[COD PRODOTTO]],3,3)</f>
        <v>945</v>
      </c>
      <c r="K2017" s="32"/>
      <c r="L2017" t="str">
        <f t="shared" si="159"/>
        <v>terminato</v>
      </c>
      <c r="M2017" t="str">
        <f t="shared" si="160"/>
        <v>F0945006</v>
      </c>
      <c r="N2017" t="str">
        <f>TRIM(C2017)</f>
        <v>ITA</v>
      </c>
      <c r="O2017" t="str">
        <f>TRIM(D2017)</f>
        <v>zan PAM</v>
      </c>
      <c r="P2017" t="str">
        <f>TRIM(E2017)</f>
        <v>non terminato</v>
      </c>
      <c r="Q2017" t="str">
        <f t="shared" si="161"/>
        <v>10</v>
      </c>
      <c r="R2017" t="str">
        <f t="shared" si="161"/>
        <v>33</v>
      </c>
    </row>
    <row r="2018" spans="1:18" ht="12.75" customHeight="1" x14ac:dyDescent="0.3">
      <c r="A2018" s="16">
        <v>2020</v>
      </c>
      <c r="B2018" s="14" t="s">
        <v>968</v>
      </c>
      <c r="C2018" s="14" t="s">
        <v>8</v>
      </c>
      <c r="D2018" s="14" t="s">
        <v>65</v>
      </c>
      <c r="E2018" s="14" t="s">
        <v>10</v>
      </c>
      <c r="F2018" s="16">
        <v>0</v>
      </c>
      <c r="G2018" s="17">
        <v>29</v>
      </c>
      <c r="H2018" s="18" t="str">
        <f t="shared" si="157"/>
        <v/>
      </c>
      <c r="I2018" s="14" t="str">
        <f t="shared" si="158"/>
        <v>ITA-zan PAM-29</v>
      </c>
      <c r="J2018" s="32" t="str">
        <f>MID(Tabella1[[#This Row],[COD PRODOTTO]],3,3)</f>
        <v>945</v>
      </c>
      <c r="K2018" s="32"/>
      <c r="L2018" t="str">
        <f t="shared" si="159"/>
        <v>terminato</v>
      </c>
      <c r="M2018" t="str">
        <f t="shared" si="160"/>
        <v>F0945006</v>
      </c>
      <c r="N2018" t="str">
        <f>TRIM(C2018)</f>
        <v>ITA</v>
      </c>
      <c r="O2018" t="str">
        <f>TRIM(D2018)</f>
        <v>zan PAM</v>
      </c>
      <c r="P2018" t="str">
        <f>TRIM(E2018)</f>
        <v>terminato</v>
      </c>
      <c r="Q2018" t="str">
        <f t="shared" si="161"/>
        <v>0</v>
      </c>
      <c r="R2018" t="str">
        <f t="shared" si="161"/>
        <v>29</v>
      </c>
    </row>
    <row r="2019" spans="1:18" ht="12.75" customHeight="1" x14ac:dyDescent="0.3">
      <c r="A2019" s="16">
        <v>2021</v>
      </c>
      <c r="B2019" s="14" t="s">
        <v>969</v>
      </c>
      <c r="C2019" s="14" t="s">
        <v>8</v>
      </c>
      <c r="D2019" s="14" t="s">
        <v>54</v>
      </c>
      <c r="E2019" s="14" t="s">
        <v>10</v>
      </c>
      <c r="F2019" s="16">
        <v>0</v>
      </c>
      <c r="G2019" s="17">
        <v>29</v>
      </c>
      <c r="H2019" s="18" t="str">
        <f t="shared" si="157"/>
        <v/>
      </c>
      <c r="I2019" s="14" t="str">
        <f t="shared" si="158"/>
        <v>ITA-zan S.R.L.-29</v>
      </c>
      <c r="J2019" s="32" t="str">
        <f>MID(Tabella1[[#This Row],[COD PRODOTTO]],3,3)</f>
        <v>768</v>
      </c>
      <c r="K2019" s="32"/>
      <c r="L2019" t="str">
        <f t="shared" si="159"/>
        <v>terminato</v>
      </c>
      <c r="M2019" t="str">
        <f t="shared" si="160"/>
        <v>L9768248</v>
      </c>
      <c r="N2019" t="str">
        <f>TRIM(C2019)</f>
        <v>ITA</v>
      </c>
      <c r="O2019" t="str">
        <f>TRIM(D2019)</f>
        <v>zan S.R.L.</v>
      </c>
      <c r="P2019" t="str">
        <f>TRIM(E2019)</f>
        <v>terminato</v>
      </c>
      <c r="Q2019" t="str">
        <f t="shared" si="161"/>
        <v>0</v>
      </c>
      <c r="R2019" t="str">
        <f t="shared" si="161"/>
        <v>29</v>
      </c>
    </row>
    <row r="2020" spans="1:18" ht="12.75" customHeight="1" x14ac:dyDescent="0.3">
      <c r="A2020" s="16">
        <v>2022</v>
      </c>
      <c r="B2020" s="14" t="s">
        <v>969</v>
      </c>
      <c r="C2020" s="14" t="s">
        <v>8</v>
      </c>
      <c r="D2020" s="14" t="s">
        <v>54</v>
      </c>
      <c r="E2020" s="15" t="s">
        <v>1391</v>
      </c>
      <c r="F2020" s="16">
        <v>20</v>
      </c>
      <c r="G2020" s="17">
        <v>33</v>
      </c>
      <c r="H2020" s="18">
        <f t="shared" si="157"/>
        <v>660</v>
      </c>
      <c r="I2020" s="14" t="str">
        <f t="shared" si="158"/>
        <v>ITA-zan S.R.L.-33</v>
      </c>
      <c r="J2020" s="32" t="str">
        <f>MID(Tabella1[[#This Row],[COD PRODOTTO]],3,3)</f>
        <v>768</v>
      </c>
      <c r="K2020" s="32"/>
      <c r="L2020" t="str">
        <f t="shared" si="159"/>
        <v>terminato</v>
      </c>
      <c r="M2020" t="str">
        <f t="shared" si="160"/>
        <v>L9768248</v>
      </c>
      <c r="N2020" t="str">
        <f>TRIM(C2020)</f>
        <v>ITA</v>
      </c>
      <c r="O2020" t="str">
        <f>TRIM(D2020)</f>
        <v>zan S.R.L.</v>
      </c>
      <c r="P2020" t="str">
        <f>TRIM(E2020)</f>
        <v>non terminato</v>
      </c>
      <c r="Q2020" t="str">
        <f t="shared" si="161"/>
        <v>20</v>
      </c>
      <c r="R2020" t="str">
        <f t="shared" si="161"/>
        <v>33</v>
      </c>
    </row>
    <row r="2021" spans="1:18" ht="12.75" customHeight="1" x14ac:dyDescent="0.3">
      <c r="A2021" s="16">
        <v>2023</v>
      </c>
      <c r="B2021" s="14" t="s">
        <v>970</v>
      </c>
      <c r="C2021" s="14" t="s">
        <v>14</v>
      </c>
      <c r="D2021" s="14" t="s">
        <v>23</v>
      </c>
      <c r="E2021" s="15" t="s">
        <v>1391</v>
      </c>
      <c r="F2021" s="16">
        <v>20</v>
      </c>
      <c r="G2021" s="17">
        <v>16</v>
      </c>
      <c r="H2021" s="18">
        <f t="shared" si="157"/>
        <v>320</v>
      </c>
      <c r="I2021" s="14" t="str">
        <f t="shared" si="158"/>
        <v>EGY-zan pin assuf S.A.E.-16</v>
      </c>
      <c r="J2021" s="32" t="str">
        <f>MID(Tabella1[[#This Row],[COD PRODOTTO]],3,3)</f>
        <v>962</v>
      </c>
      <c r="K2021" s="32"/>
      <c r="L2021" t="str">
        <f t="shared" si="159"/>
        <v>terminato</v>
      </c>
      <c r="M2021" t="str">
        <f t="shared" si="160"/>
        <v>A6962901</v>
      </c>
      <c r="N2021" t="str">
        <f>TRIM(C2021)</f>
        <v>EGY</v>
      </c>
      <c r="O2021" t="str">
        <f>TRIM(D2021)</f>
        <v>zan pin assuf S.A.E.</v>
      </c>
      <c r="P2021" t="str">
        <f>TRIM(E2021)</f>
        <v>non terminato</v>
      </c>
      <c r="Q2021" t="str">
        <f t="shared" si="161"/>
        <v>20</v>
      </c>
      <c r="R2021" t="str">
        <f t="shared" si="161"/>
        <v>16</v>
      </c>
    </row>
    <row r="2022" spans="1:18" ht="12.75" customHeight="1" x14ac:dyDescent="0.3">
      <c r="A2022" s="16">
        <v>2024</v>
      </c>
      <c r="B2022" s="14" t="s">
        <v>970</v>
      </c>
      <c r="C2022" s="14" t="s">
        <v>14</v>
      </c>
      <c r="D2022" s="14" t="s">
        <v>23</v>
      </c>
      <c r="E2022" s="14" t="s">
        <v>10</v>
      </c>
      <c r="F2022" s="16">
        <v>0</v>
      </c>
      <c r="G2022" s="17">
        <v>14</v>
      </c>
      <c r="H2022" s="18" t="str">
        <f t="shared" si="157"/>
        <v/>
      </c>
      <c r="I2022" s="14" t="str">
        <f t="shared" si="158"/>
        <v>EGY-zan pin assuf S.A.E.-14</v>
      </c>
      <c r="J2022" s="32" t="str">
        <f>MID(Tabella1[[#This Row],[COD PRODOTTO]],3,3)</f>
        <v>962</v>
      </c>
      <c r="K2022" s="32"/>
      <c r="L2022" t="str">
        <f t="shared" si="159"/>
        <v>terminato</v>
      </c>
      <c r="M2022" t="str">
        <f t="shared" si="160"/>
        <v>A6962901</v>
      </c>
      <c r="N2022" t="str">
        <f>TRIM(C2022)</f>
        <v>EGY</v>
      </c>
      <c r="O2022" t="str">
        <f>TRIM(D2022)</f>
        <v>zan pin assuf S.A.E.</v>
      </c>
      <c r="P2022" t="str">
        <f>TRIM(E2022)</f>
        <v>terminato</v>
      </c>
      <c r="Q2022" t="str">
        <f t="shared" si="161"/>
        <v>0</v>
      </c>
      <c r="R2022" t="str">
        <f t="shared" si="161"/>
        <v>14</v>
      </c>
    </row>
    <row r="2023" spans="1:18" ht="12.75" customHeight="1" x14ac:dyDescent="0.3">
      <c r="A2023" s="16">
        <v>2025</v>
      </c>
      <c r="B2023" s="14" t="s">
        <v>970</v>
      </c>
      <c r="C2023" s="14" t="s">
        <v>14</v>
      </c>
      <c r="D2023" s="14" t="s">
        <v>23</v>
      </c>
      <c r="E2023" s="15" t="s">
        <v>1391</v>
      </c>
      <c r="F2023" s="16">
        <v>20</v>
      </c>
      <c r="G2023" s="17">
        <v>10</v>
      </c>
      <c r="H2023" s="18">
        <f t="shared" si="157"/>
        <v>200</v>
      </c>
      <c r="I2023" s="14" t="str">
        <f t="shared" si="158"/>
        <v>EGY-zan pin assuf S.A.E.-10</v>
      </c>
      <c r="J2023" s="32" t="str">
        <f>MID(Tabella1[[#This Row],[COD PRODOTTO]],3,3)</f>
        <v>962</v>
      </c>
      <c r="K2023" s="32"/>
      <c r="L2023" t="str">
        <f t="shared" si="159"/>
        <v>terminato</v>
      </c>
      <c r="M2023" t="str">
        <f t="shared" si="160"/>
        <v>A6962901</v>
      </c>
      <c r="N2023" t="str">
        <f>TRIM(C2023)</f>
        <v>EGY</v>
      </c>
      <c r="O2023" t="str">
        <f>TRIM(D2023)</f>
        <v>zan pin assuf S.A.E.</v>
      </c>
      <c r="P2023" t="str">
        <f>TRIM(E2023)</f>
        <v>non terminato</v>
      </c>
      <c r="Q2023" t="str">
        <f t="shared" si="161"/>
        <v>20</v>
      </c>
      <c r="R2023" t="str">
        <f t="shared" si="161"/>
        <v>10</v>
      </c>
    </row>
    <row r="2024" spans="1:18" ht="12.75" customHeight="1" x14ac:dyDescent="0.3">
      <c r="A2024" s="16">
        <v>2026</v>
      </c>
      <c r="B2024" s="14" t="s">
        <v>971</v>
      </c>
      <c r="C2024" s="14" t="s">
        <v>8</v>
      </c>
      <c r="D2024" s="14" t="s">
        <v>47</v>
      </c>
      <c r="E2024" s="15" t="s">
        <v>1391</v>
      </c>
      <c r="F2024" s="16">
        <v>20</v>
      </c>
      <c r="G2024" s="17">
        <v>37</v>
      </c>
      <c r="H2024" s="18">
        <f t="shared" si="157"/>
        <v>740</v>
      </c>
      <c r="I2024" s="14" t="str">
        <f t="shared" si="158"/>
        <v>ITA-zan pin SPA-37</v>
      </c>
      <c r="J2024" s="32" t="str">
        <f>MID(Tabella1[[#This Row],[COD PRODOTTO]],3,3)</f>
        <v>417</v>
      </c>
      <c r="K2024" s="32"/>
      <c r="L2024" t="str">
        <f t="shared" si="159"/>
        <v>terminato</v>
      </c>
      <c r="M2024" t="str">
        <f t="shared" si="160"/>
        <v>J7417744</v>
      </c>
      <c r="N2024" t="str">
        <f>TRIM(C2024)</f>
        <v>ITA</v>
      </c>
      <c r="O2024" t="str">
        <f>TRIM(D2024)</f>
        <v>zan pin SPA</v>
      </c>
      <c r="P2024" t="str">
        <f>TRIM(E2024)</f>
        <v>non terminato</v>
      </c>
      <c r="Q2024" t="str">
        <f t="shared" si="161"/>
        <v>20</v>
      </c>
      <c r="R2024" t="str">
        <f t="shared" si="161"/>
        <v>37</v>
      </c>
    </row>
    <row r="2025" spans="1:18" ht="12.75" customHeight="1" x14ac:dyDescent="0.3">
      <c r="A2025" s="16">
        <v>2027</v>
      </c>
      <c r="B2025" s="14" t="s">
        <v>972</v>
      </c>
      <c r="C2025" s="14" t="s">
        <v>8</v>
      </c>
      <c r="D2025" s="14" t="s">
        <v>54</v>
      </c>
      <c r="E2025" s="14" t="s">
        <v>10</v>
      </c>
      <c r="F2025" s="16">
        <v>0</v>
      </c>
      <c r="G2025" s="17">
        <v>24</v>
      </c>
      <c r="H2025" s="18" t="str">
        <f t="shared" si="157"/>
        <v/>
      </c>
      <c r="I2025" s="14" t="str">
        <f t="shared" si="158"/>
        <v>ITA-zan S.R.L.-24</v>
      </c>
      <c r="J2025" s="32" t="str">
        <f>MID(Tabella1[[#This Row],[COD PRODOTTO]],3,3)</f>
        <v>613</v>
      </c>
      <c r="K2025" s="32"/>
      <c r="L2025" t="str">
        <f t="shared" si="159"/>
        <v>terminato</v>
      </c>
      <c r="M2025" t="str">
        <f t="shared" si="160"/>
        <v>F3613254</v>
      </c>
      <c r="N2025" t="str">
        <f>TRIM(C2025)</f>
        <v>ITA</v>
      </c>
      <c r="O2025" t="str">
        <f>TRIM(D2025)</f>
        <v>zan S.R.L.</v>
      </c>
      <c r="P2025" t="str">
        <f>TRIM(E2025)</f>
        <v>terminato</v>
      </c>
      <c r="Q2025" t="str">
        <f t="shared" si="161"/>
        <v>0</v>
      </c>
      <c r="R2025" t="str">
        <f t="shared" si="161"/>
        <v>24</v>
      </c>
    </row>
    <row r="2026" spans="1:18" ht="12.75" customHeight="1" x14ac:dyDescent="0.3">
      <c r="A2026" s="16">
        <v>2028</v>
      </c>
      <c r="B2026" s="14" t="s">
        <v>972</v>
      </c>
      <c r="C2026" s="14" t="s">
        <v>8</v>
      </c>
      <c r="D2026" s="14" t="s">
        <v>54</v>
      </c>
      <c r="E2026" s="15" t="s">
        <v>1391</v>
      </c>
      <c r="F2026" s="16">
        <v>20</v>
      </c>
      <c r="G2026" s="17">
        <v>13</v>
      </c>
      <c r="H2026" s="18">
        <f t="shared" si="157"/>
        <v>260</v>
      </c>
      <c r="I2026" s="14" t="str">
        <f t="shared" si="158"/>
        <v>ITA-zan S.R.L.-13</v>
      </c>
      <c r="J2026" s="32" t="str">
        <f>MID(Tabella1[[#This Row],[COD PRODOTTO]],3,3)</f>
        <v>613</v>
      </c>
      <c r="K2026" s="32"/>
      <c r="L2026" t="str">
        <f t="shared" si="159"/>
        <v>terminato</v>
      </c>
      <c r="M2026" t="str">
        <f t="shared" si="160"/>
        <v>F3613254</v>
      </c>
      <c r="N2026" t="str">
        <f>TRIM(C2026)</f>
        <v>ITA</v>
      </c>
      <c r="O2026" t="str">
        <f>TRIM(D2026)</f>
        <v>zan S.R.L.</v>
      </c>
      <c r="P2026" t="str">
        <f>TRIM(E2026)</f>
        <v>non terminato</v>
      </c>
      <c r="Q2026" t="str">
        <f t="shared" si="161"/>
        <v>20</v>
      </c>
      <c r="R2026" t="str">
        <f t="shared" si="161"/>
        <v>13</v>
      </c>
    </row>
    <row r="2027" spans="1:18" ht="12.75" customHeight="1" x14ac:dyDescent="0.3">
      <c r="A2027" s="16">
        <v>2029</v>
      </c>
      <c r="B2027" s="14" t="s">
        <v>972</v>
      </c>
      <c r="C2027" s="14" t="s">
        <v>8</v>
      </c>
      <c r="D2027" s="14" t="s">
        <v>54</v>
      </c>
      <c r="E2027" s="15" t="s">
        <v>1391</v>
      </c>
      <c r="F2027" s="16">
        <v>10</v>
      </c>
      <c r="G2027" s="17">
        <v>37</v>
      </c>
      <c r="H2027" s="18">
        <f t="shared" si="157"/>
        <v>370</v>
      </c>
      <c r="I2027" s="14" t="str">
        <f t="shared" si="158"/>
        <v>ITA-zan S.R.L.-37</v>
      </c>
      <c r="J2027" s="32" t="str">
        <f>MID(Tabella1[[#This Row],[COD PRODOTTO]],3,3)</f>
        <v>613</v>
      </c>
      <c r="K2027" s="32"/>
      <c r="L2027" t="str">
        <f t="shared" si="159"/>
        <v>terminato</v>
      </c>
      <c r="M2027" t="str">
        <f t="shared" si="160"/>
        <v>F3613254</v>
      </c>
      <c r="N2027" t="str">
        <f>TRIM(C2027)</f>
        <v>ITA</v>
      </c>
      <c r="O2027" t="str">
        <f>TRIM(D2027)</f>
        <v>zan S.R.L.</v>
      </c>
      <c r="P2027" t="str">
        <f>TRIM(E2027)</f>
        <v>non terminato</v>
      </c>
      <c r="Q2027" t="str">
        <f t="shared" si="161"/>
        <v>10</v>
      </c>
      <c r="R2027" t="str">
        <f t="shared" si="161"/>
        <v>37</v>
      </c>
    </row>
    <row r="2028" spans="1:18" ht="12.75" customHeight="1" x14ac:dyDescent="0.3">
      <c r="A2028" s="16">
        <v>2030</v>
      </c>
      <c r="B2028" s="14" t="s">
        <v>972</v>
      </c>
      <c r="C2028" s="14" t="s">
        <v>8</v>
      </c>
      <c r="D2028" s="14" t="s">
        <v>54</v>
      </c>
      <c r="E2028" s="15" t="s">
        <v>1391</v>
      </c>
      <c r="F2028" s="16">
        <v>20</v>
      </c>
      <c r="G2028" s="17">
        <v>34</v>
      </c>
      <c r="H2028" s="18">
        <f t="shared" si="157"/>
        <v>680</v>
      </c>
      <c r="I2028" s="14" t="str">
        <f t="shared" si="158"/>
        <v>ITA-zan S.R.L.-34</v>
      </c>
      <c r="J2028" s="32" t="str">
        <f>MID(Tabella1[[#This Row],[COD PRODOTTO]],3,3)</f>
        <v>613</v>
      </c>
      <c r="K2028" s="32"/>
      <c r="L2028" t="str">
        <f t="shared" si="159"/>
        <v>terminato</v>
      </c>
      <c r="M2028" t="str">
        <f t="shared" si="160"/>
        <v>F3613254</v>
      </c>
      <c r="N2028" t="str">
        <f>TRIM(C2028)</f>
        <v>ITA</v>
      </c>
      <c r="O2028" t="str">
        <f>TRIM(D2028)</f>
        <v>zan S.R.L.</v>
      </c>
      <c r="P2028" t="str">
        <f>TRIM(E2028)</f>
        <v>non terminato</v>
      </c>
      <c r="Q2028" t="str">
        <f t="shared" si="161"/>
        <v>20</v>
      </c>
      <c r="R2028" t="str">
        <f t="shared" si="161"/>
        <v>34</v>
      </c>
    </row>
    <row r="2029" spans="1:18" ht="12.75" customHeight="1" x14ac:dyDescent="0.3">
      <c r="A2029" s="16">
        <v>2031</v>
      </c>
      <c r="B2029" s="14" t="s">
        <v>973</v>
      </c>
      <c r="C2029" s="14" t="s">
        <v>8</v>
      </c>
      <c r="D2029" s="14" t="s">
        <v>47</v>
      </c>
      <c r="E2029" s="15" t="s">
        <v>1391</v>
      </c>
      <c r="F2029" s="16">
        <v>10</v>
      </c>
      <c r="G2029" s="17">
        <v>18</v>
      </c>
      <c r="H2029" s="18">
        <f t="shared" si="157"/>
        <v>180</v>
      </c>
      <c r="I2029" s="14" t="str">
        <f t="shared" si="158"/>
        <v>ITA-zan pin SPA-18</v>
      </c>
      <c r="J2029" s="32" t="str">
        <f>MID(Tabella1[[#This Row],[COD PRODOTTO]],3,3)</f>
        <v>186</v>
      </c>
      <c r="K2029" s="32"/>
      <c r="L2029" t="str">
        <f t="shared" si="159"/>
        <v>terminato</v>
      </c>
      <c r="M2029" t="str">
        <f t="shared" si="160"/>
        <v>B4186001</v>
      </c>
      <c r="N2029" t="str">
        <f>TRIM(C2029)</f>
        <v>ITA</v>
      </c>
      <c r="O2029" t="str">
        <f>TRIM(D2029)</f>
        <v>zan pin SPA</v>
      </c>
      <c r="P2029" t="str">
        <f>TRIM(E2029)</f>
        <v>non terminato</v>
      </c>
      <c r="Q2029" t="str">
        <f t="shared" si="161"/>
        <v>10</v>
      </c>
      <c r="R2029" t="str">
        <f t="shared" si="161"/>
        <v>18</v>
      </c>
    </row>
    <row r="2030" spans="1:18" ht="12.75" customHeight="1" x14ac:dyDescent="0.3">
      <c r="A2030" s="16">
        <v>2032</v>
      </c>
      <c r="B2030" s="14" t="s">
        <v>974</v>
      </c>
      <c r="C2030" s="14" t="s">
        <v>8</v>
      </c>
      <c r="D2030" s="14" t="s">
        <v>180</v>
      </c>
      <c r="E2030" s="14" t="s">
        <v>10</v>
      </c>
      <c r="F2030" s="16">
        <v>0</v>
      </c>
      <c r="G2030" s="17">
        <v>33</v>
      </c>
      <c r="H2030" s="18" t="str">
        <f t="shared" si="157"/>
        <v/>
      </c>
      <c r="I2030" s="14" t="str">
        <f t="shared" si="158"/>
        <v>ITA-mull-33</v>
      </c>
      <c r="J2030" s="32" t="str">
        <f>MID(Tabella1[[#This Row],[COD PRODOTTO]],3,3)</f>
        <v>030</v>
      </c>
      <c r="K2030" s="32"/>
      <c r="L2030" t="str">
        <f t="shared" si="159"/>
        <v>terminato</v>
      </c>
      <c r="M2030" t="str">
        <f t="shared" si="160"/>
        <v>F6030182</v>
      </c>
      <c r="N2030" t="str">
        <f>TRIM(C2030)</f>
        <v>ITA</v>
      </c>
      <c r="O2030" t="str">
        <f>TRIM(D2030)</f>
        <v>mull</v>
      </c>
      <c r="P2030" t="str">
        <f>TRIM(E2030)</f>
        <v>terminato</v>
      </c>
      <c r="Q2030" t="str">
        <f t="shared" si="161"/>
        <v>0</v>
      </c>
      <c r="R2030" t="str">
        <f t="shared" si="161"/>
        <v>33</v>
      </c>
    </row>
    <row r="2031" spans="1:18" ht="12.75" customHeight="1" x14ac:dyDescent="0.3">
      <c r="A2031" s="16">
        <v>2033</v>
      </c>
      <c r="B2031" s="14" t="s">
        <v>975</v>
      </c>
      <c r="C2031" s="14" t="s">
        <v>8</v>
      </c>
      <c r="D2031" s="14" t="s">
        <v>36</v>
      </c>
      <c r="E2031" s="15" t="s">
        <v>1391</v>
      </c>
      <c r="F2031" s="16">
        <v>20</v>
      </c>
      <c r="G2031" s="17">
        <v>23</v>
      </c>
      <c r="H2031" s="18">
        <f t="shared" si="157"/>
        <v>460</v>
      </c>
      <c r="I2031" s="14" t="str">
        <f t="shared" si="158"/>
        <v>ITA-zan VETRI-23</v>
      </c>
      <c r="J2031" s="32" t="str">
        <f>MID(Tabella1[[#This Row],[COD PRODOTTO]],3,3)</f>
        <v>649</v>
      </c>
      <c r="K2031" s="32"/>
      <c r="L2031" t="str">
        <f t="shared" si="159"/>
        <v>terminato</v>
      </c>
      <c r="M2031" t="str">
        <f t="shared" si="160"/>
        <v>F2649732</v>
      </c>
      <c r="N2031" t="str">
        <f>TRIM(C2031)</f>
        <v>ITA</v>
      </c>
      <c r="O2031" t="str">
        <f>TRIM(D2031)</f>
        <v>zan VETRI</v>
      </c>
      <c r="P2031" t="str">
        <f>TRIM(E2031)</f>
        <v>non terminato</v>
      </c>
      <c r="Q2031" t="str">
        <f t="shared" si="161"/>
        <v>20</v>
      </c>
      <c r="R2031" t="str">
        <f t="shared" si="161"/>
        <v>23</v>
      </c>
    </row>
    <row r="2032" spans="1:18" ht="12.75" customHeight="1" x14ac:dyDescent="0.3">
      <c r="A2032" s="16">
        <v>2034</v>
      </c>
      <c r="B2032" s="14" t="s">
        <v>975</v>
      </c>
      <c r="C2032" s="14" t="s">
        <v>8</v>
      </c>
      <c r="D2032" s="14" t="s">
        <v>36</v>
      </c>
      <c r="E2032" s="14" t="s">
        <v>10</v>
      </c>
      <c r="F2032" s="16">
        <v>0</v>
      </c>
      <c r="G2032" s="17">
        <v>40</v>
      </c>
      <c r="H2032" s="18" t="str">
        <f t="shared" si="157"/>
        <v/>
      </c>
      <c r="I2032" s="14" t="str">
        <f t="shared" si="158"/>
        <v>ITA-zan VETRI-40</v>
      </c>
      <c r="J2032" s="32" t="str">
        <f>MID(Tabella1[[#This Row],[COD PRODOTTO]],3,3)</f>
        <v>649</v>
      </c>
      <c r="K2032" s="32"/>
      <c r="L2032" t="str">
        <f t="shared" si="159"/>
        <v>terminato</v>
      </c>
      <c r="M2032" t="str">
        <f t="shared" si="160"/>
        <v>F2649732</v>
      </c>
      <c r="N2032" t="str">
        <f>TRIM(C2032)</f>
        <v>ITA</v>
      </c>
      <c r="O2032" t="str">
        <f>TRIM(D2032)</f>
        <v>zan VETRI</v>
      </c>
      <c r="P2032" t="str">
        <f>TRIM(E2032)</f>
        <v>terminato</v>
      </c>
      <c r="Q2032" t="str">
        <f t="shared" si="161"/>
        <v>0</v>
      </c>
      <c r="R2032" t="str">
        <f t="shared" si="161"/>
        <v>40</v>
      </c>
    </row>
    <row r="2033" spans="1:18" ht="12.75" customHeight="1" x14ac:dyDescent="0.3">
      <c r="A2033" s="16">
        <v>2035</v>
      </c>
      <c r="B2033" s="14" t="s">
        <v>975</v>
      </c>
      <c r="C2033" s="14" t="s">
        <v>8</v>
      </c>
      <c r="D2033" s="14" t="s">
        <v>36</v>
      </c>
      <c r="E2033" s="15" t="s">
        <v>1391</v>
      </c>
      <c r="F2033" s="16">
        <v>10</v>
      </c>
      <c r="G2033" s="17">
        <v>11</v>
      </c>
      <c r="H2033" s="18">
        <f t="shared" si="157"/>
        <v>110</v>
      </c>
      <c r="I2033" s="14" t="str">
        <f t="shared" si="158"/>
        <v>ITA-zan VETRI-11</v>
      </c>
      <c r="J2033" s="32" t="str">
        <f>MID(Tabella1[[#This Row],[COD PRODOTTO]],3,3)</f>
        <v>649</v>
      </c>
      <c r="K2033" s="32"/>
      <c r="L2033" t="str">
        <f t="shared" si="159"/>
        <v>terminato</v>
      </c>
      <c r="M2033" t="str">
        <f t="shared" si="160"/>
        <v>F2649732</v>
      </c>
      <c r="N2033" t="str">
        <f>TRIM(C2033)</f>
        <v>ITA</v>
      </c>
      <c r="O2033" t="str">
        <f>TRIM(D2033)</f>
        <v>zan VETRI</v>
      </c>
      <c r="P2033" t="str">
        <f>TRIM(E2033)</f>
        <v>non terminato</v>
      </c>
      <c r="Q2033" t="str">
        <f t="shared" si="161"/>
        <v>10</v>
      </c>
      <c r="R2033" t="str">
        <f t="shared" si="161"/>
        <v>11</v>
      </c>
    </row>
    <row r="2034" spans="1:18" ht="12.75" customHeight="1" x14ac:dyDescent="0.3">
      <c r="A2034" s="16">
        <v>2036</v>
      </c>
      <c r="B2034" s="14" t="s">
        <v>976</v>
      </c>
      <c r="C2034" s="14" t="s">
        <v>8</v>
      </c>
      <c r="D2034" s="14" t="s">
        <v>47</v>
      </c>
      <c r="E2034" s="14" t="s">
        <v>10</v>
      </c>
      <c r="F2034" s="16">
        <v>0</v>
      </c>
      <c r="G2034" s="17">
        <v>33</v>
      </c>
      <c r="H2034" s="18" t="str">
        <f t="shared" si="157"/>
        <v/>
      </c>
      <c r="I2034" s="14" t="str">
        <f t="shared" si="158"/>
        <v>ITA-zan pin SPA-33</v>
      </c>
      <c r="J2034" s="32" t="str">
        <f>MID(Tabella1[[#This Row],[COD PRODOTTO]],3,3)</f>
        <v>223</v>
      </c>
      <c r="K2034" s="32"/>
      <c r="L2034" t="str">
        <f t="shared" si="159"/>
        <v>terminato</v>
      </c>
      <c r="M2034" t="str">
        <f t="shared" si="160"/>
        <v>S9223395</v>
      </c>
      <c r="N2034" t="str">
        <f>TRIM(C2034)</f>
        <v>ITA</v>
      </c>
      <c r="O2034" t="str">
        <f>TRIM(D2034)</f>
        <v>zan pin SPA</v>
      </c>
      <c r="P2034" t="str">
        <f>TRIM(E2034)</f>
        <v>terminato</v>
      </c>
      <c r="Q2034" t="str">
        <f t="shared" si="161"/>
        <v>0</v>
      </c>
      <c r="R2034" t="str">
        <f t="shared" si="161"/>
        <v>33</v>
      </c>
    </row>
    <row r="2035" spans="1:18" ht="12.75" customHeight="1" x14ac:dyDescent="0.3">
      <c r="A2035" s="16">
        <v>2037</v>
      </c>
      <c r="B2035" s="14" t="s">
        <v>976</v>
      </c>
      <c r="C2035" s="14" t="s">
        <v>8</v>
      </c>
      <c r="D2035" s="14" t="s">
        <v>47</v>
      </c>
      <c r="E2035" s="15" t="s">
        <v>1391</v>
      </c>
      <c r="F2035" s="16">
        <v>10</v>
      </c>
      <c r="G2035" s="17">
        <v>13</v>
      </c>
      <c r="H2035" s="18">
        <f t="shared" si="157"/>
        <v>130</v>
      </c>
      <c r="I2035" s="14" t="str">
        <f t="shared" si="158"/>
        <v>ITA-zan pin SPA-13</v>
      </c>
      <c r="J2035" s="32" t="str">
        <f>MID(Tabella1[[#This Row],[COD PRODOTTO]],3,3)</f>
        <v>223</v>
      </c>
      <c r="K2035" s="32"/>
      <c r="L2035" t="str">
        <f t="shared" si="159"/>
        <v>terminato</v>
      </c>
      <c r="M2035" t="str">
        <f t="shared" si="160"/>
        <v>S9223395</v>
      </c>
      <c r="N2035" t="str">
        <f>TRIM(C2035)</f>
        <v>ITA</v>
      </c>
      <c r="O2035" t="str">
        <f>TRIM(D2035)</f>
        <v>zan pin SPA</v>
      </c>
      <c r="P2035" t="str">
        <f>TRIM(E2035)</f>
        <v>non terminato</v>
      </c>
      <c r="Q2035" t="str">
        <f t="shared" si="161"/>
        <v>10</v>
      </c>
      <c r="R2035" t="str">
        <f t="shared" si="161"/>
        <v>13</v>
      </c>
    </row>
    <row r="2036" spans="1:18" ht="12.75" customHeight="1" x14ac:dyDescent="0.3">
      <c r="A2036" s="16">
        <v>2038</v>
      </c>
      <c r="B2036" s="14" t="s">
        <v>977</v>
      </c>
      <c r="C2036" s="14" t="s">
        <v>8</v>
      </c>
      <c r="D2036" s="14" t="s">
        <v>36</v>
      </c>
      <c r="E2036" s="15" t="s">
        <v>1391</v>
      </c>
      <c r="F2036" s="16">
        <v>20</v>
      </c>
      <c r="G2036" s="17">
        <v>24</v>
      </c>
      <c r="H2036" s="18">
        <f t="shared" si="157"/>
        <v>480</v>
      </c>
      <c r="I2036" s="14" t="str">
        <f t="shared" si="158"/>
        <v>ITA-zan VETRI-24</v>
      </c>
      <c r="J2036" s="32" t="str">
        <f>MID(Tabella1[[#This Row],[COD PRODOTTO]],3,3)</f>
        <v>514</v>
      </c>
      <c r="K2036" s="32"/>
      <c r="L2036" t="str">
        <f t="shared" si="159"/>
        <v>terminato</v>
      </c>
      <c r="M2036" t="str">
        <f t="shared" si="160"/>
        <v>F5514123</v>
      </c>
      <c r="N2036" t="str">
        <f>TRIM(C2036)</f>
        <v>ITA</v>
      </c>
      <c r="O2036" t="str">
        <f>TRIM(D2036)</f>
        <v>zan VETRI</v>
      </c>
      <c r="P2036" t="str">
        <f>TRIM(E2036)</f>
        <v>non terminato</v>
      </c>
      <c r="Q2036" t="str">
        <f t="shared" si="161"/>
        <v>20</v>
      </c>
      <c r="R2036" t="str">
        <f t="shared" si="161"/>
        <v>24</v>
      </c>
    </row>
    <row r="2037" spans="1:18" ht="12.75" customHeight="1" x14ac:dyDescent="0.3">
      <c r="A2037" s="16">
        <v>2039</v>
      </c>
      <c r="B2037" s="14" t="s">
        <v>977</v>
      </c>
      <c r="C2037" s="14" t="s">
        <v>8</v>
      </c>
      <c r="D2037" s="14" t="s">
        <v>36</v>
      </c>
      <c r="E2037" s="14" t="s">
        <v>10</v>
      </c>
      <c r="F2037" s="16">
        <v>0</v>
      </c>
      <c r="G2037" s="17">
        <v>14</v>
      </c>
      <c r="H2037" s="18" t="str">
        <f t="shared" si="157"/>
        <v/>
      </c>
      <c r="I2037" s="14" t="str">
        <f t="shared" si="158"/>
        <v>ITA-zan VETRI-14</v>
      </c>
      <c r="J2037" s="32" t="str">
        <f>MID(Tabella1[[#This Row],[COD PRODOTTO]],3,3)</f>
        <v>514</v>
      </c>
      <c r="K2037" s="32"/>
      <c r="L2037" t="str">
        <f t="shared" si="159"/>
        <v>terminato</v>
      </c>
      <c r="M2037" t="str">
        <f t="shared" si="160"/>
        <v>F5514123</v>
      </c>
      <c r="N2037" t="str">
        <f>TRIM(C2037)</f>
        <v>ITA</v>
      </c>
      <c r="O2037" t="str">
        <f>TRIM(D2037)</f>
        <v>zan VETRI</v>
      </c>
      <c r="P2037" t="str">
        <f>TRIM(E2037)</f>
        <v>terminato</v>
      </c>
      <c r="Q2037" t="str">
        <f t="shared" si="161"/>
        <v>0</v>
      </c>
      <c r="R2037" t="str">
        <f t="shared" si="161"/>
        <v>14</v>
      </c>
    </row>
    <row r="2038" spans="1:18" ht="12.75" customHeight="1" x14ac:dyDescent="0.3">
      <c r="A2038" s="16">
        <v>2040</v>
      </c>
      <c r="B2038" s="14" t="s">
        <v>978</v>
      </c>
      <c r="C2038" s="14" t="s">
        <v>8</v>
      </c>
      <c r="D2038" s="14" t="s">
        <v>9</v>
      </c>
      <c r="E2038" s="15" t="s">
        <v>1391</v>
      </c>
      <c r="F2038" s="16">
        <v>20</v>
      </c>
      <c r="G2038" s="17">
        <v>26</v>
      </c>
      <c r="H2038" s="18">
        <f t="shared" si="157"/>
        <v>520</v>
      </c>
      <c r="I2038" s="14" t="str">
        <f t="shared" si="158"/>
        <v>ITA-SG-26</v>
      </c>
      <c r="J2038" s="32" t="str">
        <f>MID(Tabella1[[#This Row],[COD PRODOTTO]],3,3)</f>
        <v>936</v>
      </c>
      <c r="K2038" s="32"/>
      <c r="L2038" t="str">
        <f t="shared" si="159"/>
        <v>terminato</v>
      </c>
      <c r="M2038" t="str">
        <f t="shared" si="160"/>
        <v>L8936346</v>
      </c>
      <c r="N2038" t="str">
        <f>TRIM(C2038)</f>
        <v>ITA</v>
      </c>
      <c r="O2038" t="str">
        <f>TRIM(D2038)</f>
        <v>SG</v>
      </c>
      <c r="P2038" t="str">
        <f>TRIM(E2038)</f>
        <v>non terminato</v>
      </c>
      <c r="Q2038" t="str">
        <f t="shared" si="161"/>
        <v>20</v>
      </c>
      <c r="R2038" t="str">
        <f t="shared" si="161"/>
        <v>26</v>
      </c>
    </row>
    <row r="2039" spans="1:18" ht="12.75" customHeight="1" x14ac:dyDescent="0.3">
      <c r="A2039" s="16">
        <v>2041</v>
      </c>
      <c r="B2039" s="14" t="s">
        <v>978</v>
      </c>
      <c r="C2039" s="14" t="s">
        <v>8</v>
      </c>
      <c r="D2039" s="14" t="s">
        <v>9</v>
      </c>
      <c r="E2039" s="15" t="s">
        <v>1391</v>
      </c>
      <c r="F2039" s="16">
        <v>10</v>
      </c>
      <c r="G2039" s="17">
        <v>20</v>
      </c>
      <c r="H2039" s="18">
        <f t="shared" si="157"/>
        <v>200</v>
      </c>
      <c r="I2039" s="14" t="str">
        <f t="shared" si="158"/>
        <v>ITA-SG-20</v>
      </c>
      <c r="J2039" s="32" t="str">
        <f>MID(Tabella1[[#This Row],[COD PRODOTTO]],3,3)</f>
        <v>936</v>
      </c>
      <c r="K2039" s="32"/>
      <c r="L2039" t="str">
        <f t="shared" si="159"/>
        <v>terminato</v>
      </c>
      <c r="M2039" t="str">
        <f t="shared" si="160"/>
        <v>L8936346</v>
      </c>
      <c r="N2039" t="str">
        <f>TRIM(C2039)</f>
        <v>ITA</v>
      </c>
      <c r="O2039" t="str">
        <f>TRIM(D2039)</f>
        <v>SG</v>
      </c>
      <c r="P2039" t="str">
        <f>TRIM(E2039)</f>
        <v>non terminato</v>
      </c>
      <c r="Q2039" t="str">
        <f t="shared" si="161"/>
        <v>10</v>
      </c>
      <c r="R2039" t="str">
        <f t="shared" si="161"/>
        <v>20</v>
      </c>
    </row>
    <row r="2040" spans="1:18" ht="12.75" customHeight="1" x14ac:dyDescent="0.3">
      <c r="A2040" s="16">
        <v>2042</v>
      </c>
      <c r="B2040" s="14" t="s">
        <v>978</v>
      </c>
      <c r="C2040" s="14" t="s">
        <v>8</v>
      </c>
      <c r="D2040" s="14" t="s">
        <v>9</v>
      </c>
      <c r="E2040" s="14" t="s">
        <v>10</v>
      </c>
      <c r="F2040" s="16">
        <v>0</v>
      </c>
      <c r="G2040" s="17">
        <v>32</v>
      </c>
      <c r="H2040" s="18" t="str">
        <f t="shared" si="157"/>
        <v/>
      </c>
      <c r="I2040" s="14" t="str">
        <f t="shared" si="158"/>
        <v>ITA-SG-32</v>
      </c>
      <c r="J2040" s="32" t="str">
        <f>MID(Tabella1[[#This Row],[COD PRODOTTO]],3,3)</f>
        <v>936</v>
      </c>
      <c r="K2040" s="32"/>
      <c r="L2040" t="str">
        <f t="shared" si="159"/>
        <v>terminato</v>
      </c>
      <c r="M2040" t="str">
        <f t="shared" si="160"/>
        <v>L8936346</v>
      </c>
      <c r="N2040" t="str">
        <f>TRIM(C2040)</f>
        <v>ITA</v>
      </c>
      <c r="O2040" t="str">
        <f>TRIM(D2040)</f>
        <v>SG</v>
      </c>
      <c r="P2040" t="str">
        <f>TRIM(E2040)</f>
        <v>terminato</v>
      </c>
      <c r="Q2040" t="str">
        <f t="shared" si="161"/>
        <v>0</v>
      </c>
      <c r="R2040" t="str">
        <f t="shared" si="161"/>
        <v>32</v>
      </c>
    </row>
    <row r="2041" spans="1:18" ht="12.75" customHeight="1" x14ac:dyDescent="0.3">
      <c r="A2041" s="16">
        <v>2043</v>
      </c>
      <c r="B2041" s="14" t="s">
        <v>978</v>
      </c>
      <c r="C2041" s="14" t="s">
        <v>8</v>
      </c>
      <c r="D2041" s="14" t="s">
        <v>9</v>
      </c>
      <c r="E2041" s="15" t="s">
        <v>1391</v>
      </c>
      <c r="F2041" s="16">
        <v>20</v>
      </c>
      <c r="G2041" s="17">
        <v>11</v>
      </c>
      <c r="H2041" s="18">
        <f t="shared" si="157"/>
        <v>220</v>
      </c>
      <c r="I2041" s="14" t="str">
        <f t="shared" si="158"/>
        <v>ITA-SG-11</v>
      </c>
      <c r="J2041" s="32" t="str">
        <f>MID(Tabella1[[#This Row],[COD PRODOTTO]],3,3)</f>
        <v>936</v>
      </c>
      <c r="K2041" s="32"/>
      <c r="L2041" t="str">
        <f t="shared" si="159"/>
        <v>terminato</v>
      </c>
      <c r="M2041" t="str">
        <f t="shared" si="160"/>
        <v>L8936346</v>
      </c>
      <c r="N2041" t="str">
        <f>TRIM(C2041)</f>
        <v>ITA</v>
      </c>
      <c r="O2041" t="str">
        <f>TRIM(D2041)</f>
        <v>SG</v>
      </c>
      <c r="P2041" t="str">
        <f>TRIM(E2041)</f>
        <v>non terminato</v>
      </c>
      <c r="Q2041" t="str">
        <f t="shared" si="161"/>
        <v>20</v>
      </c>
      <c r="R2041" t="str">
        <f t="shared" si="161"/>
        <v>11</v>
      </c>
    </row>
    <row r="2042" spans="1:18" ht="12.75" customHeight="1" x14ac:dyDescent="0.3">
      <c r="A2042" s="16">
        <v>2044</v>
      </c>
      <c r="B2042" s="14" t="s">
        <v>979</v>
      </c>
      <c r="C2042" s="14" t="s">
        <v>8</v>
      </c>
      <c r="D2042" s="14" t="s">
        <v>36</v>
      </c>
      <c r="E2042" s="14" t="s">
        <v>10</v>
      </c>
      <c r="F2042" s="16">
        <v>0</v>
      </c>
      <c r="G2042" s="17">
        <v>17</v>
      </c>
      <c r="H2042" s="18" t="str">
        <f t="shared" si="157"/>
        <v/>
      </c>
      <c r="I2042" s="14" t="str">
        <f t="shared" si="158"/>
        <v>ITA-zan VETRI-17</v>
      </c>
      <c r="J2042" s="32" t="str">
        <f>MID(Tabella1[[#This Row],[COD PRODOTTO]],3,3)</f>
        <v>567</v>
      </c>
      <c r="K2042" s="32"/>
      <c r="L2042" t="str">
        <f t="shared" si="159"/>
        <v>terminato</v>
      </c>
      <c r="M2042" t="str">
        <f t="shared" si="160"/>
        <v>R9567717</v>
      </c>
      <c r="N2042" t="str">
        <f>TRIM(C2042)</f>
        <v>ITA</v>
      </c>
      <c r="O2042" t="str">
        <f>TRIM(D2042)</f>
        <v>zan VETRI</v>
      </c>
      <c r="P2042" t="str">
        <f>TRIM(E2042)</f>
        <v>terminato</v>
      </c>
      <c r="Q2042" t="str">
        <f t="shared" si="161"/>
        <v>0</v>
      </c>
      <c r="R2042" t="str">
        <f t="shared" si="161"/>
        <v>17</v>
      </c>
    </row>
    <row r="2043" spans="1:18" ht="12.75" customHeight="1" x14ac:dyDescent="0.3">
      <c r="A2043" s="16">
        <v>2045</v>
      </c>
      <c r="B2043" s="14" t="s">
        <v>980</v>
      </c>
      <c r="C2043" s="14" t="s">
        <v>8</v>
      </c>
      <c r="D2043" s="14" t="s">
        <v>36</v>
      </c>
      <c r="E2043" s="15" t="s">
        <v>1391</v>
      </c>
      <c r="F2043" s="16">
        <v>20</v>
      </c>
      <c r="G2043" s="17">
        <v>23</v>
      </c>
      <c r="H2043" s="18">
        <f t="shared" si="157"/>
        <v>460</v>
      </c>
      <c r="I2043" s="14" t="str">
        <f t="shared" si="158"/>
        <v>ITA-zan VETRI-23</v>
      </c>
      <c r="J2043" s="32" t="str">
        <f>MID(Tabella1[[#This Row],[COD PRODOTTO]],3,3)</f>
        <v>966</v>
      </c>
      <c r="K2043" s="32"/>
      <c r="L2043" t="str">
        <f t="shared" si="159"/>
        <v>terminato</v>
      </c>
      <c r="M2043" t="str">
        <f t="shared" si="160"/>
        <v>E1966538</v>
      </c>
      <c r="N2043" t="str">
        <f>TRIM(C2043)</f>
        <v>ITA</v>
      </c>
      <c r="O2043" t="str">
        <f>TRIM(D2043)</f>
        <v>zan VETRI</v>
      </c>
      <c r="P2043" t="str">
        <f>TRIM(E2043)</f>
        <v>non terminato</v>
      </c>
      <c r="Q2043" t="str">
        <f t="shared" si="161"/>
        <v>20</v>
      </c>
      <c r="R2043" t="str">
        <f t="shared" si="161"/>
        <v>23</v>
      </c>
    </row>
    <row r="2044" spans="1:18" ht="12.75" customHeight="1" x14ac:dyDescent="0.3">
      <c r="A2044" s="16">
        <v>2046</v>
      </c>
      <c r="B2044" s="14" t="s">
        <v>980</v>
      </c>
      <c r="C2044" s="14" t="s">
        <v>8</v>
      </c>
      <c r="D2044" s="14" t="s">
        <v>36</v>
      </c>
      <c r="E2044" s="14" t="s">
        <v>10</v>
      </c>
      <c r="F2044" s="16">
        <v>0</v>
      </c>
      <c r="G2044" s="17">
        <v>26</v>
      </c>
      <c r="H2044" s="18" t="str">
        <f t="shared" si="157"/>
        <v/>
      </c>
      <c r="I2044" s="14" t="str">
        <f t="shared" si="158"/>
        <v>ITA-zan VETRI-26</v>
      </c>
      <c r="J2044" s="32" t="str">
        <f>MID(Tabella1[[#This Row],[COD PRODOTTO]],3,3)</f>
        <v>966</v>
      </c>
      <c r="K2044" s="32"/>
      <c r="L2044" t="str">
        <f t="shared" si="159"/>
        <v>terminato</v>
      </c>
      <c r="M2044" t="str">
        <f t="shared" si="160"/>
        <v>E1966538</v>
      </c>
      <c r="N2044" t="str">
        <f>TRIM(C2044)</f>
        <v>ITA</v>
      </c>
      <c r="O2044" t="str">
        <f>TRIM(D2044)</f>
        <v>zan VETRI</v>
      </c>
      <c r="P2044" t="str">
        <f>TRIM(E2044)</f>
        <v>terminato</v>
      </c>
      <c r="Q2044" t="str">
        <f t="shared" si="161"/>
        <v>0</v>
      </c>
      <c r="R2044" t="str">
        <f t="shared" si="161"/>
        <v>26</v>
      </c>
    </row>
    <row r="2045" spans="1:18" ht="12.75" customHeight="1" x14ac:dyDescent="0.3">
      <c r="A2045" s="16">
        <v>2047</v>
      </c>
      <c r="B2045" s="14" t="s">
        <v>981</v>
      </c>
      <c r="C2045" s="14" t="s">
        <v>8</v>
      </c>
      <c r="D2045" s="14" t="s">
        <v>9</v>
      </c>
      <c r="E2045" s="15" t="s">
        <v>1391</v>
      </c>
      <c r="F2045" s="16">
        <v>10</v>
      </c>
      <c r="G2045" s="17">
        <v>32</v>
      </c>
      <c r="H2045" s="18">
        <f t="shared" si="157"/>
        <v>320</v>
      </c>
      <c r="I2045" s="14" t="str">
        <f t="shared" si="158"/>
        <v>ITA-SG-32</v>
      </c>
      <c r="J2045" s="32" t="str">
        <f>MID(Tabella1[[#This Row],[COD PRODOTTO]],3,3)</f>
        <v>342</v>
      </c>
      <c r="K2045" s="32"/>
      <c r="L2045" t="str">
        <f t="shared" si="159"/>
        <v>terminato</v>
      </c>
      <c r="M2045" t="str">
        <f t="shared" si="160"/>
        <v>R7342738</v>
      </c>
      <c r="N2045" t="str">
        <f>TRIM(C2045)</f>
        <v>ITA</v>
      </c>
      <c r="O2045" t="str">
        <f>TRIM(D2045)</f>
        <v>SG</v>
      </c>
      <c r="P2045" t="str">
        <f>TRIM(E2045)</f>
        <v>non terminato</v>
      </c>
      <c r="Q2045" t="str">
        <f t="shared" si="161"/>
        <v>10</v>
      </c>
      <c r="R2045" t="str">
        <f t="shared" si="161"/>
        <v>32</v>
      </c>
    </row>
    <row r="2046" spans="1:18" ht="12.75" customHeight="1" x14ac:dyDescent="0.3">
      <c r="A2046" s="16">
        <v>2048</v>
      </c>
      <c r="B2046" s="14" t="s">
        <v>981</v>
      </c>
      <c r="C2046" s="14" t="s">
        <v>8</v>
      </c>
      <c r="D2046" s="14" t="s">
        <v>9</v>
      </c>
      <c r="E2046" s="14" t="s">
        <v>10</v>
      </c>
      <c r="F2046" s="16">
        <v>0</v>
      </c>
      <c r="G2046" s="17">
        <v>15</v>
      </c>
      <c r="H2046" s="18" t="str">
        <f t="shared" si="157"/>
        <v/>
      </c>
      <c r="I2046" s="14" t="str">
        <f t="shared" si="158"/>
        <v>ITA-SG-15</v>
      </c>
      <c r="J2046" s="32" t="str">
        <f>MID(Tabella1[[#This Row],[COD PRODOTTO]],3,3)</f>
        <v>342</v>
      </c>
      <c r="K2046" s="32"/>
      <c r="L2046" t="str">
        <f t="shared" si="159"/>
        <v>terminato</v>
      </c>
      <c r="M2046" t="str">
        <f t="shared" si="160"/>
        <v>R7342738</v>
      </c>
      <c r="N2046" t="str">
        <f>TRIM(C2046)</f>
        <v>ITA</v>
      </c>
      <c r="O2046" t="str">
        <f>TRIM(D2046)</f>
        <v>SG</v>
      </c>
      <c r="P2046" t="str">
        <f>TRIM(E2046)</f>
        <v>terminato</v>
      </c>
      <c r="Q2046" t="str">
        <f t="shared" si="161"/>
        <v>0</v>
      </c>
      <c r="R2046" t="str">
        <f t="shared" si="161"/>
        <v>15</v>
      </c>
    </row>
    <row r="2047" spans="1:18" ht="12.75" customHeight="1" x14ac:dyDescent="0.3">
      <c r="A2047" s="16">
        <v>2049</v>
      </c>
      <c r="B2047" s="14" t="s">
        <v>982</v>
      </c>
      <c r="C2047" s="14" t="s">
        <v>8</v>
      </c>
      <c r="D2047" s="14" t="s">
        <v>75</v>
      </c>
      <c r="E2047" s="14" t="s">
        <v>10</v>
      </c>
      <c r="F2047" s="16">
        <v>0</v>
      </c>
      <c r="G2047" s="17">
        <v>16</v>
      </c>
      <c r="H2047" s="18" t="str">
        <f t="shared" si="157"/>
        <v/>
      </c>
      <c r="I2047" s="14" t="str">
        <f t="shared" si="158"/>
        <v>ITA-lollo SRL-16</v>
      </c>
      <c r="J2047" s="32" t="str">
        <f>MID(Tabella1[[#This Row],[COD PRODOTTO]],3,3)</f>
        <v>156</v>
      </c>
      <c r="K2047" s="32"/>
      <c r="L2047" t="str">
        <f t="shared" si="159"/>
        <v>terminato</v>
      </c>
      <c r="M2047" t="str">
        <f t="shared" si="160"/>
        <v>P7156674</v>
      </c>
      <c r="N2047" t="str">
        <f>TRIM(C2047)</f>
        <v>ITA</v>
      </c>
      <c r="O2047" t="str">
        <f>TRIM(D2047)</f>
        <v>lollo SRL</v>
      </c>
      <c r="P2047" t="str">
        <f>TRIM(E2047)</f>
        <v>terminato</v>
      </c>
      <c r="Q2047" t="str">
        <f t="shared" si="161"/>
        <v>0</v>
      </c>
      <c r="R2047" t="str">
        <f t="shared" si="161"/>
        <v>16</v>
      </c>
    </row>
    <row r="2048" spans="1:18" ht="12.75" customHeight="1" x14ac:dyDescent="0.3">
      <c r="A2048" s="16">
        <v>2050</v>
      </c>
      <c r="B2048" s="14" t="s">
        <v>983</v>
      </c>
      <c r="C2048" s="14" t="s">
        <v>8</v>
      </c>
      <c r="D2048" s="14" t="s">
        <v>47</v>
      </c>
      <c r="E2048" s="15" t="s">
        <v>1391</v>
      </c>
      <c r="F2048" s="16">
        <v>10</v>
      </c>
      <c r="G2048" s="17">
        <v>16</v>
      </c>
      <c r="H2048" s="18">
        <f t="shared" si="157"/>
        <v>160</v>
      </c>
      <c r="I2048" s="14" t="str">
        <f t="shared" si="158"/>
        <v>ITA-zan pin SPA-16</v>
      </c>
      <c r="J2048" s="32" t="str">
        <f>MID(Tabella1[[#This Row],[COD PRODOTTO]],3,3)</f>
        <v>430</v>
      </c>
      <c r="K2048" s="32"/>
      <c r="L2048" t="str">
        <f t="shared" si="159"/>
        <v>terminato</v>
      </c>
      <c r="M2048" t="str">
        <f t="shared" si="160"/>
        <v>I6430645</v>
      </c>
      <c r="N2048" t="str">
        <f>TRIM(C2048)</f>
        <v>ITA</v>
      </c>
      <c r="O2048" t="str">
        <f>TRIM(D2048)</f>
        <v>zan pin SPA</v>
      </c>
      <c r="P2048" t="str">
        <f>TRIM(E2048)</f>
        <v>non terminato</v>
      </c>
      <c r="Q2048" t="str">
        <f t="shared" si="161"/>
        <v>10</v>
      </c>
      <c r="R2048" t="str">
        <f t="shared" si="161"/>
        <v>16</v>
      </c>
    </row>
    <row r="2049" spans="1:18" ht="12.75" customHeight="1" x14ac:dyDescent="0.3">
      <c r="A2049" s="16">
        <v>2051</v>
      </c>
      <c r="B2049" s="14" t="s">
        <v>983</v>
      </c>
      <c r="C2049" s="14" t="s">
        <v>8</v>
      </c>
      <c r="D2049" s="14" t="s">
        <v>47</v>
      </c>
      <c r="E2049" s="14" t="s">
        <v>10</v>
      </c>
      <c r="F2049" s="16">
        <v>0</v>
      </c>
      <c r="G2049" s="17">
        <v>37</v>
      </c>
      <c r="H2049" s="18" t="str">
        <f t="shared" si="157"/>
        <v/>
      </c>
      <c r="I2049" s="14" t="str">
        <f t="shared" si="158"/>
        <v>ITA-zan pin SPA-37</v>
      </c>
      <c r="J2049" s="32" t="str">
        <f>MID(Tabella1[[#This Row],[COD PRODOTTO]],3,3)</f>
        <v>430</v>
      </c>
      <c r="K2049" s="32"/>
      <c r="L2049" t="str">
        <f t="shared" si="159"/>
        <v>terminato</v>
      </c>
      <c r="M2049" t="str">
        <f t="shared" si="160"/>
        <v>I6430645</v>
      </c>
      <c r="N2049" t="str">
        <f>TRIM(C2049)</f>
        <v>ITA</v>
      </c>
      <c r="O2049" t="str">
        <f>TRIM(D2049)</f>
        <v>zan pin SPA</v>
      </c>
      <c r="P2049" t="str">
        <f>TRIM(E2049)</f>
        <v>terminato</v>
      </c>
      <c r="Q2049" t="str">
        <f t="shared" si="161"/>
        <v>0</v>
      </c>
      <c r="R2049" t="str">
        <f t="shared" si="161"/>
        <v>37</v>
      </c>
    </row>
    <row r="2050" spans="1:18" ht="12.75" customHeight="1" x14ac:dyDescent="0.3">
      <c r="A2050" s="16">
        <v>2052</v>
      </c>
      <c r="B2050" s="14" t="s">
        <v>983</v>
      </c>
      <c r="C2050" s="14" t="s">
        <v>8</v>
      </c>
      <c r="D2050" s="14" t="s">
        <v>47</v>
      </c>
      <c r="E2050" s="15" t="s">
        <v>1391</v>
      </c>
      <c r="F2050" s="16">
        <v>20</v>
      </c>
      <c r="G2050" s="17">
        <v>13</v>
      </c>
      <c r="H2050" s="18">
        <f t="shared" ref="H2050:H2113" si="162">IF(G2050*F2050=0,"",G2050*F2050)</f>
        <v>260</v>
      </c>
      <c r="I2050" s="14" t="str">
        <f t="shared" ref="I2050:I2113" si="163">_xlfn.CONCAT(C2050,"-",D2050,"-",G2050)</f>
        <v>ITA-zan pin SPA-13</v>
      </c>
      <c r="J2050" s="32" t="str">
        <f>MID(Tabella1[[#This Row],[COD PRODOTTO]],3,3)</f>
        <v>430</v>
      </c>
      <c r="K2050" s="32"/>
      <c r="L2050" t="str">
        <f t="shared" si="159"/>
        <v>terminato</v>
      </c>
      <c r="M2050" t="str">
        <f t="shared" si="160"/>
        <v>I6430645</v>
      </c>
      <c r="N2050" t="str">
        <f>TRIM(C2050)</f>
        <v>ITA</v>
      </c>
      <c r="O2050" t="str">
        <f>TRIM(D2050)</f>
        <v>zan pin SPA</v>
      </c>
      <c r="P2050" t="str">
        <f t="shared" ref="P2050:R2113" si="164">TRIM(E2050)</f>
        <v>non terminato</v>
      </c>
      <c r="Q2050" t="str">
        <f t="shared" si="161"/>
        <v>20</v>
      </c>
      <c r="R2050" t="str">
        <f t="shared" si="161"/>
        <v>13</v>
      </c>
    </row>
    <row r="2051" spans="1:18" ht="12.75" customHeight="1" x14ac:dyDescent="0.3">
      <c r="A2051" s="16">
        <v>2053</v>
      </c>
      <c r="B2051" s="14" t="s">
        <v>984</v>
      </c>
      <c r="C2051" s="14" t="s">
        <v>8</v>
      </c>
      <c r="D2051" s="14" t="s">
        <v>9</v>
      </c>
      <c r="E2051" s="15" t="s">
        <v>1391</v>
      </c>
      <c r="F2051" s="16">
        <v>20</v>
      </c>
      <c r="G2051" s="17">
        <v>30</v>
      </c>
      <c r="H2051" s="18">
        <f t="shared" si="162"/>
        <v>600</v>
      </c>
      <c r="I2051" s="14" t="str">
        <f t="shared" si="163"/>
        <v>ITA-SG-30</v>
      </c>
      <c r="J2051" s="32" t="str">
        <f>MID(Tabella1[[#This Row],[COD PRODOTTO]],3,3)</f>
        <v>698</v>
      </c>
      <c r="K2051" s="32"/>
      <c r="L2051" t="str">
        <f t="shared" ref="L2051:L2114" si="165">IF($E2051="","non terminato","terminato")</f>
        <v>terminato</v>
      </c>
      <c r="M2051" t="str">
        <f t="shared" ref="M2051:M2114" si="166">TRIM(B2051)</f>
        <v>M9698792</v>
      </c>
      <c r="N2051" t="str">
        <f>TRIM(C2051)</f>
        <v>ITA</v>
      </c>
      <c r="O2051" t="str">
        <f>TRIM(D2051)</f>
        <v>SG</v>
      </c>
      <c r="P2051" t="str">
        <f t="shared" si="164"/>
        <v>non terminato</v>
      </c>
      <c r="Q2051" t="str">
        <f t="shared" si="164"/>
        <v>20</v>
      </c>
      <c r="R2051" t="str">
        <f t="shared" si="164"/>
        <v>30</v>
      </c>
    </row>
    <row r="2052" spans="1:18" ht="12.75" customHeight="1" x14ac:dyDescent="0.3">
      <c r="A2052" s="16">
        <v>2054</v>
      </c>
      <c r="B2052" s="14" t="s">
        <v>984</v>
      </c>
      <c r="C2052" s="14" t="s">
        <v>8</v>
      </c>
      <c r="D2052" s="14" t="s">
        <v>9</v>
      </c>
      <c r="E2052" s="14" t="s">
        <v>10</v>
      </c>
      <c r="F2052" s="16">
        <v>0</v>
      </c>
      <c r="G2052" s="17">
        <v>10</v>
      </c>
      <c r="H2052" s="18" t="str">
        <f t="shared" si="162"/>
        <v/>
      </c>
      <c r="I2052" s="14" t="str">
        <f t="shared" si="163"/>
        <v>ITA-SG-10</v>
      </c>
      <c r="J2052" s="32" t="str">
        <f>MID(Tabella1[[#This Row],[COD PRODOTTO]],3,3)</f>
        <v>698</v>
      </c>
      <c r="K2052" s="32"/>
      <c r="L2052" t="str">
        <f t="shared" si="165"/>
        <v>terminato</v>
      </c>
      <c r="M2052" t="str">
        <f t="shared" si="166"/>
        <v>M9698792</v>
      </c>
      <c r="N2052" t="str">
        <f>TRIM(C2052)</f>
        <v>ITA</v>
      </c>
      <c r="O2052" t="str">
        <f>TRIM(D2052)</f>
        <v>SG</v>
      </c>
      <c r="P2052" t="str">
        <f t="shared" si="164"/>
        <v>terminato</v>
      </c>
      <c r="Q2052" t="str">
        <f t="shared" si="164"/>
        <v>0</v>
      </c>
      <c r="R2052" t="str">
        <f t="shared" si="164"/>
        <v>10</v>
      </c>
    </row>
    <row r="2053" spans="1:18" ht="12.75" customHeight="1" x14ac:dyDescent="0.3">
      <c r="A2053" s="16">
        <v>2055</v>
      </c>
      <c r="B2053" s="14" t="s">
        <v>984</v>
      </c>
      <c r="C2053" s="14" t="s">
        <v>8</v>
      </c>
      <c r="D2053" s="14" t="s">
        <v>9</v>
      </c>
      <c r="E2053" s="15" t="s">
        <v>1391</v>
      </c>
      <c r="F2053" s="16">
        <v>10</v>
      </c>
      <c r="G2053" s="17">
        <v>20</v>
      </c>
      <c r="H2053" s="18">
        <f t="shared" si="162"/>
        <v>200</v>
      </c>
      <c r="I2053" s="14" t="str">
        <f t="shared" si="163"/>
        <v>ITA-SG-20</v>
      </c>
      <c r="J2053" s="32" t="str">
        <f>MID(Tabella1[[#This Row],[COD PRODOTTO]],3,3)</f>
        <v>698</v>
      </c>
      <c r="K2053" s="32"/>
      <c r="L2053" t="str">
        <f t="shared" si="165"/>
        <v>terminato</v>
      </c>
      <c r="M2053" t="str">
        <f t="shared" si="166"/>
        <v>M9698792</v>
      </c>
      <c r="N2053" t="str">
        <f>TRIM(C2053)</f>
        <v>ITA</v>
      </c>
      <c r="O2053" t="str">
        <f>TRIM(D2053)</f>
        <v>SG</v>
      </c>
      <c r="P2053" t="str">
        <f t="shared" si="164"/>
        <v>non terminato</v>
      </c>
      <c r="Q2053" t="str">
        <f t="shared" si="164"/>
        <v>10</v>
      </c>
      <c r="R2053" t="str">
        <f t="shared" si="164"/>
        <v>20</v>
      </c>
    </row>
    <row r="2054" spans="1:18" ht="12.75" customHeight="1" x14ac:dyDescent="0.3">
      <c r="A2054" s="16">
        <v>2056</v>
      </c>
      <c r="B2054" s="14" t="s">
        <v>984</v>
      </c>
      <c r="C2054" s="14" t="s">
        <v>8</v>
      </c>
      <c r="D2054" s="14" t="s">
        <v>9</v>
      </c>
      <c r="E2054" s="15" t="s">
        <v>1391</v>
      </c>
      <c r="F2054" s="16">
        <v>20</v>
      </c>
      <c r="G2054" s="17">
        <v>25</v>
      </c>
      <c r="H2054" s="18">
        <f t="shared" si="162"/>
        <v>500</v>
      </c>
      <c r="I2054" s="14" t="str">
        <f t="shared" si="163"/>
        <v>ITA-SG-25</v>
      </c>
      <c r="J2054" s="32" t="str">
        <f>MID(Tabella1[[#This Row],[COD PRODOTTO]],3,3)</f>
        <v>698</v>
      </c>
      <c r="K2054" s="32"/>
      <c r="L2054" t="str">
        <f t="shared" si="165"/>
        <v>terminato</v>
      </c>
      <c r="M2054" t="str">
        <f t="shared" si="166"/>
        <v>M9698792</v>
      </c>
      <c r="N2054" t="str">
        <f>TRIM(C2054)</f>
        <v>ITA</v>
      </c>
      <c r="O2054" t="str">
        <f>TRIM(D2054)</f>
        <v>SG</v>
      </c>
      <c r="P2054" t="str">
        <f t="shared" si="164"/>
        <v>non terminato</v>
      </c>
      <c r="Q2054" t="str">
        <f t="shared" si="164"/>
        <v>20</v>
      </c>
      <c r="R2054" t="str">
        <f t="shared" si="164"/>
        <v>25</v>
      </c>
    </row>
    <row r="2055" spans="1:18" ht="12.75" customHeight="1" x14ac:dyDescent="0.3">
      <c r="A2055" s="16">
        <v>2057</v>
      </c>
      <c r="B2055" s="14" t="s">
        <v>985</v>
      </c>
      <c r="C2055" s="14" t="s">
        <v>8</v>
      </c>
      <c r="D2055" s="14" t="s">
        <v>9</v>
      </c>
      <c r="E2055" s="15" t="s">
        <v>1391</v>
      </c>
      <c r="F2055" s="16">
        <v>20</v>
      </c>
      <c r="G2055" s="17">
        <v>36</v>
      </c>
      <c r="H2055" s="18">
        <f t="shared" si="162"/>
        <v>720</v>
      </c>
      <c r="I2055" s="14" t="str">
        <f t="shared" si="163"/>
        <v>ITA-SG-36</v>
      </c>
      <c r="J2055" s="32" t="str">
        <f>MID(Tabella1[[#This Row],[COD PRODOTTO]],3,3)</f>
        <v>528</v>
      </c>
      <c r="K2055" s="32"/>
      <c r="L2055" t="str">
        <f t="shared" si="165"/>
        <v>terminato</v>
      </c>
      <c r="M2055" t="str">
        <f t="shared" si="166"/>
        <v>S1528597</v>
      </c>
      <c r="N2055" t="str">
        <f>TRIM(C2055)</f>
        <v>ITA</v>
      </c>
      <c r="O2055" t="str">
        <f>TRIM(D2055)</f>
        <v>SG</v>
      </c>
      <c r="P2055" t="str">
        <f t="shared" si="164"/>
        <v>non terminato</v>
      </c>
      <c r="Q2055" t="str">
        <f t="shared" si="164"/>
        <v>20</v>
      </c>
      <c r="R2055" t="str">
        <f t="shared" si="164"/>
        <v>36</v>
      </c>
    </row>
    <row r="2056" spans="1:18" ht="12.75" customHeight="1" x14ac:dyDescent="0.3">
      <c r="A2056" s="16">
        <v>2058</v>
      </c>
      <c r="B2056" s="14" t="s">
        <v>985</v>
      </c>
      <c r="C2056" s="14" t="s">
        <v>8</v>
      </c>
      <c r="D2056" s="14" t="s">
        <v>9</v>
      </c>
      <c r="E2056" s="15" t="s">
        <v>1391</v>
      </c>
      <c r="F2056" s="16">
        <v>10</v>
      </c>
      <c r="G2056" s="17">
        <v>20</v>
      </c>
      <c r="H2056" s="18">
        <f t="shared" si="162"/>
        <v>200</v>
      </c>
      <c r="I2056" s="14" t="str">
        <f t="shared" si="163"/>
        <v>ITA-SG-20</v>
      </c>
      <c r="J2056" s="32" t="str">
        <f>MID(Tabella1[[#This Row],[COD PRODOTTO]],3,3)</f>
        <v>528</v>
      </c>
      <c r="K2056" s="32"/>
      <c r="L2056" t="str">
        <f t="shared" si="165"/>
        <v>terminato</v>
      </c>
      <c r="M2056" t="str">
        <f t="shared" si="166"/>
        <v>S1528597</v>
      </c>
      <c r="N2056" t="str">
        <f>TRIM(C2056)</f>
        <v>ITA</v>
      </c>
      <c r="O2056" t="str">
        <f>TRIM(D2056)</f>
        <v>SG</v>
      </c>
      <c r="P2056" t="str">
        <f t="shared" si="164"/>
        <v>non terminato</v>
      </c>
      <c r="Q2056" t="str">
        <f t="shared" si="164"/>
        <v>10</v>
      </c>
      <c r="R2056" t="str">
        <f t="shared" si="164"/>
        <v>20</v>
      </c>
    </row>
    <row r="2057" spans="1:18" ht="12.75" customHeight="1" x14ac:dyDescent="0.3">
      <c r="A2057" s="16">
        <v>2059</v>
      </c>
      <c r="B2057" s="14" t="s">
        <v>985</v>
      </c>
      <c r="C2057" s="14" t="s">
        <v>8</v>
      </c>
      <c r="D2057" s="14" t="s">
        <v>9</v>
      </c>
      <c r="E2057" s="14" t="s">
        <v>10</v>
      </c>
      <c r="F2057" s="16">
        <v>0</v>
      </c>
      <c r="G2057" s="17">
        <v>19</v>
      </c>
      <c r="H2057" s="18" t="str">
        <f t="shared" si="162"/>
        <v/>
      </c>
      <c r="I2057" s="14" t="str">
        <f t="shared" si="163"/>
        <v>ITA-SG-19</v>
      </c>
      <c r="J2057" s="32" t="str">
        <f>MID(Tabella1[[#This Row],[COD PRODOTTO]],3,3)</f>
        <v>528</v>
      </c>
      <c r="K2057" s="32"/>
      <c r="L2057" t="str">
        <f t="shared" si="165"/>
        <v>terminato</v>
      </c>
      <c r="M2057" t="str">
        <f t="shared" si="166"/>
        <v>S1528597</v>
      </c>
      <c r="N2057" t="str">
        <f>TRIM(C2057)</f>
        <v>ITA</v>
      </c>
      <c r="O2057" t="str">
        <f>TRIM(D2057)</f>
        <v>SG</v>
      </c>
      <c r="P2057" t="str">
        <f t="shared" si="164"/>
        <v>terminato</v>
      </c>
      <c r="Q2057" t="str">
        <f t="shared" si="164"/>
        <v>0</v>
      </c>
      <c r="R2057" t="str">
        <f t="shared" si="164"/>
        <v>19</v>
      </c>
    </row>
    <row r="2058" spans="1:18" ht="12.75" customHeight="1" x14ac:dyDescent="0.3">
      <c r="A2058" s="16">
        <v>2060</v>
      </c>
      <c r="B2058" s="14" t="s">
        <v>986</v>
      </c>
      <c r="C2058" s="14" t="s">
        <v>8</v>
      </c>
      <c r="D2058" s="14" t="s">
        <v>47</v>
      </c>
      <c r="E2058" s="15" t="s">
        <v>1391</v>
      </c>
      <c r="F2058" s="16">
        <v>10</v>
      </c>
      <c r="G2058" s="17">
        <v>23</v>
      </c>
      <c r="H2058" s="18">
        <f t="shared" si="162"/>
        <v>230</v>
      </c>
      <c r="I2058" s="14" t="str">
        <f t="shared" si="163"/>
        <v>ITA-zan pin SPA-23</v>
      </c>
      <c r="J2058" s="32" t="str">
        <f>MID(Tabella1[[#This Row],[COD PRODOTTO]],3,3)</f>
        <v>790</v>
      </c>
      <c r="K2058" s="32"/>
      <c r="L2058" t="str">
        <f t="shared" si="165"/>
        <v>terminato</v>
      </c>
      <c r="M2058" t="str">
        <f t="shared" si="166"/>
        <v>A0790206</v>
      </c>
      <c r="N2058" t="str">
        <f>TRIM(C2058)</f>
        <v>ITA</v>
      </c>
      <c r="O2058" t="str">
        <f>TRIM(D2058)</f>
        <v>zan pin SPA</v>
      </c>
      <c r="P2058" t="str">
        <f t="shared" si="164"/>
        <v>non terminato</v>
      </c>
      <c r="Q2058" t="str">
        <f t="shared" si="164"/>
        <v>10</v>
      </c>
      <c r="R2058" t="str">
        <f t="shared" si="164"/>
        <v>23</v>
      </c>
    </row>
    <row r="2059" spans="1:18" ht="12.75" customHeight="1" x14ac:dyDescent="0.3">
      <c r="A2059" s="16">
        <v>2061</v>
      </c>
      <c r="B2059" s="14" t="s">
        <v>986</v>
      </c>
      <c r="C2059" s="14" t="s">
        <v>8</v>
      </c>
      <c r="D2059" s="14" t="s">
        <v>47</v>
      </c>
      <c r="E2059" s="14" t="s">
        <v>10</v>
      </c>
      <c r="F2059" s="16">
        <v>0</v>
      </c>
      <c r="G2059" s="17">
        <v>10</v>
      </c>
      <c r="H2059" s="18" t="str">
        <f t="shared" si="162"/>
        <v/>
      </c>
      <c r="I2059" s="14" t="str">
        <f t="shared" si="163"/>
        <v>ITA-zan pin SPA-10</v>
      </c>
      <c r="J2059" s="32" t="str">
        <f>MID(Tabella1[[#This Row],[COD PRODOTTO]],3,3)</f>
        <v>790</v>
      </c>
      <c r="K2059" s="32"/>
      <c r="L2059" t="str">
        <f t="shared" si="165"/>
        <v>terminato</v>
      </c>
      <c r="M2059" t="str">
        <f t="shared" si="166"/>
        <v>A0790206</v>
      </c>
      <c r="N2059" t="str">
        <f>TRIM(C2059)</f>
        <v>ITA</v>
      </c>
      <c r="O2059" t="str">
        <f>TRIM(D2059)</f>
        <v>zan pin SPA</v>
      </c>
      <c r="P2059" t="str">
        <f t="shared" si="164"/>
        <v>terminato</v>
      </c>
      <c r="Q2059" t="str">
        <f t="shared" si="164"/>
        <v>0</v>
      </c>
      <c r="R2059" t="str">
        <f t="shared" si="164"/>
        <v>10</v>
      </c>
    </row>
    <row r="2060" spans="1:18" ht="12.75" customHeight="1" x14ac:dyDescent="0.3">
      <c r="A2060" s="16">
        <v>2062</v>
      </c>
      <c r="B2060" s="14" t="s">
        <v>986</v>
      </c>
      <c r="C2060" s="14" t="s">
        <v>8</v>
      </c>
      <c r="D2060" s="14" t="s">
        <v>47</v>
      </c>
      <c r="E2060" s="15" t="s">
        <v>1391</v>
      </c>
      <c r="F2060" s="16">
        <v>20</v>
      </c>
      <c r="G2060" s="17">
        <v>21</v>
      </c>
      <c r="H2060" s="18">
        <f t="shared" si="162"/>
        <v>420</v>
      </c>
      <c r="I2060" s="14" t="str">
        <f t="shared" si="163"/>
        <v>ITA-zan pin SPA-21</v>
      </c>
      <c r="J2060" s="32" t="str">
        <f>MID(Tabella1[[#This Row],[COD PRODOTTO]],3,3)</f>
        <v>790</v>
      </c>
      <c r="K2060" s="32"/>
      <c r="L2060" t="str">
        <f t="shared" si="165"/>
        <v>terminato</v>
      </c>
      <c r="M2060" t="str">
        <f t="shared" si="166"/>
        <v>A0790206</v>
      </c>
      <c r="N2060" t="str">
        <f>TRIM(C2060)</f>
        <v>ITA</v>
      </c>
      <c r="O2060" t="str">
        <f>TRIM(D2060)</f>
        <v>zan pin SPA</v>
      </c>
      <c r="P2060" t="str">
        <f t="shared" si="164"/>
        <v>non terminato</v>
      </c>
      <c r="Q2060" t="str">
        <f t="shared" si="164"/>
        <v>20</v>
      </c>
      <c r="R2060" t="str">
        <f t="shared" si="164"/>
        <v>21</v>
      </c>
    </row>
    <row r="2061" spans="1:18" ht="12.75" customHeight="1" x14ac:dyDescent="0.3">
      <c r="A2061" s="16">
        <v>2063</v>
      </c>
      <c r="B2061" s="14" t="s">
        <v>987</v>
      </c>
      <c r="C2061" s="14" t="s">
        <v>8</v>
      </c>
      <c r="D2061" s="14" t="s">
        <v>180</v>
      </c>
      <c r="E2061" s="14" t="s">
        <v>10</v>
      </c>
      <c r="F2061" s="16">
        <v>0</v>
      </c>
      <c r="G2061" s="17">
        <v>28</v>
      </c>
      <c r="H2061" s="18" t="str">
        <f t="shared" si="162"/>
        <v/>
      </c>
      <c r="I2061" s="14" t="str">
        <f t="shared" si="163"/>
        <v>ITA-mull-28</v>
      </c>
      <c r="J2061" s="32" t="str">
        <f>MID(Tabella1[[#This Row],[COD PRODOTTO]],3,3)</f>
        <v>203</v>
      </c>
      <c r="K2061" s="32"/>
      <c r="L2061" t="str">
        <f t="shared" si="165"/>
        <v>terminato</v>
      </c>
      <c r="M2061" t="str">
        <f t="shared" si="166"/>
        <v>M2203638</v>
      </c>
      <c r="N2061" t="str">
        <f>TRIM(C2061)</f>
        <v>ITA</v>
      </c>
      <c r="O2061" t="str">
        <f>TRIM(D2061)</f>
        <v>mull</v>
      </c>
      <c r="P2061" t="str">
        <f t="shared" si="164"/>
        <v>terminato</v>
      </c>
      <c r="Q2061" t="str">
        <f t="shared" si="164"/>
        <v>0</v>
      </c>
      <c r="R2061" t="str">
        <f t="shared" si="164"/>
        <v>28</v>
      </c>
    </row>
    <row r="2062" spans="1:18" ht="12.75" customHeight="1" x14ac:dyDescent="0.3">
      <c r="A2062" s="16">
        <v>2064</v>
      </c>
      <c r="B2062" s="14" t="s">
        <v>987</v>
      </c>
      <c r="C2062" s="14" t="s">
        <v>8</v>
      </c>
      <c r="D2062" s="14" t="s">
        <v>180</v>
      </c>
      <c r="E2062" s="15" t="s">
        <v>1391</v>
      </c>
      <c r="F2062" s="16">
        <v>10</v>
      </c>
      <c r="G2062" s="17">
        <v>33</v>
      </c>
      <c r="H2062" s="18">
        <f t="shared" si="162"/>
        <v>330</v>
      </c>
      <c r="I2062" s="14" t="str">
        <f t="shared" si="163"/>
        <v>ITA-mull-33</v>
      </c>
      <c r="J2062" s="32" t="str">
        <f>MID(Tabella1[[#This Row],[COD PRODOTTO]],3,3)</f>
        <v>203</v>
      </c>
      <c r="K2062" s="32"/>
      <c r="L2062" t="str">
        <f t="shared" si="165"/>
        <v>terminato</v>
      </c>
      <c r="M2062" t="str">
        <f t="shared" si="166"/>
        <v>M2203638</v>
      </c>
      <c r="N2062" t="str">
        <f>TRIM(C2062)</f>
        <v>ITA</v>
      </c>
      <c r="O2062" t="str">
        <f>TRIM(D2062)</f>
        <v>mull</v>
      </c>
      <c r="P2062" t="str">
        <f t="shared" si="164"/>
        <v>non terminato</v>
      </c>
      <c r="Q2062" t="str">
        <f t="shared" si="164"/>
        <v>10</v>
      </c>
      <c r="R2062" t="str">
        <f t="shared" si="164"/>
        <v>33</v>
      </c>
    </row>
    <row r="2063" spans="1:18" ht="12.75" customHeight="1" x14ac:dyDescent="0.3">
      <c r="A2063" s="16">
        <v>2067</v>
      </c>
      <c r="B2063" s="14" t="s">
        <v>988</v>
      </c>
      <c r="C2063" s="14" t="s">
        <v>8</v>
      </c>
      <c r="D2063" s="14" t="s">
        <v>75</v>
      </c>
      <c r="E2063" s="14" t="s">
        <v>10</v>
      </c>
      <c r="F2063" s="16">
        <v>0</v>
      </c>
      <c r="G2063" s="17">
        <v>18</v>
      </c>
      <c r="H2063" s="18" t="str">
        <f t="shared" si="162"/>
        <v/>
      </c>
      <c r="I2063" s="14" t="str">
        <f t="shared" si="163"/>
        <v>ITA-lollo SRL-18</v>
      </c>
      <c r="J2063" s="32" t="str">
        <f>MID(Tabella1[[#This Row],[COD PRODOTTO]],3,3)</f>
        <v>902</v>
      </c>
      <c r="K2063" s="32"/>
      <c r="L2063" t="str">
        <f t="shared" si="165"/>
        <v>terminato</v>
      </c>
      <c r="M2063" t="str">
        <f t="shared" si="166"/>
        <v>G2902549</v>
      </c>
      <c r="N2063" t="str">
        <f>TRIM(C2063)</f>
        <v>ITA</v>
      </c>
      <c r="O2063" t="str">
        <f>TRIM(D2063)</f>
        <v>lollo SRL</v>
      </c>
      <c r="P2063" t="str">
        <f t="shared" si="164"/>
        <v>terminato</v>
      </c>
      <c r="Q2063" t="str">
        <f t="shared" si="164"/>
        <v>0</v>
      </c>
      <c r="R2063" t="str">
        <f t="shared" si="164"/>
        <v>18</v>
      </c>
    </row>
    <row r="2064" spans="1:18" ht="12.75" customHeight="1" x14ac:dyDescent="0.3">
      <c r="A2064" s="16">
        <v>2068</v>
      </c>
      <c r="B2064" s="14" t="s">
        <v>989</v>
      </c>
      <c r="C2064" s="14" t="s">
        <v>8</v>
      </c>
      <c r="D2064" s="14" t="s">
        <v>97</v>
      </c>
      <c r="E2064" s="14" t="s">
        <v>10</v>
      </c>
      <c r="F2064" s="16">
        <v>0</v>
      </c>
      <c r="G2064" s="17">
        <v>23</v>
      </c>
      <c r="H2064" s="18" t="str">
        <f t="shared" si="162"/>
        <v/>
      </c>
      <c r="I2064" s="14" t="str">
        <f t="shared" si="163"/>
        <v>ITA-zan SPA-23</v>
      </c>
      <c r="J2064" s="32" t="str">
        <f>MID(Tabella1[[#This Row],[COD PRODOTTO]],3,3)</f>
        <v>175</v>
      </c>
      <c r="K2064" s="32"/>
      <c r="L2064" t="str">
        <f t="shared" si="165"/>
        <v>terminato</v>
      </c>
      <c r="M2064" t="str">
        <f t="shared" si="166"/>
        <v>M4175624</v>
      </c>
      <c r="N2064" t="str">
        <f>TRIM(C2064)</f>
        <v>ITA</v>
      </c>
      <c r="O2064" t="str">
        <f>TRIM(D2064)</f>
        <v>zan SPA</v>
      </c>
      <c r="P2064" t="str">
        <f t="shared" si="164"/>
        <v>terminato</v>
      </c>
      <c r="Q2064" t="str">
        <f t="shared" si="164"/>
        <v>0</v>
      </c>
      <c r="R2064" t="str">
        <f t="shared" si="164"/>
        <v>23</v>
      </c>
    </row>
    <row r="2065" spans="1:18" ht="12.75" customHeight="1" x14ac:dyDescent="0.3">
      <c r="A2065" s="16">
        <v>2069</v>
      </c>
      <c r="B2065" s="14" t="s">
        <v>989</v>
      </c>
      <c r="C2065" s="14" t="s">
        <v>8</v>
      </c>
      <c r="D2065" s="14" t="s">
        <v>97</v>
      </c>
      <c r="E2065" s="15" t="s">
        <v>1391</v>
      </c>
      <c r="F2065" s="16">
        <v>30</v>
      </c>
      <c r="G2065" s="17">
        <v>14</v>
      </c>
      <c r="H2065" s="18">
        <f t="shared" si="162"/>
        <v>420</v>
      </c>
      <c r="I2065" s="14" t="str">
        <f t="shared" si="163"/>
        <v>ITA-zan SPA-14</v>
      </c>
      <c r="J2065" s="32" t="str">
        <f>MID(Tabella1[[#This Row],[COD PRODOTTO]],3,3)</f>
        <v>175</v>
      </c>
      <c r="K2065" s="32"/>
      <c r="L2065" t="str">
        <f t="shared" si="165"/>
        <v>terminato</v>
      </c>
      <c r="M2065" t="str">
        <f t="shared" si="166"/>
        <v>M4175624</v>
      </c>
      <c r="N2065" t="str">
        <f>TRIM(C2065)</f>
        <v>ITA</v>
      </c>
      <c r="O2065" t="str">
        <f>TRIM(D2065)</f>
        <v>zan SPA</v>
      </c>
      <c r="P2065" t="str">
        <f t="shared" si="164"/>
        <v>non terminato</v>
      </c>
      <c r="Q2065" t="str">
        <f t="shared" si="164"/>
        <v>30</v>
      </c>
      <c r="R2065" t="str">
        <f t="shared" si="164"/>
        <v>14</v>
      </c>
    </row>
    <row r="2066" spans="1:18" ht="12.75" customHeight="1" x14ac:dyDescent="0.3">
      <c r="A2066" s="16">
        <v>2070</v>
      </c>
      <c r="B2066" s="14" t="s">
        <v>989</v>
      </c>
      <c r="C2066" s="14" t="s">
        <v>8</v>
      </c>
      <c r="D2066" s="14" t="s">
        <v>97</v>
      </c>
      <c r="E2066" s="15" t="s">
        <v>1391</v>
      </c>
      <c r="F2066" s="16">
        <v>10</v>
      </c>
      <c r="G2066" s="17">
        <v>11</v>
      </c>
      <c r="H2066" s="18">
        <f t="shared" si="162"/>
        <v>110</v>
      </c>
      <c r="I2066" s="14" t="str">
        <f t="shared" si="163"/>
        <v>ITA-zan SPA-11</v>
      </c>
      <c r="J2066" s="32" t="str">
        <f>MID(Tabella1[[#This Row],[COD PRODOTTO]],3,3)</f>
        <v>175</v>
      </c>
      <c r="K2066" s="32"/>
      <c r="L2066" t="str">
        <f t="shared" si="165"/>
        <v>terminato</v>
      </c>
      <c r="M2066" t="str">
        <f t="shared" si="166"/>
        <v>M4175624</v>
      </c>
      <c r="N2066" t="str">
        <f>TRIM(C2066)</f>
        <v>ITA</v>
      </c>
      <c r="O2066" t="str">
        <f>TRIM(D2066)</f>
        <v>zan SPA</v>
      </c>
      <c r="P2066" t="str">
        <f t="shared" si="164"/>
        <v>non terminato</v>
      </c>
      <c r="Q2066" t="str">
        <f t="shared" si="164"/>
        <v>10</v>
      </c>
      <c r="R2066" t="str">
        <f t="shared" si="164"/>
        <v>11</v>
      </c>
    </row>
    <row r="2067" spans="1:18" ht="12.75" customHeight="1" x14ac:dyDescent="0.3">
      <c r="A2067" s="16">
        <v>2071</v>
      </c>
      <c r="B2067" s="14" t="s">
        <v>990</v>
      </c>
      <c r="C2067" s="14" t="s">
        <v>8</v>
      </c>
      <c r="D2067" s="14" t="s">
        <v>9</v>
      </c>
      <c r="E2067" s="14" t="s">
        <v>10</v>
      </c>
      <c r="F2067" s="16">
        <v>0</v>
      </c>
      <c r="G2067" s="17">
        <v>16</v>
      </c>
      <c r="H2067" s="18" t="str">
        <f t="shared" si="162"/>
        <v/>
      </c>
      <c r="I2067" s="14" t="str">
        <f t="shared" si="163"/>
        <v>ITA-SG-16</v>
      </c>
      <c r="J2067" s="32" t="str">
        <f>MID(Tabella1[[#This Row],[COD PRODOTTO]],3,3)</f>
        <v>096</v>
      </c>
      <c r="K2067" s="32"/>
      <c r="L2067" t="str">
        <f t="shared" si="165"/>
        <v>terminato</v>
      </c>
      <c r="M2067" t="str">
        <f t="shared" si="166"/>
        <v>G0096197</v>
      </c>
      <c r="N2067" t="str">
        <f>TRIM(C2067)</f>
        <v>ITA</v>
      </c>
      <c r="O2067" t="str">
        <f>TRIM(D2067)</f>
        <v>SG</v>
      </c>
      <c r="P2067" t="str">
        <f t="shared" si="164"/>
        <v>terminato</v>
      </c>
      <c r="Q2067" t="str">
        <f t="shared" si="164"/>
        <v>0</v>
      </c>
      <c r="R2067" t="str">
        <f t="shared" si="164"/>
        <v>16</v>
      </c>
    </row>
    <row r="2068" spans="1:18" ht="12.75" customHeight="1" x14ac:dyDescent="0.3">
      <c r="A2068" s="16">
        <v>2072</v>
      </c>
      <c r="B2068" s="14" t="s">
        <v>991</v>
      </c>
      <c r="C2068" s="14" t="s">
        <v>8</v>
      </c>
      <c r="D2068" s="14" t="s">
        <v>47</v>
      </c>
      <c r="E2068" s="14" t="s">
        <v>10</v>
      </c>
      <c r="F2068" s="16">
        <v>0</v>
      </c>
      <c r="G2068" s="17">
        <v>10</v>
      </c>
      <c r="H2068" s="18" t="str">
        <f t="shared" si="162"/>
        <v/>
      </c>
      <c r="I2068" s="14" t="str">
        <f t="shared" si="163"/>
        <v>ITA-zan pin SPA-10</v>
      </c>
      <c r="J2068" s="32" t="str">
        <f>MID(Tabella1[[#This Row],[COD PRODOTTO]],3,3)</f>
        <v>956</v>
      </c>
      <c r="K2068" s="32"/>
      <c r="L2068" t="str">
        <f t="shared" si="165"/>
        <v>terminato</v>
      </c>
      <c r="M2068" t="str">
        <f t="shared" si="166"/>
        <v>N2956556</v>
      </c>
      <c r="N2068" t="str">
        <f>TRIM(C2068)</f>
        <v>ITA</v>
      </c>
      <c r="O2068" t="str">
        <f>TRIM(D2068)</f>
        <v>zan pin SPA</v>
      </c>
      <c r="P2068" t="str">
        <f t="shared" si="164"/>
        <v>terminato</v>
      </c>
      <c r="Q2068" t="str">
        <f t="shared" si="164"/>
        <v>0</v>
      </c>
      <c r="R2068" t="str">
        <f t="shared" si="164"/>
        <v>10</v>
      </c>
    </row>
    <row r="2069" spans="1:18" ht="12.75" customHeight="1" x14ac:dyDescent="0.3">
      <c r="A2069" s="16">
        <v>2073</v>
      </c>
      <c r="B2069" s="14" t="s">
        <v>991</v>
      </c>
      <c r="C2069" s="14" t="s">
        <v>8</v>
      </c>
      <c r="D2069" s="14" t="s">
        <v>47</v>
      </c>
      <c r="E2069" s="15" t="s">
        <v>1391</v>
      </c>
      <c r="F2069" s="16">
        <v>10</v>
      </c>
      <c r="G2069" s="17">
        <v>26</v>
      </c>
      <c r="H2069" s="18">
        <f t="shared" si="162"/>
        <v>260</v>
      </c>
      <c r="I2069" s="14" t="str">
        <f t="shared" si="163"/>
        <v>ITA-zan pin SPA-26</v>
      </c>
      <c r="J2069" s="32" t="str">
        <f>MID(Tabella1[[#This Row],[COD PRODOTTO]],3,3)</f>
        <v>956</v>
      </c>
      <c r="K2069" s="32"/>
      <c r="L2069" t="str">
        <f t="shared" si="165"/>
        <v>terminato</v>
      </c>
      <c r="M2069" t="str">
        <f t="shared" si="166"/>
        <v>N2956556</v>
      </c>
      <c r="N2069" t="str">
        <f>TRIM(C2069)</f>
        <v>ITA</v>
      </c>
      <c r="O2069" t="str">
        <f>TRIM(D2069)</f>
        <v>zan pin SPA</v>
      </c>
      <c r="P2069" t="str">
        <f t="shared" si="164"/>
        <v>non terminato</v>
      </c>
      <c r="Q2069" t="str">
        <f t="shared" si="164"/>
        <v>10</v>
      </c>
      <c r="R2069" t="str">
        <f t="shared" si="164"/>
        <v>26</v>
      </c>
    </row>
    <row r="2070" spans="1:18" ht="12.75" customHeight="1" x14ac:dyDescent="0.3">
      <c r="A2070" s="16">
        <v>2074</v>
      </c>
      <c r="B2070" s="14" t="s">
        <v>991</v>
      </c>
      <c r="C2070" s="14" t="s">
        <v>8</v>
      </c>
      <c r="D2070" s="14" t="s">
        <v>47</v>
      </c>
      <c r="E2070" s="15" t="s">
        <v>1391</v>
      </c>
      <c r="F2070" s="16">
        <v>20</v>
      </c>
      <c r="G2070" s="17">
        <v>15</v>
      </c>
      <c r="H2070" s="18">
        <f t="shared" si="162"/>
        <v>300</v>
      </c>
      <c r="I2070" s="14" t="str">
        <f t="shared" si="163"/>
        <v>ITA-zan pin SPA-15</v>
      </c>
      <c r="J2070" s="32" t="str">
        <f>MID(Tabella1[[#This Row],[COD PRODOTTO]],3,3)</f>
        <v>956</v>
      </c>
      <c r="K2070" s="32"/>
      <c r="L2070" t="str">
        <f t="shared" si="165"/>
        <v>terminato</v>
      </c>
      <c r="M2070" t="str">
        <f t="shared" si="166"/>
        <v>N2956556</v>
      </c>
      <c r="N2070" t="str">
        <f>TRIM(C2070)</f>
        <v>ITA</v>
      </c>
      <c r="O2070" t="str">
        <f>TRIM(D2070)</f>
        <v>zan pin SPA</v>
      </c>
      <c r="P2070" t="str">
        <f t="shared" si="164"/>
        <v>non terminato</v>
      </c>
      <c r="Q2070" t="str">
        <f t="shared" si="164"/>
        <v>20</v>
      </c>
      <c r="R2070" t="str">
        <f t="shared" si="164"/>
        <v>15</v>
      </c>
    </row>
    <row r="2071" spans="1:18" ht="12.75" customHeight="1" x14ac:dyDescent="0.3">
      <c r="A2071" s="16">
        <v>2075</v>
      </c>
      <c r="B2071" s="14" t="s">
        <v>991</v>
      </c>
      <c r="C2071" s="14" t="s">
        <v>8</v>
      </c>
      <c r="D2071" s="14" t="s">
        <v>47</v>
      </c>
      <c r="E2071" s="15" t="s">
        <v>1391</v>
      </c>
      <c r="F2071" s="16">
        <v>30</v>
      </c>
      <c r="G2071" s="17">
        <v>23</v>
      </c>
      <c r="H2071" s="18">
        <f t="shared" si="162"/>
        <v>690</v>
      </c>
      <c r="I2071" s="14" t="str">
        <f t="shared" si="163"/>
        <v>ITA-zan pin SPA-23</v>
      </c>
      <c r="J2071" s="32" t="str">
        <f>MID(Tabella1[[#This Row],[COD PRODOTTO]],3,3)</f>
        <v>956</v>
      </c>
      <c r="K2071" s="32"/>
      <c r="L2071" t="str">
        <f t="shared" si="165"/>
        <v>terminato</v>
      </c>
      <c r="M2071" t="str">
        <f t="shared" si="166"/>
        <v>N2956556</v>
      </c>
      <c r="N2071" t="str">
        <f>TRIM(C2071)</f>
        <v>ITA</v>
      </c>
      <c r="O2071" t="str">
        <f>TRIM(D2071)</f>
        <v>zan pin SPA</v>
      </c>
      <c r="P2071" t="str">
        <f t="shared" si="164"/>
        <v>non terminato</v>
      </c>
      <c r="Q2071" t="str">
        <f t="shared" si="164"/>
        <v>30</v>
      </c>
      <c r="R2071" t="str">
        <f t="shared" si="164"/>
        <v>23</v>
      </c>
    </row>
    <row r="2072" spans="1:18" ht="12.75" customHeight="1" x14ac:dyDescent="0.3">
      <c r="A2072" s="16">
        <v>2076</v>
      </c>
      <c r="B2072" s="14" t="s">
        <v>992</v>
      </c>
      <c r="C2072" s="14" t="s">
        <v>8</v>
      </c>
      <c r="D2072" s="14" t="s">
        <v>65</v>
      </c>
      <c r="E2072" s="14" t="s">
        <v>10</v>
      </c>
      <c r="F2072" s="16">
        <v>0</v>
      </c>
      <c r="G2072" s="17">
        <v>31</v>
      </c>
      <c r="H2072" s="18" t="str">
        <f t="shared" si="162"/>
        <v/>
      </c>
      <c r="I2072" s="14" t="str">
        <f t="shared" si="163"/>
        <v>ITA-zan PAM-31</v>
      </c>
      <c r="J2072" s="32" t="str">
        <f>MID(Tabella1[[#This Row],[COD PRODOTTO]],3,3)</f>
        <v>856</v>
      </c>
      <c r="K2072" s="32"/>
      <c r="L2072" t="str">
        <f t="shared" si="165"/>
        <v>terminato</v>
      </c>
      <c r="M2072" t="str">
        <f t="shared" si="166"/>
        <v>L7856982</v>
      </c>
      <c r="N2072" t="str">
        <f>TRIM(C2072)</f>
        <v>ITA</v>
      </c>
      <c r="O2072" t="str">
        <f>TRIM(D2072)</f>
        <v>zan PAM</v>
      </c>
      <c r="P2072" t="str">
        <f t="shared" si="164"/>
        <v>terminato</v>
      </c>
      <c r="Q2072" t="str">
        <f t="shared" si="164"/>
        <v>0</v>
      </c>
      <c r="R2072" t="str">
        <f t="shared" si="164"/>
        <v>31</v>
      </c>
    </row>
    <row r="2073" spans="1:18" ht="12.75" customHeight="1" x14ac:dyDescent="0.3">
      <c r="A2073" s="16">
        <v>2077</v>
      </c>
      <c r="B2073" s="14" t="s">
        <v>992</v>
      </c>
      <c r="C2073" s="14" t="s">
        <v>8</v>
      </c>
      <c r="D2073" s="14" t="s">
        <v>65</v>
      </c>
      <c r="E2073" s="15" t="s">
        <v>1391</v>
      </c>
      <c r="F2073" s="16">
        <v>30</v>
      </c>
      <c r="G2073" s="17">
        <v>37</v>
      </c>
      <c r="H2073" s="18">
        <f t="shared" si="162"/>
        <v>1110</v>
      </c>
      <c r="I2073" s="14" t="str">
        <f t="shared" si="163"/>
        <v>ITA-zan PAM-37</v>
      </c>
      <c r="J2073" s="32" t="str">
        <f>MID(Tabella1[[#This Row],[COD PRODOTTO]],3,3)</f>
        <v>856</v>
      </c>
      <c r="K2073" s="32"/>
      <c r="L2073" t="str">
        <f t="shared" si="165"/>
        <v>terminato</v>
      </c>
      <c r="M2073" t="str">
        <f t="shared" si="166"/>
        <v>L7856982</v>
      </c>
      <c r="N2073" t="str">
        <f>TRIM(C2073)</f>
        <v>ITA</v>
      </c>
      <c r="O2073" t="str">
        <f>TRIM(D2073)</f>
        <v>zan PAM</v>
      </c>
      <c r="P2073" t="str">
        <f t="shared" si="164"/>
        <v>non terminato</v>
      </c>
      <c r="Q2073" t="str">
        <f t="shared" si="164"/>
        <v>30</v>
      </c>
      <c r="R2073" t="str">
        <f t="shared" si="164"/>
        <v>37</v>
      </c>
    </row>
    <row r="2074" spans="1:18" ht="12.75" customHeight="1" x14ac:dyDescent="0.3">
      <c r="A2074" s="16">
        <v>2078</v>
      </c>
      <c r="B2074" s="14" t="s">
        <v>993</v>
      </c>
      <c r="C2074" s="14" t="s">
        <v>83</v>
      </c>
      <c r="D2074" s="14" t="s">
        <v>84</v>
      </c>
      <c r="E2074" s="15" t="s">
        <v>1391</v>
      </c>
      <c r="F2074" s="16">
        <v>10</v>
      </c>
      <c r="G2074" s="17">
        <v>23</v>
      </c>
      <c r="H2074" s="18">
        <f t="shared" si="162"/>
        <v>230</v>
      </c>
      <c r="I2074" s="14" t="str">
        <f t="shared" si="163"/>
        <v>GRC-zan ABEE-23</v>
      </c>
      <c r="J2074" s="32" t="str">
        <f>MID(Tabella1[[#This Row],[COD PRODOTTO]],3,3)</f>
        <v>416</v>
      </c>
      <c r="K2074" s="32"/>
      <c r="L2074" t="str">
        <f t="shared" si="165"/>
        <v>terminato</v>
      </c>
      <c r="M2074" t="str">
        <f t="shared" si="166"/>
        <v>D2416556</v>
      </c>
      <c r="N2074" t="str">
        <f>TRIM(C2074)</f>
        <v>GRC</v>
      </c>
      <c r="O2074" t="str">
        <f>TRIM(D2074)</f>
        <v>zan ABEE</v>
      </c>
      <c r="P2074" t="str">
        <f t="shared" si="164"/>
        <v>non terminato</v>
      </c>
      <c r="Q2074" t="str">
        <f t="shared" si="164"/>
        <v>10</v>
      </c>
      <c r="R2074" t="str">
        <f t="shared" si="164"/>
        <v>23</v>
      </c>
    </row>
    <row r="2075" spans="1:18" ht="12.75" customHeight="1" x14ac:dyDescent="0.3">
      <c r="A2075" s="16">
        <v>2079</v>
      </c>
      <c r="B2075" s="14" t="s">
        <v>993</v>
      </c>
      <c r="C2075" s="14" t="s">
        <v>83</v>
      </c>
      <c r="D2075" s="14" t="s">
        <v>84</v>
      </c>
      <c r="E2075" s="15" t="s">
        <v>1391</v>
      </c>
      <c r="F2075" s="16">
        <v>30</v>
      </c>
      <c r="G2075" s="17">
        <v>36</v>
      </c>
      <c r="H2075" s="18">
        <f t="shared" si="162"/>
        <v>1080</v>
      </c>
      <c r="I2075" s="14" t="str">
        <f t="shared" si="163"/>
        <v>GRC-zan ABEE-36</v>
      </c>
      <c r="J2075" s="32" t="str">
        <f>MID(Tabella1[[#This Row],[COD PRODOTTO]],3,3)</f>
        <v>416</v>
      </c>
      <c r="K2075" s="32"/>
      <c r="L2075" t="str">
        <f t="shared" si="165"/>
        <v>terminato</v>
      </c>
      <c r="M2075" t="str">
        <f t="shared" si="166"/>
        <v>D2416556</v>
      </c>
      <c r="N2075" t="str">
        <f>TRIM(C2075)</f>
        <v>GRC</v>
      </c>
      <c r="O2075" t="str">
        <f>TRIM(D2075)</f>
        <v>zan ABEE</v>
      </c>
      <c r="P2075" t="str">
        <f t="shared" si="164"/>
        <v>non terminato</v>
      </c>
      <c r="Q2075" t="str">
        <f t="shared" si="164"/>
        <v>30</v>
      </c>
      <c r="R2075" t="str">
        <f t="shared" si="164"/>
        <v>36</v>
      </c>
    </row>
    <row r="2076" spans="1:18" ht="12.75" customHeight="1" x14ac:dyDescent="0.3">
      <c r="A2076" s="16">
        <v>2080</v>
      </c>
      <c r="B2076" s="14" t="s">
        <v>993</v>
      </c>
      <c r="C2076" s="14" t="s">
        <v>83</v>
      </c>
      <c r="D2076" s="14" t="s">
        <v>84</v>
      </c>
      <c r="E2076" s="14" t="s">
        <v>10</v>
      </c>
      <c r="F2076" s="16">
        <v>0</v>
      </c>
      <c r="G2076" s="17">
        <v>34</v>
      </c>
      <c r="H2076" s="18" t="str">
        <f t="shared" si="162"/>
        <v/>
      </c>
      <c r="I2076" s="14" t="str">
        <f t="shared" si="163"/>
        <v>GRC-zan ABEE-34</v>
      </c>
      <c r="J2076" s="32" t="str">
        <f>MID(Tabella1[[#This Row],[COD PRODOTTO]],3,3)</f>
        <v>416</v>
      </c>
      <c r="K2076" s="32"/>
      <c r="L2076" t="str">
        <f t="shared" si="165"/>
        <v>terminato</v>
      </c>
      <c r="M2076" t="str">
        <f t="shared" si="166"/>
        <v>D2416556</v>
      </c>
      <c r="N2076" t="str">
        <f>TRIM(C2076)</f>
        <v>GRC</v>
      </c>
      <c r="O2076" t="str">
        <f>TRIM(D2076)</f>
        <v>zan ABEE</v>
      </c>
      <c r="P2076" t="str">
        <f t="shared" si="164"/>
        <v>terminato</v>
      </c>
      <c r="Q2076" t="str">
        <f t="shared" si="164"/>
        <v>0</v>
      </c>
      <c r="R2076" t="str">
        <f t="shared" si="164"/>
        <v>34</v>
      </c>
    </row>
    <row r="2077" spans="1:18" ht="12.75" customHeight="1" x14ac:dyDescent="0.3">
      <c r="A2077" s="16">
        <v>2081</v>
      </c>
      <c r="B2077" s="14" t="s">
        <v>994</v>
      </c>
      <c r="C2077" s="14" t="s">
        <v>8</v>
      </c>
      <c r="D2077" s="14" t="s">
        <v>9</v>
      </c>
      <c r="E2077" s="14" t="s">
        <v>10</v>
      </c>
      <c r="F2077" s="16">
        <v>0</v>
      </c>
      <c r="G2077" s="17">
        <v>24</v>
      </c>
      <c r="H2077" s="18" t="str">
        <f t="shared" si="162"/>
        <v/>
      </c>
      <c r="I2077" s="14" t="str">
        <f t="shared" si="163"/>
        <v>ITA-SG-24</v>
      </c>
      <c r="J2077" s="32" t="str">
        <f>MID(Tabella1[[#This Row],[COD PRODOTTO]],3,3)</f>
        <v>385</v>
      </c>
      <c r="K2077" s="32"/>
      <c r="L2077" t="str">
        <f t="shared" si="165"/>
        <v>terminato</v>
      </c>
      <c r="M2077" t="str">
        <f t="shared" si="166"/>
        <v>C8385416</v>
      </c>
      <c r="N2077" t="str">
        <f>TRIM(C2077)</f>
        <v>ITA</v>
      </c>
      <c r="O2077" t="str">
        <f>TRIM(D2077)</f>
        <v>SG</v>
      </c>
      <c r="P2077" t="str">
        <f t="shared" si="164"/>
        <v>terminato</v>
      </c>
      <c r="Q2077" t="str">
        <f t="shared" si="164"/>
        <v>0</v>
      </c>
      <c r="R2077" t="str">
        <f t="shared" si="164"/>
        <v>24</v>
      </c>
    </row>
    <row r="2078" spans="1:18" ht="12.75" customHeight="1" x14ac:dyDescent="0.3">
      <c r="A2078" s="16">
        <v>2082</v>
      </c>
      <c r="B2078" s="14" t="s">
        <v>994</v>
      </c>
      <c r="C2078" s="14" t="s">
        <v>8</v>
      </c>
      <c r="D2078" s="14" t="s">
        <v>9</v>
      </c>
      <c r="E2078" s="15" t="s">
        <v>1391</v>
      </c>
      <c r="F2078" s="16">
        <v>10</v>
      </c>
      <c r="G2078" s="17">
        <v>35</v>
      </c>
      <c r="H2078" s="18">
        <f t="shared" si="162"/>
        <v>350</v>
      </c>
      <c r="I2078" s="14" t="str">
        <f t="shared" si="163"/>
        <v>ITA-SG-35</v>
      </c>
      <c r="J2078" s="32" t="str">
        <f>MID(Tabella1[[#This Row],[COD PRODOTTO]],3,3)</f>
        <v>385</v>
      </c>
      <c r="K2078" s="32"/>
      <c r="L2078" t="str">
        <f t="shared" si="165"/>
        <v>terminato</v>
      </c>
      <c r="M2078" t="str">
        <f t="shared" si="166"/>
        <v>C8385416</v>
      </c>
      <c r="N2078" t="str">
        <f>TRIM(C2078)</f>
        <v>ITA</v>
      </c>
      <c r="O2078" t="str">
        <f>TRIM(D2078)</f>
        <v>SG</v>
      </c>
      <c r="P2078" t="str">
        <f t="shared" si="164"/>
        <v>non terminato</v>
      </c>
      <c r="Q2078" t="str">
        <f t="shared" si="164"/>
        <v>10</v>
      </c>
      <c r="R2078" t="str">
        <f t="shared" si="164"/>
        <v>35</v>
      </c>
    </row>
    <row r="2079" spans="1:18" ht="12.75" customHeight="1" x14ac:dyDescent="0.3">
      <c r="A2079" s="16">
        <v>2083</v>
      </c>
      <c r="B2079" s="14" t="s">
        <v>995</v>
      </c>
      <c r="C2079" s="14" t="s">
        <v>83</v>
      </c>
      <c r="D2079" s="14" t="s">
        <v>199</v>
      </c>
      <c r="E2079" s="15" t="s">
        <v>1391</v>
      </c>
      <c r="F2079" s="16">
        <v>10</v>
      </c>
      <c r="G2079" s="17">
        <v>26</v>
      </c>
      <c r="H2079" s="18">
        <f t="shared" si="162"/>
        <v>260</v>
      </c>
      <c r="I2079" s="14" t="str">
        <f t="shared" si="163"/>
        <v>GRC-zan palla SA-26</v>
      </c>
      <c r="J2079" s="32" t="str">
        <f>MID(Tabella1[[#This Row],[COD PRODOTTO]],3,3)</f>
        <v>498</v>
      </c>
      <c r="K2079" s="32"/>
      <c r="L2079" t="str">
        <f t="shared" si="165"/>
        <v>terminato</v>
      </c>
      <c r="M2079" t="str">
        <f t="shared" si="166"/>
        <v>G0498867</v>
      </c>
      <c r="N2079" t="str">
        <f>TRIM(C2079)</f>
        <v>GRC</v>
      </c>
      <c r="O2079" t="str">
        <f>TRIM(D2079)</f>
        <v>zan palla SA</v>
      </c>
      <c r="P2079" t="str">
        <f t="shared" si="164"/>
        <v>non terminato</v>
      </c>
      <c r="Q2079" t="str">
        <f t="shared" si="164"/>
        <v>10</v>
      </c>
      <c r="R2079" t="str">
        <f t="shared" si="164"/>
        <v>26</v>
      </c>
    </row>
    <row r="2080" spans="1:18" ht="12.75" customHeight="1" x14ac:dyDescent="0.3">
      <c r="A2080" s="16">
        <v>2084</v>
      </c>
      <c r="B2080" s="14" t="s">
        <v>995</v>
      </c>
      <c r="C2080" s="14" t="s">
        <v>83</v>
      </c>
      <c r="D2080" s="14" t="s">
        <v>199</v>
      </c>
      <c r="E2080" s="15" t="s">
        <v>1391</v>
      </c>
      <c r="F2080" s="16">
        <v>30</v>
      </c>
      <c r="G2080" s="17">
        <v>15</v>
      </c>
      <c r="H2080" s="18">
        <f t="shared" si="162"/>
        <v>450</v>
      </c>
      <c r="I2080" s="14" t="str">
        <f t="shared" si="163"/>
        <v>GRC-zan palla SA-15</v>
      </c>
      <c r="J2080" s="32" t="str">
        <f>MID(Tabella1[[#This Row],[COD PRODOTTO]],3,3)</f>
        <v>498</v>
      </c>
      <c r="K2080" s="32"/>
      <c r="L2080" t="str">
        <f t="shared" si="165"/>
        <v>terminato</v>
      </c>
      <c r="M2080" t="str">
        <f t="shared" si="166"/>
        <v>G0498867</v>
      </c>
      <c r="N2080" t="str">
        <f>TRIM(C2080)</f>
        <v>GRC</v>
      </c>
      <c r="O2080" t="str">
        <f>TRIM(D2080)</f>
        <v>zan palla SA</v>
      </c>
      <c r="P2080" t="str">
        <f t="shared" si="164"/>
        <v>non terminato</v>
      </c>
      <c r="Q2080" t="str">
        <f t="shared" si="164"/>
        <v>30</v>
      </c>
      <c r="R2080" t="str">
        <f t="shared" si="164"/>
        <v>15</v>
      </c>
    </row>
    <row r="2081" spans="1:18" ht="12.75" customHeight="1" x14ac:dyDescent="0.3">
      <c r="A2081" s="16">
        <v>2085</v>
      </c>
      <c r="B2081" s="14" t="s">
        <v>995</v>
      </c>
      <c r="C2081" s="14" t="s">
        <v>83</v>
      </c>
      <c r="D2081" s="14" t="s">
        <v>199</v>
      </c>
      <c r="E2081" s="14" t="s">
        <v>10</v>
      </c>
      <c r="F2081" s="16">
        <v>0</v>
      </c>
      <c r="G2081" s="17">
        <v>16</v>
      </c>
      <c r="H2081" s="18" t="str">
        <f t="shared" si="162"/>
        <v/>
      </c>
      <c r="I2081" s="14" t="str">
        <f t="shared" si="163"/>
        <v>GRC-zan palla SA-16</v>
      </c>
      <c r="J2081" s="32" t="str">
        <f>MID(Tabella1[[#This Row],[COD PRODOTTO]],3,3)</f>
        <v>498</v>
      </c>
      <c r="K2081" s="32"/>
      <c r="L2081" t="str">
        <f t="shared" si="165"/>
        <v>terminato</v>
      </c>
      <c r="M2081" t="str">
        <f t="shared" si="166"/>
        <v>G0498867</v>
      </c>
      <c r="N2081" t="str">
        <f>TRIM(C2081)</f>
        <v>GRC</v>
      </c>
      <c r="O2081" t="str">
        <f>TRIM(D2081)</f>
        <v>zan palla SA</v>
      </c>
      <c r="P2081" t="str">
        <f t="shared" si="164"/>
        <v>terminato</v>
      </c>
      <c r="Q2081" t="str">
        <f t="shared" si="164"/>
        <v>0</v>
      </c>
      <c r="R2081" t="str">
        <f t="shared" si="164"/>
        <v>16</v>
      </c>
    </row>
    <row r="2082" spans="1:18" ht="12.75" customHeight="1" x14ac:dyDescent="0.3">
      <c r="A2082" s="16">
        <v>2086</v>
      </c>
      <c r="B2082" s="14" t="s">
        <v>996</v>
      </c>
      <c r="C2082" s="14" t="s">
        <v>8</v>
      </c>
      <c r="D2082" s="14" t="s">
        <v>47</v>
      </c>
      <c r="E2082" s="14" t="s">
        <v>10</v>
      </c>
      <c r="F2082" s="16">
        <v>0</v>
      </c>
      <c r="G2082" s="17">
        <v>28</v>
      </c>
      <c r="H2082" s="18" t="str">
        <f t="shared" si="162"/>
        <v/>
      </c>
      <c r="I2082" s="14" t="str">
        <f t="shared" si="163"/>
        <v>ITA-zan pin SPA-28</v>
      </c>
      <c r="J2082" s="32" t="str">
        <f>MID(Tabella1[[#This Row],[COD PRODOTTO]],3,3)</f>
        <v>107</v>
      </c>
      <c r="K2082" s="32"/>
      <c r="L2082" t="str">
        <f t="shared" si="165"/>
        <v>terminato</v>
      </c>
      <c r="M2082" t="str">
        <f t="shared" si="166"/>
        <v>D5107913</v>
      </c>
      <c r="N2082" t="str">
        <f>TRIM(C2082)</f>
        <v>ITA</v>
      </c>
      <c r="O2082" t="str">
        <f>TRIM(D2082)</f>
        <v>zan pin SPA</v>
      </c>
      <c r="P2082" t="str">
        <f t="shared" si="164"/>
        <v>terminato</v>
      </c>
      <c r="Q2082" t="str">
        <f t="shared" si="164"/>
        <v>0</v>
      </c>
      <c r="R2082" t="str">
        <f t="shared" si="164"/>
        <v>28</v>
      </c>
    </row>
    <row r="2083" spans="1:18" ht="12.75" customHeight="1" x14ac:dyDescent="0.3">
      <c r="A2083" s="16">
        <v>2087</v>
      </c>
      <c r="B2083" s="14" t="s">
        <v>997</v>
      </c>
      <c r="C2083" s="14" t="s">
        <v>8</v>
      </c>
      <c r="D2083" s="14" t="s">
        <v>9</v>
      </c>
      <c r="E2083" s="15" t="s">
        <v>1391</v>
      </c>
      <c r="F2083" s="16">
        <v>10</v>
      </c>
      <c r="G2083" s="17">
        <v>11</v>
      </c>
      <c r="H2083" s="18">
        <f t="shared" si="162"/>
        <v>110</v>
      </c>
      <c r="I2083" s="14" t="str">
        <f t="shared" si="163"/>
        <v>ITA-SG-11</v>
      </c>
      <c r="J2083" s="32" t="str">
        <f>MID(Tabella1[[#This Row],[COD PRODOTTO]],3,3)</f>
        <v>740</v>
      </c>
      <c r="K2083" s="32"/>
      <c r="L2083" t="str">
        <f t="shared" si="165"/>
        <v>terminato</v>
      </c>
      <c r="M2083" t="str">
        <f t="shared" si="166"/>
        <v>S9740586</v>
      </c>
      <c r="N2083" t="str">
        <f>TRIM(C2083)</f>
        <v>ITA</v>
      </c>
      <c r="O2083" t="str">
        <f>TRIM(D2083)</f>
        <v>SG</v>
      </c>
      <c r="P2083" t="str">
        <f t="shared" si="164"/>
        <v>non terminato</v>
      </c>
      <c r="Q2083" t="str">
        <f t="shared" si="164"/>
        <v>10</v>
      </c>
      <c r="R2083" t="str">
        <f t="shared" si="164"/>
        <v>11</v>
      </c>
    </row>
    <row r="2084" spans="1:18" ht="12.75" customHeight="1" x14ac:dyDescent="0.3">
      <c r="A2084" s="16">
        <v>2088</v>
      </c>
      <c r="B2084" s="14" t="s">
        <v>997</v>
      </c>
      <c r="C2084" s="14" t="s">
        <v>8</v>
      </c>
      <c r="D2084" s="14" t="s">
        <v>9</v>
      </c>
      <c r="E2084" s="14" t="s">
        <v>10</v>
      </c>
      <c r="F2084" s="16">
        <v>0</v>
      </c>
      <c r="G2084" s="17">
        <v>15</v>
      </c>
      <c r="H2084" s="18" t="str">
        <f t="shared" si="162"/>
        <v/>
      </c>
      <c r="I2084" s="14" t="str">
        <f t="shared" si="163"/>
        <v>ITA-SG-15</v>
      </c>
      <c r="J2084" s="32" t="str">
        <f>MID(Tabella1[[#This Row],[COD PRODOTTO]],3,3)</f>
        <v>740</v>
      </c>
      <c r="K2084" s="32"/>
      <c r="L2084" t="str">
        <f t="shared" si="165"/>
        <v>terminato</v>
      </c>
      <c r="M2084" t="str">
        <f t="shared" si="166"/>
        <v>S9740586</v>
      </c>
      <c r="N2084" t="str">
        <f>TRIM(C2084)</f>
        <v>ITA</v>
      </c>
      <c r="O2084" t="str">
        <f>TRIM(D2084)</f>
        <v>SG</v>
      </c>
      <c r="P2084" t="str">
        <f t="shared" si="164"/>
        <v>terminato</v>
      </c>
      <c r="Q2084" t="str">
        <f t="shared" si="164"/>
        <v>0</v>
      </c>
      <c r="R2084" t="str">
        <f t="shared" si="164"/>
        <v>15</v>
      </c>
    </row>
    <row r="2085" spans="1:18" ht="12.75" customHeight="1" x14ac:dyDescent="0.3">
      <c r="A2085" s="16">
        <v>2089</v>
      </c>
      <c r="B2085" s="14" t="s">
        <v>998</v>
      </c>
      <c r="C2085" s="14" t="s">
        <v>8</v>
      </c>
      <c r="D2085" s="14" t="s">
        <v>65</v>
      </c>
      <c r="E2085" s="14" t="s">
        <v>10</v>
      </c>
      <c r="F2085" s="16">
        <v>0</v>
      </c>
      <c r="G2085" s="17">
        <v>26</v>
      </c>
      <c r="H2085" s="18" t="str">
        <f t="shared" si="162"/>
        <v/>
      </c>
      <c r="I2085" s="14" t="str">
        <f t="shared" si="163"/>
        <v>ITA-zan PAM-26</v>
      </c>
      <c r="J2085" s="32" t="str">
        <f>MID(Tabella1[[#This Row],[COD PRODOTTO]],3,3)</f>
        <v>075</v>
      </c>
      <c r="K2085" s="32"/>
      <c r="L2085" t="str">
        <f t="shared" si="165"/>
        <v>terminato</v>
      </c>
      <c r="M2085" t="str">
        <f t="shared" si="166"/>
        <v>M2075187</v>
      </c>
      <c r="N2085" t="str">
        <f>TRIM(C2085)</f>
        <v>ITA</v>
      </c>
      <c r="O2085" t="str">
        <f>TRIM(D2085)</f>
        <v>zan PAM</v>
      </c>
      <c r="P2085" t="str">
        <f t="shared" si="164"/>
        <v>terminato</v>
      </c>
      <c r="Q2085" t="str">
        <f t="shared" si="164"/>
        <v>0</v>
      </c>
      <c r="R2085" t="str">
        <f t="shared" si="164"/>
        <v>26</v>
      </c>
    </row>
    <row r="2086" spans="1:18" ht="12.75" customHeight="1" x14ac:dyDescent="0.3">
      <c r="A2086" s="16">
        <v>2090</v>
      </c>
      <c r="B2086" s="14" t="s">
        <v>998</v>
      </c>
      <c r="C2086" s="14" t="s">
        <v>8</v>
      </c>
      <c r="D2086" s="14" t="s">
        <v>65</v>
      </c>
      <c r="E2086" s="15" t="s">
        <v>1391</v>
      </c>
      <c r="F2086" s="16">
        <v>10</v>
      </c>
      <c r="G2086" s="17">
        <v>34</v>
      </c>
      <c r="H2086" s="18">
        <f t="shared" si="162"/>
        <v>340</v>
      </c>
      <c r="I2086" s="14" t="str">
        <f t="shared" si="163"/>
        <v>ITA-zan PAM-34</v>
      </c>
      <c r="J2086" s="32" t="str">
        <f>MID(Tabella1[[#This Row],[COD PRODOTTO]],3,3)</f>
        <v>075</v>
      </c>
      <c r="K2086" s="32"/>
      <c r="L2086" t="str">
        <f t="shared" si="165"/>
        <v>terminato</v>
      </c>
      <c r="M2086" t="str">
        <f t="shared" si="166"/>
        <v>M2075187</v>
      </c>
      <c r="N2086" t="str">
        <f>TRIM(C2086)</f>
        <v>ITA</v>
      </c>
      <c r="O2086" t="str">
        <f>TRIM(D2086)</f>
        <v>zan PAM</v>
      </c>
      <c r="P2086" t="str">
        <f t="shared" si="164"/>
        <v>non terminato</v>
      </c>
      <c r="Q2086" t="str">
        <f t="shared" si="164"/>
        <v>10</v>
      </c>
      <c r="R2086" t="str">
        <f t="shared" si="164"/>
        <v>34</v>
      </c>
    </row>
    <row r="2087" spans="1:18" ht="12.75" customHeight="1" x14ac:dyDescent="0.3">
      <c r="A2087" s="16">
        <v>2091</v>
      </c>
      <c r="B2087" s="14" t="s">
        <v>999</v>
      </c>
      <c r="C2087" s="14" t="s">
        <v>8</v>
      </c>
      <c r="D2087" s="14" t="s">
        <v>75</v>
      </c>
      <c r="E2087" s="14" t="s">
        <v>10</v>
      </c>
      <c r="F2087" s="16">
        <v>0</v>
      </c>
      <c r="G2087" s="17">
        <v>16</v>
      </c>
      <c r="H2087" s="18" t="str">
        <f t="shared" si="162"/>
        <v/>
      </c>
      <c r="I2087" s="14" t="str">
        <f t="shared" si="163"/>
        <v>ITA-lollo SRL-16</v>
      </c>
      <c r="J2087" s="32" t="str">
        <f>MID(Tabella1[[#This Row],[COD PRODOTTO]],3,3)</f>
        <v>654</v>
      </c>
      <c r="K2087" s="32"/>
      <c r="L2087" t="str">
        <f t="shared" si="165"/>
        <v>terminato</v>
      </c>
      <c r="M2087" t="str">
        <f t="shared" si="166"/>
        <v>L3654694</v>
      </c>
      <c r="N2087" t="str">
        <f>TRIM(C2087)</f>
        <v>ITA</v>
      </c>
      <c r="O2087" t="str">
        <f>TRIM(D2087)</f>
        <v>lollo SRL</v>
      </c>
      <c r="P2087" t="str">
        <f t="shared" si="164"/>
        <v>terminato</v>
      </c>
      <c r="Q2087" t="str">
        <f t="shared" si="164"/>
        <v>0</v>
      </c>
      <c r="R2087" t="str">
        <f t="shared" si="164"/>
        <v>16</v>
      </c>
    </row>
    <row r="2088" spans="1:18" ht="12.75" customHeight="1" x14ac:dyDescent="0.3">
      <c r="A2088" s="16">
        <v>2093</v>
      </c>
      <c r="B2088" s="14" t="s">
        <v>1000</v>
      </c>
      <c r="C2088" s="14" t="s">
        <v>8</v>
      </c>
      <c r="D2088" s="14" t="s">
        <v>9</v>
      </c>
      <c r="E2088" s="15" t="s">
        <v>1391</v>
      </c>
      <c r="F2088" s="16">
        <v>10</v>
      </c>
      <c r="G2088" s="17">
        <v>21</v>
      </c>
      <c r="H2088" s="18">
        <f t="shared" si="162"/>
        <v>210</v>
      </c>
      <c r="I2088" s="14" t="str">
        <f t="shared" si="163"/>
        <v>ITA-SG-21</v>
      </c>
      <c r="J2088" s="32" t="str">
        <f>MID(Tabella1[[#This Row],[COD PRODOTTO]],3,3)</f>
        <v>354</v>
      </c>
      <c r="K2088" s="32"/>
      <c r="L2088" t="str">
        <f t="shared" si="165"/>
        <v>terminato</v>
      </c>
      <c r="M2088" t="str">
        <f t="shared" si="166"/>
        <v>S9354456</v>
      </c>
      <c r="N2088" t="str">
        <f>TRIM(C2088)</f>
        <v>ITA</v>
      </c>
      <c r="O2088" t="str">
        <f>TRIM(D2088)</f>
        <v>SG</v>
      </c>
      <c r="P2088" t="str">
        <f t="shared" si="164"/>
        <v>non terminato</v>
      </c>
      <c r="Q2088" t="str">
        <f t="shared" si="164"/>
        <v>10</v>
      </c>
      <c r="R2088" t="str">
        <f t="shared" si="164"/>
        <v>21</v>
      </c>
    </row>
    <row r="2089" spans="1:18" ht="12.75" customHeight="1" x14ac:dyDescent="0.3">
      <c r="A2089" s="16">
        <v>2094</v>
      </c>
      <c r="B2089" s="14" t="s">
        <v>1000</v>
      </c>
      <c r="C2089" s="14" t="s">
        <v>8</v>
      </c>
      <c r="D2089" s="14" t="s">
        <v>9</v>
      </c>
      <c r="E2089" s="14" t="s">
        <v>10</v>
      </c>
      <c r="F2089" s="16">
        <v>0</v>
      </c>
      <c r="G2089" s="17">
        <v>13</v>
      </c>
      <c r="H2089" s="18" t="str">
        <f t="shared" si="162"/>
        <v/>
      </c>
      <c r="I2089" s="14" t="str">
        <f t="shared" si="163"/>
        <v>ITA-SG-13</v>
      </c>
      <c r="J2089" s="32" t="str">
        <f>MID(Tabella1[[#This Row],[COD PRODOTTO]],3,3)</f>
        <v>354</v>
      </c>
      <c r="K2089" s="32"/>
      <c r="L2089" t="str">
        <f t="shared" si="165"/>
        <v>terminato</v>
      </c>
      <c r="M2089" t="str">
        <f t="shared" si="166"/>
        <v>S9354456</v>
      </c>
      <c r="N2089" t="str">
        <f>TRIM(C2089)</f>
        <v>ITA</v>
      </c>
      <c r="O2089" t="str">
        <f>TRIM(D2089)</f>
        <v>SG</v>
      </c>
      <c r="P2089" t="str">
        <f t="shared" si="164"/>
        <v>terminato</v>
      </c>
      <c r="Q2089" t="str">
        <f t="shared" si="164"/>
        <v>0</v>
      </c>
      <c r="R2089" t="str">
        <f t="shared" si="164"/>
        <v>13</v>
      </c>
    </row>
    <row r="2090" spans="1:18" ht="12.75" customHeight="1" x14ac:dyDescent="0.3">
      <c r="A2090" s="16">
        <v>2095</v>
      </c>
      <c r="B2090" s="14" t="s">
        <v>1001</v>
      </c>
      <c r="C2090" s="14" t="s">
        <v>8</v>
      </c>
      <c r="D2090" s="14" t="s">
        <v>54</v>
      </c>
      <c r="E2090" s="15" t="s">
        <v>1391</v>
      </c>
      <c r="F2090" s="16">
        <v>30</v>
      </c>
      <c r="G2090" s="17">
        <v>19</v>
      </c>
      <c r="H2090" s="18">
        <f t="shared" si="162"/>
        <v>570</v>
      </c>
      <c r="I2090" s="14" t="str">
        <f t="shared" si="163"/>
        <v>ITA-zan S.R.L.-19</v>
      </c>
      <c r="J2090" s="32" t="str">
        <f>MID(Tabella1[[#This Row],[COD PRODOTTO]],3,3)</f>
        <v>856</v>
      </c>
      <c r="K2090" s="32"/>
      <c r="L2090" t="str">
        <f t="shared" si="165"/>
        <v>terminato</v>
      </c>
      <c r="M2090" t="str">
        <f t="shared" si="166"/>
        <v>G6856644</v>
      </c>
      <c r="N2090" t="str">
        <f>TRIM(C2090)</f>
        <v>ITA</v>
      </c>
      <c r="O2090" t="str">
        <f>TRIM(D2090)</f>
        <v>zan S.R.L.</v>
      </c>
      <c r="P2090" t="str">
        <f t="shared" si="164"/>
        <v>non terminato</v>
      </c>
      <c r="Q2090" t="str">
        <f t="shared" si="164"/>
        <v>30</v>
      </c>
      <c r="R2090" t="str">
        <f t="shared" si="164"/>
        <v>19</v>
      </c>
    </row>
    <row r="2091" spans="1:18" ht="12.75" customHeight="1" x14ac:dyDescent="0.3">
      <c r="A2091" s="16">
        <v>2096</v>
      </c>
      <c r="B2091" s="14" t="s">
        <v>1002</v>
      </c>
      <c r="C2091" s="14" t="s">
        <v>8</v>
      </c>
      <c r="D2091" s="14" t="s">
        <v>9</v>
      </c>
      <c r="E2091" s="14" t="s">
        <v>10</v>
      </c>
      <c r="F2091" s="16">
        <v>0</v>
      </c>
      <c r="G2091" s="17">
        <v>19</v>
      </c>
      <c r="H2091" s="18" t="str">
        <f t="shared" si="162"/>
        <v/>
      </c>
      <c r="I2091" s="14" t="str">
        <f t="shared" si="163"/>
        <v>ITA-SG-19</v>
      </c>
      <c r="J2091" s="32" t="str">
        <f>MID(Tabella1[[#This Row],[COD PRODOTTO]],3,3)</f>
        <v>237</v>
      </c>
      <c r="K2091" s="32"/>
      <c r="L2091" t="str">
        <f t="shared" si="165"/>
        <v>terminato</v>
      </c>
      <c r="M2091" t="str">
        <f t="shared" si="166"/>
        <v>S7237254</v>
      </c>
      <c r="N2091" t="str">
        <f>TRIM(C2091)</f>
        <v>ITA</v>
      </c>
      <c r="O2091" t="str">
        <f>TRIM(D2091)</f>
        <v>SG</v>
      </c>
      <c r="P2091" t="str">
        <f t="shared" si="164"/>
        <v>terminato</v>
      </c>
      <c r="Q2091" t="str">
        <f t="shared" si="164"/>
        <v>0</v>
      </c>
      <c r="R2091" t="str">
        <f t="shared" si="164"/>
        <v>19</v>
      </c>
    </row>
    <row r="2092" spans="1:18" ht="12.75" customHeight="1" x14ac:dyDescent="0.3">
      <c r="A2092" s="16">
        <v>2097</v>
      </c>
      <c r="B2092" s="14" t="s">
        <v>1002</v>
      </c>
      <c r="C2092" s="14" t="s">
        <v>8</v>
      </c>
      <c r="D2092" s="14" t="s">
        <v>9</v>
      </c>
      <c r="E2092" s="15" t="s">
        <v>1391</v>
      </c>
      <c r="F2092" s="16">
        <v>10</v>
      </c>
      <c r="G2092" s="17">
        <v>16</v>
      </c>
      <c r="H2092" s="18">
        <f t="shared" si="162"/>
        <v>160</v>
      </c>
      <c r="I2092" s="14" t="str">
        <f t="shared" si="163"/>
        <v>ITA-SG-16</v>
      </c>
      <c r="J2092" s="32" t="str">
        <f>MID(Tabella1[[#This Row],[COD PRODOTTO]],3,3)</f>
        <v>237</v>
      </c>
      <c r="K2092" s="32"/>
      <c r="L2092" t="str">
        <f t="shared" si="165"/>
        <v>terminato</v>
      </c>
      <c r="M2092" t="str">
        <f t="shared" si="166"/>
        <v>S7237254</v>
      </c>
      <c r="N2092" t="str">
        <f>TRIM(C2092)</f>
        <v>ITA</v>
      </c>
      <c r="O2092" t="str">
        <f>TRIM(D2092)</f>
        <v>SG</v>
      </c>
      <c r="P2092" t="str">
        <f t="shared" si="164"/>
        <v>non terminato</v>
      </c>
      <c r="Q2092" t="str">
        <f t="shared" si="164"/>
        <v>10</v>
      </c>
      <c r="R2092" t="str">
        <f t="shared" si="164"/>
        <v>16</v>
      </c>
    </row>
    <row r="2093" spans="1:18" ht="12.75" customHeight="1" x14ac:dyDescent="0.3">
      <c r="A2093" s="16">
        <v>2098</v>
      </c>
      <c r="B2093" s="14" t="s">
        <v>1002</v>
      </c>
      <c r="C2093" s="14" t="s">
        <v>8</v>
      </c>
      <c r="D2093" s="14" t="s">
        <v>9</v>
      </c>
      <c r="E2093" s="15" t="s">
        <v>1391</v>
      </c>
      <c r="F2093" s="16">
        <v>30</v>
      </c>
      <c r="G2093" s="17">
        <v>26</v>
      </c>
      <c r="H2093" s="18">
        <f t="shared" si="162"/>
        <v>780</v>
      </c>
      <c r="I2093" s="14" t="str">
        <f t="shared" si="163"/>
        <v>ITA-SG-26</v>
      </c>
      <c r="J2093" s="32" t="str">
        <f>MID(Tabella1[[#This Row],[COD PRODOTTO]],3,3)</f>
        <v>237</v>
      </c>
      <c r="K2093" s="32"/>
      <c r="L2093" t="str">
        <f t="shared" si="165"/>
        <v>terminato</v>
      </c>
      <c r="M2093" t="str">
        <f t="shared" si="166"/>
        <v>S7237254</v>
      </c>
      <c r="N2093" t="str">
        <f>TRIM(C2093)</f>
        <v>ITA</v>
      </c>
      <c r="O2093" t="str">
        <f>TRIM(D2093)</f>
        <v>SG</v>
      </c>
      <c r="P2093" t="str">
        <f t="shared" si="164"/>
        <v>non terminato</v>
      </c>
      <c r="Q2093" t="str">
        <f t="shared" si="164"/>
        <v>30</v>
      </c>
      <c r="R2093" t="str">
        <f t="shared" si="164"/>
        <v>26</v>
      </c>
    </row>
    <row r="2094" spans="1:18" ht="12.75" customHeight="1" x14ac:dyDescent="0.3">
      <c r="A2094" s="16">
        <v>2099</v>
      </c>
      <c r="B2094" s="14" t="s">
        <v>1003</v>
      </c>
      <c r="C2094" s="14" t="s">
        <v>8</v>
      </c>
      <c r="D2094" s="14" t="s">
        <v>97</v>
      </c>
      <c r="E2094" s="15" t="s">
        <v>1391</v>
      </c>
      <c r="F2094" s="16">
        <v>10</v>
      </c>
      <c r="G2094" s="17">
        <v>31</v>
      </c>
      <c r="H2094" s="18">
        <f t="shared" si="162"/>
        <v>310</v>
      </c>
      <c r="I2094" s="14" t="str">
        <f t="shared" si="163"/>
        <v>ITA-zan SPA-31</v>
      </c>
      <c r="J2094" s="32" t="str">
        <f>MID(Tabella1[[#This Row],[COD PRODOTTO]],3,3)</f>
        <v>346</v>
      </c>
      <c r="K2094" s="32"/>
      <c r="L2094" t="str">
        <f t="shared" si="165"/>
        <v>terminato</v>
      </c>
      <c r="M2094" t="str">
        <f t="shared" si="166"/>
        <v>M3346896</v>
      </c>
      <c r="N2094" t="str">
        <f>TRIM(C2094)</f>
        <v>ITA</v>
      </c>
      <c r="O2094" t="str">
        <f>TRIM(D2094)</f>
        <v>zan SPA</v>
      </c>
      <c r="P2094" t="str">
        <f t="shared" si="164"/>
        <v>non terminato</v>
      </c>
      <c r="Q2094" t="str">
        <f t="shared" si="164"/>
        <v>10</v>
      </c>
      <c r="R2094" t="str">
        <f t="shared" si="164"/>
        <v>31</v>
      </c>
    </row>
    <row r="2095" spans="1:18" ht="12.75" customHeight="1" x14ac:dyDescent="0.3">
      <c r="A2095" s="16">
        <v>2100</v>
      </c>
      <c r="B2095" s="14" t="s">
        <v>1004</v>
      </c>
      <c r="C2095" s="14" t="s">
        <v>8</v>
      </c>
      <c r="D2095" s="14" t="s">
        <v>75</v>
      </c>
      <c r="E2095" s="14" t="s">
        <v>10</v>
      </c>
      <c r="F2095" s="16">
        <v>0</v>
      </c>
      <c r="G2095" s="17">
        <v>33</v>
      </c>
      <c r="H2095" s="18" t="str">
        <f t="shared" si="162"/>
        <v/>
      </c>
      <c r="I2095" s="14" t="str">
        <f t="shared" si="163"/>
        <v>ITA-lollo SRL-33</v>
      </c>
      <c r="J2095" s="32" t="str">
        <f>MID(Tabella1[[#This Row],[COD PRODOTTO]],3,3)</f>
        <v>605</v>
      </c>
      <c r="K2095" s="32"/>
      <c r="L2095" t="str">
        <f t="shared" si="165"/>
        <v>terminato</v>
      </c>
      <c r="M2095" t="str">
        <f t="shared" si="166"/>
        <v>S7605526</v>
      </c>
      <c r="N2095" t="str">
        <f>TRIM(C2095)</f>
        <v>ITA</v>
      </c>
      <c r="O2095" t="str">
        <f>TRIM(D2095)</f>
        <v>lollo SRL</v>
      </c>
      <c r="P2095" t="str">
        <f t="shared" si="164"/>
        <v>terminato</v>
      </c>
      <c r="Q2095" t="str">
        <f t="shared" si="164"/>
        <v>0</v>
      </c>
      <c r="R2095" t="str">
        <f t="shared" si="164"/>
        <v>33</v>
      </c>
    </row>
    <row r="2096" spans="1:18" ht="12.75" customHeight="1" x14ac:dyDescent="0.3">
      <c r="A2096" s="16">
        <v>2101</v>
      </c>
      <c r="B2096" s="14" t="s">
        <v>1005</v>
      </c>
      <c r="C2096" s="14" t="s">
        <v>8</v>
      </c>
      <c r="D2096" s="14" t="s">
        <v>9</v>
      </c>
      <c r="E2096" s="14" t="s">
        <v>10</v>
      </c>
      <c r="F2096" s="16">
        <v>0</v>
      </c>
      <c r="G2096" s="17">
        <v>40</v>
      </c>
      <c r="H2096" s="18" t="str">
        <f t="shared" si="162"/>
        <v/>
      </c>
      <c r="I2096" s="14" t="str">
        <f t="shared" si="163"/>
        <v>ITA-SG-40</v>
      </c>
      <c r="J2096" s="32" t="str">
        <f>MID(Tabella1[[#This Row],[COD PRODOTTO]],3,3)</f>
        <v>262</v>
      </c>
      <c r="K2096" s="32"/>
      <c r="L2096" t="str">
        <f t="shared" si="165"/>
        <v>terminato</v>
      </c>
      <c r="M2096" t="str">
        <f t="shared" si="166"/>
        <v>M9262510</v>
      </c>
      <c r="N2096" t="str">
        <f>TRIM(C2096)</f>
        <v>ITA</v>
      </c>
      <c r="O2096" t="str">
        <f>TRIM(D2096)</f>
        <v>SG</v>
      </c>
      <c r="P2096" t="str">
        <f t="shared" si="164"/>
        <v>terminato</v>
      </c>
      <c r="Q2096" t="str">
        <f t="shared" si="164"/>
        <v>0</v>
      </c>
      <c r="R2096" t="str">
        <f t="shared" si="164"/>
        <v>40</v>
      </c>
    </row>
    <row r="2097" spans="1:18" ht="12.75" customHeight="1" x14ac:dyDescent="0.3">
      <c r="A2097" s="16">
        <v>2102</v>
      </c>
      <c r="B2097" s="14" t="s">
        <v>1006</v>
      </c>
      <c r="C2097" s="14" t="s">
        <v>8</v>
      </c>
      <c r="D2097" s="14" t="s">
        <v>36</v>
      </c>
      <c r="E2097" s="15" t="s">
        <v>1391</v>
      </c>
      <c r="F2097" s="16">
        <v>30</v>
      </c>
      <c r="G2097" s="17">
        <v>32</v>
      </c>
      <c r="H2097" s="18">
        <f t="shared" si="162"/>
        <v>960</v>
      </c>
      <c r="I2097" s="14" t="str">
        <f t="shared" si="163"/>
        <v>ITA-zan VETRI-32</v>
      </c>
      <c r="J2097" s="32" t="str">
        <f>MID(Tabella1[[#This Row],[COD PRODOTTO]],3,3)</f>
        <v>559</v>
      </c>
      <c r="K2097" s="32"/>
      <c r="L2097" t="str">
        <f t="shared" si="165"/>
        <v>terminato</v>
      </c>
      <c r="M2097" t="str">
        <f t="shared" si="166"/>
        <v>R2559298</v>
      </c>
      <c r="N2097" t="str">
        <f>TRIM(C2097)</f>
        <v>ITA</v>
      </c>
      <c r="O2097" t="str">
        <f>TRIM(D2097)</f>
        <v>zan VETRI</v>
      </c>
      <c r="P2097" t="str">
        <f t="shared" si="164"/>
        <v>non terminato</v>
      </c>
      <c r="Q2097" t="str">
        <f t="shared" si="164"/>
        <v>30</v>
      </c>
      <c r="R2097" t="str">
        <f t="shared" si="164"/>
        <v>32</v>
      </c>
    </row>
    <row r="2098" spans="1:18" ht="12.75" customHeight="1" x14ac:dyDescent="0.3">
      <c r="A2098" s="16">
        <v>2103</v>
      </c>
      <c r="B2098" s="14" t="s">
        <v>1006</v>
      </c>
      <c r="C2098" s="14" t="s">
        <v>8</v>
      </c>
      <c r="D2098" s="14" t="s">
        <v>36</v>
      </c>
      <c r="E2098" s="14" t="s">
        <v>10</v>
      </c>
      <c r="F2098" s="16">
        <v>0</v>
      </c>
      <c r="G2098" s="17">
        <v>33</v>
      </c>
      <c r="H2098" s="18" t="str">
        <f t="shared" si="162"/>
        <v/>
      </c>
      <c r="I2098" s="14" t="str">
        <f t="shared" si="163"/>
        <v>ITA-zan VETRI-33</v>
      </c>
      <c r="J2098" s="32" t="str">
        <f>MID(Tabella1[[#This Row],[COD PRODOTTO]],3,3)</f>
        <v>559</v>
      </c>
      <c r="K2098" s="32"/>
      <c r="L2098" t="str">
        <f t="shared" si="165"/>
        <v>terminato</v>
      </c>
      <c r="M2098" t="str">
        <f t="shared" si="166"/>
        <v>R2559298</v>
      </c>
      <c r="N2098" t="str">
        <f>TRIM(C2098)</f>
        <v>ITA</v>
      </c>
      <c r="O2098" t="str">
        <f>TRIM(D2098)</f>
        <v>zan VETRI</v>
      </c>
      <c r="P2098" t="str">
        <f t="shared" si="164"/>
        <v>terminato</v>
      </c>
      <c r="Q2098" t="str">
        <f t="shared" si="164"/>
        <v>0</v>
      </c>
      <c r="R2098" t="str">
        <f t="shared" si="164"/>
        <v>33</v>
      </c>
    </row>
    <row r="2099" spans="1:18" ht="12.75" customHeight="1" x14ac:dyDescent="0.3">
      <c r="A2099" s="16">
        <v>2104</v>
      </c>
      <c r="B2099" s="14" t="s">
        <v>1006</v>
      </c>
      <c r="C2099" s="14" t="s">
        <v>8</v>
      </c>
      <c r="D2099" s="14" t="s">
        <v>36</v>
      </c>
      <c r="E2099" s="15" t="s">
        <v>1391</v>
      </c>
      <c r="F2099" s="16">
        <v>10</v>
      </c>
      <c r="G2099" s="17">
        <v>20</v>
      </c>
      <c r="H2099" s="18">
        <f t="shared" si="162"/>
        <v>200</v>
      </c>
      <c r="I2099" s="14" t="str">
        <f t="shared" si="163"/>
        <v>ITA-zan VETRI-20</v>
      </c>
      <c r="J2099" s="32" t="str">
        <f>MID(Tabella1[[#This Row],[COD PRODOTTO]],3,3)</f>
        <v>559</v>
      </c>
      <c r="K2099" s="32"/>
      <c r="L2099" t="str">
        <f t="shared" si="165"/>
        <v>terminato</v>
      </c>
      <c r="M2099" t="str">
        <f t="shared" si="166"/>
        <v>R2559298</v>
      </c>
      <c r="N2099" t="str">
        <f>TRIM(C2099)</f>
        <v>ITA</v>
      </c>
      <c r="O2099" t="str">
        <f>TRIM(D2099)</f>
        <v>zan VETRI</v>
      </c>
      <c r="P2099" t="str">
        <f t="shared" si="164"/>
        <v>non terminato</v>
      </c>
      <c r="Q2099" t="str">
        <f t="shared" si="164"/>
        <v>10</v>
      </c>
      <c r="R2099" t="str">
        <f t="shared" si="164"/>
        <v>20</v>
      </c>
    </row>
    <row r="2100" spans="1:18" ht="12.75" customHeight="1" x14ac:dyDescent="0.3">
      <c r="A2100" s="16">
        <v>2105</v>
      </c>
      <c r="B2100" s="14" t="s">
        <v>1007</v>
      </c>
      <c r="C2100" s="14" t="s">
        <v>8</v>
      </c>
      <c r="D2100" s="14" t="s">
        <v>105</v>
      </c>
      <c r="E2100" s="15" t="s">
        <v>1391</v>
      </c>
      <c r="F2100" s="16">
        <v>10</v>
      </c>
      <c r="G2100" s="17">
        <v>38</v>
      </c>
      <c r="H2100" s="18">
        <f t="shared" si="162"/>
        <v>380</v>
      </c>
      <c r="I2100" s="14" t="str">
        <f t="shared" si="163"/>
        <v>ITA-SG DISTRIBUZIONE SRL-38</v>
      </c>
      <c r="J2100" s="32" t="str">
        <f>MID(Tabella1[[#This Row],[COD PRODOTTO]],3,3)</f>
        <v>596</v>
      </c>
      <c r="K2100" s="32"/>
      <c r="L2100" t="str">
        <f t="shared" si="165"/>
        <v>terminato</v>
      </c>
      <c r="M2100" t="str">
        <f t="shared" si="166"/>
        <v>E7596154</v>
      </c>
      <c r="N2100" t="str">
        <f>TRIM(C2100)</f>
        <v>ITA</v>
      </c>
      <c r="O2100" t="str">
        <f>TRIM(D2100)</f>
        <v>SG DISTRIBUZIONE SRL</v>
      </c>
      <c r="P2100" t="str">
        <f t="shared" si="164"/>
        <v>non terminato</v>
      </c>
      <c r="Q2100" t="str">
        <f t="shared" si="164"/>
        <v>10</v>
      </c>
      <c r="R2100" t="str">
        <f t="shared" si="164"/>
        <v>38</v>
      </c>
    </row>
    <row r="2101" spans="1:18" ht="12.75" customHeight="1" x14ac:dyDescent="0.3">
      <c r="A2101" s="16">
        <v>2106</v>
      </c>
      <c r="B2101" s="14" t="s">
        <v>1007</v>
      </c>
      <c r="C2101" s="14" t="s">
        <v>8</v>
      </c>
      <c r="D2101" s="14" t="s">
        <v>105</v>
      </c>
      <c r="E2101" s="14" t="s">
        <v>10</v>
      </c>
      <c r="F2101" s="16">
        <v>0</v>
      </c>
      <c r="G2101" s="17">
        <v>18</v>
      </c>
      <c r="H2101" s="18" t="str">
        <f t="shared" si="162"/>
        <v/>
      </c>
      <c r="I2101" s="14" t="str">
        <f t="shared" si="163"/>
        <v>ITA-SG DISTRIBUZIONE SRL-18</v>
      </c>
      <c r="J2101" s="32" t="str">
        <f>MID(Tabella1[[#This Row],[COD PRODOTTO]],3,3)</f>
        <v>596</v>
      </c>
      <c r="K2101" s="32"/>
      <c r="L2101" t="str">
        <f t="shared" si="165"/>
        <v>terminato</v>
      </c>
      <c r="M2101" t="str">
        <f t="shared" si="166"/>
        <v>E7596154</v>
      </c>
      <c r="N2101" t="str">
        <f>TRIM(C2101)</f>
        <v>ITA</v>
      </c>
      <c r="O2101" t="str">
        <f>TRIM(D2101)</f>
        <v>SG DISTRIBUZIONE SRL</v>
      </c>
      <c r="P2101" t="str">
        <f t="shared" si="164"/>
        <v>terminato</v>
      </c>
      <c r="Q2101" t="str">
        <f t="shared" si="164"/>
        <v>0</v>
      </c>
      <c r="R2101" t="str">
        <f t="shared" si="164"/>
        <v>18</v>
      </c>
    </row>
    <row r="2102" spans="1:18" ht="12.75" customHeight="1" x14ac:dyDescent="0.3">
      <c r="A2102" s="16">
        <v>2107</v>
      </c>
      <c r="B2102" s="14" t="s">
        <v>1007</v>
      </c>
      <c r="C2102" s="14" t="s">
        <v>8</v>
      </c>
      <c r="D2102" s="14" t="s">
        <v>105</v>
      </c>
      <c r="E2102" s="15" t="s">
        <v>1391</v>
      </c>
      <c r="F2102" s="16">
        <v>30</v>
      </c>
      <c r="G2102" s="17">
        <v>36</v>
      </c>
      <c r="H2102" s="18">
        <f t="shared" si="162"/>
        <v>1080</v>
      </c>
      <c r="I2102" s="14" t="str">
        <f t="shared" si="163"/>
        <v>ITA-SG DISTRIBUZIONE SRL-36</v>
      </c>
      <c r="J2102" s="32" t="str">
        <f>MID(Tabella1[[#This Row],[COD PRODOTTO]],3,3)</f>
        <v>596</v>
      </c>
      <c r="K2102" s="32"/>
      <c r="L2102" t="str">
        <f t="shared" si="165"/>
        <v>terminato</v>
      </c>
      <c r="M2102" t="str">
        <f t="shared" si="166"/>
        <v>E7596154</v>
      </c>
      <c r="N2102" t="str">
        <f>TRIM(C2102)</f>
        <v>ITA</v>
      </c>
      <c r="O2102" t="str">
        <f>TRIM(D2102)</f>
        <v>SG DISTRIBUZIONE SRL</v>
      </c>
      <c r="P2102" t="str">
        <f t="shared" si="164"/>
        <v>non terminato</v>
      </c>
      <c r="Q2102" t="str">
        <f t="shared" si="164"/>
        <v>30</v>
      </c>
      <c r="R2102" t="str">
        <f t="shared" si="164"/>
        <v>36</v>
      </c>
    </row>
    <row r="2103" spans="1:18" ht="12.75" customHeight="1" x14ac:dyDescent="0.3">
      <c r="A2103" s="16">
        <v>2108</v>
      </c>
      <c r="B2103" s="14" t="s">
        <v>1008</v>
      </c>
      <c r="C2103" s="14" t="s">
        <v>8</v>
      </c>
      <c r="D2103" s="14" t="s">
        <v>47</v>
      </c>
      <c r="E2103" s="14" t="s">
        <v>10</v>
      </c>
      <c r="F2103" s="16">
        <v>0</v>
      </c>
      <c r="G2103" s="17">
        <v>27</v>
      </c>
      <c r="H2103" s="18" t="str">
        <f t="shared" si="162"/>
        <v/>
      </c>
      <c r="I2103" s="14" t="str">
        <f t="shared" si="163"/>
        <v>ITA-zan pin SPA-27</v>
      </c>
      <c r="J2103" s="32" t="str">
        <f>MID(Tabella1[[#This Row],[COD PRODOTTO]],3,3)</f>
        <v>166</v>
      </c>
      <c r="K2103" s="32"/>
      <c r="L2103" t="str">
        <f t="shared" si="165"/>
        <v>terminato</v>
      </c>
      <c r="M2103" t="str">
        <f t="shared" si="166"/>
        <v>A5166200</v>
      </c>
      <c r="N2103" t="str">
        <f>TRIM(C2103)</f>
        <v>ITA</v>
      </c>
      <c r="O2103" t="str">
        <f>TRIM(D2103)</f>
        <v>zan pin SPA</v>
      </c>
      <c r="P2103" t="str">
        <f t="shared" si="164"/>
        <v>terminato</v>
      </c>
      <c r="Q2103" t="str">
        <f t="shared" si="164"/>
        <v>0</v>
      </c>
      <c r="R2103" t="str">
        <f t="shared" si="164"/>
        <v>27</v>
      </c>
    </row>
    <row r="2104" spans="1:18" ht="12.75" customHeight="1" x14ac:dyDescent="0.3">
      <c r="A2104" s="16">
        <v>2109</v>
      </c>
      <c r="B2104" s="14" t="s">
        <v>1009</v>
      </c>
      <c r="C2104" s="14" t="s">
        <v>8</v>
      </c>
      <c r="D2104" s="14" t="s">
        <v>54</v>
      </c>
      <c r="E2104" s="14" t="s">
        <v>10</v>
      </c>
      <c r="F2104" s="16">
        <v>0</v>
      </c>
      <c r="G2104" s="17">
        <v>31</v>
      </c>
      <c r="H2104" s="18" t="str">
        <f t="shared" si="162"/>
        <v/>
      </c>
      <c r="I2104" s="14" t="str">
        <f t="shared" si="163"/>
        <v>ITA-zan S.R.L.-31</v>
      </c>
      <c r="J2104" s="32" t="str">
        <f>MID(Tabella1[[#This Row],[COD PRODOTTO]],3,3)</f>
        <v>887</v>
      </c>
      <c r="K2104" s="32"/>
      <c r="L2104" t="str">
        <f t="shared" si="165"/>
        <v>terminato</v>
      </c>
      <c r="M2104" t="str">
        <f t="shared" si="166"/>
        <v>P8887739</v>
      </c>
      <c r="N2104" t="str">
        <f>TRIM(C2104)</f>
        <v>ITA</v>
      </c>
      <c r="O2104" t="str">
        <f>TRIM(D2104)</f>
        <v>zan S.R.L.</v>
      </c>
      <c r="P2104" t="str">
        <f t="shared" si="164"/>
        <v>terminato</v>
      </c>
      <c r="Q2104" t="str">
        <f t="shared" si="164"/>
        <v>0</v>
      </c>
      <c r="R2104" t="str">
        <f t="shared" si="164"/>
        <v>31</v>
      </c>
    </row>
    <row r="2105" spans="1:18" ht="12.75" customHeight="1" x14ac:dyDescent="0.3">
      <c r="A2105" s="16">
        <v>2110</v>
      </c>
      <c r="B2105" s="14" t="s">
        <v>1009</v>
      </c>
      <c r="C2105" s="14" t="s">
        <v>8</v>
      </c>
      <c r="D2105" s="14" t="s">
        <v>54</v>
      </c>
      <c r="E2105" s="15" t="s">
        <v>1391</v>
      </c>
      <c r="F2105" s="16">
        <v>10</v>
      </c>
      <c r="G2105" s="17">
        <v>33</v>
      </c>
      <c r="H2105" s="18">
        <f t="shared" si="162"/>
        <v>330</v>
      </c>
      <c r="I2105" s="14" t="str">
        <f t="shared" si="163"/>
        <v>ITA-zan S.R.L.-33</v>
      </c>
      <c r="J2105" s="32" t="str">
        <f>MID(Tabella1[[#This Row],[COD PRODOTTO]],3,3)</f>
        <v>887</v>
      </c>
      <c r="K2105" s="32"/>
      <c r="L2105" t="str">
        <f t="shared" si="165"/>
        <v>terminato</v>
      </c>
      <c r="M2105" t="str">
        <f t="shared" si="166"/>
        <v>P8887739</v>
      </c>
      <c r="N2105" t="str">
        <f>TRIM(C2105)</f>
        <v>ITA</v>
      </c>
      <c r="O2105" t="str">
        <f>TRIM(D2105)</f>
        <v>zan S.R.L.</v>
      </c>
      <c r="P2105" t="str">
        <f t="shared" si="164"/>
        <v>non terminato</v>
      </c>
      <c r="Q2105" t="str">
        <f t="shared" si="164"/>
        <v>10</v>
      </c>
      <c r="R2105" t="str">
        <f t="shared" si="164"/>
        <v>33</v>
      </c>
    </row>
    <row r="2106" spans="1:18" ht="12.75" customHeight="1" x14ac:dyDescent="0.3">
      <c r="A2106" s="16">
        <v>2111</v>
      </c>
      <c r="B2106" s="14" t="s">
        <v>1009</v>
      </c>
      <c r="C2106" s="14" t="s">
        <v>8</v>
      </c>
      <c r="D2106" s="14" t="s">
        <v>54</v>
      </c>
      <c r="E2106" s="15" t="s">
        <v>1391</v>
      </c>
      <c r="F2106" s="16">
        <v>30</v>
      </c>
      <c r="G2106" s="17">
        <v>25</v>
      </c>
      <c r="H2106" s="18">
        <f t="shared" si="162"/>
        <v>750</v>
      </c>
      <c r="I2106" s="14" t="str">
        <f t="shared" si="163"/>
        <v>ITA-zan S.R.L.-25</v>
      </c>
      <c r="J2106" s="32" t="str">
        <f>MID(Tabella1[[#This Row],[COD PRODOTTO]],3,3)</f>
        <v>887</v>
      </c>
      <c r="K2106" s="32"/>
      <c r="L2106" t="str">
        <f t="shared" si="165"/>
        <v>terminato</v>
      </c>
      <c r="M2106" t="str">
        <f t="shared" si="166"/>
        <v>P8887739</v>
      </c>
      <c r="N2106" t="str">
        <f>TRIM(C2106)</f>
        <v>ITA</v>
      </c>
      <c r="O2106" t="str">
        <f>TRIM(D2106)</f>
        <v>zan S.R.L.</v>
      </c>
      <c r="P2106" t="str">
        <f t="shared" si="164"/>
        <v>non terminato</v>
      </c>
      <c r="Q2106" t="str">
        <f t="shared" si="164"/>
        <v>30</v>
      </c>
      <c r="R2106" t="str">
        <f t="shared" si="164"/>
        <v>25</v>
      </c>
    </row>
    <row r="2107" spans="1:18" ht="12.75" customHeight="1" x14ac:dyDescent="0.3">
      <c r="A2107" s="16">
        <v>2112</v>
      </c>
      <c r="B2107" s="14" t="s">
        <v>1010</v>
      </c>
      <c r="C2107" s="14" t="s">
        <v>8</v>
      </c>
      <c r="D2107" s="14" t="s">
        <v>47</v>
      </c>
      <c r="E2107" s="14" t="s">
        <v>10</v>
      </c>
      <c r="F2107" s="16">
        <v>0</v>
      </c>
      <c r="G2107" s="17">
        <v>25</v>
      </c>
      <c r="H2107" s="18" t="str">
        <f t="shared" si="162"/>
        <v/>
      </c>
      <c r="I2107" s="14" t="str">
        <f t="shared" si="163"/>
        <v>ITA-zan pin SPA-25</v>
      </c>
      <c r="J2107" s="32" t="str">
        <f>MID(Tabella1[[#This Row],[COD PRODOTTO]],3,3)</f>
        <v>131</v>
      </c>
      <c r="K2107" s="32"/>
      <c r="L2107" t="str">
        <f t="shared" si="165"/>
        <v>terminato</v>
      </c>
      <c r="M2107" t="str">
        <f t="shared" si="166"/>
        <v>F4131944</v>
      </c>
      <c r="N2107" t="str">
        <f>TRIM(C2107)</f>
        <v>ITA</v>
      </c>
      <c r="O2107" t="str">
        <f>TRIM(D2107)</f>
        <v>zan pin SPA</v>
      </c>
      <c r="P2107" t="str">
        <f t="shared" si="164"/>
        <v>terminato</v>
      </c>
      <c r="Q2107" t="str">
        <f t="shared" si="164"/>
        <v>0</v>
      </c>
      <c r="R2107" t="str">
        <f t="shared" si="164"/>
        <v>25</v>
      </c>
    </row>
    <row r="2108" spans="1:18" ht="12.75" customHeight="1" x14ac:dyDescent="0.3">
      <c r="A2108" s="16">
        <v>2113</v>
      </c>
      <c r="B2108" s="14" t="s">
        <v>1011</v>
      </c>
      <c r="C2108" s="14" t="s">
        <v>8</v>
      </c>
      <c r="D2108" s="14" t="s">
        <v>9</v>
      </c>
      <c r="E2108" s="14" t="s">
        <v>10</v>
      </c>
      <c r="F2108" s="16">
        <v>0</v>
      </c>
      <c r="G2108" s="17">
        <v>32</v>
      </c>
      <c r="H2108" s="18" t="str">
        <f t="shared" si="162"/>
        <v/>
      </c>
      <c r="I2108" s="14" t="str">
        <f t="shared" si="163"/>
        <v>ITA-SG-32</v>
      </c>
      <c r="J2108" s="32" t="str">
        <f>MID(Tabella1[[#This Row],[COD PRODOTTO]],3,3)</f>
        <v>564</v>
      </c>
      <c r="K2108" s="32"/>
      <c r="L2108" t="str">
        <f t="shared" si="165"/>
        <v>terminato</v>
      </c>
      <c r="M2108" t="str">
        <f t="shared" si="166"/>
        <v>C3564912</v>
      </c>
      <c r="N2108" t="str">
        <f>TRIM(C2108)</f>
        <v>ITA</v>
      </c>
      <c r="O2108" t="str">
        <f>TRIM(D2108)</f>
        <v>SG</v>
      </c>
      <c r="P2108" t="str">
        <f t="shared" si="164"/>
        <v>terminato</v>
      </c>
      <c r="Q2108" t="str">
        <f t="shared" si="164"/>
        <v>0</v>
      </c>
      <c r="R2108" t="str">
        <f t="shared" si="164"/>
        <v>32</v>
      </c>
    </row>
    <row r="2109" spans="1:18" ht="12.75" customHeight="1" x14ac:dyDescent="0.3">
      <c r="A2109" s="16">
        <v>2114</v>
      </c>
      <c r="B2109" s="14" t="s">
        <v>1012</v>
      </c>
      <c r="C2109" s="14" t="s">
        <v>8</v>
      </c>
      <c r="D2109" s="14" t="s">
        <v>9</v>
      </c>
      <c r="E2109" s="14" t="s">
        <v>10</v>
      </c>
      <c r="F2109" s="16">
        <v>0</v>
      </c>
      <c r="G2109" s="17">
        <v>24</v>
      </c>
      <c r="H2109" s="18" t="str">
        <f t="shared" si="162"/>
        <v/>
      </c>
      <c r="I2109" s="14" t="str">
        <f t="shared" si="163"/>
        <v>ITA-SG-24</v>
      </c>
      <c r="J2109" s="32" t="str">
        <f>MID(Tabella1[[#This Row],[COD PRODOTTO]],3,3)</f>
        <v>452</v>
      </c>
      <c r="K2109" s="32"/>
      <c r="L2109" t="str">
        <f t="shared" si="165"/>
        <v>terminato</v>
      </c>
      <c r="M2109" t="str">
        <f t="shared" si="166"/>
        <v>A9452383</v>
      </c>
      <c r="N2109" t="str">
        <f>TRIM(C2109)</f>
        <v>ITA</v>
      </c>
      <c r="O2109" t="str">
        <f>TRIM(D2109)</f>
        <v>SG</v>
      </c>
      <c r="P2109" t="str">
        <f t="shared" si="164"/>
        <v>terminato</v>
      </c>
      <c r="Q2109" t="str">
        <f t="shared" si="164"/>
        <v>0</v>
      </c>
      <c r="R2109" t="str">
        <f t="shared" si="164"/>
        <v>24</v>
      </c>
    </row>
    <row r="2110" spans="1:18" ht="12.75" customHeight="1" x14ac:dyDescent="0.3">
      <c r="A2110" s="16">
        <v>2115</v>
      </c>
      <c r="B2110" s="14" t="s">
        <v>1012</v>
      </c>
      <c r="C2110" s="14" t="s">
        <v>8</v>
      </c>
      <c r="D2110" s="14" t="s">
        <v>9</v>
      </c>
      <c r="E2110" s="15" t="s">
        <v>1391</v>
      </c>
      <c r="F2110" s="16">
        <v>30</v>
      </c>
      <c r="G2110" s="17">
        <v>37</v>
      </c>
      <c r="H2110" s="18">
        <f t="shared" si="162"/>
        <v>1110</v>
      </c>
      <c r="I2110" s="14" t="str">
        <f t="shared" si="163"/>
        <v>ITA-SG-37</v>
      </c>
      <c r="J2110" s="32" t="str">
        <f>MID(Tabella1[[#This Row],[COD PRODOTTO]],3,3)</f>
        <v>452</v>
      </c>
      <c r="K2110" s="32"/>
      <c r="L2110" t="str">
        <f t="shared" si="165"/>
        <v>terminato</v>
      </c>
      <c r="M2110" t="str">
        <f t="shared" si="166"/>
        <v>A9452383</v>
      </c>
      <c r="N2110" t="str">
        <f>TRIM(C2110)</f>
        <v>ITA</v>
      </c>
      <c r="O2110" t="str">
        <f>TRIM(D2110)</f>
        <v>SG</v>
      </c>
      <c r="P2110" t="str">
        <f t="shared" si="164"/>
        <v>non terminato</v>
      </c>
      <c r="Q2110" t="str">
        <f t="shared" si="164"/>
        <v>30</v>
      </c>
      <c r="R2110" t="str">
        <f t="shared" si="164"/>
        <v>37</v>
      </c>
    </row>
    <row r="2111" spans="1:18" ht="12.75" customHeight="1" x14ac:dyDescent="0.3">
      <c r="A2111" s="16">
        <v>2116</v>
      </c>
      <c r="B2111" s="14" t="s">
        <v>1012</v>
      </c>
      <c r="C2111" s="14" t="s">
        <v>8</v>
      </c>
      <c r="D2111" s="14" t="s">
        <v>9</v>
      </c>
      <c r="E2111" s="15" t="s">
        <v>1391</v>
      </c>
      <c r="F2111" s="16">
        <v>10</v>
      </c>
      <c r="G2111" s="17">
        <v>29</v>
      </c>
      <c r="H2111" s="18">
        <f t="shared" si="162"/>
        <v>290</v>
      </c>
      <c r="I2111" s="14" t="str">
        <f t="shared" si="163"/>
        <v>ITA-SG-29</v>
      </c>
      <c r="J2111" s="32" t="str">
        <f>MID(Tabella1[[#This Row],[COD PRODOTTO]],3,3)</f>
        <v>452</v>
      </c>
      <c r="K2111" s="32"/>
      <c r="L2111" t="str">
        <f t="shared" si="165"/>
        <v>terminato</v>
      </c>
      <c r="M2111" t="str">
        <f t="shared" si="166"/>
        <v>A9452383</v>
      </c>
      <c r="N2111" t="str">
        <f>TRIM(C2111)</f>
        <v>ITA</v>
      </c>
      <c r="O2111" t="str">
        <f>TRIM(D2111)</f>
        <v>SG</v>
      </c>
      <c r="P2111" t="str">
        <f t="shared" si="164"/>
        <v>non terminato</v>
      </c>
      <c r="Q2111" t="str">
        <f t="shared" si="164"/>
        <v>10</v>
      </c>
      <c r="R2111" t="str">
        <f t="shared" si="164"/>
        <v>29</v>
      </c>
    </row>
    <row r="2112" spans="1:18" ht="12.75" customHeight="1" x14ac:dyDescent="0.3">
      <c r="A2112" s="16">
        <v>2117</v>
      </c>
      <c r="B2112" s="14" t="s">
        <v>1013</v>
      </c>
      <c r="C2112" s="14" t="s">
        <v>8</v>
      </c>
      <c r="D2112" s="14" t="s">
        <v>54</v>
      </c>
      <c r="E2112" s="14" t="s">
        <v>10</v>
      </c>
      <c r="F2112" s="16">
        <v>0</v>
      </c>
      <c r="G2112" s="17">
        <v>26</v>
      </c>
      <c r="H2112" s="18" t="str">
        <f t="shared" si="162"/>
        <v/>
      </c>
      <c r="I2112" s="14" t="str">
        <f t="shared" si="163"/>
        <v>ITA-zan S.R.L.-26</v>
      </c>
      <c r="J2112" s="32" t="str">
        <f>MID(Tabella1[[#This Row],[COD PRODOTTO]],3,3)</f>
        <v>811</v>
      </c>
      <c r="K2112" s="32"/>
      <c r="L2112" t="str">
        <f t="shared" si="165"/>
        <v>terminato</v>
      </c>
      <c r="M2112" t="str">
        <f t="shared" si="166"/>
        <v>S5811791</v>
      </c>
      <c r="N2112" t="str">
        <f>TRIM(C2112)</f>
        <v>ITA</v>
      </c>
      <c r="O2112" t="str">
        <f>TRIM(D2112)</f>
        <v>zan S.R.L.</v>
      </c>
      <c r="P2112" t="str">
        <f t="shared" si="164"/>
        <v>terminato</v>
      </c>
      <c r="Q2112" t="str">
        <f t="shared" si="164"/>
        <v>0</v>
      </c>
      <c r="R2112" t="str">
        <f t="shared" si="164"/>
        <v>26</v>
      </c>
    </row>
    <row r="2113" spans="1:18" ht="12.75" customHeight="1" x14ac:dyDescent="0.3">
      <c r="A2113" s="16">
        <v>2118</v>
      </c>
      <c r="B2113" s="14" t="s">
        <v>1013</v>
      </c>
      <c r="C2113" s="14" t="s">
        <v>8</v>
      </c>
      <c r="D2113" s="14" t="s">
        <v>54</v>
      </c>
      <c r="E2113" s="15" t="s">
        <v>1391</v>
      </c>
      <c r="F2113" s="16">
        <v>10</v>
      </c>
      <c r="G2113" s="17">
        <v>16</v>
      </c>
      <c r="H2113" s="18">
        <f t="shared" si="162"/>
        <v>160</v>
      </c>
      <c r="I2113" s="14" t="str">
        <f t="shared" si="163"/>
        <v>ITA-zan S.R.L.-16</v>
      </c>
      <c r="J2113" s="32" t="str">
        <f>MID(Tabella1[[#This Row],[COD PRODOTTO]],3,3)</f>
        <v>811</v>
      </c>
      <c r="K2113" s="32"/>
      <c r="L2113" t="str">
        <f t="shared" si="165"/>
        <v>terminato</v>
      </c>
      <c r="M2113" t="str">
        <f t="shared" si="166"/>
        <v>S5811791</v>
      </c>
      <c r="N2113" t="str">
        <f>TRIM(C2113)</f>
        <v>ITA</v>
      </c>
      <c r="O2113" t="str">
        <f>TRIM(D2113)</f>
        <v>zan S.R.L.</v>
      </c>
      <c r="P2113" t="str">
        <f t="shared" si="164"/>
        <v>non terminato</v>
      </c>
      <c r="Q2113" t="str">
        <f t="shared" si="164"/>
        <v>10</v>
      </c>
      <c r="R2113" t="str">
        <f t="shared" si="164"/>
        <v>16</v>
      </c>
    </row>
    <row r="2114" spans="1:18" ht="12.75" customHeight="1" x14ac:dyDescent="0.3">
      <c r="A2114" s="16">
        <v>2119</v>
      </c>
      <c r="B2114" s="14" t="s">
        <v>1013</v>
      </c>
      <c r="C2114" s="14" t="s">
        <v>8</v>
      </c>
      <c r="D2114" s="14" t="s">
        <v>54</v>
      </c>
      <c r="E2114" s="15" t="s">
        <v>1391</v>
      </c>
      <c r="F2114" s="16">
        <v>30</v>
      </c>
      <c r="G2114" s="17">
        <v>34</v>
      </c>
      <c r="H2114" s="18">
        <f t="shared" ref="H2114:H2177" si="167">IF(G2114*F2114=0,"",G2114*F2114)</f>
        <v>1020</v>
      </c>
      <c r="I2114" s="14" t="str">
        <f t="shared" ref="I2114:I2177" si="168">_xlfn.CONCAT(C2114,"-",D2114,"-",G2114)</f>
        <v>ITA-zan S.R.L.-34</v>
      </c>
      <c r="J2114" s="32" t="str">
        <f>MID(Tabella1[[#This Row],[COD PRODOTTO]],3,3)</f>
        <v>811</v>
      </c>
      <c r="K2114" s="32"/>
      <c r="L2114" t="str">
        <f t="shared" si="165"/>
        <v>terminato</v>
      </c>
      <c r="M2114" t="str">
        <f t="shared" si="166"/>
        <v>S5811791</v>
      </c>
      <c r="N2114" t="str">
        <f>TRIM(C2114)</f>
        <v>ITA</v>
      </c>
      <c r="O2114" t="str">
        <f>TRIM(D2114)</f>
        <v>zan S.R.L.</v>
      </c>
      <c r="P2114" t="str">
        <f>TRIM(E2114)</f>
        <v>non terminato</v>
      </c>
      <c r="Q2114" t="str">
        <f>TRIM(F2114)</f>
        <v>30</v>
      </c>
      <c r="R2114" t="str">
        <f>TRIM(G2114)</f>
        <v>34</v>
      </c>
    </row>
    <row r="2115" spans="1:18" ht="12.75" customHeight="1" x14ac:dyDescent="0.3">
      <c r="A2115" s="16">
        <v>2120</v>
      </c>
      <c r="B2115" s="14" t="s">
        <v>1014</v>
      </c>
      <c r="C2115" s="14" t="s">
        <v>8</v>
      </c>
      <c r="D2115" s="14" t="s">
        <v>36</v>
      </c>
      <c r="E2115" s="14" t="s">
        <v>10</v>
      </c>
      <c r="F2115" s="16">
        <v>0</v>
      </c>
      <c r="G2115" s="17">
        <v>19</v>
      </c>
      <c r="H2115" s="18" t="str">
        <f t="shared" si="167"/>
        <v/>
      </c>
      <c r="I2115" s="14" t="str">
        <f t="shared" si="168"/>
        <v>ITA-zan VETRI-19</v>
      </c>
      <c r="J2115" s="32" t="str">
        <f>MID(Tabella1[[#This Row],[COD PRODOTTO]],3,3)</f>
        <v>887</v>
      </c>
      <c r="K2115" s="32"/>
      <c r="L2115" t="str">
        <f t="shared" ref="L2115:L2178" si="169">IF($E2115="","non terminato","terminato")</f>
        <v>terminato</v>
      </c>
      <c r="M2115" t="str">
        <f t="shared" ref="M2115:M2178" si="170">TRIM(B2115)</f>
        <v>A1887089</v>
      </c>
      <c r="N2115" t="str">
        <f>TRIM(C2115)</f>
        <v>ITA</v>
      </c>
      <c r="O2115" t="str">
        <f>TRIM(D2115)</f>
        <v>zan VETRI</v>
      </c>
      <c r="P2115" t="str">
        <f>TRIM(E2115)</f>
        <v>terminato</v>
      </c>
      <c r="Q2115" t="str">
        <f t="shared" ref="Q2115:R2178" si="171">TRIM(F2115)</f>
        <v>0</v>
      </c>
      <c r="R2115" t="str">
        <f t="shared" si="171"/>
        <v>19</v>
      </c>
    </row>
    <row r="2116" spans="1:18" ht="12.75" customHeight="1" x14ac:dyDescent="0.3">
      <c r="A2116" s="16">
        <v>2121</v>
      </c>
      <c r="B2116" s="14" t="s">
        <v>1015</v>
      </c>
      <c r="C2116" s="14" t="s">
        <v>8</v>
      </c>
      <c r="D2116" s="14" t="s">
        <v>36</v>
      </c>
      <c r="E2116" s="14" t="s">
        <v>10</v>
      </c>
      <c r="F2116" s="16">
        <v>0</v>
      </c>
      <c r="G2116" s="17">
        <v>31</v>
      </c>
      <c r="H2116" s="18" t="str">
        <f t="shared" si="167"/>
        <v/>
      </c>
      <c r="I2116" s="14" t="str">
        <f t="shared" si="168"/>
        <v>ITA-zan VETRI-31</v>
      </c>
      <c r="J2116" s="32" t="str">
        <f>MID(Tabella1[[#This Row],[COD PRODOTTO]],3,3)</f>
        <v>820</v>
      </c>
      <c r="K2116" s="32"/>
      <c r="L2116" t="str">
        <f t="shared" si="169"/>
        <v>terminato</v>
      </c>
      <c r="M2116" t="str">
        <f t="shared" si="170"/>
        <v>M0820702</v>
      </c>
      <c r="N2116" t="str">
        <f>TRIM(C2116)</f>
        <v>ITA</v>
      </c>
      <c r="O2116" t="str">
        <f>TRIM(D2116)</f>
        <v>zan VETRI</v>
      </c>
      <c r="P2116" t="str">
        <f>TRIM(E2116)</f>
        <v>terminato</v>
      </c>
      <c r="Q2116" t="str">
        <f t="shared" si="171"/>
        <v>0</v>
      </c>
      <c r="R2116" t="str">
        <f t="shared" si="171"/>
        <v>31</v>
      </c>
    </row>
    <row r="2117" spans="1:18" ht="12.75" customHeight="1" x14ac:dyDescent="0.3">
      <c r="A2117" s="16">
        <v>2122</v>
      </c>
      <c r="B2117" s="14" t="s">
        <v>1016</v>
      </c>
      <c r="C2117" s="14" t="s">
        <v>8</v>
      </c>
      <c r="D2117" s="14" t="s">
        <v>65</v>
      </c>
      <c r="E2117" s="15" t="s">
        <v>1391</v>
      </c>
      <c r="F2117" s="16">
        <v>30</v>
      </c>
      <c r="G2117" s="17">
        <v>18</v>
      </c>
      <c r="H2117" s="18">
        <f t="shared" si="167"/>
        <v>540</v>
      </c>
      <c r="I2117" s="14" t="str">
        <f t="shared" si="168"/>
        <v>ITA-zan PAM-18</v>
      </c>
      <c r="J2117" s="32" t="str">
        <f>MID(Tabella1[[#This Row],[COD PRODOTTO]],3,3)</f>
        <v>055</v>
      </c>
      <c r="K2117" s="32"/>
      <c r="L2117" t="str">
        <f t="shared" si="169"/>
        <v>terminato</v>
      </c>
      <c r="M2117" t="str">
        <f t="shared" si="170"/>
        <v>C0055593</v>
      </c>
      <c r="N2117" t="str">
        <f>TRIM(C2117)</f>
        <v>ITA</v>
      </c>
      <c r="O2117" t="str">
        <f>TRIM(D2117)</f>
        <v>zan PAM</v>
      </c>
      <c r="P2117" t="str">
        <f>TRIM(E2117)</f>
        <v>non terminato</v>
      </c>
      <c r="Q2117" t="str">
        <f t="shared" si="171"/>
        <v>30</v>
      </c>
      <c r="R2117" t="str">
        <f t="shared" si="171"/>
        <v>18</v>
      </c>
    </row>
    <row r="2118" spans="1:18" ht="12.75" customHeight="1" x14ac:dyDescent="0.3">
      <c r="A2118" s="16">
        <v>2123</v>
      </c>
      <c r="B2118" s="14" t="s">
        <v>1016</v>
      </c>
      <c r="C2118" s="14" t="s">
        <v>8</v>
      </c>
      <c r="D2118" s="14" t="s">
        <v>65</v>
      </c>
      <c r="E2118" s="15" t="s">
        <v>1391</v>
      </c>
      <c r="F2118" s="16">
        <v>10</v>
      </c>
      <c r="G2118" s="17">
        <v>17</v>
      </c>
      <c r="H2118" s="18">
        <f t="shared" si="167"/>
        <v>170</v>
      </c>
      <c r="I2118" s="14" t="str">
        <f t="shared" si="168"/>
        <v>ITA-zan PAM-17</v>
      </c>
      <c r="J2118" s="32" t="str">
        <f>MID(Tabella1[[#This Row],[COD PRODOTTO]],3,3)</f>
        <v>055</v>
      </c>
      <c r="K2118" s="32"/>
      <c r="L2118" t="str">
        <f t="shared" si="169"/>
        <v>terminato</v>
      </c>
      <c r="M2118" t="str">
        <f t="shared" si="170"/>
        <v>C0055593</v>
      </c>
      <c r="N2118" t="str">
        <f>TRIM(C2118)</f>
        <v>ITA</v>
      </c>
      <c r="O2118" t="str">
        <f>TRIM(D2118)</f>
        <v>zan PAM</v>
      </c>
      <c r="P2118" t="str">
        <f>TRIM(E2118)</f>
        <v>non terminato</v>
      </c>
      <c r="Q2118" t="str">
        <f t="shared" si="171"/>
        <v>10</v>
      </c>
      <c r="R2118" t="str">
        <f t="shared" si="171"/>
        <v>17</v>
      </c>
    </row>
    <row r="2119" spans="1:18" ht="12.75" customHeight="1" x14ac:dyDescent="0.3">
      <c r="A2119" s="16">
        <v>2124</v>
      </c>
      <c r="B2119" s="14" t="s">
        <v>1016</v>
      </c>
      <c r="C2119" s="14" t="s">
        <v>8</v>
      </c>
      <c r="D2119" s="14" t="s">
        <v>65</v>
      </c>
      <c r="E2119" s="14" t="s">
        <v>10</v>
      </c>
      <c r="F2119" s="16">
        <v>0</v>
      </c>
      <c r="G2119" s="17">
        <v>12</v>
      </c>
      <c r="H2119" s="18" t="str">
        <f t="shared" si="167"/>
        <v/>
      </c>
      <c r="I2119" s="14" t="str">
        <f t="shared" si="168"/>
        <v>ITA-zan PAM-12</v>
      </c>
      <c r="J2119" s="32" t="str">
        <f>MID(Tabella1[[#This Row],[COD PRODOTTO]],3,3)</f>
        <v>055</v>
      </c>
      <c r="K2119" s="32"/>
      <c r="L2119" t="str">
        <f t="shared" si="169"/>
        <v>terminato</v>
      </c>
      <c r="M2119" t="str">
        <f t="shared" si="170"/>
        <v>C0055593</v>
      </c>
      <c r="N2119" t="str">
        <f>TRIM(C2119)</f>
        <v>ITA</v>
      </c>
      <c r="O2119" t="str">
        <f>TRIM(D2119)</f>
        <v>zan PAM</v>
      </c>
      <c r="P2119" t="str">
        <f>TRIM(E2119)</f>
        <v>terminato</v>
      </c>
      <c r="Q2119" t="str">
        <f t="shared" si="171"/>
        <v>0</v>
      </c>
      <c r="R2119" t="str">
        <f t="shared" si="171"/>
        <v>12</v>
      </c>
    </row>
    <row r="2120" spans="1:18" ht="12.75" customHeight="1" x14ac:dyDescent="0.3">
      <c r="A2120" s="16">
        <v>2125</v>
      </c>
      <c r="B2120" s="14" t="s">
        <v>1017</v>
      </c>
      <c r="C2120" s="14" t="s">
        <v>8</v>
      </c>
      <c r="D2120" s="14" t="s">
        <v>9</v>
      </c>
      <c r="E2120" s="15" t="s">
        <v>1391</v>
      </c>
      <c r="F2120" s="16">
        <v>10</v>
      </c>
      <c r="G2120" s="17">
        <v>16</v>
      </c>
      <c r="H2120" s="18">
        <f t="shared" si="167"/>
        <v>160</v>
      </c>
      <c r="I2120" s="14" t="str">
        <f t="shared" si="168"/>
        <v>ITA-SG-16</v>
      </c>
      <c r="J2120" s="32" t="str">
        <f>MID(Tabella1[[#This Row],[COD PRODOTTO]],3,3)</f>
        <v>024</v>
      </c>
      <c r="K2120" s="32"/>
      <c r="L2120" t="str">
        <f t="shared" si="169"/>
        <v>terminato</v>
      </c>
      <c r="M2120" t="str">
        <f t="shared" si="170"/>
        <v>D8024944</v>
      </c>
      <c r="N2120" t="str">
        <f>TRIM(C2120)</f>
        <v>ITA</v>
      </c>
      <c r="O2120" t="str">
        <f>TRIM(D2120)</f>
        <v>SG</v>
      </c>
      <c r="P2120" t="str">
        <f>TRIM(E2120)</f>
        <v>non terminato</v>
      </c>
      <c r="Q2120" t="str">
        <f t="shared" si="171"/>
        <v>10</v>
      </c>
      <c r="R2120" t="str">
        <f t="shared" si="171"/>
        <v>16</v>
      </c>
    </row>
    <row r="2121" spans="1:18" ht="12.75" customHeight="1" x14ac:dyDescent="0.3">
      <c r="A2121" s="16">
        <v>2126</v>
      </c>
      <c r="B2121" s="14" t="s">
        <v>1017</v>
      </c>
      <c r="C2121" s="14" t="s">
        <v>8</v>
      </c>
      <c r="D2121" s="14" t="s">
        <v>9</v>
      </c>
      <c r="E2121" s="14" t="s">
        <v>10</v>
      </c>
      <c r="F2121" s="16">
        <v>0</v>
      </c>
      <c r="G2121" s="17">
        <v>28</v>
      </c>
      <c r="H2121" s="18" t="str">
        <f t="shared" si="167"/>
        <v/>
      </c>
      <c r="I2121" s="14" t="str">
        <f t="shared" si="168"/>
        <v>ITA-SG-28</v>
      </c>
      <c r="J2121" s="32" t="str">
        <f>MID(Tabella1[[#This Row],[COD PRODOTTO]],3,3)</f>
        <v>024</v>
      </c>
      <c r="K2121" s="32"/>
      <c r="L2121" t="str">
        <f t="shared" si="169"/>
        <v>terminato</v>
      </c>
      <c r="M2121" t="str">
        <f t="shared" si="170"/>
        <v>D8024944</v>
      </c>
      <c r="N2121" t="str">
        <f>TRIM(C2121)</f>
        <v>ITA</v>
      </c>
      <c r="O2121" t="str">
        <f>TRIM(D2121)</f>
        <v>SG</v>
      </c>
      <c r="P2121" t="str">
        <f>TRIM(E2121)</f>
        <v>terminato</v>
      </c>
      <c r="Q2121" t="str">
        <f t="shared" si="171"/>
        <v>0</v>
      </c>
      <c r="R2121" t="str">
        <f t="shared" si="171"/>
        <v>28</v>
      </c>
    </row>
    <row r="2122" spans="1:18" ht="12.75" customHeight="1" x14ac:dyDescent="0.3">
      <c r="A2122" s="16">
        <v>2127</v>
      </c>
      <c r="B2122" s="14" t="s">
        <v>1018</v>
      </c>
      <c r="C2122" s="14" t="s">
        <v>8</v>
      </c>
      <c r="D2122" s="14" t="s">
        <v>36</v>
      </c>
      <c r="E2122" s="14" t="s">
        <v>10</v>
      </c>
      <c r="F2122" s="16">
        <v>0</v>
      </c>
      <c r="G2122" s="17">
        <v>24</v>
      </c>
      <c r="H2122" s="18" t="str">
        <f t="shared" si="167"/>
        <v/>
      </c>
      <c r="I2122" s="14" t="str">
        <f t="shared" si="168"/>
        <v>ITA-zan VETRI-24</v>
      </c>
      <c r="J2122" s="32" t="str">
        <f>MID(Tabella1[[#This Row],[COD PRODOTTO]],3,3)</f>
        <v>986</v>
      </c>
      <c r="K2122" s="32"/>
      <c r="L2122" t="str">
        <f t="shared" si="169"/>
        <v>terminato</v>
      </c>
      <c r="M2122" t="str">
        <f t="shared" si="170"/>
        <v>E3986774</v>
      </c>
      <c r="N2122" t="str">
        <f>TRIM(C2122)</f>
        <v>ITA</v>
      </c>
      <c r="O2122" t="str">
        <f>TRIM(D2122)</f>
        <v>zan VETRI</v>
      </c>
      <c r="P2122" t="str">
        <f>TRIM(E2122)</f>
        <v>terminato</v>
      </c>
      <c r="Q2122" t="str">
        <f t="shared" si="171"/>
        <v>0</v>
      </c>
      <c r="R2122" t="str">
        <f t="shared" si="171"/>
        <v>24</v>
      </c>
    </row>
    <row r="2123" spans="1:18" ht="12.75" customHeight="1" x14ac:dyDescent="0.3">
      <c r="A2123" s="16">
        <v>2128</v>
      </c>
      <c r="B2123" s="14" t="s">
        <v>1018</v>
      </c>
      <c r="C2123" s="14" t="s">
        <v>8</v>
      </c>
      <c r="D2123" s="14" t="s">
        <v>36</v>
      </c>
      <c r="E2123" s="15" t="s">
        <v>1391</v>
      </c>
      <c r="F2123" s="16">
        <v>30</v>
      </c>
      <c r="G2123" s="17">
        <v>29</v>
      </c>
      <c r="H2123" s="18">
        <f t="shared" si="167"/>
        <v>870</v>
      </c>
      <c r="I2123" s="14" t="str">
        <f t="shared" si="168"/>
        <v>ITA-zan VETRI-29</v>
      </c>
      <c r="J2123" s="32" t="str">
        <f>MID(Tabella1[[#This Row],[COD PRODOTTO]],3,3)</f>
        <v>986</v>
      </c>
      <c r="K2123" s="32"/>
      <c r="L2123" t="str">
        <f t="shared" si="169"/>
        <v>terminato</v>
      </c>
      <c r="M2123" t="str">
        <f t="shared" si="170"/>
        <v>E3986774</v>
      </c>
      <c r="N2123" t="str">
        <f>TRIM(C2123)</f>
        <v>ITA</v>
      </c>
      <c r="O2123" t="str">
        <f>TRIM(D2123)</f>
        <v>zan VETRI</v>
      </c>
      <c r="P2123" t="str">
        <f>TRIM(E2123)</f>
        <v>non terminato</v>
      </c>
      <c r="Q2123" t="str">
        <f t="shared" si="171"/>
        <v>30</v>
      </c>
      <c r="R2123" t="str">
        <f t="shared" si="171"/>
        <v>29</v>
      </c>
    </row>
    <row r="2124" spans="1:18" ht="12.75" customHeight="1" x14ac:dyDescent="0.3">
      <c r="A2124" s="16">
        <v>2129</v>
      </c>
      <c r="B2124" s="14" t="s">
        <v>1019</v>
      </c>
      <c r="C2124" s="14" t="s">
        <v>8</v>
      </c>
      <c r="D2124" s="14" t="s">
        <v>9</v>
      </c>
      <c r="E2124" s="14" t="s">
        <v>10</v>
      </c>
      <c r="F2124" s="16">
        <v>0</v>
      </c>
      <c r="G2124" s="17">
        <v>35</v>
      </c>
      <c r="H2124" s="18" t="str">
        <f t="shared" si="167"/>
        <v/>
      </c>
      <c r="I2124" s="14" t="str">
        <f t="shared" si="168"/>
        <v>ITA-SG-35</v>
      </c>
      <c r="J2124" s="32" t="str">
        <f>MID(Tabella1[[#This Row],[COD PRODOTTO]],3,3)</f>
        <v>920</v>
      </c>
      <c r="K2124" s="32"/>
      <c r="L2124" t="str">
        <f t="shared" si="169"/>
        <v>terminato</v>
      </c>
      <c r="M2124" t="str">
        <f t="shared" si="170"/>
        <v>F6920489</v>
      </c>
      <c r="N2124" t="str">
        <f>TRIM(C2124)</f>
        <v>ITA</v>
      </c>
      <c r="O2124" t="str">
        <f>TRIM(D2124)</f>
        <v>SG</v>
      </c>
      <c r="P2124" t="str">
        <f>TRIM(E2124)</f>
        <v>terminato</v>
      </c>
      <c r="Q2124" t="str">
        <f t="shared" si="171"/>
        <v>0</v>
      </c>
      <c r="R2124" t="str">
        <f t="shared" si="171"/>
        <v>35</v>
      </c>
    </row>
    <row r="2125" spans="1:18" ht="12.75" customHeight="1" x14ac:dyDescent="0.3">
      <c r="A2125" s="16">
        <v>2130</v>
      </c>
      <c r="B2125" s="14" t="s">
        <v>1019</v>
      </c>
      <c r="C2125" s="14" t="s">
        <v>8</v>
      </c>
      <c r="D2125" s="14" t="s">
        <v>9</v>
      </c>
      <c r="E2125" s="15" t="s">
        <v>1391</v>
      </c>
      <c r="F2125" s="16">
        <v>10</v>
      </c>
      <c r="G2125" s="17">
        <v>34</v>
      </c>
      <c r="H2125" s="18">
        <f t="shared" si="167"/>
        <v>340</v>
      </c>
      <c r="I2125" s="14" t="str">
        <f t="shared" si="168"/>
        <v>ITA-SG-34</v>
      </c>
      <c r="J2125" s="32" t="str">
        <f>MID(Tabella1[[#This Row],[COD PRODOTTO]],3,3)</f>
        <v>920</v>
      </c>
      <c r="K2125" s="32"/>
      <c r="L2125" t="str">
        <f t="shared" si="169"/>
        <v>terminato</v>
      </c>
      <c r="M2125" t="str">
        <f t="shared" si="170"/>
        <v>F6920489</v>
      </c>
      <c r="N2125" t="str">
        <f>TRIM(C2125)</f>
        <v>ITA</v>
      </c>
      <c r="O2125" t="str">
        <f>TRIM(D2125)</f>
        <v>SG</v>
      </c>
      <c r="P2125" t="str">
        <f>TRIM(E2125)</f>
        <v>non terminato</v>
      </c>
      <c r="Q2125" t="str">
        <f t="shared" si="171"/>
        <v>10</v>
      </c>
      <c r="R2125" t="str">
        <f t="shared" si="171"/>
        <v>34</v>
      </c>
    </row>
    <row r="2126" spans="1:18" ht="12.75" customHeight="1" x14ac:dyDescent="0.3">
      <c r="A2126" s="16">
        <v>2131</v>
      </c>
      <c r="B2126" s="14" t="s">
        <v>1020</v>
      </c>
      <c r="C2126" s="14" t="s">
        <v>8</v>
      </c>
      <c r="D2126" s="14" t="s">
        <v>9</v>
      </c>
      <c r="E2126" s="14" t="s">
        <v>10</v>
      </c>
      <c r="F2126" s="16">
        <v>0</v>
      </c>
      <c r="G2126" s="17">
        <v>13</v>
      </c>
      <c r="H2126" s="18" t="str">
        <f t="shared" si="167"/>
        <v/>
      </c>
      <c r="I2126" s="14" t="str">
        <f t="shared" si="168"/>
        <v>ITA-SG-13</v>
      </c>
      <c r="J2126" s="32" t="str">
        <f>MID(Tabella1[[#This Row],[COD PRODOTTO]],3,3)</f>
        <v>617</v>
      </c>
      <c r="K2126" s="32"/>
      <c r="L2126" t="str">
        <f t="shared" si="169"/>
        <v>terminato</v>
      </c>
      <c r="M2126" t="str">
        <f t="shared" si="170"/>
        <v>T5617450</v>
      </c>
      <c r="N2126" t="str">
        <f>TRIM(C2126)</f>
        <v>ITA</v>
      </c>
      <c r="O2126" t="str">
        <f>TRIM(D2126)</f>
        <v>SG</v>
      </c>
      <c r="P2126" t="str">
        <f>TRIM(E2126)</f>
        <v>terminato</v>
      </c>
      <c r="Q2126" t="str">
        <f t="shared" si="171"/>
        <v>0</v>
      </c>
      <c r="R2126" t="str">
        <f t="shared" si="171"/>
        <v>13</v>
      </c>
    </row>
    <row r="2127" spans="1:18" ht="12.75" customHeight="1" x14ac:dyDescent="0.3">
      <c r="A2127" s="16">
        <v>2132</v>
      </c>
      <c r="B2127" s="14" t="s">
        <v>1021</v>
      </c>
      <c r="C2127" s="14" t="s">
        <v>8</v>
      </c>
      <c r="D2127" s="14" t="s">
        <v>9</v>
      </c>
      <c r="E2127" s="14" t="s">
        <v>10</v>
      </c>
      <c r="F2127" s="16">
        <v>0</v>
      </c>
      <c r="G2127" s="17">
        <v>38</v>
      </c>
      <c r="H2127" s="18" t="str">
        <f t="shared" si="167"/>
        <v/>
      </c>
      <c r="I2127" s="14" t="str">
        <f t="shared" si="168"/>
        <v>ITA-SG-38</v>
      </c>
      <c r="J2127" s="32" t="str">
        <f>MID(Tabella1[[#This Row],[COD PRODOTTO]],3,3)</f>
        <v>068</v>
      </c>
      <c r="K2127" s="32"/>
      <c r="L2127" t="str">
        <f t="shared" si="169"/>
        <v>terminato</v>
      </c>
      <c r="M2127" t="str">
        <f t="shared" si="170"/>
        <v>D1068216</v>
      </c>
      <c r="N2127" t="str">
        <f>TRIM(C2127)</f>
        <v>ITA</v>
      </c>
      <c r="O2127" t="str">
        <f>TRIM(D2127)</f>
        <v>SG</v>
      </c>
      <c r="P2127" t="str">
        <f>TRIM(E2127)</f>
        <v>terminato</v>
      </c>
      <c r="Q2127" t="str">
        <f t="shared" si="171"/>
        <v>0</v>
      </c>
      <c r="R2127" t="str">
        <f t="shared" si="171"/>
        <v>38</v>
      </c>
    </row>
    <row r="2128" spans="1:18" ht="12.75" customHeight="1" x14ac:dyDescent="0.3">
      <c r="A2128" s="16">
        <v>2133</v>
      </c>
      <c r="B2128" s="14" t="s">
        <v>1022</v>
      </c>
      <c r="C2128" s="14" t="s">
        <v>8</v>
      </c>
      <c r="D2128" s="14" t="s">
        <v>47</v>
      </c>
      <c r="E2128" s="14" t="s">
        <v>10</v>
      </c>
      <c r="F2128" s="16">
        <v>0</v>
      </c>
      <c r="G2128" s="17">
        <v>26</v>
      </c>
      <c r="H2128" s="18" t="str">
        <f t="shared" si="167"/>
        <v/>
      </c>
      <c r="I2128" s="14" t="str">
        <f t="shared" si="168"/>
        <v>ITA-zan pin SPA-26</v>
      </c>
      <c r="J2128" s="32" t="str">
        <f>MID(Tabella1[[#This Row],[COD PRODOTTO]],3,3)</f>
        <v>787</v>
      </c>
      <c r="K2128" s="32"/>
      <c r="L2128" t="str">
        <f t="shared" si="169"/>
        <v>terminato</v>
      </c>
      <c r="M2128" t="str">
        <f t="shared" si="170"/>
        <v>M6787747</v>
      </c>
      <c r="N2128" t="str">
        <f>TRIM(C2128)</f>
        <v>ITA</v>
      </c>
      <c r="O2128" t="str">
        <f>TRIM(D2128)</f>
        <v>zan pin SPA</v>
      </c>
      <c r="P2128" t="str">
        <f>TRIM(E2128)</f>
        <v>terminato</v>
      </c>
      <c r="Q2128" t="str">
        <f t="shared" si="171"/>
        <v>0</v>
      </c>
      <c r="R2128" t="str">
        <f t="shared" si="171"/>
        <v>26</v>
      </c>
    </row>
    <row r="2129" spans="1:18" ht="12.75" customHeight="1" x14ac:dyDescent="0.3">
      <c r="A2129" s="16">
        <v>2134</v>
      </c>
      <c r="B2129" s="14" t="s">
        <v>1023</v>
      </c>
      <c r="C2129" s="14" t="s">
        <v>8</v>
      </c>
      <c r="D2129" s="14" t="s">
        <v>36</v>
      </c>
      <c r="E2129" s="14" t="s">
        <v>10</v>
      </c>
      <c r="F2129" s="16">
        <v>0</v>
      </c>
      <c r="G2129" s="17">
        <v>15</v>
      </c>
      <c r="H2129" s="18" t="str">
        <f t="shared" si="167"/>
        <v/>
      </c>
      <c r="I2129" s="14" t="str">
        <f t="shared" si="168"/>
        <v>ITA-zan VETRI-15</v>
      </c>
      <c r="J2129" s="32" t="str">
        <f>MID(Tabella1[[#This Row],[COD PRODOTTO]],3,3)</f>
        <v>520</v>
      </c>
      <c r="K2129" s="32"/>
      <c r="L2129" t="str">
        <f t="shared" si="169"/>
        <v>terminato</v>
      </c>
      <c r="M2129" t="str">
        <f t="shared" si="170"/>
        <v>R7520424</v>
      </c>
      <c r="N2129" t="str">
        <f>TRIM(C2129)</f>
        <v>ITA</v>
      </c>
      <c r="O2129" t="str">
        <f>TRIM(D2129)</f>
        <v>zan VETRI</v>
      </c>
      <c r="P2129" t="str">
        <f>TRIM(E2129)</f>
        <v>terminato</v>
      </c>
      <c r="Q2129" t="str">
        <f t="shared" si="171"/>
        <v>0</v>
      </c>
      <c r="R2129" t="str">
        <f t="shared" si="171"/>
        <v>15</v>
      </c>
    </row>
    <row r="2130" spans="1:18" ht="12.75" customHeight="1" x14ac:dyDescent="0.3">
      <c r="A2130" s="16">
        <v>2135</v>
      </c>
      <c r="B2130" s="14" t="s">
        <v>1023</v>
      </c>
      <c r="C2130" s="14" t="s">
        <v>8</v>
      </c>
      <c r="D2130" s="14" t="s">
        <v>36</v>
      </c>
      <c r="E2130" s="15" t="s">
        <v>1391</v>
      </c>
      <c r="F2130" s="16">
        <v>30</v>
      </c>
      <c r="G2130" s="17">
        <v>18</v>
      </c>
      <c r="H2130" s="18">
        <f t="shared" si="167"/>
        <v>540</v>
      </c>
      <c r="I2130" s="14" t="str">
        <f t="shared" si="168"/>
        <v>ITA-zan VETRI-18</v>
      </c>
      <c r="J2130" s="32" t="str">
        <f>MID(Tabella1[[#This Row],[COD PRODOTTO]],3,3)</f>
        <v>520</v>
      </c>
      <c r="K2130" s="32"/>
      <c r="L2130" t="str">
        <f t="shared" si="169"/>
        <v>terminato</v>
      </c>
      <c r="M2130" t="str">
        <f t="shared" si="170"/>
        <v>R7520424</v>
      </c>
      <c r="N2130" t="str">
        <f>TRIM(C2130)</f>
        <v>ITA</v>
      </c>
      <c r="O2130" t="str">
        <f>TRIM(D2130)</f>
        <v>zan VETRI</v>
      </c>
      <c r="P2130" t="str">
        <f>TRIM(E2130)</f>
        <v>non terminato</v>
      </c>
      <c r="Q2130" t="str">
        <f t="shared" si="171"/>
        <v>30</v>
      </c>
      <c r="R2130" t="str">
        <f t="shared" si="171"/>
        <v>18</v>
      </c>
    </row>
    <row r="2131" spans="1:18" ht="12.75" customHeight="1" x14ac:dyDescent="0.3">
      <c r="A2131" s="16">
        <v>2136</v>
      </c>
      <c r="B2131" s="14" t="s">
        <v>1023</v>
      </c>
      <c r="C2131" s="14" t="s">
        <v>8</v>
      </c>
      <c r="D2131" s="14" t="s">
        <v>36</v>
      </c>
      <c r="E2131" s="15" t="s">
        <v>1391</v>
      </c>
      <c r="F2131" s="16">
        <v>10</v>
      </c>
      <c r="G2131" s="17">
        <v>27</v>
      </c>
      <c r="H2131" s="18">
        <f t="shared" si="167"/>
        <v>270</v>
      </c>
      <c r="I2131" s="14" t="str">
        <f t="shared" si="168"/>
        <v>ITA-zan VETRI-27</v>
      </c>
      <c r="J2131" s="32" t="str">
        <f>MID(Tabella1[[#This Row],[COD PRODOTTO]],3,3)</f>
        <v>520</v>
      </c>
      <c r="K2131" s="32"/>
      <c r="L2131" t="str">
        <f t="shared" si="169"/>
        <v>terminato</v>
      </c>
      <c r="M2131" t="str">
        <f t="shared" si="170"/>
        <v>R7520424</v>
      </c>
      <c r="N2131" t="str">
        <f>TRIM(C2131)</f>
        <v>ITA</v>
      </c>
      <c r="O2131" t="str">
        <f>TRIM(D2131)</f>
        <v>zan VETRI</v>
      </c>
      <c r="P2131" t="str">
        <f>TRIM(E2131)</f>
        <v>non terminato</v>
      </c>
      <c r="Q2131" t="str">
        <f t="shared" si="171"/>
        <v>10</v>
      </c>
      <c r="R2131" t="str">
        <f t="shared" si="171"/>
        <v>27</v>
      </c>
    </row>
    <row r="2132" spans="1:18" ht="12.75" customHeight="1" x14ac:dyDescent="0.3">
      <c r="A2132" s="16">
        <v>2137</v>
      </c>
      <c r="B2132" s="14" t="s">
        <v>1024</v>
      </c>
      <c r="C2132" s="14" t="s">
        <v>8</v>
      </c>
      <c r="D2132" s="14" t="s">
        <v>47</v>
      </c>
      <c r="E2132" s="15" t="s">
        <v>1391</v>
      </c>
      <c r="F2132" s="16">
        <v>10</v>
      </c>
      <c r="G2132" s="17">
        <v>23</v>
      </c>
      <c r="H2132" s="18">
        <f t="shared" si="167"/>
        <v>230</v>
      </c>
      <c r="I2132" s="14" t="str">
        <f t="shared" si="168"/>
        <v>ITA-zan pin SPA-23</v>
      </c>
      <c r="J2132" s="32" t="str">
        <f>MID(Tabella1[[#This Row],[COD PRODOTTO]],3,3)</f>
        <v>600</v>
      </c>
      <c r="K2132" s="32"/>
      <c r="L2132" t="str">
        <f t="shared" si="169"/>
        <v>terminato</v>
      </c>
      <c r="M2132" t="str">
        <f t="shared" si="170"/>
        <v>A3600066</v>
      </c>
      <c r="N2132" t="str">
        <f>TRIM(C2132)</f>
        <v>ITA</v>
      </c>
      <c r="O2132" t="str">
        <f>TRIM(D2132)</f>
        <v>zan pin SPA</v>
      </c>
      <c r="P2132" t="str">
        <f>TRIM(E2132)</f>
        <v>non terminato</v>
      </c>
      <c r="Q2132" t="str">
        <f t="shared" si="171"/>
        <v>10</v>
      </c>
      <c r="R2132" t="str">
        <f t="shared" si="171"/>
        <v>23</v>
      </c>
    </row>
    <row r="2133" spans="1:18" ht="12.75" customHeight="1" x14ac:dyDescent="0.3">
      <c r="A2133" s="16">
        <v>2138</v>
      </c>
      <c r="B2133" s="14" t="s">
        <v>1024</v>
      </c>
      <c r="C2133" s="14" t="s">
        <v>8</v>
      </c>
      <c r="D2133" s="14" t="s">
        <v>47</v>
      </c>
      <c r="E2133" s="14" t="s">
        <v>10</v>
      </c>
      <c r="F2133" s="16">
        <v>0</v>
      </c>
      <c r="G2133" s="17">
        <v>14</v>
      </c>
      <c r="H2133" s="18" t="str">
        <f t="shared" si="167"/>
        <v/>
      </c>
      <c r="I2133" s="14" t="str">
        <f t="shared" si="168"/>
        <v>ITA-zan pin SPA-14</v>
      </c>
      <c r="J2133" s="32" t="str">
        <f>MID(Tabella1[[#This Row],[COD PRODOTTO]],3,3)</f>
        <v>600</v>
      </c>
      <c r="K2133" s="32"/>
      <c r="L2133" t="str">
        <f t="shared" si="169"/>
        <v>terminato</v>
      </c>
      <c r="M2133" t="str">
        <f t="shared" si="170"/>
        <v>A3600066</v>
      </c>
      <c r="N2133" t="str">
        <f>TRIM(C2133)</f>
        <v>ITA</v>
      </c>
      <c r="O2133" t="str">
        <f>TRIM(D2133)</f>
        <v>zan pin SPA</v>
      </c>
      <c r="P2133" t="str">
        <f>TRIM(E2133)</f>
        <v>terminato</v>
      </c>
      <c r="Q2133" t="str">
        <f t="shared" si="171"/>
        <v>0</v>
      </c>
      <c r="R2133" t="str">
        <f t="shared" si="171"/>
        <v>14</v>
      </c>
    </row>
    <row r="2134" spans="1:18" ht="12.75" customHeight="1" x14ac:dyDescent="0.3">
      <c r="A2134" s="16">
        <v>2139</v>
      </c>
      <c r="B2134" s="14" t="s">
        <v>1025</v>
      </c>
      <c r="C2134" s="14" t="s">
        <v>8</v>
      </c>
      <c r="D2134" s="14" t="s">
        <v>36</v>
      </c>
      <c r="E2134" s="14" t="s">
        <v>10</v>
      </c>
      <c r="F2134" s="16">
        <v>0</v>
      </c>
      <c r="G2134" s="17">
        <v>39</v>
      </c>
      <c r="H2134" s="18" t="str">
        <f t="shared" si="167"/>
        <v/>
      </c>
      <c r="I2134" s="14" t="str">
        <f t="shared" si="168"/>
        <v>ITA-zan VETRI-39</v>
      </c>
      <c r="J2134" s="32" t="str">
        <f>MID(Tabella1[[#This Row],[COD PRODOTTO]],3,3)</f>
        <v>476</v>
      </c>
      <c r="K2134" s="32"/>
      <c r="L2134" t="str">
        <f t="shared" si="169"/>
        <v>terminato</v>
      </c>
      <c r="M2134" t="str">
        <f t="shared" si="170"/>
        <v>J7476935</v>
      </c>
      <c r="N2134" t="str">
        <f>TRIM(C2134)</f>
        <v>ITA</v>
      </c>
      <c r="O2134" t="str">
        <f>TRIM(D2134)</f>
        <v>zan VETRI</v>
      </c>
      <c r="P2134" t="str">
        <f>TRIM(E2134)</f>
        <v>terminato</v>
      </c>
      <c r="Q2134" t="str">
        <f t="shared" si="171"/>
        <v>0</v>
      </c>
      <c r="R2134" t="str">
        <f t="shared" si="171"/>
        <v>39</v>
      </c>
    </row>
    <row r="2135" spans="1:18" ht="12.75" customHeight="1" x14ac:dyDescent="0.3">
      <c r="A2135" s="16">
        <v>2140</v>
      </c>
      <c r="B2135" s="14" t="s">
        <v>1026</v>
      </c>
      <c r="C2135" s="14" t="s">
        <v>8</v>
      </c>
      <c r="D2135" s="14" t="s">
        <v>47</v>
      </c>
      <c r="E2135" s="14" t="s">
        <v>10</v>
      </c>
      <c r="F2135" s="16">
        <v>0</v>
      </c>
      <c r="G2135" s="17">
        <v>40</v>
      </c>
      <c r="H2135" s="18" t="str">
        <f t="shared" si="167"/>
        <v/>
      </c>
      <c r="I2135" s="14" t="str">
        <f t="shared" si="168"/>
        <v>ITA-zan pin SPA-40</v>
      </c>
      <c r="J2135" s="32" t="str">
        <f>MID(Tabella1[[#This Row],[COD PRODOTTO]],3,3)</f>
        <v>416</v>
      </c>
      <c r="K2135" s="32"/>
      <c r="L2135" t="str">
        <f t="shared" si="169"/>
        <v>terminato</v>
      </c>
      <c r="M2135" t="str">
        <f t="shared" si="170"/>
        <v>M3416691</v>
      </c>
      <c r="N2135" t="str">
        <f>TRIM(C2135)</f>
        <v>ITA</v>
      </c>
      <c r="O2135" t="str">
        <f>TRIM(D2135)</f>
        <v>zan pin SPA</v>
      </c>
      <c r="P2135" t="str">
        <f>TRIM(E2135)</f>
        <v>terminato</v>
      </c>
      <c r="Q2135" t="str">
        <f t="shared" si="171"/>
        <v>0</v>
      </c>
      <c r="R2135" t="str">
        <f t="shared" si="171"/>
        <v>40</v>
      </c>
    </row>
    <row r="2136" spans="1:18" ht="12.75" customHeight="1" x14ac:dyDescent="0.3">
      <c r="A2136" s="16">
        <v>2141</v>
      </c>
      <c r="B2136" s="14" t="s">
        <v>1027</v>
      </c>
      <c r="C2136" s="14" t="s">
        <v>8</v>
      </c>
      <c r="D2136" s="14" t="s">
        <v>9</v>
      </c>
      <c r="E2136" s="14" t="s">
        <v>10</v>
      </c>
      <c r="F2136" s="16">
        <v>0</v>
      </c>
      <c r="G2136" s="17">
        <v>27</v>
      </c>
      <c r="H2136" s="18" t="str">
        <f t="shared" si="167"/>
        <v/>
      </c>
      <c r="I2136" s="14" t="str">
        <f t="shared" si="168"/>
        <v>ITA-SG-27</v>
      </c>
      <c r="J2136" s="32" t="str">
        <f>MID(Tabella1[[#This Row],[COD PRODOTTO]],3,3)</f>
        <v>425</v>
      </c>
      <c r="K2136" s="32"/>
      <c r="L2136" t="str">
        <f t="shared" si="169"/>
        <v>terminato</v>
      </c>
      <c r="M2136" t="str">
        <f t="shared" si="170"/>
        <v>A7425629</v>
      </c>
      <c r="N2136" t="str">
        <f>TRIM(C2136)</f>
        <v>ITA</v>
      </c>
      <c r="O2136" t="str">
        <f>TRIM(D2136)</f>
        <v>SG</v>
      </c>
      <c r="P2136" t="str">
        <f>TRIM(E2136)</f>
        <v>terminato</v>
      </c>
      <c r="Q2136" t="str">
        <f t="shared" si="171"/>
        <v>0</v>
      </c>
      <c r="R2136" t="str">
        <f t="shared" si="171"/>
        <v>27</v>
      </c>
    </row>
    <row r="2137" spans="1:18" ht="12.75" customHeight="1" x14ac:dyDescent="0.3">
      <c r="A2137" s="16">
        <v>2142</v>
      </c>
      <c r="B2137" s="14" t="s">
        <v>1027</v>
      </c>
      <c r="C2137" s="14" t="s">
        <v>8</v>
      </c>
      <c r="D2137" s="14" t="s">
        <v>9</v>
      </c>
      <c r="E2137" s="15" t="s">
        <v>1391</v>
      </c>
      <c r="F2137" s="16">
        <v>10</v>
      </c>
      <c r="G2137" s="17">
        <v>29</v>
      </c>
      <c r="H2137" s="18">
        <f t="shared" si="167"/>
        <v>290</v>
      </c>
      <c r="I2137" s="14" t="str">
        <f t="shared" si="168"/>
        <v>ITA-SG-29</v>
      </c>
      <c r="J2137" s="32" t="str">
        <f>MID(Tabella1[[#This Row],[COD PRODOTTO]],3,3)</f>
        <v>425</v>
      </c>
      <c r="K2137" s="32"/>
      <c r="L2137" t="str">
        <f t="shared" si="169"/>
        <v>terminato</v>
      </c>
      <c r="M2137" t="str">
        <f t="shared" si="170"/>
        <v>A7425629</v>
      </c>
      <c r="N2137" t="str">
        <f>TRIM(C2137)</f>
        <v>ITA</v>
      </c>
      <c r="O2137" t="str">
        <f>TRIM(D2137)</f>
        <v>SG</v>
      </c>
      <c r="P2137" t="str">
        <f>TRIM(E2137)</f>
        <v>non terminato</v>
      </c>
      <c r="Q2137" t="str">
        <f t="shared" si="171"/>
        <v>10</v>
      </c>
      <c r="R2137" t="str">
        <f t="shared" si="171"/>
        <v>29</v>
      </c>
    </row>
    <row r="2138" spans="1:18" ht="12.75" customHeight="1" x14ac:dyDescent="0.3">
      <c r="A2138" s="16">
        <v>2143</v>
      </c>
      <c r="B2138" s="14" t="s">
        <v>1028</v>
      </c>
      <c r="C2138" s="14" t="s">
        <v>8</v>
      </c>
      <c r="D2138" s="14" t="s">
        <v>47</v>
      </c>
      <c r="E2138" s="14" t="s">
        <v>10</v>
      </c>
      <c r="F2138" s="16">
        <v>0</v>
      </c>
      <c r="G2138" s="17">
        <v>27</v>
      </c>
      <c r="H2138" s="18" t="str">
        <f t="shared" si="167"/>
        <v/>
      </c>
      <c r="I2138" s="14" t="str">
        <f t="shared" si="168"/>
        <v>ITA-zan pin SPA-27</v>
      </c>
      <c r="J2138" s="32" t="str">
        <f>MID(Tabella1[[#This Row],[COD PRODOTTO]],3,3)</f>
        <v>032</v>
      </c>
      <c r="K2138" s="32"/>
      <c r="L2138" t="str">
        <f t="shared" si="169"/>
        <v>terminato</v>
      </c>
      <c r="M2138" t="str">
        <f t="shared" si="170"/>
        <v>S3032692</v>
      </c>
      <c r="N2138" t="str">
        <f>TRIM(C2138)</f>
        <v>ITA</v>
      </c>
      <c r="O2138" t="str">
        <f>TRIM(D2138)</f>
        <v>zan pin SPA</v>
      </c>
      <c r="P2138" t="str">
        <f>TRIM(E2138)</f>
        <v>terminato</v>
      </c>
      <c r="Q2138" t="str">
        <f t="shared" si="171"/>
        <v>0</v>
      </c>
      <c r="R2138" t="str">
        <f t="shared" si="171"/>
        <v>27</v>
      </c>
    </row>
    <row r="2139" spans="1:18" ht="12.75" customHeight="1" x14ac:dyDescent="0.3">
      <c r="A2139" s="16">
        <v>2144</v>
      </c>
      <c r="B2139" s="14" t="s">
        <v>1029</v>
      </c>
      <c r="C2139" s="14" t="s">
        <v>14</v>
      </c>
      <c r="D2139" s="14" t="s">
        <v>13</v>
      </c>
      <c r="E2139" s="15" t="s">
        <v>1391</v>
      </c>
      <c r="F2139" s="16">
        <v>30</v>
      </c>
      <c r="G2139" s="17">
        <v>24</v>
      </c>
      <c r="H2139" s="18">
        <f t="shared" si="167"/>
        <v>720</v>
      </c>
      <c r="I2139" s="14" t="str">
        <f t="shared" si="168"/>
        <v>EGY-ccc order-24</v>
      </c>
      <c r="J2139" s="32" t="str">
        <f>MID(Tabella1[[#This Row],[COD PRODOTTO]],3,3)</f>
        <v>136</v>
      </c>
      <c r="K2139" s="32"/>
      <c r="L2139" t="str">
        <f t="shared" si="169"/>
        <v>terminato</v>
      </c>
      <c r="M2139" t="str">
        <f t="shared" si="170"/>
        <v>D2136795</v>
      </c>
      <c r="N2139" t="str">
        <f>TRIM(C2139)</f>
        <v>EGY</v>
      </c>
      <c r="O2139" t="str">
        <f>TRIM(D2139)</f>
        <v>ccc order</v>
      </c>
      <c r="P2139" t="str">
        <f>TRIM(E2139)</f>
        <v>non terminato</v>
      </c>
      <c r="Q2139" t="str">
        <f t="shared" si="171"/>
        <v>30</v>
      </c>
      <c r="R2139" t="str">
        <f t="shared" si="171"/>
        <v>24</v>
      </c>
    </row>
    <row r="2140" spans="1:18" ht="12.75" customHeight="1" x14ac:dyDescent="0.3">
      <c r="A2140" s="16">
        <v>2145</v>
      </c>
      <c r="B2140" s="14" t="s">
        <v>1029</v>
      </c>
      <c r="C2140" s="14" t="s">
        <v>14</v>
      </c>
      <c r="D2140" s="14" t="s">
        <v>13</v>
      </c>
      <c r="E2140" s="15" t="s">
        <v>1391</v>
      </c>
      <c r="F2140" s="16">
        <v>10</v>
      </c>
      <c r="G2140" s="17">
        <v>25</v>
      </c>
      <c r="H2140" s="18">
        <f t="shared" si="167"/>
        <v>250</v>
      </c>
      <c r="I2140" s="14" t="str">
        <f t="shared" si="168"/>
        <v>EGY-ccc order-25</v>
      </c>
      <c r="J2140" s="32" t="str">
        <f>MID(Tabella1[[#This Row],[COD PRODOTTO]],3,3)</f>
        <v>136</v>
      </c>
      <c r="K2140" s="32"/>
      <c r="L2140" t="str">
        <f t="shared" si="169"/>
        <v>terminato</v>
      </c>
      <c r="M2140" t="str">
        <f t="shared" si="170"/>
        <v>D2136795</v>
      </c>
      <c r="N2140" t="str">
        <f>TRIM(C2140)</f>
        <v>EGY</v>
      </c>
      <c r="O2140" t="str">
        <f>TRIM(D2140)</f>
        <v>ccc order</v>
      </c>
      <c r="P2140" t="str">
        <f>TRIM(E2140)</f>
        <v>non terminato</v>
      </c>
      <c r="Q2140" t="str">
        <f t="shared" si="171"/>
        <v>10</v>
      </c>
      <c r="R2140" t="str">
        <f t="shared" si="171"/>
        <v>25</v>
      </c>
    </row>
    <row r="2141" spans="1:18" ht="12.75" customHeight="1" x14ac:dyDescent="0.3">
      <c r="A2141" s="16">
        <v>2146</v>
      </c>
      <c r="B2141" s="14" t="s">
        <v>1029</v>
      </c>
      <c r="C2141" s="14" t="s">
        <v>14</v>
      </c>
      <c r="D2141" s="14" t="s">
        <v>13</v>
      </c>
      <c r="E2141" s="14" t="s">
        <v>10</v>
      </c>
      <c r="F2141" s="16">
        <v>0</v>
      </c>
      <c r="G2141" s="17">
        <v>11</v>
      </c>
      <c r="H2141" s="18" t="str">
        <f t="shared" si="167"/>
        <v/>
      </c>
      <c r="I2141" s="14" t="str">
        <f t="shared" si="168"/>
        <v>EGY-ccc order-11</v>
      </c>
      <c r="J2141" s="32" t="str">
        <f>MID(Tabella1[[#This Row],[COD PRODOTTO]],3,3)</f>
        <v>136</v>
      </c>
      <c r="K2141" s="32"/>
      <c r="L2141" t="str">
        <f t="shared" si="169"/>
        <v>terminato</v>
      </c>
      <c r="M2141" t="str">
        <f t="shared" si="170"/>
        <v>D2136795</v>
      </c>
      <c r="N2141" t="str">
        <f>TRIM(C2141)</f>
        <v>EGY</v>
      </c>
      <c r="O2141" t="str">
        <f>TRIM(D2141)</f>
        <v>ccc order</v>
      </c>
      <c r="P2141" t="str">
        <f>TRIM(E2141)</f>
        <v>terminato</v>
      </c>
      <c r="Q2141" t="str">
        <f t="shared" si="171"/>
        <v>0</v>
      </c>
      <c r="R2141" t="str">
        <f t="shared" si="171"/>
        <v>11</v>
      </c>
    </row>
    <row r="2142" spans="1:18" ht="12.75" customHeight="1" x14ac:dyDescent="0.3">
      <c r="A2142" s="16">
        <v>2147</v>
      </c>
      <c r="B2142" s="14" t="s">
        <v>1030</v>
      </c>
      <c r="C2142" s="14" t="s">
        <v>8</v>
      </c>
      <c r="D2142" s="14" t="s">
        <v>36</v>
      </c>
      <c r="E2142" s="15" t="s">
        <v>1391</v>
      </c>
      <c r="F2142" s="16">
        <v>20</v>
      </c>
      <c r="G2142" s="17">
        <v>40</v>
      </c>
      <c r="H2142" s="18">
        <f t="shared" si="167"/>
        <v>800</v>
      </c>
      <c r="I2142" s="14" t="str">
        <f t="shared" si="168"/>
        <v>ITA-zan VETRI-40</v>
      </c>
      <c r="J2142" s="32" t="str">
        <f>MID(Tabella1[[#This Row],[COD PRODOTTO]],3,3)</f>
        <v>345</v>
      </c>
      <c r="K2142" s="32"/>
      <c r="L2142" t="str">
        <f t="shared" si="169"/>
        <v>terminato</v>
      </c>
      <c r="M2142" t="str">
        <f t="shared" si="170"/>
        <v>L6345794</v>
      </c>
      <c r="N2142" t="str">
        <f>TRIM(C2142)</f>
        <v>ITA</v>
      </c>
      <c r="O2142" t="str">
        <f>TRIM(D2142)</f>
        <v>zan VETRI</v>
      </c>
      <c r="P2142" t="str">
        <f>TRIM(E2142)</f>
        <v>non terminato</v>
      </c>
      <c r="Q2142" t="str">
        <f t="shared" si="171"/>
        <v>20</v>
      </c>
      <c r="R2142" t="str">
        <f t="shared" si="171"/>
        <v>40</v>
      </c>
    </row>
    <row r="2143" spans="1:18" ht="12.75" customHeight="1" x14ac:dyDescent="0.3">
      <c r="A2143" s="16">
        <v>2148</v>
      </c>
      <c r="B2143" s="14" t="s">
        <v>1030</v>
      </c>
      <c r="C2143" s="14" t="s">
        <v>8</v>
      </c>
      <c r="D2143" s="14" t="s">
        <v>36</v>
      </c>
      <c r="E2143" s="15" t="s">
        <v>1391</v>
      </c>
      <c r="F2143" s="16">
        <v>10</v>
      </c>
      <c r="G2143" s="17">
        <v>29</v>
      </c>
      <c r="H2143" s="18">
        <f t="shared" si="167"/>
        <v>290</v>
      </c>
      <c r="I2143" s="14" t="str">
        <f t="shared" si="168"/>
        <v>ITA-zan VETRI-29</v>
      </c>
      <c r="J2143" s="32" t="str">
        <f>MID(Tabella1[[#This Row],[COD PRODOTTO]],3,3)</f>
        <v>345</v>
      </c>
      <c r="K2143" s="32"/>
      <c r="L2143" t="str">
        <f t="shared" si="169"/>
        <v>terminato</v>
      </c>
      <c r="M2143" t="str">
        <f t="shared" si="170"/>
        <v>L6345794</v>
      </c>
      <c r="N2143" t="str">
        <f>TRIM(C2143)</f>
        <v>ITA</v>
      </c>
      <c r="O2143" t="str">
        <f>TRIM(D2143)</f>
        <v>zan VETRI</v>
      </c>
      <c r="P2143" t="str">
        <f>TRIM(E2143)</f>
        <v>non terminato</v>
      </c>
      <c r="Q2143" t="str">
        <f t="shared" si="171"/>
        <v>10</v>
      </c>
      <c r="R2143" t="str">
        <f t="shared" si="171"/>
        <v>29</v>
      </c>
    </row>
    <row r="2144" spans="1:18" ht="12.75" customHeight="1" x14ac:dyDescent="0.3">
      <c r="A2144" s="16">
        <v>2149</v>
      </c>
      <c r="B2144" s="14" t="s">
        <v>1030</v>
      </c>
      <c r="C2144" s="14" t="s">
        <v>8</v>
      </c>
      <c r="D2144" s="14" t="s">
        <v>36</v>
      </c>
      <c r="E2144" s="14" t="s">
        <v>10</v>
      </c>
      <c r="F2144" s="16">
        <v>0</v>
      </c>
      <c r="G2144" s="17">
        <v>18</v>
      </c>
      <c r="H2144" s="18" t="str">
        <f t="shared" si="167"/>
        <v/>
      </c>
      <c r="I2144" s="14" t="str">
        <f t="shared" si="168"/>
        <v>ITA-zan VETRI-18</v>
      </c>
      <c r="J2144" s="32" t="str">
        <f>MID(Tabella1[[#This Row],[COD PRODOTTO]],3,3)</f>
        <v>345</v>
      </c>
      <c r="K2144" s="32"/>
      <c r="L2144" t="str">
        <f t="shared" si="169"/>
        <v>terminato</v>
      </c>
      <c r="M2144" t="str">
        <f t="shared" si="170"/>
        <v>L6345794</v>
      </c>
      <c r="N2144" t="str">
        <f>TRIM(C2144)</f>
        <v>ITA</v>
      </c>
      <c r="O2144" t="str">
        <f>TRIM(D2144)</f>
        <v>zan VETRI</v>
      </c>
      <c r="P2144" t="str">
        <f>TRIM(E2144)</f>
        <v>terminato</v>
      </c>
      <c r="Q2144" t="str">
        <f t="shared" si="171"/>
        <v>0</v>
      </c>
      <c r="R2144" t="str">
        <f t="shared" si="171"/>
        <v>18</v>
      </c>
    </row>
    <row r="2145" spans="1:18" ht="12.75" customHeight="1" x14ac:dyDescent="0.3">
      <c r="A2145" s="16">
        <v>2150</v>
      </c>
      <c r="B2145" s="14" t="s">
        <v>1030</v>
      </c>
      <c r="C2145" s="14" t="s">
        <v>8</v>
      </c>
      <c r="D2145" s="14" t="s">
        <v>36</v>
      </c>
      <c r="E2145" s="15" t="s">
        <v>1391</v>
      </c>
      <c r="F2145" s="16">
        <v>30</v>
      </c>
      <c r="G2145" s="17">
        <v>23</v>
      </c>
      <c r="H2145" s="18">
        <f t="shared" si="167"/>
        <v>690</v>
      </c>
      <c r="I2145" s="14" t="str">
        <f t="shared" si="168"/>
        <v>ITA-zan VETRI-23</v>
      </c>
      <c r="J2145" s="32" t="str">
        <f>MID(Tabella1[[#This Row],[COD PRODOTTO]],3,3)</f>
        <v>345</v>
      </c>
      <c r="K2145" s="32"/>
      <c r="L2145" t="str">
        <f t="shared" si="169"/>
        <v>terminato</v>
      </c>
      <c r="M2145" t="str">
        <f t="shared" si="170"/>
        <v>L6345794</v>
      </c>
      <c r="N2145" t="str">
        <f>TRIM(C2145)</f>
        <v>ITA</v>
      </c>
      <c r="O2145" t="str">
        <f>TRIM(D2145)</f>
        <v>zan VETRI</v>
      </c>
      <c r="P2145" t="str">
        <f>TRIM(E2145)</f>
        <v>non terminato</v>
      </c>
      <c r="Q2145" t="str">
        <f t="shared" si="171"/>
        <v>30</v>
      </c>
      <c r="R2145" t="str">
        <f t="shared" si="171"/>
        <v>23</v>
      </c>
    </row>
    <row r="2146" spans="1:18" ht="12.75" customHeight="1" x14ac:dyDescent="0.3">
      <c r="A2146" s="16">
        <v>2151</v>
      </c>
      <c r="B2146" s="14" t="s">
        <v>1031</v>
      </c>
      <c r="C2146" s="14" t="s">
        <v>8</v>
      </c>
      <c r="D2146" s="14" t="s">
        <v>36</v>
      </c>
      <c r="E2146" s="15" t="s">
        <v>1391</v>
      </c>
      <c r="F2146" s="16">
        <v>10</v>
      </c>
      <c r="G2146" s="17">
        <v>24</v>
      </c>
      <c r="H2146" s="18">
        <f t="shared" si="167"/>
        <v>240</v>
      </c>
      <c r="I2146" s="14" t="str">
        <f t="shared" si="168"/>
        <v>ITA-zan VETRI-24</v>
      </c>
      <c r="J2146" s="32" t="str">
        <f>MID(Tabella1[[#This Row],[COD PRODOTTO]],3,3)</f>
        <v>732</v>
      </c>
      <c r="K2146" s="32"/>
      <c r="L2146" t="str">
        <f t="shared" si="169"/>
        <v>terminato</v>
      </c>
      <c r="M2146" t="str">
        <f t="shared" si="170"/>
        <v>C3732447</v>
      </c>
      <c r="N2146" t="str">
        <f>TRIM(C2146)</f>
        <v>ITA</v>
      </c>
      <c r="O2146" t="str">
        <f>TRIM(D2146)</f>
        <v>zan VETRI</v>
      </c>
      <c r="P2146" t="str">
        <f>TRIM(E2146)</f>
        <v>non terminato</v>
      </c>
      <c r="Q2146" t="str">
        <f t="shared" si="171"/>
        <v>10</v>
      </c>
      <c r="R2146" t="str">
        <f t="shared" si="171"/>
        <v>24</v>
      </c>
    </row>
    <row r="2147" spans="1:18" ht="12.75" customHeight="1" x14ac:dyDescent="0.3">
      <c r="A2147" s="16">
        <v>2152</v>
      </c>
      <c r="B2147" s="14" t="s">
        <v>1031</v>
      </c>
      <c r="C2147" s="14" t="s">
        <v>8</v>
      </c>
      <c r="D2147" s="14" t="s">
        <v>36</v>
      </c>
      <c r="E2147" s="15" t="s">
        <v>1391</v>
      </c>
      <c r="F2147" s="16">
        <v>30</v>
      </c>
      <c r="G2147" s="17">
        <v>30</v>
      </c>
      <c r="H2147" s="18">
        <f t="shared" si="167"/>
        <v>900</v>
      </c>
      <c r="I2147" s="14" t="str">
        <f t="shared" si="168"/>
        <v>ITA-zan VETRI-30</v>
      </c>
      <c r="J2147" s="32" t="str">
        <f>MID(Tabella1[[#This Row],[COD PRODOTTO]],3,3)</f>
        <v>732</v>
      </c>
      <c r="K2147" s="32"/>
      <c r="L2147" t="str">
        <f t="shared" si="169"/>
        <v>terminato</v>
      </c>
      <c r="M2147" t="str">
        <f t="shared" si="170"/>
        <v>C3732447</v>
      </c>
      <c r="N2147" t="str">
        <f>TRIM(C2147)</f>
        <v>ITA</v>
      </c>
      <c r="O2147" t="str">
        <f>TRIM(D2147)</f>
        <v>zan VETRI</v>
      </c>
      <c r="P2147" t="str">
        <f>TRIM(E2147)</f>
        <v>non terminato</v>
      </c>
      <c r="Q2147" t="str">
        <f t="shared" si="171"/>
        <v>30</v>
      </c>
      <c r="R2147" t="str">
        <f t="shared" si="171"/>
        <v>30</v>
      </c>
    </row>
    <row r="2148" spans="1:18" ht="12.75" customHeight="1" x14ac:dyDescent="0.3">
      <c r="A2148" s="16">
        <v>2153</v>
      </c>
      <c r="B2148" s="14" t="s">
        <v>1031</v>
      </c>
      <c r="C2148" s="14" t="s">
        <v>8</v>
      </c>
      <c r="D2148" s="14" t="s">
        <v>36</v>
      </c>
      <c r="E2148" s="14" t="s">
        <v>10</v>
      </c>
      <c r="F2148" s="16">
        <v>0</v>
      </c>
      <c r="G2148" s="17">
        <v>33</v>
      </c>
      <c r="H2148" s="18" t="str">
        <f t="shared" si="167"/>
        <v/>
      </c>
      <c r="I2148" s="14" t="str">
        <f t="shared" si="168"/>
        <v>ITA-zan VETRI-33</v>
      </c>
      <c r="J2148" s="32" t="str">
        <f>MID(Tabella1[[#This Row],[COD PRODOTTO]],3,3)</f>
        <v>732</v>
      </c>
      <c r="K2148" s="32"/>
      <c r="L2148" t="str">
        <f t="shared" si="169"/>
        <v>terminato</v>
      </c>
      <c r="M2148" t="str">
        <f t="shared" si="170"/>
        <v>C3732447</v>
      </c>
      <c r="N2148" t="str">
        <f>TRIM(C2148)</f>
        <v>ITA</v>
      </c>
      <c r="O2148" t="str">
        <f>TRIM(D2148)</f>
        <v>zan VETRI</v>
      </c>
      <c r="P2148" t="str">
        <f>TRIM(E2148)</f>
        <v>terminato</v>
      </c>
      <c r="Q2148" t="str">
        <f t="shared" si="171"/>
        <v>0</v>
      </c>
      <c r="R2148" t="str">
        <f t="shared" si="171"/>
        <v>33</v>
      </c>
    </row>
    <row r="2149" spans="1:18" ht="12.75" customHeight="1" x14ac:dyDescent="0.3">
      <c r="A2149" s="16">
        <v>2154</v>
      </c>
      <c r="B2149" s="14" t="s">
        <v>1032</v>
      </c>
      <c r="C2149" s="14" t="s">
        <v>8</v>
      </c>
      <c r="D2149" s="14" t="s">
        <v>54</v>
      </c>
      <c r="E2149" s="14" t="s">
        <v>10</v>
      </c>
      <c r="F2149" s="16">
        <v>0</v>
      </c>
      <c r="G2149" s="17">
        <v>28</v>
      </c>
      <c r="H2149" s="18" t="str">
        <f t="shared" si="167"/>
        <v/>
      </c>
      <c r="I2149" s="14" t="str">
        <f t="shared" si="168"/>
        <v>ITA-zan S.R.L.-28</v>
      </c>
      <c r="J2149" s="32" t="str">
        <f>MID(Tabella1[[#This Row],[COD PRODOTTO]],3,3)</f>
        <v>748</v>
      </c>
      <c r="K2149" s="32"/>
      <c r="L2149" t="str">
        <f t="shared" si="169"/>
        <v>terminato</v>
      </c>
      <c r="M2149" t="str">
        <f t="shared" si="170"/>
        <v>C4748535</v>
      </c>
      <c r="N2149" t="str">
        <f>TRIM(C2149)</f>
        <v>ITA</v>
      </c>
      <c r="O2149" t="str">
        <f>TRIM(D2149)</f>
        <v>zan S.R.L.</v>
      </c>
      <c r="P2149" t="str">
        <f>TRIM(E2149)</f>
        <v>terminato</v>
      </c>
      <c r="Q2149" t="str">
        <f t="shared" si="171"/>
        <v>0</v>
      </c>
      <c r="R2149" t="str">
        <f t="shared" si="171"/>
        <v>28</v>
      </c>
    </row>
    <row r="2150" spans="1:18" ht="12.75" customHeight="1" x14ac:dyDescent="0.3">
      <c r="A2150" s="16">
        <v>2155</v>
      </c>
      <c r="B2150" s="14" t="s">
        <v>1033</v>
      </c>
      <c r="C2150" s="14" t="s">
        <v>14</v>
      </c>
      <c r="D2150" s="14" t="s">
        <v>23</v>
      </c>
      <c r="E2150" s="15" t="s">
        <v>1391</v>
      </c>
      <c r="F2150" s="16">
        <v>10</v>
      </c>
      <c r="G2150" s="17">
        <v>40</v>
      </c>
      <c r="H2150" s="18">
        <f t="shared" si="167"/>
        <v>400</v>
      </c>
      <c r="I2150" s="14" t="str">
        <f t="shared" si="168"/>
        <v>EGY-zan pin assuf S.A.E.-40</v>
      </c>
      <c r="J2150" s="32" t="str">
        <f>MID(Tabella1[[#This Row],[COD PRODOTTO]],3,3)</f>
        <v>368</v>
      </c>
      <c r="K2150" s="32"/>
      <c r="L2150" t="str">
        <f t="shared" si="169"/>
        <v>terminato</v>
      </c>
      <c r="M2150" t="str">
        <f t="shared" si="170"/>
        <v>P9368826</v>
      </c>
      <c r="N2150" t="str">
        <f>TRIM(C2150)</f>
        <v>EGY</v>
      </c>
      <c r="O2150" t="str">
        <f>TRIM(D2150)</f>
        <v>zan pin assuf S.A.E.</v>
      </c>
      <c r="P2150" t="str">
        <f>TRIM(E2150)</f>
        <v>non terminato</v>
      </c>
      <c r="Q2150" t="str">
        <f t="shared" si="171"/>
        <v>10</v>
      </c>
      <c r="R2150" t="str">
        <f t="shared" si="171"/>
        <v>40</v>
      </c>
    </row>
    <row r="2151" spans="1:18" ht="12.75" customHeight="1" x14ac:dyDescent="0.3">
      <c r="A2151" s="16">
        <v>2156</v>
      </c>
      <c r="B2151" s="14" t="s">
        <v>1033</v>
      </c>
      <c r="C2151" s="14" t="s">
        <v>14</v>
      </c>
      <c r="D2151" s="14" t="s">
        <v>23</v>
      </c>
      <c r="E2151" s="14" t="s">
        <v>10</v>
      </c>
      <c r="F2151" s="16">
        <v>0</v>
      </c>
      <c r="G2151" s="17">
        <v>39</v>
      </c>
      <c r="H2151" s="18" t="str">
        <f t="shared" si="167"/>
        <v/>
      </c>
      <c r="I2151" s="14" t="str">
        <f t="shared" si="168"/>
        <v>EGY-zan pin assuf S.A.E.-39</v>
      </c>
      <c r="J2151" s="32" t="str">
        <f>MID(Tabella1[[#This Row],[COD PRODOTTO]],3,3)</f>
        <v>368</v>
      </c>
      <c r="K2151" s="32"/>
      <c r="L2151" t="str">
        <f t="shared" si="169"/>
        <v>terminato</v>
      </c>
      <c r="M2151" t="str">
        <f t="shared" si="170"/>
        <v>P9368826</v>
      </c>
      <c r="N2151" t="str">
        <f>TRIM(C2151)</f>
        <v>EGY</v>
      </c>
      <c r="O2151" t="str">
        <f>TRIM(D2151)</f>
        <v>zan pin assuf S.A.E.</v>
      </c>
      <c r="P2151" t="str">
        <f>TRIM(E2151)</f>
        <v>terminato</v>
      </c>
      <c r="Q2151" t="str">
        <f t="shared" si="171"/>
        <v>0</v>
      </c>
      <c r="R2151" t="str">
        <f t="shared" si="171"/>
        <v>39</v>
      </c>
    </row>
    <row r="2152" spans="1:18" ht="12.75" customHeight="1" x14ac:dyDescent="0.3">
      <c r="A2152" s="16">
        <v>2157</v>
      </c>
      <c r="B2152" s="14" t="s">
        <v>1034</v>
      </c>
      <c r="C2152" s="14" t="s">
        <v>8</v>
      </c>
      <c r="D2152" s="14" t="s">
        <v>9</v>
      </c>
      <c r="E2152" s="14" t="s">
        <v>10</v>
      </c>
      <c r="F2152" s="16">
        <v>0</v>
      </c>
      <c r="G2152" s="17">
        <v>36</v>
      </c>
      <c r="H2152" s="18" t="str">
        <f t="shared" si="167"/>
        <v/>
      </c>
      <c r="I2152" s="14" t="str">
        <f t="shared" si="168"/>
        <v>ITA-SG-36</v>
      </c>
      <c r="J2152" s="32" t="str">
        <f>MID(Tabella1[[#This Row],[COD PRODOTTO]],3,3)</f>
        <v>032</v>
      </c>
      <c r="K2152" s="32"/>
      <c r="L2152" t="str">
        <f t="shared" si="169"/>
        <v>terminato</v>
      </c>
      <c r="M2152" t="str">
        <f t="shared" si="170"/>
        <v>S4032083</v>
      </c>
      <c r="N2152" t="str">
        <f>TRIM(C2152)</f>
        <v>ITA</v>
      </c>
      <c r="O2152" t="str">
        <f>TRIM(D2152)</f>
        <v>SG</v>
      </c>
      <c r="P2152" t="str">
        <f>TRIM(E2152)</f>
        <v>terminato</v>
      </c>
      <c r="Q2152" t="str">
        <f t="shared" si="171"/>
        <v>0</v>
      </c>
      <c r="R2152" t="str">
        <f t="shared" si="171"/>
        <v>36</v>
      </c>
    </row>
    <row r="2153" spans="1:18" ht="12.75" customHeight="1" x14ac:dyDescent="0.3">
      <c r="A2153" s="16">
        <v>2158</v>
      </c>
      <c r="B2153" s="14" t="s">
        <v>1034</v>
      </c>
      <c r="C2153" s="14" t="s">
        <v>8</v>
      </c>
      <c r="D2153" s="14" t="s">
        <v>9</v>
      </c>
      <c r="E2153" s="15" t="s">
        <v>1391</v>
      </c>
      <c r="F2153" s="16">
        <v>10</v>
      </c>
      <c r="G2153" s="17">
        <v>11</v>
      </c>
      <c r="H2153" s="18">
        <f t="shared" si="167"/>
        <v>110</v>
      </c>
      <c r="I2153" s="14" t="str">
        <f t="shared" si="168"/>
        <v>ITA-SG-11</v>
      </c>
      <c r="J2153" s="32" t="str">
        <f>MID(Tabella1[[#This Row],[COD PRODOTTO]],3,3)</f>
        <v>032</v>
      </c>
      <c r="K2153" s="32"/>
      <c r="L2153" t="str">
        <f t="shared" si="169"/>
        <v>terminato</v>
      </c>
      <c r="M2153" t="str">
        <f t="shared" si="170"/>
        <v>S4032083</v>
      </c>
      <c r="N2153" t="str">
        <f>TRIM(C2153)</f>
        <v>ITA</v>
      </c>
      <c r="O2153" t="str">
        <f>TRIM(D2153)</f>
        <v>SG</v>
      </c>
      <c r="P2153" t="str">
        <f>TRIM(E2153)</f>
        <v>non terminato</v>
      </c>
      <c r="Q2153" t="str">
        <f t="shared" si="171"/>
        <v>10</v>
      </c>
      <c r="R2153" t="str">
        <f t="shared" si="171"/>
        <v>11</v>
      </c>
    </row>
    <row r="2154" spans="1:18" ht="12.75" customHeight="1" x14ac:dyDescent="0.3">
      <c r="A2154" s="16">
        <v>2159</v>
      </c>
      <c r="B2154" s="14" t="s">
        <v>1035</v>
      </c>
      <c r="C2154" s="14" t="s">
        <v>8</v>
      </c>
      <c r="D2154" s="14" t="s">
        <v>9</v>
      </c>
      <c r="E2154" s="14" t="s">
        <v>10</v>
      </c>
      <c r="F2154" s="16">
        <v>0</v>
      </c>
      <c r="G2154" s="17">
        <v>32</v>
      </c>
      <c r="H2154" s="18" t="str">
        <f t="shared" si="167"/>
        <v/>
      </c>
      <c r="I2154" s="14" t="str">
        <f t="shared" si="168"/>
        <v>ITA-SG-32</v>
      </c>
      <c r="J2154" s="32" t="str">
        <f>MID(Tabella1[[#This Row],[COD PRODOTTO]],3,3)</f>
        <v>983</v>
      </c>
      <c r="K2154" s="32"/>
      <c r="L2154" t="str">
        <f t="shared" si="169"/>
        <v>terminato</v>
      </c>
      <c r="M2154" t="str">
        <f t="shared" si="170"/>
        <v>R3983138</v>
      </c>
      <c r="N2154" t="str">
        <f>TRIM(C2154)</f>
        <v>ITA</v>
      </c>
      <c r="O2154" t="str">
        <f>TRIM(D2154)</f>
        <v>SG</v>
      </c>
      <c r="P2154" t="str">
        <f>TRIM(E2154)</f>
        <v>terminato</v>
      </c>
      <c r="Q2154" t="str">
        <f t="shared" si="171"/>
        <v>0</v>
      </c>
      <c r="R2154" t="str">
        <f t="shared" si="171"/>
        <v>32</v>
      </c>
    </row>
    <row r="2155" spans="1:18" ht="12.75" customHeight="1" x14ac:dyDescent="0.3">
      <c r="A2155" s="16">
        <v>2160</v>
      </c>
      <c r="B2155" s="14" t="s">
        <v>1035</v>
      </c>
      <c r="C2155" s="14" t="s">
        <v>8</v>
      </c>
      <c r="D2155" s="14" t="s">
        <v>9</v>
      </c>
      <c r="E2155" s="15" t="s">
        <v>1391</v>
      </c>
      <c r="F2155" s="16">
        <v>10</v>
      </c>
      <c r="G2155" s="17">
        <v>15</v>
      </c>
      <c r="H2155" s="18">
        <f t="shared" si="167"/>
        <v>150</v>
      </c>
      <c r="I2155" s="14" t="str">
        <f t="shared" si="168"/>
        <v>ITA-SG-15</v>
      </c>
      <c r="J2155" s="32" t="str">
        <f>MID(Tabella1[[#This Row],[COD PRODOTTO]],3,3)</f>
        <v>983</v>
      </c>
      <c r="K2155" s="32"/>
      <c r="L2155" t="str">
        <f t="shared" si="169"/>
        <v>terminato</v>
      </c>
      <c r="M2155" t="str">
        <f t="shared" si="170"/>
        <v>R3983138</v>
      </c>
      <c r="N2155" t="str">
        <f>TRIM(C2155)</f>
        <v>ITA</v>
      </c>
      <c r="O2155" t="str">
        <f>TRIM(D2155)</f>
        <v>SG</v>
      </c>
      <c r="P2155" t="str">
        <f>TRIM(E2155)</f>
        <v>non terminato</v>
      </c>
      <c r="Q2155" t="str">
        <f t="shared" si="171"/>
        <v>10</v>
      </c>
      <c r="R2155" t="str">
        <f t="shared" si="171"/>
        <v>15</v>
      </c>
    </row>
    <row r="2156" spans="1:18" ht="12.75" customHeight="1" x14ac:dyDescent="0.3">
      <c r="A2156" s="16">
        <v>2161</v>
      </c>
      <c r="B2156" s="14" t="s">
        <v>1036</v>
      </c>
      <c r="C2156" s="14" t="s">
        <v>8</v>
      </c>
      <c r="D2156" s="14" t="s">
        <v>54</v>
      </c>
      <c r="E2156" s="15" t="s">
        <v>1391</v>
      </c>
      <c r="F2156" s="16">
        <v>10</v>
      </c>
      <c r="G2156" s="17">
        <v>25</v>
      </c>
      <c r="H2156" s="18">
        <f t="shared" si="167"/>
        <v>250</v>
      </c>
      <c r="I2156" s="14" t="str">
        <f t="shared" si="168"/>
        <v>ITA-zan S.R.L.-25</v>
      </c>
      <c r="J2156" s="32" t="str">
        <f>MID(Tabella1[[#This Row],[COD PRODOTTO]],3,3)</f>
        <v>781</v>
      </c>
      <c r="K2156" s="32"/>
      <c r="L2156" t="str">
        <f t="shared" si="169"/>
        <v>terminato</v>
      </c>
      <c r="M2156" t="str">
        <f t="shared" si="170"/>
        <v>M3781486</v>
      </c>
      <c r="N2156" t="str">
        <f>TRIM(C2156)</f>
        <v>ITA</v>
      </c>
      <c r="O2156" t="str">
        <f>TRIM(D2156)</f>
        <v>zan S.R.L.</v>
      </c>
      <c r="P2156" t="str">
        <f>TRIM(E2156)</f>
        <v>non terminato</v>
      </c>
      <c r="Q2156" t="str">
        <f t="shared" si="171"/>
        <v>10</v>
      </c>
      <c r="R2156" t="str">
        <f t="shared" si="171"/>
        <v>25</v>
      </c>
    </row>
    <row r="2157" spans="1:18" ht="12.75" customHeight="1" x14ac:dyDescent="0.3">
      <c r="A2157" s="16">
        <v>2162</v>
      </c>
      <c r="B2157" s="14" t="s">
        <v>1036</v>
      </c>
      <c r="C2157" s="14" t="s">
        <v>8</v>
      </c>
      <c r="D2157" s="14" t="s">
        <v>54</v>
      </c>
      <c r="E2157" s="14" t="s">
        <v>10</v>
      </c>
      <c r="F2157" s="16">
        <v>0</v>
      </c>
      <c r="G2157" s="17">
        <v>33</v>
      </c>
      <c r="H2157" s="18" t="str">
        <f t="shared" si="167"/>
        <v/>
      </c>
      <c r="I2157" s="14" t="str">
        <f t="shared" si="168"/>
        <v>ITA-zan S.R.L.-33</v>
      </c>
      <c r="J2157" s="32" t="str">
        <f>MID(Tabella1[[#This Row],[COD PRODOTTO]],3,3)</f>
        <v>781</v>
      </c>
      <c r="K2157" s="32"/>
      <c r="L2157" t="str">
        <f t="shared" si="169"/>
        <v>terminato</v>
      </c>
      <c r="M2157" t="str">
        <f t="shared" si="170"/>
        <v>M3781486</v>
      </c>
      <c r="N2157" t="str">
        <f>TRIM(C2157)</f>
        <v>ITA</v>
      </c>
      <c r="O2157" t="str">
        <f>TRIM(D2157)</f>
        <v>zan S.R.L.</v>
      </c>
      <c r="P2157" t="str">
        <f>TRIM(E2157)</f>
        <v>terminato</v>
      </c>
      <c r="Q2157" t="str">
        <f t="shared" si="171"/>
        <v>0</v>
      </c>
      <c r="R2157" t="str">
        <f t="shared" si="171"/>
        <v>33</v>
      </c>
    </row>
    <row r="2158" spans="1:18" ht="12.75" customHeight="1" x14ac:dyDescent="0.3">
      <c r="A2158" s="16">
        <v>2163</v>
      </c>
      <c r="B2158" s="14" t="s">
        <v>1036</v>
      </c>
      <c r="C2158" s="14" t="s">
        <v>8</v>
      </c>
      <c r="D2158" s="14" t="s">
        <v>54</v>
      </c>
      <c r="E2158" s="15" t="s">
        <v>1391</v>
      </c>
      <c r="F2158" s="16">
        <v>30</v>
      </c>
      <c r="G2158" s="17">
        <v>16</v>
      </c>
      <c r="H2158" s="18">
        <f t="shared" si="167"/>
        <v>480</v>
      </c>
      <c r="I2158" s="14" t="str">
        <f t="shared" si="168"/>
        <v>ITA-zan S.R.L.-16</v>
      </c>
      <c r="J2158" s="32" t="str">
        <f>MID(Tabella1[[#This Row],[COD PRODOTTO]],3,3)</f>
        <v>781</v>
      </c>
      <c r="K2158" s="32"/>
      <c r="L2158" t="str">
        <f t="shared" si="169"/>
        <v>terminato</v>
      </c>
      <c r="M2158" t="str">
        <f t="shared" si="170"/>
        <v>M3781486</v>
      </c>
      <c r="N2158" t="str">
        <f>TRIM(C2158)</f>
        <v>ITA</v>
      </c>
      <c r="O2158" t="str">
        <f>TRIM(D2158)</f>
        <v>zan S.R.L.</v>
      </c>
      <c r="P2158" t="str">
        <f>TRIM(E2158)</f>
        <v>non terminato</v>
      </c>
      <c r="Q2158" t="str">
        <f t="shared" si="171"/>
        <v>30</v>
      </c>
      <c r="R2158" t="str">
        <f t="shared" si="171"/>
        <v>16</v>
      </c>
    </row>
    <row r="2159" spans="1:18" ht="12.75" customHeight="1" x14ac:dyDescent="0.3">
      <c r="A2159" s="16">
        <v>2164</v>
      </c>
      <c r="B2159" s="14" t="s">
        <v>1037</v>
      </c>
      <c r="C2159" s="14" t="s">
        <v>8</v>
      </c>
      <c r="D2159" s="14" t="s">
        <v>9</v>
      </c>
      <c r="E2159" s="14" t="s">
        <v>10</v>
      </c>
      <c r="F2159" s="16">
        <v>0</v>
      </c>
      <c r="G2159" s="17">
        <v>19</v>
      </c>
      <c r="H2159" s="18" t="str">
        <f t="shared" si="167"/>
        <v/>
      </c>
      <c r="I2159" s="14" t="str">
        <f t="shared" si="168"/>
        <v>ITA-SG-19</v>
      </c>
      <c r="J2159" s="32" t="str">
        <f>MID(Tabella1[[#This Row],[COD PRODOTTO]],3,3)</f>
        <v>802</v>
      </c>
      <c r="K2159" s="32"/>
      <c r="L2159" t="str">
        <f t="shared" si="169"/>
        <v>terminato</v>
      </c>
      <c r="M2159" t="str">
        <f t="shared" si="170"/>
        <v>R5802646</v>
      </c>
      <c r="N2159" t="str">
        <f>TRIM(C2159)</f>
        <v>ITA</v>
      </c>
      <c r="O2159" t="str">
        <f>TRIM(D2159)</f>
        <v>SG</v>
      </c>
      <c r="P2159" t="str">
        <f>TRIM(E2159)</f>
        <v>terminato</v>
      </c>
      <c r="Q2159" t="str">
        <f t="shared" si="171"/>
        <v>0</v>
      </c>
      <c r="R2159" t="str">
        <f t="shared" si="171"/>
        <v>19</v>
      </c>
    </row>
    <row r="2160" spans="1:18" ht="12.75" customHeight="1" x14ac:dyDescent="0.3">
      <c r="A2160" s="16">
        <v>2165</v>
      </c>
      <c r="B2160" s="14" t="s">
        <v>1037</v>
      </c>
      <c r="C2160" s="14" t="s">
        <v>8</v>
      </c>
      <c r="D2160" s="14" t="s">
        <v>9</v>
      </c>
      <c r="E2160" s="15" t="s">
        <v>1391</v>
      </c>
      <c r="F2160" s="16">
        <v>20</v>
      </c>
      <c r="G2160" s="17">
        <v>37</v>
      </c>
      <c r="H2160" s="18">
        <f t="shared" si="167"/>
        <v>740</v>
      </c>
      <c r="I2160" s="14" t="str">
        <f t="shared" si="168"/>
        <v>ITA-SG-37</v>
      </c>
      <c r="J2160" s="32" t="str">
        <f>MID(Tabella1[[#This Row],[COD PRODOTTO]],3,3)</f>
        <v>802</v>
      </c>
      <c r="K2160" s="32"/>
      <c r="L2160" t="str">
        <f t="shared" si="169"/>
        <v>terminato</v>
      </c>
      <c r="M2160" t="str">
        <f t="shared" si="170"/>
        <v>R5802646</v>
      </c>
      <c r="N2160" t="str">
        <f>TRIM(C2160)</f>
        <v>ITA</v>
      </c>
      <c r="O2160" t="str">
        <f>TRIM(D2160)</f>
        <v>SG</v>
      </c>
      <c r="P2160" t="str">
        <f>TRIM(E2160)</f>
        <v>non terminato</v>
      </c>
      <c r="Q2160" t="str">
        <f t="shared" si="171"/>
        <v>20</v>
      </c>
      <c r="R2160" t="str">
        <f t="shared" si="171"/>
        <v>37</v>
      </c>
    </row>
    <row r="2161" spans="1:18" ht="12.75" customHeight="1" x14ac:dyDescent="0.3">
      <c r="A2161" s="16">
        <v>2166</v>
      </c>
      <c r="B2161" s="14" t="s">
        <v>1038</v>
      </c>
      <c r="C2161" s="14" t="s">
        <v>8</v>
      </c>
      <c r="D2161" s="14" t="s">
        <v>9</v>
      </c>
      <c r="E2161" s="14" t="s">
        <v>10</v>
      </c>
      <c r="F2161" s="16">
        <v>0</v>
      </c>
      <c r="G2161" s="17">
        <v>20</v>
      </c>
      <c r="H2161" s="18" t="str">
        <f t="shared" si="167"/>
        <v/>
      </c>
      <c r="I2161" s="14" t="str">
        <f t="shared" si="168"/>
        <v>ITA-SG-20</v>
      </c>
      <c r="J2161" s="32" t="str">
        <f>MID(Tabella1[[#This Row],[COD PRODOTTO]],3,3)</f>
        <v>911</v>
      </c>
      <c r="K2161" s="32"/>
      <c r="L2161" t="str">
        <f t="shared" si="169"/>
        <v>terminato</v>
      </c>
      <c r="M2161" t="str">
        <f t="shared" si="170"/>
        <v>D4911202</v>
      </c>
      <c r="N2161" t="str">
        <f>TRIM(C2161)</f>
        <v>ITA</v>
      </c>
      <c r="O2161" t="str">
        <f>TRIM(D2161)</f>
        <v>SG</v>
      </c>
      <c r="P2161" t="str">
        <f>TRIM(E2161)</f>
        <v>terminato</v>
      </c>
      <c r="Q2161" t="str">
        <f t="shared" si="171"/>
        <v>0</v>
      </c>
      <c r="R2161" t="str">
        <f t="shared" si="171"/>
        <v>20</v>
      </c>
    </row>
    <row r="2162" spans="1:18" ht="12.75" customHeight="1" x14ac:dyDescent="0.3">
      <c r="A2162" s="16">
        <v>2167</v>
      </c>
      <c r="B2162" s="14" t="s">
        <v>1038</v>
      </c>
      <c r="C2162" s="14" t="s">
        <v>8</v>
      </c>
      <c r="D2162" s="14" t="s">
        <v>9</v>
      </c>
      <c r="E2162" s="15" t="s">
        <v>1391</v>
      </c>
      <c r="F2162" s="16">
        <v>10</v>
      </c>
      <c r="G2162" s="17">
        <v>34</v>
      </c>
      <c r="H2162" s="18">
        <f t="shared" si="167"/>
        <v>340</v>
      </c>
      <c r="I2162" s="14" t="str">
        <f t="shared" si="168"/>
        <v>ITA-SG-34</v>
      </c>
      <c r="J2162" s="32" t="str">
        <f>MID(Tabella1[[#This Row],[COD PRODOTTO]],3,3)</f>
        <v>911</v>
      </c>
      <c r="K2162" s="32"/>
      <c r="L2162" t="str">
        <f t="shared" si="169"/>
        <v>terminato</v>
      </c>
      <c r="M2162" t="str">
        <f t="shared" si="170"/>
        <v>D4911202</v>
      </c>
      <c r="N2162" t="str">
        <f>TRIM(C2162)</f>
        <v>ITA</v>
      </c>
      <c r="O2162" t="str">
        <f>TRIM(D2162)</f>
        <v>SG</v>
      </c>
      <c r="P2162" t="str">
        <f>TRIM(E2162)</f>
        <v>non terminato</v>
      </c>
      <c r="Q2162" t="str">
        <f t="shared" si="171"/>
        <v>10</v>
      </c>
      <c r="R2162" t="str">
        <f t="shared" si="171"/>
        <v>34</v>
      </c>
    </row>
    <row r="2163" spans="1:18" ht="12.75" customHeight="1" x14ac:dyDescent="0.3">
      <c r="A2163" s="16">
        <v>2168</v>
      </c>
      <c r="B2163" s="14" t="s">
        <v>1039</v>
      </c>
      <c r="C2163" s="14" t="s">
        <v>8</v>
      </c>
      <c r="D2163" s="14" t="s">
        <v>36</v>
      </c>
      <c r="E2163" s="14" t="s">
        <v>10</v>
      </c>
      <c r="F2163" s="16">
        <v>0</v>
      </c>
      <c r="G2163" s="17">
        <v>29</v>
      </c>
      <c r="H2163" s="18" t="str">
        <f t="shared" si="167"/>
        <v/>
      </c>
      <c r="I2163" s="14" t="str">
        <f t="shared" si="168"/>
        <v>ITA-zan VETRI-29</v>
      </c>
      <c r="J2163" s="32" t="str">
        <f>MID(Tabella1[[#This Row],[COD PRODOTTO]],3,3)</f>
        <v>815</v>
      </c>
      <c r="K2163" s="32"/>
      <c r="L2163" t="str">
        <f t="shared" si="169"/>
        <v>terminato</v>
      </c>
      <c r="M2163" t="str">
        <f t="shared" si="170"/>
        <v>M8815321</v>
      </c>
      <c r="N2163" t="str">
        <f>TRIM(C2163)</f>
        <v>ITA</v>
      </c>
      <c r="O2163" t="str">
        <f>TRIM(D2163)</f>
        <v>zan VETRI</v>
      </c>
      <c r="P2163" t="str">
        <f>TRIM(E2163)</f>
        <v>terminato</v>
      </c>
      <c r="Q2163" t="str">
        <f t="shared" si="171"/>
        <v>0</v>
      </c>
      <c r="R2163" t="str">
        <f t="shared" si="171"/>
        <v>29</v>
      </c>
    </row>
    <row r="2164" spans="1:18" ht="12.75" customHeight="1" x14ac:dyDescent="0.3">
      <c r="A2164" s="16">
        <v>2169</v>
      </c>
      <c r="B2164" s="14" t="s">
        <v>1040</v>
      </c>
      <c r="C2164" s="14" t="s">
        <v>8</v>
      </c>
      <c r="D2164" s="14" t="s">
        <v>47</v>
      </c>
      <c r="E2164" s="15" t="s">
        <v>1391</v>
      </c>
      <c r="F2164" s="16">
        <v>30</v>
      </c>
      <c r="G2164" s="17">
        <v>40</v>
      </c>
      <c r="H2164" s="18">
        <f t="shared" si="167"/>
        <v>1200</v>
      </c>
      <c r="I2164" s="14" t="str">
        <f t="shared" si="168"/>
        <v>ITA-zan pin SPA-40</v>
      </c>
      <c r="J2164" s="32" t="str">
        <f>MID(Tabella1[[#This Row],[COD PRODOTTO]],3,3)</f>
        <v>622</v>
      </c>
      <c r="K2164" s="32"/>
      <c r="L2164" t="str">
        <f t="shared" si="169"/>
        <v>terminato</v>
      </c>
      <c r="M2164" t="str">
        <f t="shared" si="170"/>
        <v>s2622235</v>
      </c>
      <c r="N2164" t="str">
        <f>TRIM(C2164)</f>
        <v>ITA</v>
      </c>
      <c r="O2164" t="str">
        <f>TRIM(D2164)</f>
        <v>zan pin SPA</v>
      </c>
      <c r="P2164" t="str">
        <f>TRIM(E2164)</f>
        <v>non terminato</v>
      </c>
      <c r="Q2164" t="str">
        <f t="shared" si="171"/>
        <v>30</v>
      </c>
      <c r="R2164" t="str">
        <f t="shared" si="171"/>
        <v>40</v>
      </c>
    </row>
    <row r="2165" spans="1:18" ht="12.75" customHeight="1" x14ac:dyDescent="0.3">
      <c r="A2165" s="16">
        <v>2170</v>
      </c>
      <c r="B2165" s="14" t="s">
        <v>1040</v>
      </c>
      <c r="C2165" s="14" t="s">
        <v>8</v>
      </c>
      <c r="D2165" s="14" t="s">
        <v>47</v>
      </c>
      <c r="E2165" s="14" t="s">
        <v>10</v>
      </c>
      <c r="F2165" s="16">
        <v>0</v>
      </c>
      <c r="G2165" s="17">
        <v>25</v>
      </c>
      <c r="H2165" s="18" t="str">
        <f t="shared" si="167"/>
        <v/>
      </c>
      <c r="I2165" s="14" t="str">
        <f t="shared" si="168"/>
        <v>ITA-zan pin SPA-25</v>
      </c>
      <c r="J2165" s="32" t="str">
        <f>MID(Tabella1[[#This Row],[COD PRODOTTO]],3,3)</f>
        <v>622</v>
      </c>
      <c r="K2165" s="32"/>
      <c r="L2165" t="str">
        <f t="shared" si="169"/>
        <v>terminato</v>
      </c>
      <c r="M2165" t="str">
        <f t="shared" si="170"/>
        <v>s2622235</v>
      </c>
      <c r="N2165" t="str">
        <f>TRIM(C2165)</f>
        <v>ITA</v>
      </c>
      <c r="O2165" t="str">
        <f>TRIM(D2165)</f>
        <v>zan pin SPA</v>
      </c>
      <c r="P2165" t="str">
        <f>TRIM(E2165)</f>
        <v>terminato</v>
      </c>
      <c r="Q2165" t="str">
        <f t="shared" si="171"/>
        <v>0</v>
      </c>
      <c r="R2165" t="str">
        <f t="shared" si="171"/>
        <v>25</v>
      </c>
    </row>
    <row r="2166" spans="1:18" ht="12.75" customHeight="1" x14ac:dyDescent="0.3">
      <c r="A2166" s="16">
        <v>2171</v>
      </c>
      <c r="B2166" s="14" t="s">
        <v>1040</v>
      </c>
      <c r="C2166" s="14" t="s">
        <v>8</v>
      </c>
      <c r="D2166" s="14" t="s">
        <v>47</v>
      </c>
      <c r="E2166" s="15" t="s">
        <v>1391</v>
      </c>
      <c r="F2166" s="16">
        <v>10</v>
      </c>
      <c r="G2166" s="17">
        <v>32</v>
      </c>
      <c r="H2166" s="18">
        <f t="shared" si="167"/>
        <v>320</v>
      </c>
      <c r="I2166" s="14" t="str">
        <f t="shared" si="168"/>
        <v>ITA-zan pin SPA-32</v>
      </c>
      <c r="J2166" s="32" t="str">
        <f>MID(Tabella1[[#This Row],[COD PRODOTTO]],3,3)</f>
        <v>622</v>
      </c>
      <c r="K2166" s="32"/>
      <c r="L2166" t="str">
        <f t="shared" si="169"/>
        <v>terminato</v>
      </c>
      <c r="M2166" t="str">
        <f t="shared" si="170"/>
        <v>s2622235</v>
      </c>
      <c r="N2166" t="str">
        <f>TRIM(C2166)</f>
        <v>ITA</v>
      </c>
      <c r="O2166" t="str">
        <f>TRIM(D2166)</f>
        <v>zan pin SPA</v>
      </c>
      <c r="P2166" t="str">
        <f>TRIM(E2166)</f>
        <v>non terminato</v>
      </c>
      <c r="Q2166" t="str">
        <f t="shared" si="171"/>
        <v>10</v>
      </c>
      <c r="R2166" t="str">
        <f t="shared" si="171"/>
        <v>32</v>
      </c>
    </row>
    <row r="2167" spans="1:18" ht="12.75" customHeight="1" x14ac:dyDescent="0.3">
      <c r="A2167" s="16">
        <v>2172</v>
      </c>
      <c r="B2167" s="14" t="s">
        <v>1041</v>
      </c>
      <c r="C2167" s="14" t="s">
        <v>8</v>
      </c>
      <c r="D2167" s="14" t="s">
        <v>36</v>
      </c>
      <c r="E2167" s="14" t="s">
        <v>10</v>
      </c>
      <c r="F2167" s="16">
        <v>0</v>
      </c>
      <c r="G2167" s="17">
        <v>25</v>
      </c>
      <c r="H2167" s="18" t="str">
        <f t="shared" si="167"/>
        <v/>
      </c>
      <c r="I2167" s="14" t="str">
        <f t="shared" si="168"/>
        <v>ITA-zan VETRI-25</v>
      </c>
      <c r="J2167" s="32" t="str">
        <f>MID(Tabella1[[#This Row],[COD PRODOTTO]],3,3)</f>
        <v>014</v>
      </c>
      <c r="K2167" s="32"/>
      <c r="L2167" t="str">
        <f t="shared" si="169"/>
        <v>terminato</v>
      </c>
      <c r="M2167" t="str">
        <f t="shared" si="170"/>
        <v>S6014741</v>
      </c>
      <c r="N2167" t="str">
        <f>TRIM(C2167)</f>
        <v>ITA</v>
      </c>
      <c r="O2167" t="str">
        <f>TRIM(D2167)</f>
        <v>zan VETRI</v>
      </c>
      <c r="P2167" t="str">
        <f>TRIM(E2167)</f>
        <v>terminato</v>
      </c>
      <c r="Q2167" t="str">
        <f t="shared" si="171"/>
        <v>0</v>
      </c>
      <c r="R2167" t="str">
        <f t="shared" si="171"/>
        <v>25</v>
      </c>
    </row>
    <row r="2168" spans="1:18" ht="12.75" customHeight="1" x14ac:dyDescent="0.3">
      <c r="A2168" s="16">
        <v>2173</v>
      </c>
      <c r="B2168" s="14" t="s">
        <v>1042</v>
      </c>
      <c r="C2168" s="14" t="s">
        <v>8</v>
      </c>
      <c r="D2168" s="14" t="s">
        <v>9</v>
      </c>
      <c r="E2168" s="15" t="s">
        <v>1391</v>
      </c>
      <c r="F2168" s="16">
        <v>10</v>
      </c>
      <c r="G2168" s="17">
        <v>35</v>
      </c>
      <c r="H2168" s="18">
        <f t="shared" si="167"/>
        <v>350</v>
      </c>
      <c r="I2168" s="14" t="str">
        <f t="shared" si="168"/>
        <v>ITA-SG-35</v>
      </c>
      <c r="J2168" s="32" t="str">
        <f>MID(Tabella1[[#This Row],[COD PRODOTTO]],3,3)</f>
        <v>855</v>
      </c>
      <c r="K2168" s="32"/>
      <c r="L2168" t="str">
        <f t="shared" si="169"/>
        <v>terminato</v>
      </c>
      <c r="M2168" t="str">
        <f t="shared" si="170"/>
        <v>S1855463</v>
      </c>
      <c r="N2168" t="str">
        <f>TRIM(C2168)</f>
        <v>ITA</v>
      </c>
      <c r="O2168" t="str">
        <f>TRIM(D2168)</f>
        <v>SG</v>
      </c>
      <c r="P2168" t="str">
        <f>TRIM(E2168)</f>
        <v>non terminato</v>
      </c>
      <c r="Q2168" t="str">
        <f t="shared" si="171"/>
        <v>10</v>
      </c>
      <c r="R2168" t="str">
        <f t="shared" si="171"/>
        <v>35</v>
      </c>
    </row>
    <row r="2169" spans="1:18" ht="12.75" customHeight="1" x14ac:dyDescent="0.3">
      <c r="A2169" s="16">
        <v>2174</v>
      </c>
      <c r="B2169" s="14" t="s">
        <v>1042</v>
      </c>
      <c r="C2169" s="14" t="s">
        <v>8</v>
      </c>
      <c r="D2169" s="14" t="s">
        <v>9</v>
      </c>
      <c r="E2169" s="14" t="s">
        <v>10</v>
      </c>
      <c r="F2169" s="16">
        <v>0</v>
      </c>
      <c r="G2169" s="17">
        <v>16</v>
      </c>
      <c r="H2169" s="18" t="str">
        <f t="shared" si="167"/>
        <v/>
      </c>
      <c r="I2169" s="14" t="str">
        <f t="shared" si="168"/>
        <v>ITA-SG-16</v>
      </c>
      <c r="J2169" s="32" t="str">
        <f>MID(Tabella1[[#This Row],[COD PRODOTTO]],3,3)</f>
        <v>855</v>
      </c>
      <c r="K2169" s="32"/>
      <c r="L2169" t="str">
        <f t="shared" si="169"/>
        <v>terminato</v>
      </c>
      <c r="M2169" t="str">
        <f t="shared" si="170"/>
        <v>S1855463</v>
      </c>
      <c r="N2169" t="str">
        <f>TRIM(C2169)</f>
        <v>ITA</v>
      </c>
      <c r="O2169" t="str">
        <f>TRIM(D2169)</f>
        <v>SG</v>
      </c>
      <c r="P2169" t="str">
        <f>TRIM(E2169)</f>
        <v>terminato</v>
      </c>
      <c r="Q2169" t="str">
        <f t="shared" si="171"/>
        <v>0</v>
      </c>
      <c r="R2169" t="str">
        <f t="shared" si="171"/>
        <v>16</v>
      </c>
    </row>
    <row r="2170" spans="1:18" ht="12.75" customHeight="1" x14ac:dyDescent="0.3">
      <c r="A2170" s="16">
        <v>2175</v>
      </c>
      <c r="B2170" s="14" t="s">
        <v>1042</v>
      </c>
      <c r="C2170" s="14" t="s">
        <v>8</v>
      </c>
      <c r="D2170" s="14" t="s">
        <v>9</v>
      </c>
      <c r="E2170" s="15" t="s">
        <v>1391</v>
      </c>
      <c r="F2170" s="16">
        <v>30</v>
      </c>
      <c r="G2170" s="17">
        <v>21</v>
      </c>
      <c r="H2170" s="18">
        <f t="shared" si="167"/>
        <v>630</v>
      </c>
      <c r="I2170" s="14" t="str">
        <f t="shared" si="168"/>
        <v>ITA-SG-21</v>
      </c>
      <c r="J2170" s="32" t="str">
        <f>MID(Tabella1[[#This Row],[COD PRODOTTO]],3,3)</f>
        <v>855</v>
      </c>
      <c r="K2170" s="32"/>
      <c r="L2170" t="str">
        <f t="shared" si="169"/>
        <v>terminato</v>
      </c>
      <c r="M2170" t="str">
        <f t="shared" si="170"/>
        <v>S1855463</v>
      </c>
      <c r="N2170" t="str">
        <f>TRIM(C2170)</f>
        <v>ITA</v>
      </c>
      <c r="O2170" t="str">
        <f>TRIM(D2170)</f>
        <v>SG</v>
      </c>
      <c r="P2170" t="str">
        <f>TRIM(E2170)</f>
        <v>non terminato</v>
      </c>
      <c r="Q2170" t="str">
        <f t="shared" si="171"/>
        <v>30</v>
      </c>
      <c r="R2170" t="str">
        <f t="shared" si="171"/>
        <v>21</v>
      </c>
    </row>
    <row r="2171" spans="1:18" ht="12.75" customHeight="1" x14ac:dyDescent="0.3">
      <c r="A2171" s="16">
        <v>2176</v>
      </c>
      <c r="B2171" s="14" t="s">
        <v>1043</v>
      </c>
      <c r="C2171" s="14" t="s">
        <v>8</v>
      </c>
      <c r="D2171" s="14" t="s">
        <v>65</v>
      </c>
      <c r="E2171" s="14" t="s">
        <v>10</v>
      </c>
      <c r="F2171" s="16">
        <v>0</v>
      </c>
      <c r="G2171" s="17">
        <v>28</v>
      </c>
      <c r="H2171" s="18" t="str">
        <f t="shared" si="167"/>
        <v/>
      </c>
      <c r="I2171" s="14" t="str">
        <f t="shared" si="168"/>
        <v>ITA-zan PAM-28</v>
      </c>
      <c r="J2171" s="32" t="str">
        <f>MID(Tabella1[[#This Row],[COD PRODOTTO]],3,3)</f>
        <v>476</v>
      </c>
      <c r="K2171" s="32"/>
      <c r="L2171" t="str">
        <f t="shared" si="169"/>
        <v>terminato</v>
      </c>
      <c r="M2171" t="str">
        <f t="shared" si="170"/>
        <v>A5476123</v>
      </c>
      <c r="N2171" t="str">
        <f>TRIM(C2171)</f>
        <v>ITA</v>
      </c>
      <c r="O2171" t="str">
        <f>TRIM(D2171)</f>
        <v>zan PAM</v>
      </c>
      <c r="P2171" t="str">
        <f>TRIM(E2171)</f>
        <v>terminato</v>
      </c>
      <c r="Q2171" t="str">
        <f t="shared" si="171"/>
        <v>0</v>
      </c>
      <c r="R2171" t="str">
        <f t="shared" si="171"/>
        <v>28</v>
      </c>
    </row>
    <row r="2172" spans="1:18" ht="12.75" customHeight="1" x14ac:dyDescent="0.3">
      <c r="A2172" s="16">
        <v>2177</v>
      </c>
      <c r="B2172" s="14" t="s">
        <v>1043</v>
      </c>
      <c r="C2172" s="14" t="s">
        <v>8</v>
      </c>
      <c r="D2172" s="14" t="s">
        <v>65</v>
      </c>
      <c r="E2172" s="15" t="s">
        <v>1391</v>
      </c>
      <c r="F2172" s="16">
        <v>30</v>
      </c>
      <c r="G2172" s="17">
        <v>38</v>
      </c>
      <c r="H2172" s="18">
        <f t="shared" si="167"/>
        <v>1140</v>
      </c>
      <c r="I2172" s="14" t="str">
        <f t="shared" si="168"/>
        <v>ITA-zan PAM-38</v>
      </c>
      <c r="J2172" s="32" t="str">
        <f>MID(Tabella1[[#This Row],[COD PRODOTTO]],3,3)</f>
        <v>476</v>
      </c>
      <c r="K2172" s="32"/>
      <c r="L2172" t="str">
        <f t="shared" si="169"/>
        <v>terminato</v>
      </c>
      <c r="M2172" t="str">
        <f t="shared" si="170"/>
        <v>A5476123</v>
      </c>
      <c r="N2172" t="str">
        <f>TRIM(C2172)</f>
        <v>ITA</v>
      </c>
      <c r="O2172" t="str">
        <f>TRIM(D2172)</f>
        <v>zan PAM</v>
      </c>
      <c r="P2172" t="str">
        <f>TRIM(E2172)</f>
        <v>non terminato</v>
      </c>
      <c r="Q2172" t="str">
        <f t="shared" si="171"/>
        <v>30</v>
      </c>
      <c r="R2172" t="str">
        <f t="shared" si="171"/>
        <v>38</v>
      </c>
    </row>
    <row r="2173" spans="1:18" ht="12.75" customHeight="1" x14ac:dyDescent="0.3">
      <c r="A2173" s="16">
        <v>2178</v>
      </c>
      <c r="B2173" s="14" t="s">
        <v>1043</v>
      </c>
      <c r="C2173" s="14" t="s">
        <v>8</v>
      </c>
      <c r="D2173" s="14" t="s">
        <v>65</v>
      </c>
      <c r="E2173" s="15" t="s">
        <v>1391</v>
      </c>
      <c r="F2173" s="16">
        <v>10</v>
      </c>
      <c r="G2173" s="17">
        <v>39</v>
      </c>
      <c r="H2173" s="18">
        <f t="shared" si="167"/>
        <v>390</v>
      </c>
      <c r="I2173" s="14" t="str">
        <f t="shared" si="168"/>
        <v>ITA-zan PAM-39</v>
      </c>
      <c r="J2173" s="32" t="str">
        <f>MID(Tabella1[[#This Row],[COD PRODOTTO]],3,3)</f>
        <v>476</v>
      </c>
      <c r="K2173" s="32"/>
      <c r="L2173" t="str">
        <f t="shared" si="169"/>
        <v>terminato</v>
      </c>
      <c r="M2173" t="str">
        <f t="shared" si="170"/>
        <v>A5476123</v>
      </c>
      <c r="N2173" t="str">
        <f>TRIM(C2173)</f>
        <v>ITA</v>
      </c>
      <c r="O2173" t="str">
        <f>TRIM(D2173)</f>
        <v>zan PAM</v>
      </c>
      <c r="P2173" t="str">
        <f>TRIM(E2173)</f>
        <v>non terminato</v>
      </c>
      <c r="Q2173" t="str">
        <f t="shared" si="171"/>
        <v>10</v>
      </c>
      <c r="R2173" t="str">
        <f t="shared" si="171"/>
        <v>39</v>
      </c>
    </row>
    <row r="2174" spans="1:18" ht="12.75" customHeight="1" x14ac:dyDescent="0.3">
      <c r="A2174" s="16">
        <v>2179</v>
      </c>
      <c r="B2174" s="14" t="s">
        <v>1044</v>
      </c>
      <c r="C2174" s="14" t="s">
        <v>8</v>
      </c>
      <c r="D2174" s="14" t="s">
        <v>65</v>
      </c>
      <c r="E2174" s="14" t="s">
        <v>10</v>
      </c>
      <c r="F2174" s="16">
        <v>0</v>
      </c>
      <c r="G2174" s="17">
        <v>20</v>
      </c>
      <c r="H2174" s="18" t="str">
        <f t="shared" si="167"/>
        <v/>
      </c>
      <c r="I2174" s="14" t="str">
        <f t="shared" si="168"/>
        <v>ITA-zan PAM-20</v>
      </c>
      <c r="J2174" s="32" t="str">
        <f>MID(Tabella1[[#This Row],[COD PRODOTTO]],3,3)</f>
        <v>473</v>
      </c>
      <c r="K2174" s="32"/>
      <c r="L2174" t="str">
        <f t="shared" si="169"/>
        <v>terminato</v>
      </c>
      <c r="M2174" t="str">
        <f t="shared" si="170"/>
        <v>S9473561</v>
      </c>
      <c r="N2174" t="str">
        <f>TRIM(C2174)</f>
        <v>ITA</v>
      </c>
      <c r="O2174" t="str">
        <f>TRIM(D2174)</f>
        <v>zan PAM</v>
      </c>
      <c r="P2174" t="str">
        <f>TRIM(E2174)</f>
        <v>terminato</v>
      </c>
      <c r="Q2174" t="str">
        <f t="shared" si="171"/>
        <v>0</v>
      </c>
      <c r="R2174" t="str">
        <f t="shared" si="171"/>
        <v>20</v>
      </c>
    </row>
    <row r="2175" spans="1:18" ht="12.75" customHeight="1" x14ac:dyDescent="0.3">
      <c r="A2175" s="16">
        <v>2180</v>
      </c>
      <c r="B2175" s="14" t="s">
        <v>1045</v>
      </c>
      <c r="C2175" s="14" t="s">
        <v>8</v>
      </c>
      <c r="D2175" s="14" t="s">
        <v>9</v>
      </c>
      <c r="E2175" s="14" t="s">
        <v>10</v>
      </c>
      <c r="F2175" s="16">
        <v>0</v>
      </c>
      <c r="G2175" s="17">
        <v>24</v>
      </c>
      <c r="H2175" s="18" t="str">
        <f t="shared" si="167"/>
        <v/>
      </c>
      <c r="I2175" s="14" t="str">
        <f t="shared" si="168"/>
        <v>ITA-SG-24</v>
      </c>
      <c r="J2175" s="32" t="str">
        <f>MID(Tabella1[[#This Row],[COD PRODOTTO]],3,3)</f>
        <v>805</v>
      </c>
      <c r="K2175" s="32"/>
      <c r="L2175" t="str">
        <f t="shared" si="169"/>
        <v>terminato</v>
      </c>
      <c r="M2175" t="str">
        <f t="shared" si="170"/>
        <v>W6805984</v>
      </c>
      <c r="N2175" t="str">
        <f>TRIM(C2175)</f>
        <v>ITA</v>
      </c>
      <c r="O2175" t="str">
        <f>TRIM(D2175)</f>
        <v>SG</v>
      </c>
      <c r="P2175" t="str">
        <f>TRIM(E2175)</f>
        <v>terminato</v>
      </c>
      <c r="Q2175" t="str">
        <f t="shared" si="171"/>
        <v>0</v>
      </c>
      <c r="R2175" t="str">
        <f t="shared" si="171"/>
        <v>24</v>
      </c>
    </row>
    <row r="2176" spans="1:18" ht="12.75" customHeight="1" x14ac:dyDescent="0.3">
      <c r="A2176" s="16">
        <v>2181</v>
      </c>
      <c r="B2176" s="14" t="s">
        <v>1045</v>
      </c>
      <c r="C2176" s="14" t="s">
        <v>8</v>
      </c>
      <c r="D2176" s="14" t="s">
        <v>9</v>
      </c>
      <c r="E2176" s="15" t="s">
        <v>1391</v>
      </c>
      <c r="F2176" s="16">
        <v>10</v>
      </c>
      <c r="G2176" s="17">
        <v>16</v>
      </c>
      <c r="H2176" s="18">
        <f t="shared" si="167"/>
        <v>160</v>
      </c>
      <c r="I2176" s="14" t="str">
        <f t="shared" si="168"/>
        <v>ITA-SG-16</v>
      </c>
      <c r="J2176" s="32" t="str">
        <f>MID(Tabella1[[#This Row],[COD PRODOTTO]],3,3)</f>
        <v>805</v>
      </c>
      <c r="K2176" s="32"/>
      <c r="L2176" t="str">
        <f t="shared" si="169"/>
        <v>terminato</v>
      </c>
      <c r="M2176" t="str">
        <f t="shared" si="170"/>
        <v>W6805984</v>
      </c>
      <c r="N2176" t="str">
        <f>TRIM(C2176)</f>
        <v>ITA</v>
      </c>
      <c r="O2176" t="str">
        <f>TRIM(D2176)</f>
        <v>SG</v>
      </c>
      <c r="P2176" t="str">
        <f>TRIM(E2176)</f>
        <v>non terminato</v>
      </c>
      <c r="Q2176" t="str">
        <f t="shared" si="171"/>
        <v>10</v>
      </c>
      <c r="R2176" t="str">
        <f t="shared" si="171"/>
        <v>16</v>
      </c>
    </row>
    <row r="2177" spans="1:18" ht="12.75" customHeight="1" x14ac:dyDescent="0.3">
      <c r="A2177" s="16">
        <v>2182</v>
      </c>
      <c r="B2177" s="14" t="s">
        <v>1046</v>
      </c>
      <c r="C2177" s="14" t="s">
        <v>8</v>
      </c>
      <c r="D2177" s="14" t="s">
        <v>36</v>
      </c>
      <c r="E2177" s="15" t="s">
        <v>1391</v>
      </c>
      <c r="F2177" s="16">
        <v>10</v>
      </c>
      <c r="G2177" s="17">
        <v>29</v>
      </c>
      <c r="H2177" s="18">
        <f t="shared" si="167"/>
        <v>290</v>
      </c>
      <c r="I2177" s="14" t="str">
        <f t="shared" si="168"/>
        <v>ITA-zan VETRI-29</v>
      </c>
      <c r="J2177" s="32" t="str">
        <f>MID(Tabella1[[#This Row],[COD PRODOTTO]],3,3)</f>
        <v>871</v>
      </c>
      <c r="K2177" s="32"/>
      <c r="L2177" t="str">
        <f t="shared" si="169"/>
        <v>terminato</v>
      </c>
      <c r="M2177" t="str">
        <f t="shared" si="170"/>
        <v>N0871546</v>
      </c>
      <c r="N2177" t="str">
        <f>TRIM(C2177)</f>
        <v>ITA</v>
      </c>
      <c r="O2177" t="str">
        <f>TRIM(D2177)</f>
        <v>zan VETRI</v>
      </c>
      <c r="P2177" t="str">
        <f>TRIM(E2177)</f>
        <v>non terminato</v>
      </c>
      <c r="Q2177" t="str">
        <f t="shared" si="171"/>
        <v>10</v>
      </c>
      <c r="R2177" t="str">
        <f t="shared" si="171"/>
        <v>29</v>
      </c>
    </row>
    <row r="2178" spans="1:18" ht="12.75" customHeight="1" x14ac:dyDescent="0.3">
      <c r="A2178" s="16">
        <v>2183</v>
      </c>
      <c r="B2178" s="14" t="s">
        <v>1046</v>
      </c>
      <c r="C2178" s="14" t="s">
        <v>8</v>
      </c>
      <c r="D2178" s="14" t="s">
        <v>36</v>
      </c>
      <c r="E2178" s="14" t="s">
        <v>10</v>
      </c>
      <c r="F2178" s="16">
        <v>0</v>
      </c>
      <c r="G2178" s="17">
        <v>16</v>
      </c>
      <c r="H2178" s="18" t="str">
        <f t="shared" ref="H2178:H2241" si="172">IF(G2178*F2178=0,"",G2178*F2178)</f>
        <v/>
      </c>
      <c r="I2178" s="14" t="str">
        <f t="shared" ref="I2178:I2241" si="173">_xlfn.CONCAT(C2178,"-",D2178,"-",G2178)</f>
        <v>ITA-zan VETRI-16</v>
      </c>
      <c r="J2178" s="32" t="str">
        <f>MID(Tabella1[[#This Row],[COD PRODOTTO]],3,3)</f>
        <v>871</v>
      </c>
      <c r="K2178" s="32"/>
      <c r="L2178" t="str">
        <f t="shared" si="169"/>
        <v>terminato</v>
      </c>
      <c r="M2178" t="str">
        <f t="shared" si="170"/>
        <v>N0871546</v>
      </c>
      <c r="N2178" t="str">
        <f>TRIM(C2178)</f>
        <v>ITA</v>
      </c>
      <c r="O2178" t="str">
        <f>TRIM(D2178)</f>
        <v>zan VETRI</v>
      </c>
      <c r="P2178" t="str">
        <f t="shared" ref="P2178:R2241" si="174">TRIM(E2178)</f>
        <v>terminato</v>
      </c>
      <c r="Q2178" t="str">
        <f t="shared" si="171"/>
        <v>0</v>
      </c>
      <c r="R2178" t="str">
        <f t="shared" si="171"/>
        <v>16</v>
      </c>
    </row>
    <row r="2179" spans="1:18" ht="12.75" customHeight="1" x14ac:dyDescent="0.3">
      <c r="A2179" s="16">
        <v>2184</v>
      </c>
      <c r="B2179" s="14" t="s">
        <v>1046</v>
      </c>
      <c r="C2179" s="14" t="s">
        <v>8</v>
      </c>
      <c r="D2179" s="14" t="s">
        <v>36</v>
      </c>
      <c r="E2179" s="15" t="s">
        <v>1391</v>
      </c>
      <c r="F2179" s="16">
        <v>30</v>
      </c>
      <c r="G2179" s="17">
        <v>13</v>
      </c>
      <c r="H2179" s="18">
        <f t="shared" si="172"/>
        <v>390</v>
      </c>
      <c r="I2179" s="14" t="str">
        <f t="shared" si="173"/>
        <v>ITA-zan VETRI-13</v>
      </c>
      <c r="J2179" s="32" t="str">
        <f>MID(Tabella1[[#This Row],[COD PRODOTTO]],3,3)</f>
        <v>871</v>
      </c>
      <c r="K2179" s="32"/>
      <c r="L2179" t="str">
        <f t="shared" ref="L2179:L2242" si="175">IF($E2179="","non terminato","terminato")</f>
        <v>terminato</v>
      </c>
      <c r="M2179" t="str">
        <f t="shared" ref="M2179:M2242" si="176">TRIM(B2179)</f>
        <v>N0871546</v>
      </c>
      <c r="N2179" t="str">
        <f>TRIM(C2179)</f>
        <v>ITA</v>
      </c>
      <c r="O2179" t="str">
        <f>TRIM(D2179)</f>
        <v>zan VETRI</v>
      </c>
      <c r="P2179" t="str">
        <f t="shared" si="174"/>
        <v>non terminato</v>
      </c>
      <c r="Q2179" t="str">
        <f t="shared" si="174"/>
        <v>30</v>
      </c>
      <c r="R2179" t="str">
        <f t="shared" si="174"/>
        <v>13</v>
      </c>
    </row>
    <row r="2180" spans="1:18" ht="12.75" customHeight="1" x14ac:dyDescent="0.3">
      <c r="A2180" s="16">
        <v>2185</v>
      </c>
      <c r="B2180" s="14" t="s">
        <v>1047</v>
      </c>
      <c r="C2180" s="14" t="s">
        <v>8</v>
      </c>
      <c r="D2180" s="14" t="s">
        <v>65</v>
      </c>
      <c r="E2180" s="15" t="s">
        <v>1391</v>
      </c>
      <c r="F2180" s="16">
        <v>10</v>
      </c>
      <c r="G2180" s="17">
        <v>14</v>
      </c>
      <c r="H2180" s="18">
        <f t="shared" si="172"/>
        <v>140</v>
      </c>
      <c r="I2180" s="14" t="str">
        <f t="shared" si="173"/>
        <v>ITA-zan PAM-14</v>
      </c>
      <c r="J2180" s="32" t="str">
        <f>MID(Tabella1[[#This Row],[COD PRODOTTO]],3,3)</f>
        <v>638</v>
      </c>
      <c r="K2180" s="32"/>
      <c r="L2180" t="str">
        <f t="shared" si="175"/>
        <v>terminato</v>
      </c>
      <c r="M2180" t="str">
        <f t="shared" si="176"/>
        <v>M5638631</v>
      </c>
      <c r="N2180" t="str">
        <f>TRIM(C2180)</f>
        <v>ITA</v>
      </c>
      <c r="O2180" t="str">
        <f>TRIM(D2180)</f>
        <v>zan PAM</v>
      </c>
      <c r="P2180" t="str">
        <f t="shared" si="174"/>
        <v>non terminato</v>
      </c>
      <c r="Q2180" t="str">
        <f t="shared" si="174"/>
        <v>10</v>
      </c>
      <c r="R2180" t="str">
        <f t="shared" si="174"/>
        <v>14</v>
      </c>
    </row>
    <row r="2181" spans="1:18" ht="12.75" customHeight="1" x14ac:dyDescent="0.3">
      <c r="A2181" s="16">
        <v>2186</v>
      </c>
      <c r="B2181" s="14" t="s">
        <v>1047</v>
      </c>
      <c r="C2181" s="14" t="s">
        <v>8</v>
      </c>
      <c r="D2181" s="14" t="s">
        <v>65</v>
      </c>
      <c r="E2181" s="14" t="s">
        <v>10</v>
      </c>
      <c r="F2181" s="16">
        <v>0</v>
      </c>
      <c r="G2181" s="17">
        <v>30</v>
      </c>
      <c r="H2181" s="18" t="str">
        <f t="shared" si="172"/>
        <v/>
      </c>
      <c r="I2181" s="14" t="str">
        <f t="shared" si="173"/>
        <v>ITA-zan PAM-30</v>
      </c>
      <c r="J2181" s="32" t="str">
        <f>MID(Tabella1[[#This Row],[COD PRODOTTO]],3,3)</f>
        <v>638</v>
      </c>
      <c r="K2181" s="32"/>
      <c r="L2181" t="str">
        <f t="shared" si="175"/>
        <v>terminato</v>
      </c>
      <c r="M2181" t="str">
        <f t="shared" si="176"/>
        <v>M5638631</v>
      </c>
      <c r="N2181" t="str">
        <f>TRIM(C2181)</f>
        <v>ITA</v>
      </c>
      <c r="O2181" t="str">
        <f>TRIM(D2181)</f>
        <v>zan PAM</v>
      </c>
      <c r="P2181" t="str">
        <f t="shared" si="174"/>
        <v>terminato</v>
      </c>
      <c r="Q2181" t="str">
        <f t="shared" si="174"/>
        <v>0</v>
      </c>
      <c r="R2181" t="str">
        <f t="shared" si="174"/>
        <v>30</v>
      </c>
    </row>
    <row r="2182" spans="1:18" ht="12.75" customHeight="1" x14ac:dyDescent="0.3">
      <c r="A2182" s="16">
        <v>2187</v>
      </c>
      <c r="B2182" s="14" t="s">
        <v>1047</v>
      </c>
      <c r="C2182" s="14" t="s">
        <v>8</v>
      </c>
      <c r="D2182" s="14" t="s">
        <v>65</v>
      </c>
      <c r="E2182" s="15" t="s">
        <v>1391</v>
      </c>
      <c r="F2182" s="16">
        <v>30</v>
      </c>
      <c r="G2182" s="17">
        <v>22</v>
      </c>
      <c r="H2182" s="18">
        <f t="shared" si="172"/>
        <v>660</v>
      </c>
      <c r="I2182" s="14" t="str">
        <f t="shared" si="173"/>
        <v>ITA-zan PAM-22</v>
      </c>
      <c r="J2182" s="32" t="str">
        <f>MID(Tabella1[[#This Row],[COD PRODOTTO]],3,3)</f>
        <v>638</v>
      </c>
      <c r="K2182" s="32"/>
      <c r="L2182" t="str">
        <f t="shared" si="175"/>
        <v>terminato</v>
      </c>
      <c r="M2182" t="str">
        <f t="shared" si="176"/>
        <v>M5638631</v>
      </c>
      <c r="N2182" t="str">
        <f>TRIM(C2182)</f>
        <v>ITA</v>
      </c>
      <c r="O2182" t="str">
        <f>TRIM(D2182)</f>
        <v>zan PAM</v>
      </c>
      <c r="P2182" t="str">
        <f t="shared" si="174"/>
        <v>non terminato</v>
      </c>
      <c r="Q2182" t="str">
        <f t="shared" si="174"/>
        <v>30</v>
      </c>
      <c r="R2182" t="str">
        <f t="shared" si="174"/>
        <v>22</v>
      </c>
    </row>
    <row r="2183" spans="1:18" ht="12.75" customHeight="1" x14ac:dyDescent="0.3">
      <c r="A2183" s="16">
        <v>2188</v>
      </c>
      <c r="B2183" s="14" t="s">
        <v>1048</v>
      </c>
      <c r="C2183" s="14" t="s">
        <v>8</v>
      </c>
      <c r="D2183" s="14" t="s">
        <v>36</v>
      </c>
      <c r="E2183" s="14" t="s">
        <v>10</v>
      </c>
      <c r="F2183" s="16">
        <v>0</v>
      </c>
      <c r="G2183" s="17">
        <v>16</v>
      </c>
      <c r="H2183" s="18" t="str">
        <f t="shared" si="172"/>
        <v/>
      </c>
      <c r="I2183" s="14" t="str">
        <f t="shared" si="173"/>
        <v>ITA-zan VETRI-16</v>
      </c>
      <c r="J2183" s="32" t="str">
        <f>MID(Tabella1[[#This Row],[COD PRODOTTO]],3,3)</f>
        <v>184</v>
      </c>
      <c r="K2183" s="32"/>
      <c r="L2183" t="str">
        <f t="shared" si="175"/>
        <v>terminato</v>
      </c>
      <c r="M2183" t="str">
        <f t="shared" si="176"/>
        <v>M6184733</v>
      </c>
      <c r="N2183" t="str">
        <f>TRIM(C2183)</f>
        <v>ITA</v>
      </c>
      <c r="O2183" t="str">
        <f>TRIM(D2183)</f>
        <v>zan VETRI</v>
      </c>
      <c r="P2183" t="str">
        <f t="shared" si="174"/>
        <v>terminato</v>
      </c>
      <c r="Q2183" t="str">
        <f t="shared" si="174"/>
        <v>0</v>
      </c>
      <c r="R2183" t="str">
        <f t="shared" si="174"/>
        <v>16</v>
      </c>
    </row>
    <row r="2184" spans="1:18" ht="12.75" customHeight="1" x14ac:dyDescent="0.3">
      <c r="A2184" s="16">
        <v>2189</v>
      </c>
      <c r="B2184" s="14" t="s">
        <v>1049</v>
      </c>
      <c r="C2184" s="14" t="s">
        <v>8</v>
      </c>
      <c r="D2184" s="14" t="s">
        <v>9</v>
      </c>
      <c r="E2184" s="14" t="s">
        <v>10</v>
      </c>
      <c r="F2184" s="16">
        <v>0</v>
      </c>
      <c r="G2184" s="17">
        <v>23</v>
      </c>
      <c r="H2184" s="18" t="str">
        <f t="shared" si="172"/>
        <v/>
      </c>
      <c r="I2184" s="14" t="str">
        <f t="shared" si="173"/>
        <v>ITA-SG-23</v>
      </c>
      <c r="J2184" s="32" t="str">
        <f>MID(Tabella1[[#This Row],[COD PRODOTTO]],3,3)</f>
        <v>916</v>
      </c>
      <c r="K2184" s="32"/>
      <c r="L2184" t="str">
        <f t="shared" si="175"/>
        <v>terminato</v>
      </c>
      <c r="M2184" t="str">
        <f t="shared" si="176"/>
        <v>L1916779</v>
      </c>
      <c r="N2184" t="str">
        <f>TRIM(C2184)</f>
        <v>ITA</v>
      </c>
      <c r="O2184" t="str">
        <f>TRIM(D2184)</f>
        <v>SG</v>
      </c>
      <c r="P2184" t="str">
        <f t="shared" si="174"/>
        <v>terminato</v>
      </c>
      <c r="Q2184" t="str">
        <f t="shared" si="174"/>
        <v>0</v>
      </c>
      <c r="R2184" t="str">
        <f t="shared" si="174"/>
        <v>23</v>
      </c>
    </row>
    <row r="2185" spans="1:18" ht="12.75" customHeight="1" x14ac:dyDescent="0.3">
      <c r="A2185" s="16">
        <v>2190</v>
      </c>
      <c r="B2185" s="14" t="s">
        <v>1050</v>
      </c>
      <c r="C2185" s="14" t="s">
        <v>8</v>
      </c>
      <c r="D2185" s="14" t="s">
        <v>9</v>
      </c>
      <c r="E2185" s="14" t="s">
        <v>10</v>
      </c>
      <c r="F2185" s="16">
        <v>0</v>
      </c>
      <c r="G2185" s="17">
        <v>26</v>
      </c>
      <c r="H2185" s="18" t="str">
        <f t="shared" si="172"/>
        <v/>
      </c>
      <c r="I2185" s="14" t="str">
        <f t="shared" si="173"/>
        <v>ITA-SG-26</v>
      </c>
      <c r="J2185" s="32" t="str">
        <f>MID(Tabella1[[#This Row],[COD PRODOTTO]],3,3)</f>
        <v>124</v>
      </c>
      <c r="K2185" s="32"/>
      <c r="L2185" t="str">
        <f t="shared" si="175"/>
        <v>terminato</v>
      </c>
      <c r="M2185" t="str">
        <f t="shared" si="176"/>
        <v>L9124434</v>
      </c>
      <c r="N2185" t="str">
        <f>TRIM(C2185)</f>
        <v>ITA</v>
      </c>
      <c r="O2185" t="str">
        <f>TRIM(D2185)</f>
        <v>SG</v>
      </c>
      <c r="P2185" t="str">
        <f t="shared" si="174"/>
        <v>terminato</v>
      </c>
      <c r="Q2185" t="str">
        <f t="shared" si="174"/>
        <v>0</v>
      </c>
      <c r="R2185" t="str">
        <f t="shared" si="174"/>
        <v>26</v>
      </c>
    </row>
    <row r="2186" spans="1:18" ht="12.75" customHeight="1" x14ac:dyDescent="0.3">
      <c r="A2186" s="16">
        <v>2191</v>
      </c>
      <c r="B2186" s="14" t="s">
        <v>1050</v>
      </c>
      <c r="C2186" s="14" t="s">
        <v>8</v>
      </c>
      <c r="D2186" s="14" t="s">
        <v>9</v>
      </c>
      <c r="E2186" s="15" t="s">
        <v>1391</v>
      </c>
      <c r="F2186" s="16">
        <v>10</v>
      </c>
      <c r="G2186" s="17">
        <v>24</v>
      </c>
      <c r="H2186" s="18">
        <f t="shared" si="172"/>
        <v>240</v>
      </c>
      <c r="I2186" s="14" t="str">
        <f t="shared" si="173"/>
        <v>ITA-SG-24</v>
      </c>
      <c r="J2186" s="32" t="str">
        <f>MID(Tabella1[[#This Row],[COD PRODOTTO]],3,3)</f>
        <v>124</v>
      </c>
      <c r="K2186" s="32"/>
      <c r="L2186" t="str">
        <f t="shared" si="175"/>
        <v>terminato</v>
      </c>
      <c r="M2186" t="str">
        <f t="shared" si="176"/>
        <v>L9124434</v>
      </c>
      <c r="N2186" t="str">
        <f>TRIM(C2186)</f>
        <v>ITA</v>
      </c>
      <c r="O2186" t="str">
        <f>TRIM(D2186)</f>
        <v>SG</v>
      </c>
      <c r="P2186" t="str">
        <f t="shared" si="174"/>
        <v>non terminato</v>
      </c>
      <c r="Q2186" t="str">
        <f t="shared" si="174"/>
        <v>10</v>
      </c>
      <c r="R2186" t="str">
        <f t="shared" si="174"/>
        <v>24</v>
      </c>
    </row>
    <row r="2187" spans="1:18" ht="12.75" customHeight="1" x14ac:dyDescent="0.3">
      <c r="A2187" s="16">
        <v>2192</v>
      </c>
      <c r="B2187" s="14" t="s">
        <v>1051</v>
      </c>
      <c r="C2187" s="14" t="s">
        <v>8</v>
      </c>
      <c r="D2187" s="14" t="s">
        <v>47</v>
      </c>
      <c r="E2187" s="14" t="s">
        <v>10</v>
      </c>
      <c r="F2187" s="16">
        <v>0</v>
      </c>
      <c r="G2187" s="17">
        <v>26</v>
      </c>
      <c r="H2187" s="18" t="str">
        <f t="shared" si="172"/>
        <v/>
      </c>
      <c r="I2187" s="14" t="str">
        <f t="shared" si="173"/>
        <v>ITA-zan pin SPA-26</v>
      </c>
      <c r="J2187" s="32" t="str">
        <f>MID(Tabella1[[#This Row],[COD PRODOTTO]],3,3)</f>
        <v>998</v>
      </c>
      <c r="K2187" s="32"/>
      <c r="L2187" t="str">
        <f t="shared" si="175"/>
        <v>terminato</v>
      </c>
      <c r="M2187" t="str">
        <f t="shared" si="176"/>
        <v>G0998149</v>
      </c>
      <c r="N2187" t="str">
        <f>TRIM(C2187)</f>
        <v>ITA</v>
      </c>
      <c r="O2187" t="str">
        <f>TRIM(D2187)</f>
        <v>zan pin SPA</v>
      </c>
      <c r="P2187" t="str">
        <f t="shared" si="174"/>
        <v>terminato</v>
      </c>
      <c r="Q2187" t="str">
        <f t="shared" si="174"/>
        <v>0</v>
      </c>
      <c r="R2187" t="str">
        <f t="shared" si="174"/>
        <v>26</v>
      </c>
    </row>
    <row r="2188" spans="1:18" ht="12.75" customHeight="1" x14ac:dyDescent="0.3">
      <c r="A2188" s="16">
        <v>2193</v>
      </c>
      <c r="B2188" s="14" t="s">
        <v>1052</v>
      </c>
      <c r="C2188" s="14" t="s">
        <v>8</v>
      </c>
      <c r="D2188" s="14" t="s">
        <v>47</v>
      </c>
      <c r="E2188" s="14" t="s">
        <v>10</v>
      </c>
      <c r="F2188" s="16">
        <v>0</v>
      </c>
      <c r="G2188" s="17">
        <v>32</v>
      </c>
      <c r="H2188" s="18" t="str">
        <f t="shared" si="172"/>
        <v/>
      </c>
      <c r="I2188" s="14" t="str">
        <f t="shared" si="173"/>
        <v>ITA-zan pin SPA-32</v>
      </c>
      <c r="J2188" s="32" t="str">
        <f>MID(Tabella1[[#This Row],[COD PRODOTTO]],3,3)</f>
        <v>409</v>
      </c>
      <c r="K2188" s="32"/>
      <c r="L2188" t="str">
        <f t="shared" si="175"/>
        <v>terminato</v>
      </c>
      <c r="M2188" t="str">
        <f t="shared" si="176"/>
        <v>E1409449</v>
      </c>
      <c r="N2188" t="str">
        <f>TRIM(C2188)</f>
        <v>ITA</v>
      </c>
      <c r="O2188" t="str">
        <f>TRIM(D2188)</f>
        <v>zan pin SPA</v>
      </c>
      <c r="P2188" t="str">
        <f t="shared" si="174"/>
        <v>terminato</v>
      </c>
      <c r="Q2188" t="str">
        <f t="shared" si="174"/>
        <v>0</v>
      </c>
      <c r="R2188" t="str">
        <f t="shared" si="174"/>
        <v>32</v>
      </c>
    </row>
    <row r="2189" spans="1:18" ht="12.75" customHeight="1" x14ac:dyDescent="0.3">
      <c r="A2189" s="16">
        <v>2194</v>
      </c>
      <c r="B2189" s="14" t="s">
        <v>1052</v>
      </c>
      <c r="C2189" s="14" t="s">
        <v>8</v>
      </c>
      <c r="D2189" s="14" t="s">
        <v>47</v>
      </c>
      <c r="E2189" s="15" t="s">
        <v>1391</v>
      </c>
      <c r="F2189" s="16">
        <v>30</v>
      </c>
      <c r="G2189" s="17">
        <v>39</v>
      </c>
      <c r="H2189" s="18">
        <f t="shared" si="172"/>
        <v>1170</v>
      </c>
      <c r="I2189" s="14" t="str">
        <f t="shared" si="173"/>
        <v>ITA-zan pin SPA-39</v>
      </c>
      <c r="J2189" s="32" t="str">
        <f>MID(Tabella1[[#This Row],[COD PRODOTTO]],3,3)</f>
        <v>409</v>
      </c>
      <c r="K2189" s="32"/>
      <c r="L2189" t="str">
        <f t="shared" si="175"/>
        <v>terminato</v>
      </c>
      <c r="M2189" t="str">
        <f t="shared" si="176"/>
        <v>E1409449</v>
      </c>
      <c r="N2189" t="str">
        <f>TRIM(C2189)</f>
        <v>ITA</v>
      </c>
      <c r="O2189" t="str">
        <f>TRIM(D2189)</f>
        <v>zan pin SPA</v>
      </c>
      <c r="P2189" t="str">
        <f t="shared" si="174"/>
        <v>non terminato</v>
      </c>
      <c r="Q2189" t="str">
        <f t="shared" si="174"/>
        <v>30</v>
      </c>
      <c r="R2189" t="str">
        <f t="shared" si="174"/>
        <v>39</v>
      </c>
    </row>
    <row r="2190" spans="1:18" ht="12.75" customHeight="1" x14ac:dyDescent="0.3">
      <c r="A2190" s="16">
        <v>2195</v>
      </c>
      <c r="B2190" s="14" t="s">
        <v>1053</v>
      </c>
      <c r="C2190" s="14" t="s">
        <v>8</v>
      </c>
      <c r="D2190" s="14" t="s">
        <v>47</v>
      </c>
      <c r="E2190" s="14" t="s">
        <v>10</v>
      </c>
      <c r="F2190" s="16">
        <v>0</v>
      </c>
      <c r="G2190" s="17">
        <v>21</v>
      </c>
      <c r="H2190" s="18" t="str">
        <f t="shared" si="172"/>
        <v/>
      </c>
      <c r="I2190" s="14" t="str">
        <f t="shared" si="173"/>
        <v>ITA-zan pin SPA-21</v>
      </c>
      <c r="J2190" s="32" t="str">
        <f>MID(Tabella1[[#This Row],[COD PRODOTTO]],3,3)</f>
        <v>485</v>
      </c>
      <c r="K2190" s="32"/>
      <c r="L2190" t="str">
        <f t="shared" si="175"/>
        <v>terminato</v>
      </c>
      <c r="M2190" t="str">
        <f t="shared" si="176"/>
        <v>R2485855</v>
      </c>
      <c r="N2190" t="str">
        <f>TRIM(C2190)</f>
        <v>ITA</v>
      </c>
      <c r="O2190" t="str">
        <f>TRIM(D2190)</f>
        <v>zan pin SPA</v>
      </c>
      <c r="P2190" t="str">
        <f t="shared" si="174"/>
        <v>terminato</v>
      </c>
      <c r="Q2190" t="str">
        <f t="shared" si="174"/>
        <v>0</v>
      </c>
      <c r="R2190" t="str">
        <f t="shared" si="174"/>
        <v>21</v>
      </c>
    </row>
    <row r="2191" spans="1:18" ht="12.75" customHeight="1" x14ac:dyDescent="0.3">
      <c r="A2191" s="16">
        <v>2196</v>
      </c>
      <c r="B2191" s="14" t="s">
        <v>1054</v>
      </c>
      <c r="C2191" s="14" t="s">
        <v>8</v>
      </c>
      <c r="D2191" s="14" t="s">
        <v>36</v>
      </c>
      <c r="E2191" s="14" t="s">
        <v>10</v>
      </c>
      <c r="F2191" s="16">
        <v>0</v>
      </c>
      <c r="G2191" s="17">
        <v>27</v>
      </c>
      <c r="H2191" s="18" t="str">
        <f t="shared" si="172"/>
        <v/>
      </c>
      <c r="I2191" s="14" t="str">
        <f t="shared" si="173"/>
        <v>ITA-zan VETRI-27</v>
      </c>
      <c r="J2191" s="32" t="str">
        <f>MID(Tabella1[[#This Row],[COD PRODOTTO]],3,3)</f>
        <v>479</v>
      </c>
      <c r="K2191" s="32"/>
      <c r="L2191" t="str">
        <f t="shared" si="175"/>
        <v>terminato</v>
      </c>
      <c r="M2191" t="str">
        <f t="shared" si="176"/>
        <v>L7479851</v>
      </c>
      <c r="N2191" t="str">
        <f>TRIM(C2191)</f>
        <v>ITA</v>
      </c>
      <c r="O2191" t="str">
        <f>TRIM(D2191)</f>
        <v>zan VETRI</v>
      </c>
      <c r="P2191" t="str">
        <f t="shared" si="174"/>
        <v>terminato</v>
      </c>
      <c r="Q2191" t="str">
        <f t="shared" si="174"/>
        <v>0</v>
      </c>
      <c r="R2191" t="str">
        <f t="shared" si="174"/>
        <v>27</v>
      </c>
    </row>
    <row r="2192" spans="1:18" ht="12.75" customHeight="1" x14ac:dyDescent="0.3">
      <c r="A2192" s="16">
        <v>2197</v>
      </c>
      <c r="B2192" s="14" t="s">
        <v>1054</v>
      </c>
      <c r="C2192" s="14" t="s">
        <v>8</v>
      </c>
      <c r="D2192" s="14" t="s">
        <v>36</v>
      </c>
      <c r="E2192" s="15" t="s">
        <v>1391</v>
      </c>
      <c r="F2192" s="16">
        <v>30</v>
      </c>
      <c r="G2192" s="17">
        <v>27</v>
      </c>
      <c r="H2192" s="18">
        <f t="shared" si="172"/>
        <v>810</v>
      </c>
      <c r="I2192" s="14" t="str">
        <f t="shared" si="173"/>
        <v>ITA-zan VETRI-27</v>
      </c>
      <c r="J2192" s="32" t="str">
        <f>MID(Tabella1[[#This Row],[COD PRODOTTO]],3,3)</f>
        <v>479</v>
      </c>
      <c r="K2192" s="32"/>
      <c r="L2192" t="str">
        <f t="shared" si="175"/>
        <v>terminato</v>
      </c>
      <c r="M2192" t="str">
        <f t="shared" si="176"/>
        <v>L7479851</v>
      </c>
      <c r="N2192" t="str">
        <f>TRIM(C2192)</f>
        <v>ITA</v>
      </c>
      <c r="O2192" t="str">
        <f>TRIM(D2192)</f>
        <v>zan VETRI</v>
      </c>
      <c r="P2192" t="str">
        <f t="shared" si="174"/>
        <v>non terminato</v>
      </c>
      <c r="Q2192" t="str">
        <f t="shared" si="174"/>
        <v>30</v>
      </c>
      <c r="R2192" t="str">
        <f t="shared" si="174"/>
        <v>27</v>
      </c>
    </row>
    <row r="2193" spans="1:18" ht="12.75" customHeight="1" x14ac:dyDescent="0.3">
      <c r="A2193" s="16">
        <v>2198</v>
      </c>
      <c r="B2193" s="14" t="s">
        <v>1054</v>
      </c>
      <c r="C2193" s="14" t="s">
        <v>8</v>
      </c>
      <c r="D2193" s="14" t="s">
        <v>36</v>
      </c>
      <c r="E2193" s="15" t="s">
        <v>1391</v>
      </c>
      <c r="F2193" s="16">
        <v>10</v>
      </c>
      <c r="G2193" s="17">
        <v>40</v>
      </c>
      <c r="H2193" s="18">
        <f t="shared" si="172"/>
        <v>400</v>
      </c>
      <c r="I2193" s="14" t="str">
        <f t="shared" si="173"/>
        <v>ITA-zan VETRI-40</v>
      </c>
      <c r="J2193" s="32" t="str">
        <f>MID(Tabella1[[#This Row],[COD PRODOTTO]],3,3)</f>
        <v>479</v>
      </c>
      <c r="K2193" s="32"/>
      <c r="L2193" t="str">
        <f t="shared" si="175"/>
        <v>terminato</v>
      </c>
      <c r="M2193" t="str">
        <f t="shared" si="176"/>
        <v>L7479851</v>
      </c>
      <c r="N2193" t="str">
        <f>TRIM(C2193)</f>
        <v>ITA</v>
      </c>
      <c r="O2193" t="str">
        <f>TRIM(D2193)</f>
        <v>zan VETRI</v>
      </c>
      <c r="P2193" t="str">
        <f t="shared" si="174"/>
        <v>non terminato</v>
      </c>
      <c r="Q2193" t="str">
        <f t="shared" si="174"/>
        <v>10</v>
      </c>
      <c r="R2193" t="str">
        <f t="shared" si="174"/>
        <v>40</v>
      </c>
    </row>
    <row r="2194" spans="1:18" ht="12.75" customHeight="1" x14ac:dyDescent="0.3">
      <c r="A2194" s="16">
        <v>2199</v>
      </c>
      <c r="B2194" s="14" t="s">
        <v>1055</v>
      </c>
      <c r="C2194" s="14" t="s">
        <v>30</v>
      </c>
      <c r="D2194" s="14" t="s">
        <v>36</v>
      </c>
      <c r="E2194" s="14" t="s">
        <v>10</v>
      </c>
      <c r="F2194" s="16">
        <v>0</v>
      </c>
      <c r="G2194" s="17">
        <v>19</v>
      </c>
      <c r="H2194" s="18" t="str">
        <f t="shared" si="172"/>
        <v/>
      </c>
      <c r="I2194" s="14" t="str">
        <f t="shared" si="173"/>
        <v>NON PRESENTE-zan VETRI-19</v>
      </c>
      <c r="J2194" s="32" t="str">
        <f>MID(Tabella1[[#This Row],[COD PRODOTTO]],3,3)</f>
        <v>642</v>
      </c>
      <c r="K2194" s="32"/>
      <c r="L2194" t="str">
        <f t="shared" si="175"/>
        <v>terminato</v>
      </c>
      <c r="M2194" t="str">
        <f t="shared" si="176"/>
        <v>L8642349</v>
      </c>
      <c r="N2194" t="str">
        <f>TRIM(C2194)</f>
        <v>NON PRESENTE</v>
      </c>
      <c r="O2194" t="str">
        <f>TRIM(D2194)</f>
        <v>zan VETRI</v>
      </c>
      <c r="P2194" t="str">
        <f t="shared" si="174"/>
        <v>terminato</v>
      </c>
      <c r="Q2194" t="str">
        <f t="shared" si="174"/>
        <v>0</v>
      </c>
      <c r="R2194" t="str">
        <f t="shared" si="174"/>
        <v>19</v>
      </c>
    </row>
    <row r="2195" spans="1:18" ht="12.75" customHeight="1" x14ac:dyDescent="0.3">
      <c r="A2195" s="16">
        <v>2200</v>
      </c>
      <c r="B2195" s="14" t="s">
        <v>1056</v>
      </c>
      <c r="C2195" s="14" t="s">
        <v>8</v>
      </c>
      <c r="D2195" s="14" t="s">
        <v>9</v>
      </c>
      <c r="E2195" s="15" t="s">
        <v>1391</v>
      </c>
      <c r="F2195" s="16">
        <v>10</v>
      </c>
      <c r="G2195" s="17">
        <v>26</v>
      </c>
      <c r="H2195" s="18">
        <f t="shared" si="172"/>
        <v>260</v>
      </c>
      <c r="I2195" s="14" t="str">
        <f t="shared" si="173"/>
        <v>ITA-SG-26</v>
      </c>
      <c r="J2195" s="32" t="str">
        <f>MID(Tabella1[[#This Row],[COD PRODOTTO]],3,3)</f>
        <v>690</v>
      </c>
      <c r="K2195" s="32"/>
      <c r="L2195" t="str">
        <f t="shared" si="175"/>
        <v>terminato</v>
      </c>
      <c r="M2195" t="str">
        <f t="shared" si="176"/>
        <v>G9690805</v>
      </c>
      <c r="N2195" t="str">
        <f>TRIM(C2195)</f>
        <v>ITA</v>
      </c>
      <c r="O2195" t="str">
        <f>TRIM(D2195)</f>
        <v>SG</v>
      </c>
      <c r="P2195" t="str">
        <f t="shared" si="174"/>
        <v>non terminato</v>
      </c>
      <c r="Q2195" t="str">
        <f t="shared" si="174"/>
        <v>10</v>
      </c>
      <c r="R2195" t="str">
        <f t="shared" si="174"/>
        <v>26</v>
      </c>
    </row>
    <row r="2196" spans="1:18" ht="12.75" customHeight="1" x14ac:dyDescent="0.3">
      <c r="A2196" s="16">
        <v>2201</v>
      </c>
      <c r="B2196" s="14" t="s">
        <v>1056</v>
      </c>
      <c r="C2196" s="14" t="s">
        <v>8</v>
      </c>
      <c r="D2196" s="14" t="s">
        <v>9</v>
      </c>
      <c r="E2196" s="14" t="s">
        <v>10</v>
      </c>
      <c r="F2196" s="16">
        <v>0</v>
      </c>
      <c r="G2196" s="17">
        <v>27</v>
      </c>
      <c r="H2196" s="18" t="str">
        <f t="shared" si="172"/>
        <v/>
      </c>
      <c r="I2196" s="14" t="str">
        <f t="shared" si="173"/>
        <v>ITA-SG-27</v>
      </c>
      <c r="J2196" s="32" t="str">
        <f>MID(Tabella1[[#This Row],[COD PRODOTTO]],3,3)</f>
        <v>690</v>
      </c>
      <c r="K2196" s="32"/>
      <c r="L2196" t="str">
        <f t="shared" si="175"/>
        <v>terminato</v>
      </c>
      <c r="M2196" t="str">
        <f t="shared" si="176"/>
        <v>G9690805</v>
      </c>
      <c r="N2196" t="str">
        <f>TRIM(C2196)</f>
        <v>ITA</v>
      </c>
      <c r="O2196" t="str">
        <f>TRIM(D2196)</f>
        <v>SG</v>
      </c>
      <c r="P2196" t="str">
        <f t="shared" si="174"/>
        <v>terminato</v>
      </c>
      <c r="Q2196" t="str">
        <f t="shared" si="174"/>
        <v>0</v>
      </c>
      <c r="R2196" t="str">
        <f t="shared" si="174"/>
        <v>27</v>
      </c>
    </row>
    <row r="2197" spans="1:18" ht="12.75" customHeight="1" x14ac:dyDescent="0.3">
      <c r="A2197" s="16">
        <v>2202</v>
      </c>
      <c r="B2197" s="14" t="s">
        <v>1057</v>
      </c>
      <c r="C2197" s="14" t="s">
        <v>8</v>
      </c>
      <c r="D2197" s="14" t="s">
        <v>9</v>
      </c>
      <c r="E2197" s="14" t="s">
        <v>10</v>
      </c>
      <c r="F2197" s="16">
        <v>0</v>
      </c>
      <c r="G2197" s="17">
        <v>13</v>
      </c>
      <c r="H2197" s="18" t="str">
        <f t="shared" si="172"/>
        <v/>
      </c>
      <c r="I2197" s="14" t="str">
        <f t="shared" si="173"/>
        <v>ITA-SG-13</v>
      </c>
      <c r="J2197" s="32" t="str">
        <f>MID(Tabella1[[#This Row],[COD PRODOTTO]],3,3)</f>
        <v>927</v>
      </c>
      <c r="K2197" s="32"/>
      <c r="L2197" t="str">
        <f t="shared" si="175"/>
        <v>terminato</v>
      </c>
      <c r="M2197" t="str">
        <f t="shared" si="176"/>
        <v>L5927132</v>
      </c>
      <c r="N2197" t="str">
        <f>TRIM(C2197)</f>
        <v>ITA</v>
      </c>
      <c r="O2197" t="str">
        <f>TRIM(D2197)</f>
        <v>SG</v>
      </c>
      <c r="P2197" t="str">
        <f t="shared" si="174"/>
        <v>terminato</v>
      </c>
      <c r="Q2197" t="str">
        <f t="shared" si="174"/>
        <v>0</v>
      </c>
      <c r="R2197" t="str">
        <f t="shared" si="174"/>
        <v>13</v>
      </c>
    </row>
    <row r="2198" spans="1:18" ht="12.75" customHeight="1" x14ac:dyDescent="0.3">
      <c r="A2198" s="16">
        <v>2203</v>
      </c>
      <c r="B2198" s="14" t="s">
        <v>1057</v>
      </c>
      <c r="C2198" s="14" t="s">
        <v>8</v>
      </c>
      <c r="D2198" s="14" t="s">
        <v>9</v>
      </c>
      <c r="E2198" s="15" t="s">
        <v>1391</v>
      </c>
      <c r="F2198" s="16">
        <v>10</v>
      </c>
      <c r="G2198" s="17">
        <v>36</v>
      </c>
      <c r="H2198" s="18">
        <f t="shared" si="172"/>
        <v>360</v>
      </c>
      <c r="I2198" s="14" t="str">
        <f t="shared" si="173"/>
        <v>ITA-SG-36</v>
      </c>
      <c r="J2198" s="32" t="str">
        <f>MID(Tabella1[[#This Row],[COD PRODOTTO]],3,3)</f>
        <v>927</v>
      </c>
      <c r="K2198" s="32"/>
      <c r="L2198" t="str">
        <f t="shared" si="175"/>
        <v>terminato</v>
      </c>
      <c r="M2198" t="str">
        <f t="shared" si="176"/>
        <v>L5927132</v>
      </c>
      <c r="N2198" t="str">
        <f>TRIM(C2198)</f>
        <v>ITA</v>
      </c>
      <c r="O2198" t="str">
        <f>TRIM(D2198)</f>
        <v>SG</v>
      </c>
      <c r="P2198" t="str">
        <f t="shared" si="174"/>
        <v>non terminato</v>
      </c>
      <c r="Q2198" t="str">
        <f t="shared" si="174"/>
        <v>10</v>
      </c>
      <c r="R2198" t="str">
        <f t="shared" si="174"/>
        <v>36</v>
      </c>
    </row>
    <row r="2199" spans="1:18" ht="12.75" customHeight="1" x14ac:dyDescent="0.3">
      <c r="A2199" s="16">
        <v>2204</v>
      </c>
      <c r="B2199" s="14" t="s">
        <v>1058</v>
      </c>
      <c r="C2199" s="14" t="s">
        <v>8</v>
      </c>
      <c r="D2199" s="14" t="s">
        <v>9</v>
      </c>
      <c r="E2199" s="14" t="s">
        <v>10</v>
      </c>
      <c r="F2199" s="16">
        <v>0</v>
      </c>
      <c r="G2199" s="17">
        <v>16</v>
      </c>
      <c r="H2199" s="18" t="str">
        <f t="shared" si="172"/>
        <v/>
      </c>
      <c r="I2199" s="14" t="str">
        <f t="shared" si="173"/>
        <v>ITA-SG-16</v>
      </c>
      <c r="J2199" s="32" t="str">
        <f>MID(Tabella1[[#This Row],[COD PRODOTTO]],3,3)</f>
        <v>847</v>
      </c>
      <c r="K2199" s="32"/>
      <c r="L2199" t="str">
        <f t="shared" si="175"/>
        <v>terminato</v>
      </c>
      <c r="M2199" t="str">
        <f t="shared" si="176"/>
        <v>M4847640</v>
      </c>
      <c r="N2199" t="str">
        <f>TRIM(C2199)</f>
        <v>ITA</v>
      </c>
      <c r="O2199" t="str">
        <f>TRIM(D2199)</f>
        <v>SG</v>
      </c>
      <c r="P2199" t="str">
        <f t="shared" si="174"/>
        <v>terminato</v>
      </c>
      <c r="Q2199" t="str">
        <f t="shared" si="174"/>
        <v>0</v>
      </c>
      <c r="R2199" t="str">
        <f t="shared" si="174"/>
        <v>16</v>
      </c>
    </row>
    <row r="2200" spans="1:18" ht="12.75" customHeight="1" x14ac:dyDescent="0.3">
      <c r="A2200" s="16">
        <v>2205</v>
      </c>
      <c r="B2200" s="14" t="s">
        <v>1059</v>
      </c>
      <c r="C2200" s="14" t="s">
        <v>8</v>
      </c>
      <c r="D2200" s="14" t="s">
        <v>47</v>
      </c>
      <c r="E2200" s="15" t="s">
        <v>1391</v>
      </c>
      <c r="F2200" s="16">
        <v>10</v>
      </c>
      <c r="G2200" s="17">
        <v>10</v>
      </c>
      <c r="H2200" s="18">
        <f t="shared" si="172"/>
        <v>100</v>
      </c>
      <c r="I2200" s="14" t="str">
        <f t="shared" si="173"/>
        <v>ITA-zan pin SPA-10</v>
      </c>
      <c r="J2200" s="32" t="str">
        <f>MID(Tabella1[[#This Row],[COD PRODOTTO]],3,3)</f>
        <v>706</v>
      </c>
      <c r="K2200" s="32"/>
      <c r="L2200" t="str">
        <f t="shared" si="175"/>
        <v>terminato</v>
      </c>
      <c r="M2200" t="str">
        <f t="shared" si="176"/>
        <v>G2706317</v>
      </c>
      <c r="N2200" t="str">
        <f>TRIM(C2200)</f>
        <v>ITA</v>
      </c>
      <c r="O2200" t="str">
        <f>TRIM(D2200)</f>
        <v>zan pin SPA</v>
      </c>
      <c r="P2200" t="str">
        <f t="shared" si="174"/>
        <v>non terminato</v>
      </c>
      <c r="Q2200" t="str">
        <f t="shared" si="174"/>
        <v>10</v>
      </c>
      <c r="R2200" t="str">
        <f t="shared" si="174"/>
        <v>10</v>
      </c>
    </row>
    <row r="2201" spans="1:18" ht="12.75" customHeight="1" x14ac:dyDescent="0.3">
      <c r="A2201" s="16">
        <v>2206</v>
      </c>
      <c r="B2201" s="14" t="s">
        <v>1059</v>
      </c>
      <c r="C2201" s="14" t="s">
        <v>8</v>
      </c>
      <c r="D2201" s="14" t="s">
        <v>47</v>
      </c>
      <c r="E2201" s="15" t="s">
        <v>1391</v>
      </c>
      <c r="F2201" s="16">
        <v>30</v>
      </c>
      <c r="G2201" s="17">
        <v>31</v>
      </c>
      <c r="H2201" s="18">
        <f t="shared" si="172"/>
        <v>930</v>
      </c>
      <c r="I2201" s="14" t="str">
        <f t="shared" si="173"/>
        <v>ITA-zan pin SPA-31</v>
      </c>
      <c r="J2201" s="32" t="str">
        <f>MID(Tabella1[[#This Row],[COD PRODOTTO]],3,3)</f>
        <v>706</v>
      </c>
      <c r="K2201" s="32"/>
      <c r="L2201" t="str">
        <f t="shared" si="175"/>
        <v>terminato</v>
      </c>
      <c r="M2201" t="str">
        <f t="shared" si="176"/>
        <v>G2706317</v>
      </c>
      <c r="N2201" t="str">
        <f>TRIM(C2201)</f>
        <v>ITA</v>
      </c>
      <c r="O2201" t="str">
        <f>TRIM(D2201)</f>
        <v>zan pin SPA</v>
      </c>
      <c r="P2201" t="str">
        <f t="shared" si="174"/>
        <v>non terminato</v>
      </c>
      <c r="Q2201" t="str">
        <f t="shared" si="174"/>
        <v>30</v>
      </c>
      <c r="R2201" t="str">
        <f t="shared" si="174"/>
        <v>31</v>
      </c>
    </row>
    <row r="2202" spans="1:18" ht="12.75" customHeight="1" x14ac:dyDescent="0.3">
      <c r="A2202" s="16">
        <v>2207</v>
      </c>
      <c r="B2202" s="14" t="s">
        <v>1059</v>
      </c>
      <c r="C2202" s="14" t="s">
        <v>8</v>
      </c>
      <c r="D2202" s="14" t="s">
        <v>47</v>
      </c>
      <c r="E2202" s="14" t="s">
        <v>10</v>
      </c>
      <c r="F2202" s="16">
        <v>0</v>
      </c>
      <c r="G2202" s="17">
        <v>31</v>
      </c>
      <c r="H2202" s="18" t="str">
        <f t="shared" si="172"/>
        <v/>
      </c>
      <c r="I2202" s="14" t="str">
        <f t="shared" si="173"/>
        <v>ITA-zan pin SPA-31</v>
      </c>
      <c r="J2202" s="32" t="str">
        <f>MID(Tabella1[[#This Row],[COD PRODOTTO]],3,3)</f>
        <v>706</v>
      </c>
      <c r="K2202" s="32"/>
      <c r="L2202" t="str">
        <f t="shared" si="175"/>
        <v>terminato</v>
      </c>
      <c r="M2202" t="str">
        <f t="shared" si="176"/>
        <v>G2706317</v>
      </c>
      <c r="N2202" t="str">
        <f>TRIM(C2202)</f>
        <v>ITA</v>
      </c>
      <c r="O2202" t="str">
        <f>TRIM(D2202)</f>
        <v>zan pin SPA</v>
      </c>
      <c r="P2202" t="str">
        <f t="shared" si="174"/>
        <v>terminato</v>
      </c>
      <c r="Q2202" t="str">
        <f t="shared" si="174"/>
        <v>0</v>
      </c>
      <c r="R2202" t="str">
        <f t="shared" si="174"/>
        <v>31</v>
      </c>
    </row>
    <row r="2203" spans="1:18" ht="12.75" customHeight="1" x14ac:dyDescent="0.3">
      <c r="A2203" s="16">
        <v>2208</v>
      </c>
      <c r="B2203" s="14" t="s">
        <v>1060</v>
      </c>
      <c r="C2203" s="14" t="s">
        <v>8</v>
      </c>
      <c r="D2203" s="14" t="s">
        <v>9</v>
      </c>
      <c r="E2203" s="15" t="s">
        <v>1391</v>
      </c>
      <c r="F2203" s="16">
        <v>10</v>
      </c>
      <c r="G2203" s="17">
        <v>14</v>
      </c>
      <c r="H2203" s="18">
        <f t="shared" si="172"/>
        <v>140</v>
      </c>
      <c r="I2203" s="14" t="str">
        <f t="shared" si="173"/>
        <v>ITA-SG-14</v>
      </c>
      <c r="J2203" s="32" t="str">
        <f>MID(Tabella1[[#This Row],[COD PRODOTTO]],3,3)</f>
        <v>475</v>
      </c>
      <c r="K2203" s="32"/>
      <c r="L2203" t="str">
        <f t="shared" si="175"/>
        <v>terminato</v>
      </c>
      <c r="M2203" t="str">
        <f t="shared" si="176"/>
        <v>G0475118</v>
      </c>
      <c r="N2203" t="str">
        <f>TRIM(C2203)</f>
        <v>ITA</v>
      </c>
      <c r="O2203" t="str">
        <f>TRIM(D2203)</f>
        <v>SG</v>
      </c>
      <c r="P2203" t="str">
        <f t="shared" si="174"/>
        <v>non terminato</v>
      </c>
      <c r="Q2203" t="str">
        <f t="shared" si="174"/>
        <v>10</v>
      </c>
      <c r="R2203" t="str">
        <f t="shared" si="174"/>
        <v>14</v>
      </c>
    </row>
    <row r="2204" spans="1:18" ht="12.75" customHeight="1" x14ac:dyDescent="0.3">
      <c r="A2204" s="16">
        <v>2209</v>
      </c>
      <c r="B2204" s="14" t="s">
        <v>1060</v>
      </c>
      <c r="C2204" s="14" t="s">
        <v>8</v>
      </c>
      <c r="D2204" s="14" t="s">
        <v>9</v>
      </c>
      <c r="E2204" s="15" t="s">
        <v>1391</v>
      </c>
      <c r="F2204" s="16">
        <v>20</v>
      </c>
      <c r="G2204" s="17">
        <v>38</v>
      </c>
      <c r="H2204" s="18">
        <f t="shared" si="172"/>
        <v>760</v>
      </c>
      <c r="I2204" s="14" t="str">
        <f t="shared" si="173"/>
        <v>ITA-SG-38</v>
      </c>
      <c r="J2204" s="32" t="str">
        <f>MID(Tabella1[[#This Row],[COD PRODOTTO]],3,3)</f>
        <v>475</v>
      </c>
      <c r="K2204" s="32"/>
      <c r="L2204" t="str">
        <f t="shared" si="175"/>
        <v>terminato</v>
      </c>
      <c r="M2204" t="str">
        <f t="shared" si="176"/>
        <v>G0475118</v>
      </c>
      <c r="N2204" t="str">
        <f>TRIM(C2204)</f>
        <v>ITA</v>
      </c>
      <c r="O2204" t="str">
        <f>TRIM(D2204)</f>
        <v>SG</v>
      </c>
      <c r="P2204" t="str">
        <f t="shared" si="174"/>
        <v>non terminato</v>
      </c>
      <c r="Q2204" t="str">
        <f t="shared" si="174"/>
        <v>20</v>
      </c>
      <c r="R2204" t="str">
        <f t="shared" si="174"/>
        <v>38</v>
      </c>
    </row>
    <row r="2205" spans="1:18" ht="12.75" customHeight="1" x14ac:dyDescent="0.3">
      <c r="A2205" s="16">
        <v>2210</v>
      </c>
      <c r="B2205" s="14" t="s">
        <v>1060</v>
      </c>
      <c r="C2205" s="14" t="s">
        <v>8</v>
      </c>
      <c r="D2205" s="14" t="s">
        <v>9</v>
      </c>
      <c r="E2205" s="15" t="s">
        <v>1391</v>
      </c>
      <c r="F2205" s="16">
        <v>30</v>
      </c>
      <c r="G2205" s="17">
        <v>27</v>
      </c>
      <c r="H2205" s="18">
        <f t="shared" si="172"/>
        <v>810</v>
      </c>
      <c r="I2205" s="14" t="str">
        <f t="shared" si="173"/>
        <v>ITA-SG-27</v>
      </c>
      <c r="J2205" s="32" t="str">
        <f>MID(Tabella1[[#This Row],[COD PRODOTTO]],3,3)</f>
        <v>475</v>
      </c>
      <c r="K2205" s="32"/>
      <c r="L2205" t="str">
        <f t="shared" si="175"/>
        <v>terminato</v>
      </c>
      <c r="M2205" t="str">
        <f t="shared" si="176"/>
        <v>G0475118</v>
      </c>
      <c r="N2205" t="str">
        <f>TRIM(C2205)</f>
        <v>ITA</v>
      </c>
      <c r="O2205" t="str">
        <f>TRIM(D2205)</f>
        <v>SG</v>
      </c>
      <c r="P2205" t="str">
        <f t="shared" si="174"/>
        <v>non terminato</v>
      </c>
      <c r="Q2205" t="str">
        <f t="shared" si="174"/>
        <v>30</v>
      </c>
      <c r="R2205" t="str">
        <f t="shared" si="174"/>
        <v>27</v>
      </c>
    </row>
    <row r="2206" spans="1:18" ht="12.75" customHeight="1" x14ac:dyDescent="0.3">
      <c r="A2206" s="16">
        <v>2211</v>
      </c>
      <c r="B2206" s="14" t="s">
        <v>1060</v>
      </c>
      <c r="C2206" s="14" t="s">
        <v>8</v>
      </c>
      <c r="D2206" s="14" t="s">
        <v>9</v>
      </c>
      <c r="E2206" s="14" t="s">
        <v>10</v>
      </c>
      <c r="F2206" s="16">
        <v>0</v>
      </c>
      <c r="G2206" s="17">
        <v>15</v>
      </c>
      <c r="H2206" s="18" t="str">
        <f t="shared" si="172"/>
        <v/>
      </c>
      <c r="I2206" s="14" t="str">
        <f t="shared" si="173"/>
        <v>ITA-SG-15</v>
      </c>
      <c r="J2206" s="32" t="str">
        <f>MID(Tabella1[[#This Row],[COD PRODOTTO]],3,3)</f>
        <v>475</v>
      </c>
      <c r="K2206" s="32"/>
      <c r="L2206" t="str">
        <f t="shared" si="175"/>
        <v>terminato</v>
      </c>
      <c r="M2206" t="str">
        <f t="shared" si="176"/>
        <v>G0475118</v>
      </c>
      <c r="N2206" t="str">
        <f>TRIM(C2206)</f>
        <v>ITA</v>
      </c>
      <c r="O2206" t="str">
        <f>TRIM(D2206)</f>
        <v>SG</v>
      </c>
      <c r="P2206" t="str">
        <f t="shared" si="174"/>
        <v>terminato</v>
      </c>
      <c r="Q2206" t="str">
        <f t="shared" si="174"/>
        <v>0</v>
      </c>
      <c r="R2206" t="str">
        <f t="shared" si="174"/>
        <v>15</v>
      </c>
    </row>
    <row r="2207" spans="1:18" ht="12.75" customHeight="1" x14ac:dyDescent="0.3">
      <c r="A2207" s="16">
        <v>2212</v>
      </c>
      <c r="B2207" s="14" t="s">
        <v>1061</v>
      </c>
      <c r="C2207" s="14" t="s">
        <v>8</v>
      </c>
      <c r="D2207" s="14" t="s">
        <v>9</v>
      </c>
      <c r="E2207" s="14" t="s">
        <v>10</v>
      </c>
      <c r="F2207" s="16">
        <v>0</v>
      </c>
      <c r="G2207" s="17">
        <v>34</v>
      </c>
      <c r="H2207" s="18" t="str">
        <f t="shared" si="172"/>
        <v/>
      </c>
      <c r="I2207" s="14" t="str">
        <f t="shared" si="173"/>
        <v>ITA-SG-34</v>
      </c>
      <c r="J2207" s="32" t="str">
        <f>MID(Tabella1[[#This Row],[COD PRODOTTO]],3,3)</f>
        <v>984</v>
      </c>
      <c r="K2207" s="32"/>
      <c r="L2207" t="str">
        <f t="shared" si="175"/>
        <v>terminato</v>
      </c>
      <c r="M2207" t="str">
        <f t="shared" si="176"/>
        <v>D4984016</v>
      </c>
      <c r="N2207" t="str">
        <f>TRIM(C2207)</f>
        <v>ITA</v>
      </c>
      <c r="O2207" t="str">
        <f>TRIM(D2207)</f>
        <v>SG</v>
      </c>
      <c r="P2207" t="str">
        <f t="shared" si="174"/>
        <v>terminato</v>
      </c>
      <c r="Q2207" t="str">
        <f t="shared" si="174"/>
        <v>0</v>
      </c>
      <c r="R2207" t="str">
        <f t="shared" si="174"/>
        <v>34</v>
      </c>
    </row>
    <row r="2208" spans="1:18" ht="12.75" customHeight="1" x14ac:dyDescent="0.3">
      <c r="A2208" s="16">
        <v>2213</v>
      </c>
      <c r="B2208" s="14" t="s">
        <v>1061</v>
      </c>
      <c r="C2208" s="14" t="s">
        <v>8</v>
      </c>
      <c r="D2208" s="14" t="s">
        <v>9</v>
      </c>
      <c r="E2208" s="15" t="s">
        <v>1391</v>
      </c>
      <c r="F2208" s="16">
        <v>10</v>
      </c>
      <c r="G2208" s="17">
        <v>38</v>
      </c>
      <c r="H2208" s="18">
        <f t="shared" si="172"/>
        <v>380</v>
      </c>
      <c r="I2208" s="14" t="str">
        <f t="shared" si="173"/>
        <v>ITA-SG-38</v>
      </c>
      <c r="J2208" s="32" t="str">
        <f>MID(Tabella1[[#This Row],[COD PRODOTTO]],3,3)</f>
        <v>984</v>
      </c>
      <c r="K2208" s="32"/>
      <c r="L2208" t="str">
        <f t="shared" si="175"/>
        <v>terminato</v>
      </c>
      <c r="M2208" t="str">
        <f t="shared" si="176"/>
        <v>D4984016</v>
      </c>
      <c r="N2208" t="str">
        <f>TRIM(C2208)</f>
        <v>ITA</v>
      </c>
      <c r="O2208" t="str">
        <f>TRIM(D2208)</f>
        <v>SG</v>
      </c>
      <c r="P2208" t="str">
        <f t="shared" si="174"/>
        <v>non terminato</v>
      </c>
      <c r="Q2208" t="str">
        <f t="shared" si="174"/>
        <v>10</v>
      </c>
      <c r="R2208" t="str">
        <f t="shared" si="174"/>
        <v>38</v>
      </c>
    </row>
    <row r="2209" spans="1:18" ht="12.75" customHeight="1" x14ac:dyDescent="0.3">
      <c r="A2209" s="16">
        <v>2214</v>
      </c>
      <c r="B2209" s="14" t="s">
        <v>1062</v>
      </c>
      <c r="C2209" s="14" t="s">
        <v>8</v>
      </c>
      <c r="D2209" s="14" t="s">
        <v>36</v>
      </c>
      <c r="E2209" s="14" t="s">
        <v>10</v>
      </c>
      <c r="F2209" s="16">
        <v>0</v>
      </c>
      <c r="G2209" s="17">
        <v>28</v>
      </c>
      <c r="H2209" s="18" t="str">
        <f t="shared" si="172"/>
        <v/>
      </c>
      <c r="I2209" s="14" t="str">
        <f t="shared" si="173"/>
        <v>ITA-zan VETRI-28</v>
      </c>
      <c r="J2209" s="32" t="str">
        <f>MID(Tabella1[[#This Row],[COD PRODOTTO]],3,3)</f>
        <v>575</v>
      </c>
      <c r="K2209" s="32"/>
      <c r="L2209" t="str">
        <f t="shared" si="175"/>
        <v>terminato</v>
      </c>
      <c r="M2209" t="str">
        <f t="shared" si="176"/>
        <v>F3575094</v>
      </c>
      <c r="N2209" t="str">
        <f>TRIM(C2209)</f>
        <v>ITA</v>
      </c>
      <c r="O2209" t="str">
        <f>TRIM(D2209)</f>
        <v>zan VETRI</v>
      </c>
      <c r="P2209" t="str">
        <f t="shared" si="174"/>
        <v>terminato</v>
      </c>
      <c r="Q2209" t="str">
        <f t="shared" si="174"/>
        <v>0</v>
      </c>
      <c r="R2209" t="str">
        <f t="shared" si="174"/>
        <v>28</v>
      </c>
    </row>
    <row r="2210" spans="1:18" ht="12.75" customHeight="1" x14ac:dyDescent="0.3">
      <c r="A2210" s="16">
        <v>2215</v>
      </c>
      <c r="B2210" s="14" t="s">
        <v>1063</v>
      </c>
      <c r="C2210" s="14" t="s">
        <v>8</v>
      </c>
      <c r="D2210" s="14" t="s">
        <v>47</v>
      </c>
      <c r="E2210" s="15" t="s">
        <v>1391</v>
      </c>
      <c r="F2210" s="16">
        <v>10</v>
      </c>
      <c r="G2210" s="17">
        <v>40</v>
      </c>
      <c r="H2210" s="18">
        <f t="shared" si="172"/>
        <v>400</v>
      </c>
      <c r="I2210" s="14" t="str">
        <f t="shared" si="173"/>
        <v>ITA-zan pin SPA-40</v>
      </c>
      <c r="J2210" s="32" t="str">
        <f>MID(Tabella1[[#This Row],[COD PRODOTTO]],3,3)</f>
        <v>284</v>
      </c>
      <c r="K2210" s="32"/>
      <c r="L2210" t="str">
        <f t="shared" si="175"/>
        <v>terminato</v>
      </c>
      <c r="M2210" t="str">
        <f t="shared" si="176"/>
        <v>G2284369</v>
      </c>
      <c r="N2210" t="str">
        <f>TRIM(C2210)</f>
        <v>ITA</v>
      </c>
      <c r="O2210" t="str">
        <f>TRIM(D2210)</f>
        <v>zan pin SPA</v>
      </c>
      <c r="P2210" t="str">
        <f t="shared" si="174"/>
        <v>non terminato</v>
      </c>
      <c r="Q2210" t="str">
        <f t="shared" si="174"/>
        <v>10</v>
      </c>
      <c r="R2210" t="str">
        <f t="shared" si="174"/>
        <v>40</v>
      </c>
    </row>
    <row r="2211" spans="1:18" ht="12.75" customHeight="1" x14ac:dyDescent="0.3">
      <c r="A2211" s="16">
        <v>2216</v>
      </c>
      <c r="B2211" s="14" t="s">
        <v>1063</v>
      </c>
      <c r="C2211" s="14" t="s">
        <v>8</v>
      </c>
      <c r="D2211" s="14" t="s">
        <v>47</v>
      </c>
      <c r="E2211" s="14" t="s">
        <v>10</v>
      </c>
      <c r="F2211" s="16">
        <v>0</v>
      </c>
      <c r="G2211" s="17">
        <v>21</v>
      </c>
      <c r="H2211" s="18" t="str">
        <f t="shared" si="172"/>
        <v/>
      </c>
      <c r="I2211" s="14" t="str">
        <f t="shared" si="173"/>
        <v>ITA-zan pin SPA-21</v>
      </c>
      <c r="J2211" s="32" t="str">
        <f>MID(Tabella1[[#This Row],[COD PRODOTTO]],3,3)</f>
        <v>284</v>
      </c>
      <c r="K2211" s="32"/>
      <c r="L2211" t="str">
        <f t="shared" si="175"/>
        <v>terminato</v>
      </c>
      <c r="M2211" t="str">
        <f t="shared" si="176"/>
        <v>G2284369</v>
      </c>
      <c r="N2211" t="str">
        <f>TRIM(C2211)</f>
        <v>ITA</v>
      </c>
      <c r="O2211" t="str">
        <f>TRIM(D2211)</f>
        <v>zan pin SPA</v>
      </c>
      <c r="P2211" t="str">
        <f t="shared" si="174"/>
        <v>terminato</v>
      </c>
      <c r="Q2211" t="str">
        <f t="shared" si="174"/>
        <v>0</v>
      </c>
      <c r="R2211" t="str">
        <f t="shared" si="174"/>
        <v>21</v>
      </c>
    </row>
    <row r="2212" spans="1:18" ht="12.75" customHeight="1" x14ac:dyDescent="0.3">
      <c r="A2212" s="16">
        <v>2217</v>
      </c>
      <c r="B2212" s="14" t="s">
        <v>1063</v>
      </c>
      <c r="C2212" s="14" t="s">
        <v>8</v>
      </c>
      <c r="D2212" s="14" t="s">
        <v>47</v>
      </c>
      <c r="E2212" s="15" t="s">
        <v>1391</v>
      </c>
      <c r="F2212" s="16">
        <v>30</v>
      </c>
      <c r="G2212" s="17">
        <v>25</v>
      </c>
      <c r="H2212" s="18">
        <f t="shared" si="172"/>
        <v>750</v>
      </c>
      <c r="I2212" s="14" t="str">
        <f t="shared" si="173"/>
        <v>ITA-zan pin SPA-25</v>
      </c>
      <c r="J2212" s="32" t="str">
        <f>MID(Tabella1[[#This Row],[COD PRODOTTO]],3,3)</f>
        <v>284</v>
      </c>
      <c r="K2212" s="32"/>
      <c r="L2212" t="str">
        <f t="shared" si="175"/>
        <v>terminato</v>
      </c>
      <c r="M2212" t="str">
        <f t="shared" si="176"/>
        <v>G2284369</v>
      </c>
      <c r="N2212" t="str">
        <f>TRIM(C2212)</f>
        <v>ITA</v>
      </c>
      <c r="O2212" t="str">
        <f>TRIM(D2212)</f>
        <v>zan pin SPA</v>
      </c>
      <c r="P2212" t="str">
        <f t="shared" si="174"/>
        <v>non terminato</v>
      </c>
      <c r="Q2212" t="str">
        <f t="shared" si="174"/>
        <v>30</v>
      </c>
      <c r="R2212" t="str">
        <f t="shared" si="174"/>
        <v>25</v>
      </c>
    </row>
    <row r="2213" spans="1:18" ht="12.75" customHeight="1" x14ac:dyDescent="0.3">
      <c r="A2213" s="16">
        <v>2218</v>
      </c>
      <c r="B2213" s="14" t="s">
        <v>1064</v>
      </c>
      <c r="C2213" s="14" t="s">
        <v>8</v>
      </c>
      <c r="D2213" s="14" t="s">
        <v>36</v>
      </c>
      <c r="E2213" s="15" t="s">
        <v>1391</v>
      </c>
      <c r="F2213" s="16">
        <v>10</v>
      </c>
      <c r="G2213" s="17">
        <v>31</v>
      </c>
      <c r="H2213" s="18">
        <f t="shared" si="172"/>
        <v>310</v>
      </c>
      <c r="I2213" s="14" t="str">
        <f t="shared" si="173"/>
        <v>ITA-zan VETRI-31</v>
      </c>
      <c r="J2213" s="32" t="str">
        <f>MID(Tabella1[[#This Row],[COD PRODOTTO]],3,3)</f>
        <v>979</v>
      </c>
      <c r="K2213" s="32"/>
      <c r="L2213" t="str">
        <f t="shared" si="175"/>
        <v>terminato</v>
      </c>
      <c r="M2213" t="str">
        <f t="shared" si="176"/>
        <v>F7979855</v>
      </c>
      <c r="N2213" t="str">
        <f>TRIM(C2213)</f>
        <v>ITA</v>
      </c>
      <c r="O2213" t="str">
        <f>TRIM(D2213)</f>
        <v>zan VETRI</v>
      </c>
      <c r="P2213" t="str">
        <f t="shared" si="174"/>
        <v>non terminato</v>
      </c>
      <c r="Q2213" t="str">
        <f t="shared" si="174"/>
        <v>10</v>
      </c>
      <c r="R2213" t="str">
        <f t="shared" si="174"/>
        <v>31</v>
      </c>
    </row>
    <row r="2214" spans="1:18" ht="12.75" customHeight="1" x14ac:dyDescent="0.3">
      <c r="A2214" s="16">
        <v>2219</v>
      </c>
      <c r="B2214" s="14" t="s">
        <v>1064</v>
      </c>
      <c r="C2214" s="14" t="s">
        <v>8</v>
      </c>
      <c r="D2214" s="14" t="s">
        <v>36</v>
      </c>
      <c r="E2214" s="15" t="s">
        <v>1391</v>
      </c>
      <c r="F2214" s="16">
        <v>30</v>
      </c>
      <c r="G2214" s="17">
        <v>10</v>
      </c>
      <c r="H2214" s="18">
        <f t="shared" si="172"/>
        <v>300</v>
      </c>
      <c r="I2214" s="14" t="str">
        <f t="shared" si="173"/>
        <v>ITA-zan VETRI-10</v>
      </c>
      <c r="J2214" s="32" t="str">
        <f>MID(Tabella1[[#This Row],[COD PRODOTTO]],3,3)</f>
        <v>979</v>
      </c>
      <c r="K2214" s="32"/>
      <c r="L2214" t="str">
        <f t="shared" si="175"/>
        <v>terminato</v>
      </c>
      <c r="M2214" t="str">
        <f t="shared" si="176"/>
        <v>F7979855</v>
      </c>
      <c r="N2214" t="str">
        <f>TRIM(C2214)</f>
        <v>ITA</v>
      </c>
      <c r="O2214" t="str">
        <f>TRIM(D2214)</f>
        <v>zan VETRI</v>
      </c>
      <c r="P2214" t="str">
        <f t="shared" si="174"/>
        <v>non terminato</v>
      </c>
      <c r="Q2214" t="str">
        <f t="shared" si="174"/>
        <v>30</v>
      </c>
      <c r="R2214" t="str">
        <f t="shared" si="174"/>
        <v>10</v>
      </c>
    </row>
    <row r="2215" spans="1:18" ht="12.75" customHeight="1" x14ac:dyDescent="0.3">
      <c r="A2215" s="16">
        <v>2220</v>
      </c>
      <c r="B2215" s="14" t="s">
        <v>1065</v>
      </c>
      <c r="C2215" s="14" t="s">
        <v>8</v>
      </c>
      <c r="D2215" s="14" t="s">
        <v>47</v>
      </c>
      <c r="E2215" s="14" t="s">
        <v>10</v>
      </c>
      <c r="F2215" s="16">
        <v>0</v>
      </c>
      <c r="G2215" s="17">
        <v>25</v>
      </c>
      <c r="H2215" s="18" t="str">
        <f t="shared" si="172"/>
        <v/>
      </c>
      <c r="I2215" s="14" t="str">
        <f t="shared" si="173"/>
        <v>ITA-zan pin SPA-25</v>
      </c>
      <c r="J2215" s="32" t="str">
        <f>MID(Tabella1[[#This Row],[COD PRODOTTO]],3,3)</f>
        <v>632</v>
      </c>
      <c r="K2215" s="32"/>
      <c r="L2215" t="str">
        <f t="shared" si="175"/>
        <v>terminato</v>
      </c>
      <c r="M2215" t="str">
        <f t="shared" si="176"/>
        <v>A8632811</v>
      </c>
      <c r="N2215" t="str">
        <f>TRIM(C2215)</f>
        <v>ITA</v>
      </c>
      <c r="O2215" t="str">
        <f>TRIM(D2215)</f>
        <v>zan pin SPA</v>
      </c>
      <c r="P2215" t="str">
        <f t="shared" si="174"/>
        <v>terminato</v>
      </c>
      <c r="Q2215" t="str">
        <f t="shared" si="174"/>
        <v>0</v>
      </c>
      <c r="R2215" t="str">
        <f t="shared" si="174"/>
        <v>25</v>
      </c>
    </row>
    <row r="2216" spans="1:18" ht="12.75" customHeight="1" x14ac:dyDescent="0.3">
      <c r="A2216" s="16">
        <v>2221</v>
      </c>
      <c r="B2216" s="14" t="s">
        <v>1066</v>
      </c>
      <c r="C2216" s="14" t="s">
        <v>8</v>
      </c>
      <c r="D2216" s="14" t="s">
        <v>9</v>
      </c>
      <c r="E2216" s="14" t="s">
        <v>10</v>
      </c>
      <c r="F2216" s="16">
        <v>0</v>
      </c>
      <c r="G2216" s="17">
        <v>31</v>
      </c>
      <c r="H2216" s="18" t="str">
        <f t="shared" si="172"/>
        <v/>
      </c>
      <c r="I2216" s="14" t="str">
        <f t="shared" si="173"/>
        <v>ITA-SG-31</v>
      </c>
      <c r="J2216" s="32" t="str">
        <f>MID(Tabella1[[#This Row],[COD PRODOTTO]],3,3)</f>
        <v>739</v>
      </c>
      <c r="K2216" s="32"/>
      <c r="L2216" t="str">
        <f t="shared" si="175"/>
        <v>terminato</v>
      </c>
      <c r="M2216" t="str">
        <f t="shared" si="176"/>
        <v>B2739870</v>
      </c>
      <c r="N2216" t="str">
        <f>TRIM(C2216)</f>
        <v>ITA</v>
      </c>
      <c r="O2216" t="str">
        <f>TRIM(D2216)</f>
        <v>SG</v>
      </c>
      <c r="P2216" t="str">
        <f t="shared" si="174"/>
        <v>terminato</v>
      </c>
      <c r="Q2216" t="str">
        <f t="shared" si="174"/>
        <v>0</v>
      </c>
      <c r="R2216" t="str">
        <f t="shared" si="174"/>
        <v>31</v>
      </c>
    </row>
    <row r="2217" spans="1:18" ht="12.75" customHeight="1" x14ac:dyDescent="0.3">
      <c r="A2217" s="16">
        <v>2222</v>
      </c>
      <c r="B2217" s="14" t="s">
        <v>1066</v>
      </c>
      <c r="C2217" s="14" t="s">
        <v>8</v>
      </c>
      <c r="D2217" s="14" t="s">
        <v>9</v>
      </c>
      <c r="E2217" s="15" t="s">
        <v>1391</v>
      </c>
      <c r="F2217" s="16">
        <v>30</v>
      </c>
      <c r="G2217" s="17">
        <v>24</v>
      </c>
      <c r="H2217" s="18">
        <f t="shared" si="172"/>
        <v>720</v>
      </c>
      <c r="I2217" s="14" t="str">
        <f t="shared" si="173"/>
        <v>ITA-SG-24</v>
      </c>
      <c r="J2217" s="32" t="str">
        <f>MID(Tabella1[[#This Row],[COD PRODOTTO]],3,3)</f>
        <v>739</v>
      </c>
      <c r="K2217" s="32"/>
      <c r="L2217" t="str">
        <f t="shared" si="175"/>
        <v>terminato</v>
      </c>
      <c r="M2217" t="str">
        <f t="shared" si="176"/>
        <v>B2739870</v>
      </c>
      <c r="N2217" t="str">
        <f>TRIM(C2217)</f>
        <v>ITA</v>
      </c>
      <c r="O2217" t="str">
        <f>TRIM(D2217)</f>
        <v>SG</v>
      </c>
      <c r="P2217" t="str">
        <f t="shared" si="174"/>
        <v>non terminato</v>
      </c>
      <c r="Q2217" t="str">
        <f t="shared" si="174"/>
        <v>30</v>
      </c>
      <c r="R2217" t="str">
        <f t="shared" si="174"/>
        <v>24</v>
      </c>
    </row>
    <row r="2218" spans="1:18" ht="12.75" customHeight="1" x14ac:dyDescent="0.3">
      <c r="A2218" s="16">
        <v>2223</v>
      </c>
      <c r="B2218" s="14" t="s">
        <v>1066</v>
      </c>
      <c r="C2218" s="14" t="s">
        <v>8</v>
      </c>
      <c r="D2218" s="14" t="s">
        <v>9</v>
      </c>
      <c r="E2218" s="15" t="s">
        <v>1391</v>
      </c>
      <c r="F2218" s="16">
        <v>10</v>
      </c>
      <c r="G2218" s="17">
        <v>30</v>
      </c>
      <c r="H2218" s="18">
        <f t="shared" si="172"/>
        <v>300</v>
      </c>
      <c r="I2218" s="14" t="str">
        <f t="shared" si="173"/>
        <v>ITA-SG-30</v>
      </c>
      <c r="J2218" s="32" t="str">
        <f>MID(Tabella1[[#This Row],[COD PRODOTTO]],3,3)</f>
        <v>739</v>
      </c>
      <c r="K2218" s="32"/>
      <c r="L2218" t="str">
        <f t="shared" si="175"/>
        <v>terminato</v>
      </c>
      <c r="M2218" t="str">
        <f t="shared" si="176"/>
        <v>B2739870</v>
      </c>
      <c r="N2218" t="str">
        <f>TRIM(C2218)</f>
        <v>ITA</v>
      </c>
      <c r="O2218" t="str">
        <f>TRIM(D2218)</f>
        <v>SG</v>
      </c>
      <c r="P2218" t="str">
        <f t="shared" si="174"/>
        <v>non terminato</v>
      </c>
      <c r="Q2218" t="str">
        <f t="shared" si="174"/>
        <v>10</v>
      </c>
      <c r="R2218" t="str">
        <f t="shared" si="174"/>
        <v>30</v>
      </c>
    </row>
    <row r="2219" spans="1:18" ht="12.75" customHeight="1" x14ac:dyDescent="0.3">
      <c r="A2219" s="16">
        <v>2224</v>
      </c>
      <c r="B2219" s="14" t="s">
        <v>1066</v>
      </c>
      <c r="C2219" s="14" t="s">
        <v>8</v>
      </c>
      <c r="D2219" s="14" t="s">
        <v>9</v>
      </c>
      <c r="E2219" s="15" t="s">
        <v>1391</v>
      </c>
      <c r="F2219" s="16">
        <v>20</v>
      </c>
      <c r="G2219" s="17">
        <v>29</v>
      </c>
      <c r="H2219" s="18">
        <f t="shared" si="172"/>
        <v>580</v>
      </c>
      <c r="I2219" s="14" t="str">
        <f t="shared" si="173"/>
        <v>ITA-SG-29</v>
      </c>
      <c r="J2219" s="32" t="str">
        <f>MID(Tabella1[[#This Row],[COD PRODOTTO]],3,3)</f>
        <v>739</v>
      </c>
      <c r="K2219" s="32"/>
      <c r="L2219" t="str">
        <f t="shared" si="175"/>
        <v>terminato</v>
      </c>
      <c r="M2219" t="str">
        <f t="shared" si="176"/>
        <v>B2739870</v>
      </c>
      <c r="N2219" t="str">
        <f>TRIM(C2219)</f>
        <v>ITA</v>
      </c>
      <c r="O2219" t="str">
        <f>TRIM(D2219)</f>
        <v>SG</v>
      </c>
      <c r="P2219" t="str">
        <f t="shared" si="174"/>
        <v>non terminato</v>
      </c>
      <c r="Q2219" t="str">
        <f t="shared" si="174"/>
        <v>20</v>
      </c>
      <c r="R2219" t="str">
        <f t="shared" si="174"/>
        <v>29</v>
      </c>
    </row>
    <row r="2220" spans="1:18" ht="12.75" customHeight="1" x14ac:dyDescent="0.3">
      <c r="A2220" s="16">
        <v>2225</v>
      </c>
      <c r="B2220" s="14" t="s">
        <v>1067</v>
      </c>
      <c r="C2220" s="14" t="s">
        <v>8</v>
      </c>
      <c r="D2220" s="14" t="s">
        <v>47</v>
      </c>
      <c r="E2220" s="14" t="s">
        <v>10</v>
      </c>
      <c r="F2220" s="16">
        <v>0</v>
      </c>
      <c r="G2220" s="17">
        <v>27</v>
      </c>
      <c r="H2220" s="18" t="str">
        <f t="shared" si="172"/>
        <v/>
      </c>
      <c r="I2220" s="14" t="str">
        <f t="shared" si="173"/>
        <v>ITA-zan pin SPA-27</v>
      </c>
      <c r="J2220" s="32" t="str">
        <f>MID(Tabella1[[#This Row],[COD PRODOTTO]],3,3)</f>
        <v>233</v>
      </c>
      <c r="K2220" s="32"/>
      <c r="L2220" t="str">
        <f t="shared" si="175"/>
        <v>terminato</v>
      </c>
      <c r="M2220" t="str">
        <f t="shared" si="176"/>
        <v>D5233281</v>
      </c>
      <c r="N2220" t="str">
        <f>TRIM(C2220)</f>
        <v>ITA</v>
      </c>
      <c r="O2220" t="str">
        <f>TRIM(D2220)</f>
        <v>zan pin SPA</v>
      </c>
      <c r="P2220" t="str">
        <f t="shared" si="174"/>
        <v>terminato</v>
      </c>
      <c r="Q2220" t="str">
        <f t="shared" si="174"/>
        <v>0</v>
      </c>
      <c r="R2220" t="str">
        <f t="shared" si="174"/>
        <v>27</v>
      </c>
    </row>
    <row r="2221" spans="1:18" ht="12.75" customHeight="1" x14ac:dyDescent="0.3">
      <c r="A2221" s="16">
        <v>2226</v>
      </c>
      <c r="B2221" s="14" t="s">
        <v>1067</v>
      </c>
      <c r="C2221" s="14" t="s">
        <v>8</v>
      </c>
      <c r="D2221" s="14" t="s">
        <v>47</v>
      </c>
      <c r="E2221" s="15" t="s">
        <v>1391</v>
      </c>
      <c r="F2221" s="16">
        <v>30</v>
      </c>
      <c r="G2221" s="17">
        <v>38</v>
      </c>
      <c r="H2221" s="18">
        <f t="shared" si="172"/>
        <v>1140</v>
      </c>
      <c r="I2221" s="14" t="str">
        <f t="shared" si="173"/>
        <v>ITA-zan pin SPA-38</v>
      </c>
      <c r="J2221" s="32" t="str">
        <f>MID(Tabella1[[#This Row],[COD PRODOTTO]],3,3)</f>
        <v>233</v>
      </c>
      <c r="K2221" s="32"/>
      <c r="L2221" t="str">
        <f t="shared" si="175"/>
        <v>terminato</v>
      </c>
      <c r="M2221" t="str">
        <f t="shared" si="176"/>
        <v>D5233281</v>
      </c>
      <c r="N2221" t="str">
        <f>TRIM(C2221)</f>
        <v>ITA</v>
      </c>
      <c r="O2221" t="str">
        <f>TRIM(D2221)</f>
        <v>zan pin SPA</v>
      </c>
      <c r="P2221" t="str">
        <f t="shared" si="174"/>
        <v>non terminato</v>
      </c>
      <c r="Q2221" t="str">
        <f t="shared" si="174"/>
        <v>30</v>
      </c>
      <c r="R2221" t="str">
        <f t="shared" si="174"/>
        <v>38</v>
      </c>
    </row>
    <row r="2222" spans="1:18" ht="12.75" customHeight="1" x14ac:dyDescent="0.3">
      <c r="A2222" s="16">
        <v>2227</v>
      </c>
      <c r="B2222" s="14" t="s">
        <v>1067</v>
      </c>
      <c r="C2222" s="14" t="s">
        <v>8</v>
      </c>
      <c r="D2222" s="14" t="s">
        <v>47</v>
      </c>
      <c r="E2222" s="15" t="s">
        <v>1391</v>
      </c>
      <c r="F2222" s="16">
        <v>10</v>
      </c>
      <c r="G2222" s="17">
        <v>19</v>
      </c>
      <c r="H2222" s="18">
        <f t="shared" si="172"/>
        <v>190</v>
      </c>
      <c r="I2222" s="14" t="str">
        <f t="shared" si="173"/>
        <v>ITA-zan pin SPA-19</v>
      </c>
      <c r="J2222" s="32" t="str">
        <f>MID(Tabella1[[#This Row],[COD PRODOTTO]],3,3)</f>
        <v>233</v>
      </c>
      <c r="K2222" s="32"/>
      <c r="L2222" t="str">
        <f t="shared" si="175"/>
        <v>terminato</v>
      </c>
      <c r="M2222" t="str">
        <f t="shared" si="176"/>
        <v>D5233281</v>
      </c>
      <c r="N2222" t="str">
        <f>TRIM(C2222)</f>
        <v>ITA</v>
      </c>
      <c r="O2222" t="str">
        <f>TRIM(D2222)</f>
        <v>zan pin SPA</v>
      </c>
      <c r="P2222" t="str">
        <f t="shared" si="174"/>
        <v>non terminato</v>
      </c>
      <c r="Q2222" t="str">
        <f t="shared" si="174"/>
        <v>10</v>
      </c>
      <c r="R2222" t="str">
        <f t="shared" si="174"/>
        <v>19</v>
      </c>
    </row>
    <row r="2223" spans="1:18" ht="12.75" customHeight="1" x14ac:dyDescent="0.3">
      <c r="A2223" s="16">
        <v>2228</v>
      </c>
      <c r="B2223" s="14" t="s">
        <v>1068</v>
      </c>
      <c r="C2223" s="14" t="s">
        <v>8</v>
      </c>
      <c r="D2223" s="14" t="s">
        <v>9</v>
      </c>
      <c r="E2223" s="15" t="s">
        <v>1391</v>
      </c>
      <c r="F2223" s="16">
        <v>10</v>
      </c>
      <c r="G2223" s="17">
        <v>26</v>
      </c>
      <c r="H2223" s="18">
        <f t="shared" si="172"/>
        <v>260</v>
      </c>
      <c r="I2223" s="14" t="str">
        <f t="shared" si="173"/>
        <v>ITA-SG-26</v>
      </c>
      <c r="J2223" s="32" t="str">
        <f>MID(Tabella1[[#This Row],[COD PRODOTTO]],3,3)</f>
        <v>858</v>
      </c>
      <c r="K2223" s="32"/>
      <c r="L2223" t="str">
        <f t="shared" si="175"/>
        <v>terminato</v>
      </c>
      <c r="M2223" t="str">
        <f t="shared" si="176"/>
        <v>a0858406</v>
      </c>
      <c r="N2223" t="str">
        <f>TRIM(C2223)</f>
        <v>ITA</v>
      </c>
      <c r="O2223" t="str">
        <f>TRIM(D2223)</f>
        <v>SG</v>
      </c>
      <c r="P2223" t="str">
        <f t="shared" si="174"/>
        <v>non terminato</v>
      </c>
      <c r="Q2223" t="str">
        <f t="shared" si="174"/>
        <v>10</v>
      </c>
      <c r="R2223" t="str">
        <f t="shared" si="174"/>
        <v>26</v>
      </c>
    </row>
    <row r="2224" spans="1:18" ht="12.75" customHeight="1" x14ac:dyDescent="0.3">
      <c r="A2224" s="16">
        <v>2229</v>
      </c>
      <c r="B2224" s="14" t="s">
        <v>1068</v>
      </c>
      <c r="C2224" s="14" t="s">
        <v>8</v>
      </c>
      <c r="D2224" s="14" t="s">
        <v>9</v>
      </c>
      <c r="E2224" s="14" t="s">
        <v>10</v>
      </c>
      <c r="F2224" s="16">
        <v>0</v>
      </c>
      <c r="G2224" s="17">
        <v>40</v>
      </c>
      <c r="H2224" s="18" t="str">
        <f t="shared" si="172"/>
        <v/>
      </c>
      <c r="I2224" s="14" t="str">
        <f t="shared" si="173"/>
        <v>ITA-SG-40</v>
      </c>
      <c r="J2224" s="32" t="str">
        <f>MID(Tabella1[[#This Row],[COD PRODOTTO]],3,3)</f>
        <v>858</v>
      </c>
      <c r="K2224" s="32"/>
      <c r="L2224" t="str">
        <f t="shared" si="175"/>
        <v>terminato</v>
      </c>
      <c r="M2224" t="str">
        <f t="shared" si="176"/>
        <v>a0858406</v>
      </c>
      <c r="N2224" t="str">
        <f>TRIM(C2224)</f>
        <v>ITA</v>
      </c>
      <c r="O2224" t="str">
        <f>TRIM(D2224)</f>
        <v>SG</v>
      </c>
      <c r="P2224" t="str">
        <f t="shared" si="174"/>
        <v>terminato</v>
      </c>
      <c r="Q2224" t="str">
        <f t="shared" si="174"/>
        <v>0</v>
      </c>
      <c r="R2224" t="str">
        <f t="shared" si="174"/>
        <v>40</v>
      </c>
    </row>
    <row r="2225" spans="1:18" ht="12.75" customHeight="1" x14ac:dyDescent="0.3">
      <c r="A2225" s="16">
        <v>2230</v>
      </c>
      <c r="B2225" s="14" t="s">
        <v>1068</v>
      </c>
      <c r="C2225" s="14" t="s">
        <v>8</v>
      </c>
      <c r="D2225" s="14" t="s">
        <v>9</v>
      </c>
      <c r="E2225" s="15" t="s">
        <v>1391</v>
      </c>
      <c r="F2225" s="16">
        <v>30</v>
      </c>
      <c r="G2225" s="17">
        <v>23</v>
      </c>
      <c r="H2225" s="18">
        <f t="shared" si="172"/>
        <v>690</v>
      </c>
      <c r="I2225" s="14" t="str">
        <f t="shared" si="173"/>
        <v>ITA-SG-23</v>
      </c>
      <c r="J2225" s="32" t="str">
        <f>MID(Tabella1[[#This Row],[COD PRODOTTO]],3,3)</f>
        <v>858</v>
      </c>
      <c r="K2225" s="32"/>
      <c r="L2225" t="str">
        <f t="shared" si="175"/>
        <v>terminato</v>
      </c>
      <c r="M2225" t="str">
        <f t="shared" si="176"/>
        <v>a0858406</v>
      </c>
      <c r="N2225" t="str">
        <f>TRIM(C2225)</f>
        <v>ITA</v>
      </c>
      <c r="O2225" t="str">
        <f>TRIM(D2225)</f>
        <v>SG</v>
      </c>
      <c r="P2225" t="str">
        <f t="shared" si="174"/>
        <v>non terminato</v>
      </c>
      <c r="Q2225" t="str">
        <f t="shared" si="174"/>
        <v>30</v>
      </c>
      <c r="R2225" t="str">
        <f t="shared" si="174"/>
        <v>23</v>
      </c>
    </row>
    <row r="2226" spans="1:18" ht="12.75" customHeight="1" x14ac:dyDescent="0.3">
      <c r="A2226" s="16">
        <v>2231</v>
      </c>
      <c r="B2226" s="14" t="s">
        <v>1069</v>
      </c>
      <c r="C2226" s="14" t="s">
        <v>8</v>
      </c>
      <c r="D2226" s="14" t="s">
        <v>75</v>
      </c>
      <c r="E2226" s="14" t="s">
        <v>10</v>
      </c>
      <c r="F2226" s="16">
        <v>0</v>
      </c>
      <c r="G2226" s="17">
        <v>35</v>
      </c>
      <c r="H2226" s="18" t="str">
        <f t="shared" si="172"/>
        <v/>
      </c>
      <c r="I2226" s="14" t="str">
        <f t="shared" si="173"/>
        <v>ITA-lollo SRL-35</v>
      </c>
      <c r="J2226" s="32" t="str">
        <f>MID(Tabella1[[#This Row],[COD PRODOTTO]],3,3)</f>
        <v>182</v>
      </c>
      <c r="K2226" s="32"/>
      <c r="L2226" t="str">
        <f t="shared" si="175"/>
        <v>terminato</v>
      </c>
      <c r="M2226" t="str">
        <f t="shared" si="176"/>
        <v>D5182228</v>
      </c>
      <c r="N2226" t="str">
        <f>TRIM(C2226)</f>
        <v>ITA</v>
      </c>
      <c r="O2226" t="str">
        <f>TRIM(D2226)</f>
        <v>lollo SRL</v>
      </c>
      <c r="P2226" t="str">
        <f t="shared" si="174"/>
        <v>terminato</v>
      </c>
      <c r="Q2226" t="str">
        <f t="shared" si="174"/>
        <v>0</v>
      </c>
      <c r="R2226" t="str">
        <f t="shared" si="174"/>
        <v>35</v>
      </c>
    </row>
    <row r="2227" spans="1:18" ht="12.75" customHeight="1" x14ac:dyDescent="0.3">
      <c r="A2227" s="16">
        <v>2232</v>
      </c>
      <c r="B2227" s="14" t="s">
        <v>1070</v>
      </c>
      <c r="C2227" s="14" t="s">
        <v>8</v>
      </c>
      <c r="D2227" s="14" t="s">
        <v>36</v>
      </c>
      <c r="E2227" s="14" t="s">
        <v>10</v>
      </c>
      <c r="F2227" s="16">
        <v>0</v>
      </c>
      <c r="G2227" s="17">
        <v>37</v>
      </c>
      <c r="H2227" s="18" t="str">
        <f t="shared" si="172"/>
        <v/>
      </c>
      <c r="I2227" s="14" t="str">
        <f t="shared" si="173"/>
        <v>ITA-zan VETRI-37</v>
      </c>
      <c r="J2227" s="32" t="str">
        <f>MID(Tabella1[[#This Row],[COD PRODOTTO]],3,3)</f>
        <v>687</v>
      </c>
      <c r="K2227" s="32"/>
      <c r="L2227" t="str">
        <f t="shared" si="175"/>
        <v>terminato</v>
      </c>
      <c r="M2227" t="str">
        <f t="shared" si="176"/>
        <v>F4687779</v>
      </c>
      <c r="N2227" t="str">
        <f>TRIM(C2227)</f>
        <v>ITA</v>
      </c>
      <c r="O2227" t="str">
        <f>TRIM(D2227)</f>
        <v>zan VETRI</v>
      </c>
      <c r="P2227" t="str">
        <f t="shared" si="174"/>
        <v>terminato</v>
      </c>
      <c r="Q2227" t="str">
        <f t="shared" si="174"/>
        <v>0</v>
      </c>
      <c r="R2227" t="str">
        <f t="shared" si="174"/>
        <v>37</v>
      </c>
    </row>
    <row r="2228" spans="1:18" ht="12.75" customHeight="1" x14ac:dyDescent="0.3">
      <c r="A2228" s="16">
        <v>2233</v>
      </c>
      <c r="B2228" s="14" t="s">
        <v>1070</v>
      </c>
      <c r="C2228" s="14" t="s">
        <v>8</v>
      </c>
      <c r="D2228" s="14" t="s">
        <v>36</v>
      </c>
      <c r="E2228" s="15" t="s">
        <v>1391</v>
      </c>
      <c r="F2228" s="16">
        <v>10</v>
      </c>
      <c r="G2228" s="17">
        <v>25</v>
      </c>
      <c r="H2228" s="18">
        <f t="shared" si="172"/>
        <v>250</v>
      </c>
      <c r="I2228" s="14" t="str">
        <f t="shared" si="173"/>
        <v>ITA-zan VETRI-25</v>
      </c>
      <c r="J2228" s="32" t="str">
        <f>MID(Tabella1[[#This Row],[COD PRODOTTO]],3,3)</f>
        <v>687</v>
      </c>
      <c r="K2228" s="32"/>
      <c r="L2228" t="str">
        <f t="shared" si="175"/>
        <v>terminato</v>
      </c>
      <c r="M2228" t="str">
        <f t="shared" si="176"/>
        <v>F4687779</v>
      </c>
      <c r="N2228" t="str">
        <f>TRIM(C2228)</f>
        <v>ITA</v>
      </c>
      <c r="O2228" t="str">
        <f>TRIM(D2228)</f>
        <v>zan VETRI</v>
      </c>
      <c r="P2228" t="str">
        <f t="shared" si="174"/>
        <v>non terminato</v>
      </c>
      <c r="Q2228" t="str">
        <f t="shared" si="174"/>
        <v>10</v>
      </c>
      <c r="R2228" t="str">
        <f t="shared" si="174"/>
        <v>25</v>
      </c>
    </row>
    <row r="2229" spans="1:18" ht="12.75" customHeight="1" x14ac:dyDescent="0.3">
      <c r="A2229" s="16">
        <v>2234</v>
      </c>
      <c r="B2229" s="14" t="s">
        <v>1070</v>
      </c>
      <c r="C2229" s="14" t="s">
        <v>8</v>
      </c>
      <c r="D2229" s="14" t="s">
        <v>36</v>
      </c>
      <c r="E2229" s="15" t="s">
        <v>1391</v>
      </c>
      <c r="F2229" s="16">
        <v>30</v>
      </c>
      <c r="G2229" s="17">
        <v>29</v>
      </c>
      <c r="H2229" s="18">
        <f t="shared" si="172"/>
        <v>870</v>
      </c>
      <c r="I2229" s="14" t="str">
        <f t="shared" si="173"/>
        <v>ITA-zan VETRI-29</v>
      </c>
      <c r="J2229" s="32" t="str">
        <f>MID(Tabella1[[#This Row],[COD PRODOTTO]],3,3)</f>
        <v>687</v>
      </c>
      <c r="K2229" s="32"/>
      <c r="L2229" t="str">
        <f t="shared" si="175"/>
        <v>terminato</v>
      </c>
      <c r="M2229" t="str">
        <f t="shared" si="176"/>
        <v>F4687779</v>
      </c>
      <c r="N2229" t="str">
        <f>TRIM(C2229)</f>
        <v>ITA</v>
      </c>
      <c r="O2229" t="str">
        <f>TRIM(D2229)</f>
        <v>zan VETRI</v>
      </c>
      <c r="P2229" t="str">
        <f t="shared" si="174"/>
        <v>non terminato</v>
      </c>
      <c r="Q2229" t="str">
        <f t="shared" si="174"/>
        <v>30</v>
      </c>
      <c r="R2229" t="str">
        <f t="shared" si="174"/>
        <v>29</v>
      </c>
    </row>
    <row r="2230" spans="1:18" ht="12.75" customHeight="1" x14ac:dyDescent="0.3">
      <c r="A2230" s="16">
        <v>2235</v>
      </c>
      <c r="B2230" s="14" t="s">
        <v>1071</v>
      </c>
      <c r="C2230" s="14" t="s">
        <v>8</v>
      </c>
      <c r="D2230" s="14" t="s">
        <v>180</v>
      </c>
      <c r="E2230" s="15" t="s">
        <v>1391</v>
      </c>
      <c r="F2230" s="16">
        <v>30</v>
      </c>
      <c r="G2230" s="17">
        <v>22</v>
      </c>
      <c r="H2230" s="18">
        <f t="shared" si="172"/>
        <v>660</v>
      </c>
      <c r="I2230" s="14" t="str">
        <f t="shared" si="173"/>
        <v>ITA-mull-22</v>
      </c>
      <c r="J2230" s="32" t="str">
        <f>MID(Tabella1[[#This Row],[COD PRODOTTO]],3,3)</f>
        <v>906</v>
      </c>
      <c r="K2230" s="32"/>
      <c r="L2230" t="str">
        <f t="shared" si="175"/>
        <v>terminato</v>
      </c>
      <c r="M2230" t="str">
        <f t="shared" si="176"/>
        <v>D8906024</v>
      </c>
      <c r="N2230" t="str">
        <f>TRIM(C2230)</f>
        <v>ITA</v>
      </c>
      <c r="O2230" t="str">
        <f>TRIM(D2230)</f>
        <v>mull</v>
      </c>
      <c r="P2230" t="str">
        <f t="shared" si="174"/>
        <v>non terminato</v>
      </c>
      <c r="Q2230" t="str">
        <f t="shared" si="174"/>
        <v>30</v>
      </c>
      <c r="R2230" t="str">
        <f t="shared" si="174"/>
        <v>22</v>
      </c>
    </row>
    <row r="2231" spans="1:18" ht="12.75" customHeight="1" x14ac:dyDescent="0.3">
      <c r="A2231" s="16">
        <v>2236</v>
      </c>
      <c r="B2231" s="14" t="s">
        <v>1071</v>
      </c>
      <c r="C2231" s="14" t="s">
        <v>8</v>
      </c>
      <c r="D2231" s="14" t="s">
        <v>180</v>
      </c>
      <c r="E2231" s="14" t="s">
        <v>10</v>
      </c>
      <c r="F2231" s="16">
        <v>0</v>
      </c>
      <c r="G2231" s="17">
        <v>24</v>
      </c>
      <c r="H2231" s="18" t="str">
        <f t="shared" si="172"/>
        <v/>
      </c>
      <c r="I2231" s="14" t="str">
        <f t="shared" si="173"/>
        <v>ITA-mull-24</v>
      </c>
      <c r="J2231" s="32" t="str">
        <f>MID(Tabella1[[#This Row],[COD PRODOTTO]],3,3)</f>
        <v>906</v>
      </c>
      <c r="K2231" s="32"/>
      <c r="L2231" t="str">
        <f t="shared" si="175"/>
        <v>terminato</v>
      </c>
      <c r="M2231" t="str">
        <f t="shared" si="176"/>
        <v>D8906024</v>
      </c>
      <c r="N2231" t="str">
        <f>TRIM(C2231)</f>
        <v>ITA</v>
      </c>
      <c r="O2231" t="str">
        <f>TRIM(D2231)</f>
        <v>mull</v>
      </c>
      <c r="P2231" t="str">
        <f t="shared" si="174"/>
        <v>terminato</v>
      </c>
      <c r="Q2231" t="str">
        <f t="shared" si="174"/>
        <v>0</v>
      </c>
      <c r="R2231" t="str">
        <f t="shared" si="174"/>
        <v>24</v>
      </c>
    </row>
    <row r="2232" spans="1:18" ht="12.75" customHeight="1" x14ac:dyDescent="0.3">
      <c r="A2232" s="16">
        <v>2237</v>
      </c>
      <c r="B2232" s="14" t="s">
        <v>1071</v>
      </c>
      <c r="C2232" s="14" t="s">
        <v>8</v>
      </c>
      <c r="D2232" s="14" t="s">
        <v>180</v>
      </c>
      <c r="E2232" s="15" t="s">
        <v>1391</v>
      </c>
      <c r="F2232" s="16">
        <v>20</v>
      </c>
      <c r="G2232" s="17">
        <v>11</v>
      </c>
      <c r="H2232" s="18">
        <f t="shared" si="172"/>
        <v>220</v>
      </c>
      <c r="I2232" s="14" t="str">
        <f t="shared" si="173"/>
        <v>ITA-mull-11</v>
      </c>
      <c r="J2232" s="32" t="str">
        <f>MID(Tabella1[[#This Row],[COD PRODOTTO]],3,3)</f>
        <v>906</v>
      </c>
      <c r="K2232" s="32"/>
      <c r="L2232" t="str">
        <f t="shared" si="175"/>
        <v>terminato</v>
      </c>
      <c r="M2232" t="str">
        <f t="shared" si="176"/>
        <v>D8906024</v>
      </c>
      <c r="N2232" t="str">
        <f>TRIM(C2232)</f>
        <v>ITA</v>
      </c>
      <c r="O2232" t="str">
        <f>TRIM(D2232)</f>
        <v>mull</v>
      </c>
      <c r="P2232" t="str">
        <f t="shared" si="174"/>
        <v>non terminato</v>
      </c>
      <c r="Q2232" t="str">
        <f t="shared" si="174"/>
        <v>20</v>
      </c>
      <c r="R2232" t="str">
        <f t="shared" si="174"/>
        <v>11</v>
      </c>
    </row>
    <row r="2233" spans="1:18" ht="12.75" customHeight="1" x14ac:dyDescent="0.3">
      <c r="A2233" s="16">
        <v>2238</v>
      </c>
      <c r="B2233" s="14" t="s">
        <v>1071</v>
      </c>
      <c r="C2233" s="14" t="s">
        <v>8</v>
      </c>
      <c r="D2233" s="14" t="s">
        <v>180</v>
      </c>
      <c r="E2233" s="15" t="s">
        <v>1391</v>
      </c>
      <c r="F2233" s="16">
        <v>10</v>
      </c>
      <c r="G2233" s="17">
        <v>40</v>
      </c>
      <c r="H2233" s="18">
        <f t="shared" si="172"/>
        <v>400</v>
      </c>
      <c r="I2233" s="14" t="str">
        <f t="shared" si="173"/>
        <v>ITA-mull-40</v>
      </c>
      <c r="J2233" s="32" t="str">
        <f>MID(Tabella1[[#This Row],[COD PRODOTTO]],3,3)</f>
        <v>906</v>
      </c>
      <c r="K2233" s="32"/>
      <c r="L2233" t="str">
        <f t="shared" si="175"/>
        <v>terminato</v>
      </c>
      <c r="M2233" t="str">
        <f t="shared" si="176"/>
        <v>D8906024</v>
      </c>
      <c r="N2233" t="str">
        <f>TRIM(C2233)</f>
        <v>ITA</v>
      </c>
      <c r="O2233" t="str">
        <f>TRIM(D2233)</f>
        <v>mull</v>
      </c>
      <c r="P2233" t="str">
        <f t="shared" si="174"/>
        <v>non terminato</v>
      </c>
      <c r="Q2233" t="str">
        <f t="shared" si="174"/>
        <v>10</v>
      </c>
      <c r="R2233" t="str">
        <f t="shared" si="174"/>
        <v>40</v>
      </c>
    </row>
    <row r="2234" spans="1:18" ht="12.75" customHeight="1" x14ac:dyDescent="0.3">
      <c r="A2234" s="16">
        <v>2239</v>
      </c>
      <c r="B2234" s="14" t="s">
        <v>1072</v>
      </c>
      <c r="C2234" s="14" t="s">
        <v>8</v>
      </c>
      <c r="D2234" s="14" t="s">
        <v>54</v>
      </c>
      <c r="E2234" s="14" t="s">
        <v>10</v>
      </c>
      <c r="F2234" s="16">
        <v>0</v>
      </c>
      <c r="G2234" s="17">
        <v>17</v>
      </c>
      <c r="H2234" s="18" t="str">
        <f t="shared" si="172"/>
        <v/>
      </c>
      <c r="I2234" s="14" t="str">
        <f t="shared" si="173"/>
        <v>ITA-zan S.R.L.-17</v>
      </c>
      <c r="J2234" s="32" t="str">
        <f>MID(Tabella1[[#This Row],[COD PRODOTTO]],3,3)</f>
        <v>466</v>
      </c>
      <c r="K2234" s="32"/>
      <c r="L2234" t="str">
        <f t="shared" si="175"/>
        <v>terminato</v>
      </c>
      <c r="M2234" t="str">
        <f t="shared" si="176"/>
        <v>L4466023</v>
      </c>
      <c r="N2234" t="str">
        <f>TRIM(C2234)</f>
        <v>ITA</v>
      </c>
      <c r="O2234" t="str">
        <f>TRIM(D2234)</f>
        <v>zan S.R.L.</v>
      </c>
      <c r="P2234" t="str">
        <f t="shared" si="174"/>
        <v>terminato</v>
      </c>
      <c r="Q2234" t="str">
        <f t="shared" si="174"/>
        <v>0</v>
      </c>
      <c r="R2234" t="str">
        <f t="shared" si="174"/>
        <v>17</v>
      </c>
    </row>
    <row r="2235" spans="1:18" ht="12.75" customHeight="1" x14ac:dyDescent="0.3">
      <c r="A2235" s="16">
        <v>2240</v>
      </c>
      <c r="B2235" s="14" t="s">
        <v>1073</v>
      </c>
      <c r="C2235" s="14" t="s">
        <v>8</v>
      </c>
      <c r="D2235" s="14" t="s">
        <v>75</v>
      </c>
      <c r="E2235" s="14" t="s">
        <v>10</v>
      </c>
      <c r="F2235" s="16">
        <v>0</v>
      </c>
      <c r="G2235" s="17">
        <v>13</v>
      </c>
      <c r="H2235" s="18" t="str">
        <f t="shared" si="172"/>
        <v/>
      </c>
      <c r="I2235" s="14" t="str">
        <f t="shared" si="173"/>
        <v>ITA-lollo SRL-13</v>
      </c>
      <c r="J2235" s="32" t="str">
        <f>MID(Tabella1[[#This Row],[COD PRODOTTO]],3,3)</f>
        <v>172</v>
      </c>
      <c r="K2235" s="32"/>
      <c r="L2235" t="str">
        <f t="shared" si="175"/>
        <v>terminato</v>
      </c>
      <c r="M2235" t="str">
        <f t="shared" si="176"/>
        <v>M7172833</v>
      </c>
      <c r="N2235" t="str">
        <f>TRIM(C2235)</f>
        <v>ITA</v>
      </c>
      <c r="O2235" t="str">
        <f>TRIM(D2235)</f>
        <v>lollo SRL</v>
      </c>
      <c r="P2235" t="str">
        <f t="shared" si="174"/>
        <v>terminato</v>
      </c>
      <c r="Q2235" t="str">
        <f t="shared" si="174"/>
        <v>0</v>
      </c>
      <c r="R2235" t="str">
        <f t="shared" si="174"/>
        <v>13</v>
      </c>
    </row>
    <row r="2236" spans="1:18" ht="12.75" customHeight="1" x14ac:dyDescent="0.3">
      <c r="A2236" s="16">
        <v>2241</v>
      </c>
      <c r="B2236" s="14" t="s">
        <v>1073</v>
      </c>
      <c r="C2236" s="14" t="s">
        <v>8</v>
      </c>
      <c r="D2236" s="14" t="s">
        <v>75</v>
      </c>
      <c r="E2236" s="15" t="s">
        <v>1391</v>
      </c>
      <c r="F2236" s="16">
        <v>10</v>
      </c>
      <c r="G2236" s="17">
        <v>35</v>
      </c>
      <c r="H2236" s="18">
        <f t="shared" si="172"/>
        <v>350</v>
      </c>
      <c r="I2236" s="14" t="str">
        <f t="shared" si="173"/>
        <v>ITA-lollo SRL-35</v>
      </c>
      <c r="J2236" s="32" t="str">
        <f>MID(Tabella1[[#This Row],[COD PRODOTTO]],3,3)</f>
        <v>172</v>
      </c>
      <c r="K2236" s="32"/>
      <c r="L2236" t="str">
        <f t="shared" si="175"/>
        <v>terminato</v>
      </c>
      <c r="M2236" t="str">
        <f t="shared" si="176"/>
        <v>M7172833</v>
      </c>
      <c r="N2236" t="str">
        <f>TRIM(C2236)</f>
        <v>ITA</v>
      </c>
      <c r="O2236" t="str">
        <f>TRIM(D2236)</f>
        <v>lollo SRL</v>
      </c>
      <c r="P2236" t="str">
        <f t="shared" si="174"/>
        <v>non terminato</v>
      </c>
      <c r="Q2236" t="str">
        <f t="shared" si="174"/>
        <v>10</v>
      </c>
      <c r="R2236" t="str">
        <f t="shared" si="174"/>
        <v>35</v>
      </c>
    </row>
    <row r="2237" spans="1:18" ht="12.75" customHeight="1" x14ac:dyDescent="0.3">
      <c r="A2237" s="16">
        <v>2242</v>
      </c>
      <c r="B2237" s="14" t="s">
        <v>1074</v>
      </c>
      <c r="C2237" s="14" t="s">
        <v>8</v>
      </c>
      <c r="D2237" s="14" t="s">
        <v>36</v>
      </c>
      <c r="E2237" s="15" t="s">
        <v>1391</v>
      </c>
      <c r="F2237" s="16">
        <v>10</v>
      </c>
      <c r="G2237" s="17">
        <v>38</v>
      </c>
      <c r="H2237" s="18">
        <f t="shared" si="172"/>
        <v>380</v>
      </c>
      <c r="I2237" s="14" t="str">
        <f t="shared" si="173"/>
        <v>ITA-zan VETRI-38</v>
      </c>
      <c r="J2237" s="32" t="str">
        <f>MID(Tabella1[[#This Row],[COD PRODOTTO]],3,3)</f>
        <v>964</v>
      </c>
      <c r="K2237" s="32"/>
      <c r="L2237" t="str">
        <f t="shared" si="175"/>
        <v>terminato</v>
      </c>
      <c r="M2237" t="str">
        <f t="shared" si="176"/>
        <v>F4964982</v>
      </c>
      <c r="N2237" t="str">
        <f>TRIM(C2237)</f>
        <v>ITA</v>
      </c>
      <c r="O2237" t="str">
        <f>TRIM(D2237)</f>
        <v>zan VETRI</v>
      </c>
      <c r="P2237" t="str">
        <f t="shared" si="174"/>
        <v>non terminato</v>
      </c>
      <c r="Q2237" t="str">
        <f t="shared" si="174"/>
        <v>10</v>
      </c>
      <c r="R2237" t="str">
        <f t="shared" si="174"/>
        <v>38</v>
      </c>
    </row>
    <row r="2238" spans="1:18" ht="12.75" customHeight="1" x14ac:dyDescent="0.3">
      <c r="A2238" s="16">
        <v>2243</v>
      </c>
      <c r="B2238" s="14" t="s">
        <v>1074</v>
      </c>
      <c r="C2238" s="14" t="s">
        <v>8</v>
      </c>
      <c r="D2238" s="14" t="s">
        <v>36</v>
      </c>
      <c r="E2238" s="14" t="s">
        <v>10</v>
      </c>
      <c r="F2238" s="16">
        <v>0</v>
      </c>
      <c r="G2238" s="17">
        <v>10</v>
      </c>
      <c r="H2238" s="18" t="str">
        <f t="shared" si="172"/>
        <v/>
      </c>
      <c r="I2238" s="14" t="str">
        <f t="shared" si="173"/>
        <v>ITA-zan VETRI-10</v>
      </c>
      <c r="J2238" s="32" t="str">
        <f>MID(Tabella1[[#This Row],[COD PRODOTTO]],3,3)</f>
        <v>964</v>
      </c>
      <c r="K2238" s="32"/>
      <c r="L2238" t="str">
        <f t="shared" si="175"/>
        <v>terminato</v>
      </c>
      <c r="M2238" t="str">
        <f t="shared" si="176"/>
        <v>F4964982</v>
      </c>
      <c r="N2238" t="str">
        <f>TRIM(C2238)</f>
        <v>ITA</v>
      </c>
      <c r="O2238" t="str">
        <f>TRIM(D2238)</f>
        <v>zan VETRI</v>
      </c>
      <c r="P2238" t="str">
        <f t="shared" si="174"/>
        <v>terminato</v>
      </c>
      <c r="Q2238" t="str">
        <f t="shared" si="174"/>
        <v>0</v>
      </c>
      <c r="R2238" t="str">
        <f t="shared" si="174"/>
        <v>10</v>
      </c>
    </row>
    <row r="2239" spans="1:18" ht="12.75" customHeight="1" x14ac:dyDescent="0.3">
      <c r="A2239" s="16">
        <v>2244</v>
      </c>
      <c r="B2239" s="14" t="s">
        <v>1075</v>
      </c>
      <c r="C2239" s="14" t="s">
        <v>8</v>
      </c>
      <c r="D2239" s="14" t="s">
        <v>36</v>
      </c>
      <c r="E2239" s="14" t="s">
        <v>10</v>
      </c>
      <c r="F2239" s="16">
        <v>0</v>
      </c>
      <c r="G2239" s="17">
        <v>11</v>
      </c>
      <c r="H2239" s="18" t="str">
        <f t="shared" si="172"/>
        <v/>
      </c>
      <c r="I2239" s="14" t="str">
        <f t="shared" si="173"/>
        <v>ITA-zan VETRI-11</v>
      </c>
      <c r="J2239" s="32" t="str">
        <f>MID(Tabella1[[#This Row],[COD PRODOTTO]],3,3)</f>
        <v>229</v>
      </c>
      <c r="K2239" s="32"/>
      <c r="L2239" t="str">
        <f t="shared" si="175"/>
        <v>terminato</v>
      </c>
      <c r="M2239" t="str">
        <f t="shared" si="176"/>
        <v>V7229514</v>
      </c>
      <c r="N2239" t="str">
        <f>TRIM(C2239)</f>
        <v>ITA</v>
      </c>
      <c r="O2239" t="str">
        <f>TRIM(D2239)</f>
        <v>zan VETRI</v>
      </c>
      <c r="P2239" t="str">
        <f t="shared" si="174"/>
        <v>terminato</v>
      </c>
      <c r="Q2239" t="str">
        <f t="shared" si="174"/>
        <v>0</v>
      </c>
      <c r="R2239" t="str">
        <f t="shared" si="174"/>
        <v>11</v>
      </c>
    </row>
    <row r="2240" spans="1:18" ht="12.75" customHeight="1" x14ac:dyDescent="0.3">
      <c r="A2240" s="16">
        <v>2245</v>
      </c>
      <c r="B2240" s="14" t="s">
        <v>1076</v>
      </c>
      <c r="C2240" s="14" t="s">
        <v>14</v>
      </c>
      <c r="D2240" s="14" t="s">
        <v>23</v>
      </c>
      <c r="E2240" s="14" t="s">
        <v>10</v>
      </c>
      <c r="F2240" s="16">
        <v>0</v>
      </c>
      <c r="G2240" s="17">
        <v>23</v>
      </c>
      <c r="H2240" s="18" t="str">
        <f t="shared" si="172"/>
        <v/>
      </c>
      <c r="I2240" s="14" t="str">
        <f t="shared" si="173"/>
        <v>EGY-zan pin assuf S.A.E.-23</v>
      </c>
      <c r="J2240" s="32" t="str">
        <f>MID(Tabella1[[#This Row],[COD PRODOTTO]],3,3)</f>
        <v>052</v>
      </c>
      <c r="K2240" s="32"/>
      <c r="L2240" t="str">
        <f t="shared" si="175"/>
        <v>terminato</v>
      </c>
      <c r="M2240" t="str">
        <f t="shared" si="176"/>
        <v>M9052124</v>
      </c>
      <c r="N2240" t="str">
        <f>TRIM(C2240)</f>
        <v>EGY</v>
      </c>
      <c r="O2240" t="str">
        <f>TRIM(D2240)</f>
        <v>zan pin assuf S.A.E.</v>
      </c>
      <c r="P2240" t="str">
        <f t="shared" si="174"/>
        <v>terminato</v>
      </c>
      <c r="Q2240" t="str">
        <f t="shared" si="174"/>
        <v>0</v>
      </c>
      <c r="R2240" t="str">
        <f t="shared" si="174"/>
        <v>23</v>
      </c>
    </row>
    <row r="2241" spans="1:18" ht="12.75" customHeight="1" x14ac:dyDescent="0.3">
      <c r="A2241" s="16">
        <v>2246</v>
      </c>
      <c r="B2241" s="14" t="s">
        <v>1076</v>
      </c>
      <c r="C2241" s="14" t="s">
        <v>14</v>
      </c>
      <c r="D2241" s="14" t="s">
        <v>23</v>
      </c>
      <c r="E2241" s="15" t="s">
        <v>1391</v>
      </c>
      <c r="F2241" s="16">
        <v>30</v>
      </c>
      <c r="G2241" s="17">
        <v>13</v>
      </c>
      <c r="H2241" s="18">
        <f t="shared" si="172"/>
        <v>390</v>
      </c>
      <c r="I2241" s="14" t="str">
        <f t="shared" si="173"/>
        <v>EGY-zan pin assuf S.A.E.-13</v>
      </c>
      <c r="J2241" s="32" t="str">
        <f>MID(Tabella1[[#This Row],[COD PRODOTTO]],3,3)</f>
        <v>052</v>
      </c>
      <c r="K2241" s="32"/>
      <c r="L2241" t="str">
        <f t="shared" si="175"/>
        <v>terminato</v>
      </c>
      <c r="M2241" t="str">
        <f t="shared" si="176"/>
        <v>M9052124</v>
      </c>
      <c r="N2241" t="str">
        <f>TRIM(C2241)</f>
        <v>EGY</v>
      </c>
      <c r="O2241" t="str">
        <f>TRIM(D2241)</f>
        <v>zan pin assuf S.A.E.</v>
      </c>
      <c r="P2241" t="str">
        <f t="shared" si="174"/>
        <v>non terminato</v>
      </c>
      <c r="Q2241" t="str">
        <f t="shared" si="174"/>
        <v>30</v>
      </c>
      <c r="R2241" t="str">
        <f t="shared" si="174"/>
        <v>13</v>
      </c>
    </row>
    <row r="2242" spans="1:18" ht="12.75" customHeight="1" x14ac:dyDescent="0.3">
      <c r="A2242" s="16">
        <v>2247</v>
      </c>
      <c r="B2242" s="14" t="s">
        <v>1076</v>
      </c>
      <c r="C2242" s="14" t="s">
        <v>14</v>
      </c>
      <c r="D2242" s="14" t="s">
        <v>23</v>
      </c>
      <c r="E2242" s="15" t="s">
        <v>1391</v>
      </c>
      <c r="F2242" s="16">
        <v>20</v>
      </c>
      <c r="G2242" s="17">
        <v>14</v>
      </c>
      <c r="H2242" s="18">
        <f t="shared" ref="H2242:H2305" si="177">IF(G2242*F2242=0,"",G2242*F2242)</f>
        <v>280</v>
      </c>
      <c r="I2242" s="14" t="str">
        <f t="shared" ref="I2242:I2305" si="178">_xlfn.CONCAT(C2242,"-",D2242,"-",G2242)</f>
        <v>EGY-zan pin assuf S.A.E.-14</v>
      </c>
      <c r="J2242" s="32" t="str">
        <f>MID(Tabella1[[#This Row],[COD PRODOTTO]],3,3)</f>
        <v>052</v>
      </c>
      <c r="K2242" s="32"/>
      <c r="L2242" t="str">
        <f t="shared" si="175"/>
        <v>terminato</v>
      </c>
      <c r="M2242" t="str">
        <f t="shared" si="176"/>
        <v>M9052124</v>
      </c>
      <c r="N2242" t="str">
        <f>TRIM(C2242)</f>
        <v>EGY</v>
      </c>
      <c r="O2242" t="str">
        <f>TRIM(D2242)</f>
        <v>zan pin assuf S.A.E.</v>
      </c>
      <c r="P2242" t="str">
        <f>TRIM(E2242)</f>
        <v>non terminato</v>
      </c>
      <c r="Q2242" t="str">
        <f>TRIM(F2242)</f>
        <v>20</v>
      </c>
      <c r="R2242" t="str">
        <f>TRIM(G2242)</f>
        <v>14</v>
      </c>
    </row>
    <row r="2243" spans="1:18" ht="12.75" customHeight="1" x14ac:dyDescent="0.3">
      <c r="A2243" s="16">
        <v>2248</v>
      </c>
      <c r="B2243" s="14" t="s">
        <v>1076</v>
      </c>
      <c r="C2243" s="14" t="s">
        <v>14</v>
      </c>
      <c r="D2243" s="14" t="s">
        <v>23</v>
      </c>
      <c r="E2243" s="15" t="s">
        <v>1391</v>
      </c>
      <c r="F2243" s="16">
        <v>10</v>
      </c>
      <c r="G2243" s="17">
        <v>37</v>
      </c>
      <c r="H2243" s="18">
        <f t="shared" si="177"/>
        <v>370</v>
      </c>
      <c r="I2243" s="14" t="str">
        <f t="shared" si="178"/>
        <v>EGY-zan pin assuf S.A.E.-37</v>
      </c>
      <c r="J2243" s="32" t="str">
        <f>MID(Tabella1[[#This Row],[COD PRODOTTO]],3,3)</f>
        <v>052</v>
      </c>
      <c r="K2243" s="32"/>
      <c r="L2243" t="str">
        <f t="shared" ref="L2243:L2306" si="179">IF($E2243="","non terminato","terminato")</f>
        <v>terminato</v>
      </c>
      <c r="M2243" t="str">
        <f t="shared" ref="M2243:M2306" si="180">TRIM(B2243)</f>
        <v>M9052124</v>
      </c>
      <c r="N2243" t="str">
        <f>TRIM(C2243)</f>
        <v>EGY</v>
      </c>
      <c r="O2243" t="str">
        <f>TRIM(D2243)</f>
        <v>zan pin assuf S.A.E.</v>
      </c>
      <c r="P2243" t="str">
        <f>TRIM(E2243)</f>
        <v>non terminato</v>
      </c>
      <c r="Q2243" t="str">
        <f t="shared" ref="Q2243:R2306" si="181">TRIM(F2243)</f>
        <v>10</v>
      </c>
      <c r="R2243" t="str">
        <f t="shared" si="181"/>
        <v>37</v>
      </c>
    </row>
    <row r="2244" spans="1:18" ht="12.75" customHeight="1" x14ac:dyDescent="0.3">
      <c r="A2244" s="16">
        <v>2249</v>
      </c>
      <c r="B2244" s="14" t="s">
        <v>1077</v>
      </c>
      <c r="C2244" s="14" t="s">
        <v>30</v>
      </c>
      <c r="D2244" s="14" t="s">
        <v>16</v>
      </c>
      <c r="E2244" s="15" t="s">
        <v>1391</v>
      </c>
      <c r="F2244" s="16">
        <v>10</v>
      </c>
      <c r="G2244" s="17">
        <v>12</v>
      </c>
      <c r="H2244" s="18">
        <f t="shared" si="177"/>
        <v>120</v>
      </c>
      <c r="I2244" s="14" t="str">
        <f t="shared" si="178"/>
        <v>NON PRESENTE-EGYPTIAN SAE-12</v>
      </c>
      <c r="J2244" s="32" t="str">
        <f>MID(Tabella1[[#This Row],[COD PRODOTTO]],3,3)</f>
        <v>809</v>
      </c>
      <c r="K2244" s="32"/>
      <c r="L2244" t="str">
        <f t="shared" si="179"/>
        <v>terminato</v>
      </c>
      <c r="M2244" t="str">
        <f t="shared" si="180"/>
        <v>I5809181</v>
      </c>
      <c r="N2244" t="str">
        <f>TRIM(C2244)</f>
        <v>NON PRESENTE</v>
      </c>
      <c r="O2244" t="str">
        <f>TRIM(D2244)</f>
        <v>EGYPTIAN SAE</v>
      </c>
      <c r="P2244" t="str">
        <f>TRIM(E2244)</f>
        <v>non terminato</v>
      </c>
      <c r="Q2244" t="str">
        <f t="shared" si="181"/>
        <v>10</v>
      </c>
      <c r="R2244" t="str">
        <f t="shared" si="181"/>
        <v>12</v>
      </c>
    </row>
    <row r="2245" spans="1:18" ht="12.75" customHeight="1" x14ac:dyDescent="0.3">
      <c r="A2245" s="16">
        <v>2250</v>
      </c>
      <c r="B2245" s="14" t="s">
        <v>1077</v>
      </c>
      <c r="C2245" s="14" t="s">
        <v>30</v>
      </c>
      <c r="D2245" s="14" t="s">
        <v>16</v>
      </c>
      <c r="E2245" s="14" t="s">
        <v>10</v>
      </c>
      <c r="F2245" s="16">
        <v>0</v>
      </c>
      <c r="G2245" s="17">
        <v>20</v>
      </c>
      <c r="H2245" s="18" t="str">
        <f t="shared" si="177"/>
        <v/>
      </c>
      <c r="I2245" s="14" t="str">
        <f t="shared" si="178"/>
        <v>NON PRESENTE-EGYPTIAN SAE-20</v>
      </c>
      <c r="J2245" s="32" t="str">
        <f>MID(Tabella1[[#This Row],[COD PRODOTTO]],3,3)</f>
        <v>809</v>
      </c>
      <c r="K2245" s="32"/>
      <c r="L2245" t="str">
        <f t="shared" si="179"/>
        <v>terminato</v>
      </c>
      <c r="M2245" t="str">
        <f t="shared" si="180"/>
        <v>I5809181</v>
      </c>
      <c r="N2245" t="str">
        <f>TRIM(C2245)</f>
        <v>NON PRESENTE</v>
      </c>
      <c r="O2245" t="str">
        <f>TRIM(D2245)</f>
        <v>EGYPTIAN SAE</v>
      </c>
      <c r="P2245" t="str">
        <f>TRIM(E2245)</f>
        <v>terminato</v>
      </c>
      <c r="Q2245" t="str">
        <f t="shared" si="181"/>
        <v>0</v>
      </c>
      <c r="R2245" t="str">
        <f t="shared" si="181"/>
        <v>20</v>
      </c>
    </row>
    <row r="2246" spans="1:18" ht="12.75" customHeight="1" x14ac:dyDescent="0.3">
      <c r="A2246" s="16">
        <v>2251</v>
      </c>
      <c r="B2246" s="14" t="s">
        <v>1077</v>
      </c>
      <c r="C2246" s="14" t="s">
        <v>30</v>
      </c>
      <c r="D2246" s="14" t="s">
        <v>16</v>
      </c>
      <c r="E2246" s="15" t="s">
        <v>1391</v>
      </c>
      <c r="F2246" s="16">
        <v>30</v>
      </c>
      <c r="G2246" s="17">
        <v>11</v>
      </c>
      <c r="H2246" s="18">
        <f t="shared" si="177"/>
        <v>330</v>
      </c>
      <c r="I2246" s="14" t="str">
        <f t="shared" si="178"/>
        <v>NON PRESENTE-EGYPTIAN SAE-11</v>
      </c>
      <c r="J2246" s="32" t="str">
        <f>MID(Tabella1[[#This Row],[COD PRODOTTO]],3,3)</f>
        <v>809</v>
      </c>
      <c r="K2246" s="32"/>
      <c r="L2246" t="str">
        <f t="shared" si="179"/>
        <v>terminato</v>
      </c>
      <c r="M2246" t="str">
        <f t="shared" si="180"/>
        <v>I5809181</v>
      </c>
      <c r="N2246" t="str">
        <f>TRIM(C2246)</f>
        <v>NON PRESENTE</v>
      </c>
      <c r="O2246" t="str">
        <f>TRIM(D2246)</f>
        <v>EGYPTIAN SAE</v>
      </c>
      <c r="P2246" t="str">
        <f>TRIM(E2246)</f>
        <v>non terminato</v>
      </c>
      <c r="Q2246" t="str">
        <f t="shared" si="181"/>
        <v>30</v>
      </c>
      <c r="R2246" t="str">
        <f t="shared" si="181"/>
        <v>11</v>
      </c>
    </row>
    <row r="2247" spans="1:18" ht="12.75" customHeight="1" x14ac:dyDescent="0.3">
      <c r="A2247" s="16">
        <v>2252</v>
      </c>
      <c r="B2247" s="14" t="s">
        <v>1078</v>
      </c>
      <c r="C2247" s="14" t="s">
        <v>14</v>
      </c>
      <c r="D2247" s="14" t="s">
        <v>13</v>
      </c>
      <c r="E2247" s="15" t="s">
        <v>1391</v>
      </c>
      <c r="F2247" s="16">
        <v>20</v>
      </c>
      <c r="G2247" s="17">
        <v>23</v>
      </c>
      <c r="H2247" s="18">
        <f t="shared" si="177"/>
        <v>460</v>
      </c>
      <c r="I2247" s="14" t="str">
        <f t="shared" si="178"/>
        <v>EGY-ccc order-23</v>
      </c>
      <c r="J2247" s="32" t="str">
        <f>MID(Tabella1[[#This Row],[COD PRODOTTO]],3,3)</f>
        <v>705</v>
      </c>
      <c r="K2247" s="32"/>
      <c r="L2247" t="str">
        <f t="shared" si="179"/>
        <v>terminato</v>
      </c>
      <c r="M2247" t="str">
        <f t="shared" si="180"/>
        <v>M8705542</v>
      </c>
      <c r="N2247" t="str">
        <f>TRIM(C2247)</f>
        <v>EGY</v>
      </c>
      <c r="O2247" t="str">
        <f>TRIM(D2247)</f>
        <v>ccc order</v>
      </c>
      <c r="P2247" t="str">
        <f>TRIM(E2247)</f>
        <v>non terminato</v>
      </c>
      <c r="Q2247" t="str">
        <f t="shared" si="181"/>
        <v>20</v>
      </c>
      <c r="R2247" t="str">
        <f t="shared" si="181"/>
        <v>23</v>
      </c>
    </row>
    <row r="2248" spans="1:18" ht="12.75" customHeight="1" x14ac:dyDescent="0.3">
      <c r="A2248" s="16">
        <v>2253</v>
      </c>
      <c r="B2248" s="14" t="s">
        <v>1078</v>
      </c>
      <c r="C2248" s="14" t="s">
        <v>14</v>
      </c>
      <c r="D2248" s="14" t="s">
        <v>13</v>
      </c>
      <c r="E2248" s="15" t="s">
        <v>1391</v>
      </c>
      <c r="F2248" s="16">
        <v>10</v>
      </c>
      <c r="G2248" s="17">
        <v>16</v>
      </c>
      <c r="H2248" s="18">
        <f t="shared" si="177"/>
        <v>160</v>
      </c>
      <c r="I2248" s="14" t="str">
        <f t="shared" si="178"/>
        <v>EGY-ccc order-16</v>
      </c>
      <c r="J2248" s="32" t="str">
        <f>MID(Tabella1[[#This Row],[COD PRODOTTO]],3,3)</f>
        <v>705</v>
      </c>
      <c r="K2248" s="32"/>
      <c r="L2248" t="str">
        <f t="shared" si="179"/>
        <v>terminato</v>
      </c>
      <c r="M2248" t="str">
        <f t="shared" si="180"/>
        <v>M8705542</v>
      </c>
      <c r="N2248" t="str">
        <f>TRIM(C2248)</f>
        <v>EGY</v>
      </c>
      <c r="O2248" t="str">
        <f>TRIM(D2248)</f>
        <v>ccc order</v>
      </c>
      <c r="P2248" t="str">
        <f>TRIM(E2248)</f>
        <v>non terminato</v>
      </c>
      <c r="Q2248" t="str">
        <f t="shared" si="181"/>
        <v>10</v>
      </c>
      <c r="R2248" t="str">
        <f t="shared" si="181"/>
        <v>16</v>
      </c>
    </row>
    <row r="2249" spans="1:18" ht="12.75" customHeight="1" x14ac:dyDescent="0.3">
      <c r="A2249" s="16">
        <v>2254</v>
      </c>
      <c r="B2249" s="14" t="s">
        <v>1078</v>
      </c>
      <c r="C2249" s="14" t="s">
        <v>14</v>
      </c>
      <c r="D2249" s="14" t="s">
        <v>13</v>
      </c>
      <c r="E2249" s="15" t="s">
        <v>1391</v>
      </c>
      <c r="F2249" s="16">
        <v>30</v>
      </c>
      <c r="G2249" s="17">
        <v>14</v>
      </c>
      <c r="H2249" s="18">
        <f t="shared" si="177"/>
        <v>420</v>
      </c>
      <c r="I2249" s="14" t="str">
        <f t="shared" si="178"/>
        <v>EGY-ccc order-14</v>
      </c>
      <c r="J2249" s="32" t="str">
        <f>MID(Tabella1[[#This Row],[COD PRODOTTO]],3,3)</f>
        <v>705</v>
      </c>
      <c r="K2249" s="32"/>
      <c r="L2249" t="str">
        <f t="shared" si="179"/>
        <v>terminato</v>
      </c>
      <c r="M2249" t="str">
        <f t="shared" si="180"/>
        <v>M8705542</v>
      </c>
      <c r="N2249" t="str">
        <f>TRIM(C2249)</f>
        <v>EGY</v>
      </c>
      <c r="O2249" t="str">
        <f>TRIM(D2249)</f>
        <v>ccc order</v>
      </c>
      <c r="P2249" t="str">
        <f>TRIM(E2249)</f>
        <v>non terminato</v>
      </c>
      <c r="Q2249" t="str">
        <f t="shared" si="181"/>
        <v>30</v>
      </c>
      <c r="R2249" t="str">
        <f t="shared" si="181"/>
        <v>14</v>
      </c>
    </row>
    <row r="2250" spans="1:18" ht="12.75" customHeight="1" x14ac:dyDescent="0.3">
      <c r="A2250" s="16">
        <v>2255</v>
      </c>
      <c r="B2250" s="14" t="s">
        <v>1078</v>
      </c>
      <c r="C2250" s="14" t="s">
        <v>14</v>
      </c>
      <c r="D2250" s="14" t="s">
        <v>13</v>
      </c>
      <c r="E2250" s="14" t="s">
        <v>10</v>
      </c>
      <c r="F2250" s="16">
        <v>0</v>
      </c>
      <c r="G2250" s="17">
        <v>18</v>
      </c>
      <c r="H2250" s="18" t="str">
        <f t="shared" si="177"/>
        <v/>
      </c>
      <c r="I2250" s="14" t="str">
        <f t="shared" si="178"/>
        <v>EGY-ccc order-18</v>
      </c>
      <c r="J2250" s="32" t="str">
        <f>MID(Tabella1[[#This Row],[COD PRODOTTO]],3,3)</f>
        <v>705</v>
      </c>
      <c r="K2250" s="32"/>
      <c r="L2250" t="str">
        <f t="shared" si="179"/>
        <v>terminato</v>
      </c>
      <c r="M2250" t="str">
        <f t="shared" si="180"/>
        <v>M8705542</v>
      </c>
      <c r="N2250" t="str">
        <f>TRIM(C2250)</f>
        <v>EGY</v>
      </c>
      <c r="O2250" t="str">
        <f>TRIM(D2250)</f>
        <v>ccc order</v>
      </c>
      <c r="P2250" t="str">
        <f>TRIM(E2250)</f>
        <v>terminato</v>
      </c>
      <c r="Q2250" t="str">
        <f t="shared" si="181"/>
        <v>0</v>
      </c>
      <c r="R2250" t="str">
        <f t="shared" si="181"/>
        <v>18</v>
      </c>
    </row>
    <row r="2251" spans="1:18" ht="12.75" customHeight="1" x14ac:dyDescent="0.3">
      <c r="A2251" s="16">
        <v>2256</v>
      </c>
      <c r="B2251" s="14" t="s">
        <v>1079</v>
      </c>
      <c r="C2251" s="14" t="s">
        <v>8</v>
      </c>
      <c r="D2251" s="14" t="s">
        <v>75</v>
      </c>
      <c r="E2251" s="14" t="s">
        <v>10</v>
      </c>
      <c r="F2251" s="16">
        <v>0</v>
      </c>
      <c r="G2251" s="17">
        <v>25</v>
      </c>
      <c r="H2251" s="18" t="str">
        <f t="shared" si="177"/>
        <v/>
      </c>
      <c r="I2251" s="14" t="str">
        <f t="shared" si="178"/>
        <v>ITA-lollo SRL-25</v>
      </c>
      <c r="J2251" s="32" t="str">
        <f>MID(Tabella1[[#This Row],[COD PRODOTTO]],3,3)</f>
        <v>542</v>
      </c>
      <c r="K2251" s="32"/>
      <c r="L2251" t="str">
        <f t="shared" si="179"/>
        <v>terminato</v>
      </c>
      <c r="M2251" t="str">
        <f t="shared" si="180"/>
        <v>A0542570</v>
      </c>
      <c r="N2251" t="str">
        <f>TRIM(C2251)</f>
        <v>ITA</v>
      </c>
      <c r="O2251" t="str">
        <f>TRIM(D2251)</f>
        <v>lollo SRL</v>
      </c>
      <c r="P2251" t="str">
        <f>TRIM(E2251)</f>
        <v>terminato</v>
      </c>
      <c r="Q2251" t="str">
        <f t="shared" si="181"/>
        <v>0</v>
      </c>
      <c r="R2251" t="str">
        <f t="shared" si="181"/>
        <v>25</v>
      </c>
    </row>
    <row r="2252" spans="1:18" ht="12.75" customHeight="1" x14ac:dyDescent="0.3">
      <c r="A2252" s="16">
        <v>2257</v>
      </c>
      <c r="B2252" s="14" t="s">
        <v>1079</v>
      </c>
      <c r="C2252" s="14" t="s">
        <v>8</v>
      </c>
      <c r="D2252" s="14" t="s">
        <v>75</v>
      </c>
      <c r="E2252" s="15" t="s">
        <v>1391</v>
      </c>
      <c r="F2252" s="16">
        <v>20</v>
      </c>
      <c r="G2252" s="17">
        <v>29</v>
      </c>
      <c r="H2252" s="18">
        <f t="shared" si="177"/>
        <v>580</v>
      </c>
      <c r="I2252" s="14" t="str">
        <f t="shared" si="178"/>
        <v>ITA-lollo SRL-29</v>
      </c>
      <c r="J2252" s="32" t="str">
        <f>MID(Tabella1[[#This Row],[COD PRODOTTO]],3,3)</f>
        <v>542</v>
      </c>
      <c r="K2252" s="32"/>
      <c r="L2252" t="str">
        <f t="shared" si="179"/>
        <v>terminato</v>
      </c>
      <c r="M2252" t="str">
        <f t="shared" si="180"/>
        <v>A0542570</v>
      </c>
      <c r="N2252" t="str">
        <f>TRIM(C2252)</f>
        <v>ITA</v>
      </c>
      <c r="O2252" t="str">
        <f>TRIM(D2252)</f>
        <v>lollo SRL</v>
      </c>
      <c r="P2252" t="str">
        <f>TRIM(E2252)</f>
        <v>non terminato</v>
      </c>
      <c r="Q2252" t="str">
        <f t="shared" si="181"/>
        <v>20</v>
      </c>
      <c r="R2252" t="str">
        <f t="shared" si="181"/>
        <v>29</v>
      </c>
    </row>
    <row r="2253" spans="1:18" ht="12.75" customHeight="1" x14ac:dyDescent="0.3">
      <c r="A2253" s="16">
        <v>2258</v>
      </c>
      <c r="B2253" s="14" t="s">
        <v>1080</v>
      </c>
      <c r="C2253" s="14" t="s">
        <v>8</v>
      </c>
      <c r="D2253" s="14" t="s">
        <v>9</v>
      </c>
      <c r="E2253" s="14" t="s">
        <v>10</v>
      </c>
      <c r="F2253" s="16">
        <v>0</v>
      </c>
      <c r="G2253" s="17">
        <v>24</v>
      </c>
      <c r="H2253" s="18" t="str">
        <f t="shared" si="177"/>
        <v/>
      </c>
      <c r="I2253" s="14" t="str">
        <f t="shared" si="178"/>
        <v>ITA-SG-24</v>
      </c>
      <c r="J2253" s="32" t="str">
        <f>MID(Tabella1[[#This Row],[COD PRODOTTO]],3,3)</f>
        <v>200</v>
      </c>
      <c r="K2253" s="32"/>
      <c r="L2253" t="str">
        <f t="shared" si="179"/>
        <v>terminato</v>
      </c>
      <c r="M2253" t="str">
        <f t="shared" si="180"/>
        <v>M6200189</v>
      </c>
      <c r="N2253" t="str">
        <f>TRIM(C2253)</f>
        <v>ITA</v>
      </c>
      <c r="O2253" t="str">
        <f>TRIM(D2253)</f>
        <v>SG</v>
      </c>
      <c r="P2253" t="str">
        <f>TRIM(E2253)</f>
        <v>terminato</v>
      </c>
      <c r="Q2253" t="str">
        <f t="shared" si="181"/>
        <v>0</v>
      </c>
      <c r="R2253" t="str">
        <f t="shared" si="181"/>
        <v>24</v>
      </c>
    </row>
    <row r="2254" spans="1:18" ht="12.75" customHeight="1" x14ac:dyDescent="0.3">
      <c r="A2254" s="16">
        <v>2259</v>
      </c>
      <c r="B2254" s="14" t="s">
        <v>1080</v>
      </c>
      <c r="C2254" s="14" t="s">
        <v>8</v>
      </c>
      <c r="D2254" s="14" t="s">
        <v>9</v>
      </c>
      <c r="E2254" s="15" t="s">
        <v>1391</v>
      </c>
      <c r="F2254" s="16">
        <v>10</v>
      </c>
      <c r="G2254" s="17">
        <v>24</v>
      </c>
      <c r="H2254" s="18">
        <f t="shared" si="177"/>
        <v>240</v>
      </c>
      <c r="I2254" s="14" t="str">
        <f t="shared" si="178"/>
        <v>ITA-SG-24</v>
      </c>
      <c r="J2254" s="32" t="str">
        <f>MID(Tabella1[[#This Row],[COD PRODOTTO]],3,3)</f>
        <v>200</v>
      </c>
      <c r="K2254" s="32"/>
      <c r="L2254" t="str">
        <f t="shared" si="179"/>
        <v>terminato</v>
      </c>
      <c r="M2254" t="str">
        <f t="shared" si="180"/>
        <v>M6200189</v>
      </c>
      <c r="N2254" t="str">
        <f>TRIM(C2254)</f>
        <v>ITA</v>
      </c>
      <c r="O2254" t="str">
        <f>TRIM(D2254)</f>
        <v>SG</v>
      </c>
      <c r="P2254" t="str">
        <f>TRIM(E2254)</f>
        <v>non terminato</v>
      </c>
      <c r="Q2254" t="str">
        <f t="shared" si="181"/>
        <v>10</v>
      </c>
      <c r="R2254" t="str">
        <f t="shared" si="181"/>
        <v>24</v>
      </c>
    </row>
    <row r="2255" spans="1:18" ht="12.75" customHeight="1" x14ac:dyDescent="0.3">
      <c r="A2255" s="16">
        <v>2260</v>
      </c>
      <c r="B2255" s="14" t="s">
        <v>1080</v>
      </c>
      <c r="C2255" s="14" t="s">
        <v>8</v>
      </c>
      <c r="D2255" s="14" t="s">
        <v>9</v>
      </c>
      <c r="E2255" s="15" t="s">
        <v>1391</v>
      </c>
      <c r="F2255" s="16">
        <v>30</v>
      </c>
      <c r="G2255" s="17">
        <v>28</v>
      </c>
      <c r="H2255" s="18">
        <f t="shared" si="177"/>
        <v>840</v>
      </c>
      <c r="I2255" s="14" t="str">
        <f t="shared" si="178"/>
        <v>ITA-SG-28</v>
      </c>
      <c r="J2255" s="32" t="str">
        <f>MID(Tabella1[[#This Row],[COD PRODOTTO]],3,3)</f>
        <v>200</v>
      </c>
      <c r="K2255" s="32"/>
      <c r="L2255" t="str">
        <f t="shared" si="179"/>
        <v>terminato</v>
      </c>
      <c r="M2255" t="str">
        <f t="shared" si="180"/>
        <v>M6200189</v>
      </c>
      <c r="N2255" t="str">
        <f>TRIM(C2255)</f>
        <v>ITA</v>
      </c>
      <c r="O2255" t="str">
        <f>TRIM(D2255)</f>
        <v>SG</v>
      </c>
      <c r="P2255" t="str">
        <f>TRIM(E2255)</f>
        <v>non terminato</v>
      </c>
      <c r="Q2255" t="str">
        <f t="shared" si="181"/>
        <v>30</v>
      </c>
      <c r="R2255" t="str">
        <f t="shared" si="181"/>
        <v>28</v>
      </c>
    </row>
    <row r="2256" spans="1:18" ht="12.75" customHeight="1" x14ac:dyDescent="0.3">
      <c r="A2256" s="16">
        <v>2261</v>
      </c>
      <c r="B2256" s="14" t="s">
        <v>1081</v>
      </c>
      <c r="C2256" s="14" t="s">
        <v>8</v>
      </c>
      <c r="D2256" s="14" t="s">
        <v>47</v>
      </c>
      <c r="E2256" s="14" t="s">
        <v>10</v>
      </c>
      <c r="F2256" s="16">
        <v>0</v>
      </c>
      <c r="G2256" s="17">
        <v>25</v>
      </c>
      <c r="H2256" s="18" t="str">
        <f t="shared" si="177"/>
        <v/>
      </c>
      <c r="I2256" s="14" t="str">
        <f t="shared" si="178"/>
        <v>ITA-zan pin SPA-25</v>
      </c>
      <c r="J2256" s="32" t="str">
        <f>MID(Tabella1[[#This Row],[COD PRODOTTO]],3,3)</f>
        <v>252</v>
      </c>
      <c r="K2256" s="32"/>
      <c r="L2256" t="str">
        <f t="shared" si="179"/>
        <v>terminato</v>
      </c>
      <c r="M2256" t="str">
        <f t="shared" si="180"/>
        <v>L8252236</v>
      </c>
      <c r="N2256" t="str">
        <f>TRIM(C2256)</f>
        <v>ITA</v>
      </c>
      <c r="O2256" t="str">
        <f>TRIM(D2256)</f>
        <v>zan pin SPA</v>
      </c>
      <c r="P2256" t="str">
        <f>TRIM(E2256)</f>
        <v>terminato</v>
      </c>
      <c r="Q2256" t="str">
        <f t="shared" si="181"/>
        <v>0</v>
      </c>
      <c r="R2256" t="str">
        <f t="shared" si="181"/>
        <v>25</v>
      </c>
    </row>
    <row r="2257" spans="1:18" ht="12.75" customHeight="1" x14ac:dyDescent="0.3">
      <c r="A2257" s="16">
        <v>2262</v>
      </c>
      <c r="B2257" s="14" t="s">
        <v>1082</v>
      </c>
      <c r="C2257" s="14" t="s">
        <v>8</v>
      </c>
      <c r="D2257" s="14" t="s">
        <v>9</v>
      </c>
      <c r="E2257" s="14" t="s">
        <v>10</v>
      </c>
      <c r="F2257" s="16">
        <v>0</v>
      </c>
      <c r="G2257" s="17">
        <v>33</v>
      </c>
      <c r="H2257" s="18" t="str">
        <f t="shared" si="177"/>
        <v/>
      </c>
      <c r="I2257" s="14" t="str">
        <f t="shared" si="178"/>
        <v>ITA-SG-33</v>
      </c>
      <c r="J2257" s="32" t="str">
        <f>MID(Tabella1[[#This Row],[COD PRODOTTO]],3,3)</f>
        <v>255</v>
      </c>
      <c r="K2257" s="32"/>
      <c r="L2257" t="str">
        <f t="shared" si="179"/>
        <v>terminato</v>
      </c>
      <c r="M2257" t="str">
        <f t="shared" si="180"/>
        <v>P0255340</v>
      </c>
      <c r="N2257" t="str">
        <f>TRIM(C2257)</f>
        <v>ITA</v>
      </c>
      <c r="O2257" t="str">
        <f>TRIM(D2257)</f>
        <v>SG</v>
      </c>
      <c r="P2257" t="str">
        <f>TRIM(E2257)</f>
        <v>terminato</v>
      </c>
      <c r="Q2257" t="str">
        <f t="shared" si="181"/>
        <v>0</v>
      </c>
      <c r="R2257" t="str">
        <f t="shared" si="181"/>
        <v>33</v>
      </c>
    </row>
    <row r="2258" spans="1:18" ht="12.75" customHeight="1" x14ac:dyDescent="0.3">
      <c r="A2258" s="16">
        <v>2263</v>
      </c>
      <c r="B2258" s="14" t="s">
        <v>1083</v>
      </c>
      <c r="C2258" s="14" t="s">
        <v>8</v>
      </c>
      <c r="D2258" s="14" t="s">
        <v>36</v>
      </c>
      <c r="E2258" s="14" t="s">
        <v>10</v>
      </c>
      <c r="F2258" s="16">
        <v>0</v>
      </c>
      <c r="G2258" s="17">
        <v>33</v>
      </c>
      <c r="H2258" s="18" t="str">
        <f t="shared" si="177"/>
        <v/>
      </c>
      <c r="I2258" s="14" t="str">
        <f t="shared" si="178"/>
        <v>ITA-zan VETRI-33</v>
      </c>
      <c r="J2258" s="32" t="str">
        <f>MID(Tabella1[[#This Row],[COD PRODOTTO]],3,3)</f>
        <v>524</v>
      </c>
      <c r="K2258" s="32"/>
      <c r="L2258" t="str">
        <f t="shared" si="179"/>
        <v>terminato</v>
      </c>
      <c r="M2258" t="str">
        <f t="shared" si="180"/>
        <v>M8524413</v>
      </c>
      <c r="N2258" t="str">
        <f>TRIM(C2258)</f>
        <v>ITA</v>
      </c>
      <c r="O2258" t="str">
        <f>TRIM(D2258)</f>
        <v>zan VETRI</v>
      </c>
      <c r="P2258" t="str">
        <f>TRIM(E2258)</f>
        <v>terminato</v>
      </c>
      <c r="Q2258" t="str">
        <f t="shared" si="181"/>
        <v>0</v>
      </c>
      <c r="R2258" t="str">
        <f t="shared" si="181"/>
        <v>33</v>
      </c>
    </row>
    <row r="2259" spans="1:18" ht="12.75" customHeight="1" x14ac:dyDescent="0.3">
      <c r="A2259" s="16">
        <v>2264</v>
      </c>
      <c r="B2259" s="14" t="s">
        <v>1083</v>
      </c>
      <c r="C2259" s="14" t="s">
        <v>8</v>
      </c>
      <c r="D2259" s="14" t="s">
        <v>36</v>
      </c>
      <c r="E2259" s="15" t="s">
        <v>1391</v>
      </c>
      <c r="F2259" s="16">
        <v>30</v>
      </c>
      <c r="G2259" s="17">
        <v>15</v>
      </c>
      <c r="H2259" s="18">
        <f t="shared" si="177"/>
        <v>450</v>
      </c>
      <c r="I2259" s="14" t="str">
        <f t="shared" si="178"/>
        <v>ITA-zan VETRI-15</v>
      </c>
      <c r="J2259" s="32" t="str">
        <f>MID(Tabella1[[#This Row],[COD PRODOTTO]],3,3)</f>
        <v>524</v>
      </c>
      <c r="K2259" s="32"/>
      <c r="L2259" t="str">
        <f t="shared" si="179"/>
        <v>terminato</v>
      </c>
      <c r="M2259" t="str">
        <f t="shared" si="180"/>
        <v>M8524413</v>
      </c>
      <c r="N2259" t="str">
        <f>TRIM(C2259)</f>
        <v>ITA</v>
      </c>
      <c r="O2259" t="str">
        <f>TRIM(D2259)</f>
        <v>zan VETRI</v>
      </c>
      <c r="P2259" t="str">
        <f>TRIM(E2259)</f>
        <v>non terminato</v>
      </c>
      <c r="Q2259" t="str">
        <f t="shared" si="181"/>
        <v>30</v>
      </c>
      <c r="R2259" t="str">
        <f t="shared" si="181"/>
        <v>15</v>
      </c>
    </row>
    <row r="2260" spans="1:18" ht="12.75" customHeight="1" x14ac:dyDescent="0.3">
      <c r="A2260" s="16">
        <v>2265</v>
      </c>
      <c r="B2260" s="14" t="s">
        <v>1083</v>
      </c>
      <c r="C2260" s="14" t="s">
        <v>8</v>
      </c>
      <c r="D2260" s="14" t="s">
        <v>36</v>
      </c>
      <c r="E2260" s="15" t="s">
        <v>1391</v>
      </c>
      <c r="F2260" s="16">
        <v>10</v>
      </c>
      <c r="G2260" s="17">
        <v>40</v>
      </c>
      <c r="H2260" s="18">
        <f t="shared" si="177"/>
        <v>400</v>
      </c>
      <c r="I2260" s="14" t="str">
        <f t="shared" si="178"/>
        <v>ITA-zan VETRI-40</v>
      </c>
      <c r="J2260" s="32" t="str">
        <f>MID(Tabella1[[#This Row],[COD PRODOTTO]],3,3)</f>
        <v>524</v>
      </c>
      <c r="K2260" s="32"/>
      <c r="L2260" t="str">
        <f t="shared" si="179"/>
        <v>terminato</v>
      </c>
      <c r="M2260" t="str">
        <f t="shared" si="180"/>
        <v>M8524413</v>
      </c>
      <c r="N2260" t="str">
        <f>TRIM(C2260)</f>
        <v>ITA</v>
      </c>
      <c r="O2260" t="str">
        <f>TRIM(D2260)</f>
        <v>zan VETRI</v>
      </c>
      <c r="P2260" t="str">
        <f>TRIM(E2260)</f>
        <v>non terminato</v>
      </c>
      <c r="Q2260" t="str">
        <f t="shared" si="181"/>
        <v>10</v>
      </c>
      <c r="R2260" t="str">
        <f t="shared" si="181"/>
        <v>40</v>
      </c>
    </row>
    <row r="2261" spans="1:18" ht="12.75" customHeight="1" x14ac:dyDescent="0.3">
      <c r="A2261" s="16">
        <v>2266</v>
      </c>
      <c r="B2261" s="14" t="s">
        <v>1084</v>
      </c>
      <c r="C2261" s="14" t="s">
        <v>8</v>
      </c>
      <c r="D2261" s="14" t="s">
        <v>9</v>
      </c>
      <c r="E2261" s="15" t="s">
        <v>1391</v>
      </c>
      <c r="F2261" s="16">
        <v>10</v>
      </c>
      <c r="G2261" s="17">
        <v>11</v>
      </c>
      <c r="H2261" s="18">
        <f t="shared" si="177"/>
        <v>110</v>
      </c>
      <c r="I2261" s="14" t="str">
        <f t="shared" si="178"/>
        <v>ITA-SG-11</v>
      </c>
      <c r="J2261" s="32" t="str">
        <f>MID(Tabella1[[#This Row],[COD PRODOTTO]],3,3)</f>
        <v>781</v>
      </c>
      <c r="K2261" s="32"/>
      <c r="L2261" t="str">
        <f t="shared" si="179"/>
        <v>terminato</v>
      </c>
      <c r="M2261" t="str">
        <f t="shared" si="180"/>
        <v>P6781640</v>
      </c>
      <c r="N2261" t="str">
        <f>TRIM(C2261)</f>
        <v>ITA</v>
      </c>
      <c r="O2261" t="str">
        <f>TRIM(D2261)</f>
        <v>SG</v>
      </c>
      <c r="P2261" t="str">
        <f>TRIM(E2261)</f>
        <v>non terminato</v>
      </c>
      <c r="Q2261" t="str">
        <f t="shared" si="181"/>
        <v>10</v>
      </c>
      <c r="R2261" t="str">
        <f t="shared" si="181"/>
        <v>11</v>
      </c>
    </row>
    <row r="2262" spans="1:18" ht="12.75" customHeight="1" x14ac:dyDescent="0.3">
      <c r="A2262" s="16">
        <v>2267</v>
      </c>
      <c r="B2262" s="14" t="s">
        <v>1084</v>
      </c>
      <c r="C2262" s="14" t="s">
        <v>8</v>
      </c>
      <c r="D2262" s="14" t="s">
        <v>9</v>
      </c>
      <c r="E2262" s="14" t="s">
        <v>10</v>
      </c>
      <c r="F2262" s="16">
        <v>0</v>
      </c>
      <c r="G2262" s="17">
        <v>19</v>
      </c>
      <c r="H2262" s="18" t="str">
        <f t="shared" si="177"/>
        <v/>
      </c>
      <c r="I2262" s="14" t="str">
        <f t="shared" si="178"/>
        <v>ITA-SG-19</v>
      </c>
      <c r="J2262" s="32" t="str">
        <f>MID(Tabella1[[#This Row],[COD PRODOTTO]],3,3)</f>
        <v>781</v>
      </c>
      <c r="K2262" s="32"/>
      <c r="L2262" t="str">
        <f t="shared" si="179"/>
        <v>terminato</v>
      </c>
      <c r="M2262" t="str">
        <f t="shared" si="180"/>
        <v>P6781640</v>
      </c>
      <c r="N2262" t="str">
        <f>TRIM(C2262)</f>
        <v>ITA</v>
      </c>
      <c r="O2262" t="str">
        <f>TRIM(D2262)</f>
        <v>SG</v>
      </c>
      <c r="P2262" t="str">
        <f>TRIM(E2262)</f>
        <v>terminato</v>
      </c>
      <c r="Q2262" t="str">
        <f t="shared" si="181"/>
        <v>0</v>
      </c>
      <c r="R2262" t="str">
        <f t="shared" si="181"/>
        <v>19</v>
      </c>
    </row>
    <row r="2263" spans="1:18" ht="12.75" customHeight="1" x14ac:dyDescent="0.3">
      <c r="A2263" s="16">
        <v>2268</v>
      </c>
      <c r="B2263" s="14" t="s">
        <v>1085</v>
      </c>
      <c r="C2263" s="14" t="s">
        <v>8</v>
      </c>
      <c r="D2263" s="14" t="s">
        <v>47</v>
      </c>
      <c r="E2263" s="15" t="s">
        <v>1391</v>
      </c>
      <c r="F2263" s="16">
        <v>10</v>
      </c>
      <c r="G2263" s="17">
        <v>35</v>
      </c>
      <c r="H2263" s="18">
        <f t="shared" si="177"/>
        <v>350</v>
      </c>
      <c r="I2263" s="14" t="str">
        <f t="shared" si="178"/>
        <v>ITA-zan pin SPA-35</v>
      </c>
      <c r="J2263" s="32" t="str">
        <f>MID(Tabella1[[#This Row],[COD PRODOTTO]],3,3)</f>
        <v>021</v>
      </c>
      <c r="K2263" s="32"/>
      <c r="L2263" t="str">
        <f t="shared" si="179"/>
        <v>terminato</v>
      </c>
      <c r="M2263" t="str">
        <f t="shared" si="180"/>
        <v>A7021426</v>
      </c>
      <c r="N2263" t="str">
        <f>TRIM(C2263)</f>
        <v>ITA</v>
      </c>
      <c r="O2263" t="str">
        <f>TRIM(D2263)</f>
        <v>zan pin SPA</v>
      </c>
      <c r="P2263" t="str">
        <f>TRIM(E2263)</f>
        <v>non terminato</v>
      </c>
      <c r="Q2263" t="str">
        <f t="shared" si="181"/>
        <v>10</v>
      </c>
      <c r="R2263" t="str">
        <f t="shared" si="181"/>
        <v>35</v>
      </c>
    </row>
    <row r="2264" spans="1:18" ht="12.75" customHeight="1" x14ac:dyDescent="0.3">
      <c r="A2264" s="16">
        <v>2269</v>
      </c>
      <c r="B2264" s="14" t="s">
        <v>1085</v>
      </c>
      <c r="C2264" s="14" t="s">
        <v>8</v>
      </c>
      <c r="D2264" s="14" t="s">
        <v>47</v>
      </c>
      <c r="E2264" s="14" t="s">
        <v>10</v>
      </c>
      <c r="F2264" s="16">
        <v>0</v>
      </c>
      <c r="G2264" s="17">
        <v>23</v>
      </c>
      <c r="H2264" s="18" t="str">
        <f t="shared" si="177"/>
        <v/>
      </c>
      <c r="I2264" s="14" t="str">
        <f t="shared" si="178"/>
        <v>ITA-zan pin SPA-23</v>
      </c>
      <c r="J2264" s="32" t="str">
        <f>MID(Tabella1[[#This Row],[COD PRODOTTO]],3,3)</f>
        <v>021</v>
      </c>
      <c r="K2264" s="32"/>
      <c r="L2264" t="str">
        <f t="shared" si="179"/>
        <v>terminato</v>
      </c>
      <c r="M2264" t="str">
        <f t="shared" si="180"/>
        <v>A7021426</v>
      </c>
      <c r="N2264" t="str">
        <f>TRIM(C2264)</f>
        <v>ITA</v>
      </c>
      <c r="O2264" t="str">
        <f>TRIM(D2264)</f>
        <v>zan pin SPA</v>
      </c>
      <c r="P2264" t="str">
        <f>TRIM(E2264)</f>
        <v>terminato</v>
      </c>
      <c r="Q2264" t="str">
        <f t="shared" si="181"/>
        <v>0</v>
      </c>
      <c r="R2264" t="str">
        <f t="shared" si="181"/>
        <v>23</v>
      </c>
    </row>
    <row r="2265" spans="1:18" ht="12.75" customHeight="1" x14ac:dyDescent="0.3">
      <c r="A2265" s="16">
        <v>2270</v>
      </c>
      <c r="B2265" s="14" t="s">
        <v>1085</v>
      </c>
      <c r="C2265" s="14" t="s">
        <v>8</v>
      </c>
      <c r="D2265" s="14" t="s">
        <v>47</v>
      </c>
      <c r="E2265" s="15" t="s">
        <v>1391</v>
      </c>
      <c r="F2265" s="16">
        <v>30</v>
      </c>
      <c r="G2265" s="17">
        <v>24</v>
      </c>
      <c r="H2265" s="18">
        <f t="shared" si="177"/>
        <v>720</v>
      </c>
      <c r="I2265" s="14" t="str">
        <f t="shared" si="178"/>
        <v>ITA-zan pin SPA-24</v>
      </c>
      <c r="J2265" s="32" t="str">
        <f>MID(Tabella1[[#This Row],[COD PRODOTTO]],3,3)</f>
        <v>021</v>
      </c>
      <c r="K2265" s="32"/>
      <c r="L2265" t="str">
        <f t="shared" si="179"/>
        <v>terminato</v>
      </c>
      <c r="M2265" t="str">
        <f t="shared" si="180"/>
        <v>A7021426</v>
      </c>
      <c r="N2265" t="str">
        <f>TRIM(C2265)</f>
        <v>ITA</v>
      </c>
      <c r="O2265" t="str">
        <f>TRIM(D2265)</f>
        <v>zan pin SPA</v>
      </c>
      <c r="P2265" t="str">
        <f>TRIM(E2265)</f>
        <v>non terminato</v>
      </c>
      <c r="Q2265" t="str">
        <f t="shared" si="181"/>
        <v>30</v>
      </c>
      <c r="R2265" t="str">
        <f t="shared" si="181"/>
        <v>24</v>
      </c>
    </row>
    <row r="2266" spans="1:18" ht="12.75" customHeight="1" x14ac:dyDescent="0.3">
      <c r="A2266" s="16">
        <v>2271</v>
      </c>
      <c r="B2266" s="14" t="s">
        <v>1086</v>
      </c>
      <c r="C2266" s="14" t="s">
        <v>8</v>
      </c>
      <c r="D2266" s="14" t="s">
        <v>47</v>
      </c>
      <c r="E2266" s="15" t="s">
        <v>1391</v>
      </c>
      <c r="F2266" s="16">
        <v>30</v>
      </c>
      <c r="G2266" s="17">
        <v>20</v>
      </c>
      <c r="H2266" s="18">
        <f t="shared" si="177"/>
        <v>600</v>
      </c>
      <c r="I2266" s="14" t="str">
        <f t="shared" si="178"/>
        <v>ITA-zan pin SPA-20</v>
      </c>
      <c r="J2266" s="32" t="str">
        <f>MID(Tabella1[[#This Row],[COD PRODOTTO]],3,3)</f>
        <v>087</v>
      </c>
      <c r="K2266" s="32"/>
      <c r="L2266" t="str">
        <f t="shared" si="179"/>
        <v>terminato</v>
      </c>
      <c r="M2266" t="str">
        <f t="shared" si="180"/>
        <v>D2087448</v>
      </c>
      <c r="N2266" t="str">
        <f>TRIM(C2266)</f>
        <v>ITA</v>
      </c>
      <c r="O2266" t="str">
        <f>TRIM(D2266)</f>
        <v>zan pin SPA</v>
      </c>
      <c r="P2266" t="str">
        <f>TRIM(E2266)</f>
        <v>non terminato</v>
      </c>
      <c r="Q2266" t="str">
        <f t="shared" si="181"/>
        <v>30</v>
      </c>
      <c r="R2266" t="str">
        <f t="shared" si="181"/>
        <v>20</v>
      </c>
    </row>
    <row r="2267" spans="1:18" ht="12.75" customHeight="1" x14ac:dyDescent="0.3">
      <c r="A2267" s="16">
        <v>2272</v>
      </c>
      <c r="B2267" s="14" t="s">
        <v>1086</v>
      </c>
      <c r="C2267" s="14" t="s">
        <v>8</v>
      </c>
      <c r="D2267" s="14" t="s">
        <v>47</v>
      </c>
      <c r="E2267" s="15" t="s">
        <v>1391</v>
      </c>
      <c r="F2267" s="16">
        <v>10</v>
      </c>
      <c r="G2267" s="17">
        <v>36</v>
      </c>
      <c r="H2267" s="18">
        <f t="shared" si="177"/>
        <v>360</v>
      </c>
      <c r="I2267" s="14" t="str">
        <f t="shared" si="178"/>
        <v>ITA-zan pin SPA-36</v>
      </c>
      <c r="J2267" s="32" t="str">
        <f>MID(Tabella1[[#This Row],[COD PRODOTTO]],3,3)</f>
        <v>087</v>
      </c>
      <c r="K2267" s="32"/>
      <c r="L2267" t="str">
        <f t="shared" si="179"/>
        <v>terminato</v>
      </c>
      <c r="M2267" t="str">
        <f t="shared" si="180"/>
        <v>D2087448</v>
      </c>
      <c r="N2267" t="str">
        <f>TRIM(C2267)</f>
        <v>ITA</v>
      </c>
      <c r="O2267" t="str">
        <f>TRIM(D2267)</f>
        <v>zan pin SPA</v>
      </c>
      <c r="P2267" t="str">
        <f>TRIM(E2267)</f>
        <v>non terminato</v>
      </c>
      <c r="Q2267" t="str">
        <f t="shared" si="181"/>
        <v>10</v>
      </c>
      <c r="R2267" t="str">
        <f t="shared" si="181"/>
        <v>36</v>
      </c>
    </row>
    <row r="2268" spans="1:18" ht="12.75" customHeight="1" x14ac:dyDescent="0.3">
      <c r="A2268" s="16">
        <v>2273</v>
      </c>
      <c r="B2268" s="14" t="s">
        <v>1086</v>
      </c>
      <c r="C2268" s="14" t="s">
        <v>8</v>
      </c>
      <c r="D2268" s="14" t="s">
        <v>47</v>
      </c>
      <c r="E2268" s="14" t="s">
        <v>10</v>
      </c>
      <c r="F2268" s="16">
        <v>0</v>
      </c>
      <c r="G2268" s="17">
        <v>11</v>
      </c>
      <c r="H2268" s="18" t="str">
        <f t="shared" si="177"/>
        <v/>
      </c>
      <c r="I2268" s="14" t="str">
        <f t="shared" si="178"/>
        <v>ITA-zan pin SPA-11</v>
      </c>
      <c r="J2268" s="32" t="str">
        <f>MID(Tabella1[[#This Row],[COD PRODOTTO]],3,3)</f>
        <v>087</v>
      </c>
      <c r="K2268" s="32"/>
      <c r="L2268" t="str">
        <f t="shared" si="179"/>
        <v>terminato</v>
      </c>
      <c r="M2268" t="str">
        <f t="shared" si="180"/>
        <v>D2087448</v>
      </c>
      <c r="N2268" t="str">
        <f>TRIM(C2268)</f>
        <v>ITA</v>
      </c>
      <c r="O2268" t="str">
        <f>TRIM(D2268)</f>
        <v>zan pin SPA</v>
      </c>
      <c r="P2268" t="str">
        <f>TRIM(E2268)</f>
        <v>terminato</v>
      </c>
      <c r="Q2268" t="str">
        <f t="shared" si="181"/>
        <v>0</v>
      </c>
      <c r="R2268" t="str">
        <f t="shared" si="181"/>
        <v>11</v>
      </c>
    </row>
    <row r="2269" spans="1:18" ht="12.75" customHeight="1" x14ac:dyDescent="0.3">
      <c r="A2269" s="16">
        <v>2274</v>
      </c>
      <c r="B2269" s="14" t="s">
        <v>1087</v>
      </c>
      <c r="C2269" s="14" t="s">
        <v>8</v>
      </c>
      <c r="D2269" s="14" t="s">
        <v>9</v>
      </c>
      <c r="E2269" s="14" t="s">
        <v>10</v>
      </c>
      <c r="F2269" s="16">
        <v>0</v>
      </c>
      <c r="G2269" s="17">
        <v>38</v>
      </c>
      <c r="H2269" s="18" t="str">
        <f t="shared" si="177"/>
        <v/>
      </c>
      <c r="I2269" s="14" t="str">
        <f t="shared" si="178"/>
        <v>ITA-SG-38</v>
      </c>
      <c r="J2269" s="32" t="str">
        <f>MID(Tabella1[[#This Row],[COD PRODOTTO]],3,3)</f>
        <v>687</v>
      </c>
      <c r="K2269" s="32"/>
      <c r="L2269" t="str">
        <f t="shared" si="179"/>
        <v>terminato</v>
      </c>
      <c r="M2269" t="str">
        <f t="shared" si="180"/>
        <v>A3687444</v>
      </c>
      <c r="N2269" t="str">
        <f>TRIM(C2269)</f>
        <v>ITA</v>
      </c>
      <c r="O2269" t="str">
        <f>TRIM(D2269)</f>
        <v>SG</v>
      </c>
      <c r="P2269" t="str">
        <f>TRIM(E2269)</f>
        <v>terminato</v>
      </c>
      <c r="Q2269" t="str">
        <f t="shared" si="181"/>
        <v>0</v>
      </c>
      <c r="R2269" t="str">
        <f t="shared" si="181"/>
        <v>38</v>
      </c>
    </row>
    <row r="2270" spans="1:18" ht="12.75" customHeight="1" x14ac:dyDescent="0.3">
      <c r="A2270" s="16">
        <v>2275</v>
      </c>
      <c r="B2270" s="14" t="s">
        <v>1087</v>
      </c>
      <c r="C2270" s="14" t="s">
        <v>8</v>
      </c>
      <c r="D2270" s="14" t="s">
        <v>9</v>
      </c>
      <c r="E2270" s="15" t="s">
        <v>1391</v>
      </c>
      <c r="F2270" s="16">
        <v>10</v>
      </c>
      <c r="G2270" s="17">
        <v>33</v>
      </c>
      <c r="H2270" s="18">
        <f t="shared" si="177"/>
        <v>330</v>
      </c>
      <c r="I2270" s="14" t="str">
        <f t="shared" si="178"/>
        <v>ITA-SG-33</v>
      </c>
      <c r="J2270" s="32" t="str">
        <f>MID(Tabella1[[#This Row],[COD PRODOTTO]],3,3)</f>
        <v>687</v>
      </c>
      <c r="K2270" s="32"/>
      <c r="L2270" t="str">
        <f t="shared" si="179"/>
        <v>terminato</v>
      </c>
      <c r="M2270" t="str">
        <f t="shared" si="180"/>
        <v>A3687444</v>
      </c>
      <c r="N2270" t="str">
        <f>TRIM(C2270)</f>
        <v>ITA</v>
      </c>
      <c r="O2270" t="str">
        <f>TRIM(D2270)</f>
        <v>SG</v>
      </c>
      <c r="P2270" t="str">
        <f>TRIM(E2270)</f>
        <v>non terminato</v>
      </c>
      <c r="Q2270" t="str">
        <f t="shared" si="181"/>
        <v>10</v>
      </c>
      <c r="R2270" t="str">
        <f t="shared" si="181"/>
        <v>33</v>
      </c>
    </row>
    <row r="2271" spans="1:18" ht="12.75" customHeight="1" x14ac:dyDescent="0.3">
      <c r="A2271" s="16">
        <v>2276</v>
      </c>
      <c r="B2271" s="14" t="s">
        <v>1088</v>
      </c>
      <c r="C2271" s="14" t="s">
        <v>8</v>
      </c>
      <c r="D2271" s="14" t="s">
        <v>9</v>
      </c>
      <c r="E2271" s="15" t="s">
        <v>1391</v>
      </c>
      <c r="F2271" s="16">
        <v>30</v>
      </c>
      <c r="G2271" s="17">
        <v>19</v>
      </c>
      <c r="H2271" s="18">
        <f t="shared" si="177"/>
        <v>570</v>
      </c>
      <c r="I2271" s="14" t="str">
        <f t="shared" si="178"/>
        <v>ITA-SG-19</v>
      </c>
      <c r="J2271" s="32" t="str">
        <f>MID(Tabella1[[#This Row],[COD PRODOTTO]],3,3)</f>
        <v>882</v>
      </c>
      <c r="K2271" s="32"/>
      <c r="L2271" t="str">
        <f t="shared" si="179"/>
        <v>terminato</v>
      </c>
      <c r="M2271" t="str">
        <f t="shared" si="180"/>
        <v>N0882807</v>
      </c>
      <c r="N2271" t="str">
        <f>TRIM(C2271)</f>
        <v>ITA</v>
      </c>
      <c r="O2271" t="str">
        <f>TRIM(D2271)</f>
        <v>SG</v>
      </c>
      <c r="P2271" t="str">
        <f>TRIM(E2271)</f>
        <v>non terminato</v>
      </c>
      <c r="Q2271" t="str">
        <f t="shared" si="181"/>
        <v>30</v>
      </c>
      <c r="R2271" t="str">
        <f t="shared" si="181"/>
        <v>19</v>
      </c>
    </row>
    <row r="2272" spans="1:18" ht="12.75" customHeight="1" x14ac:dyDescent="0.3">
      <c r="A2272" s="16">
        <v>2277</v>
      </c>
      <c r="B2272" s="14" t="s">
        <v>1088</v>
      </c>
      <c r="C2272" s="14" t="s">
        <v>8</v>
      </c>
      <c r="D2272" s="14" t="s">
        <v>9</v>
      </c>
      <c r="E2272" s="15" t="s">
        <v>1391</v>
      </c>
      <c r="F2272" s="16">
        <v>10</v>
      </c>
      <c r="G2272" s="17">
        <v>35</v>
      </c>
      <c r="H2272" s="18">
        <f t="shared" si="177"/>
        <v>350</v>
      </c>
      <c r="I2272" s="14" t="str">
        <f t="shared" si="178"/>
        <v>ITA-SG-35</v>
      </c>
      <c r="J2272" s="32" t="str">
        <f>MID(Tabella1[[#This Row],[COD PRODOTTO]],3,3)</f>
        <v>882</v>
      </c>
      <c r="K2272" s="32"/>
      <c r="L2272" t="str">
        <f t="shared" si="179"/>
        <v>terminato</v>
      </c>
      <c r="M2272" t="str">
        <f t="shared" si="180"/>
        <v>N0882807</v>
      </c>
      <c r="N2272" t="str">
        <f>TRIM(C2272)</f>
        <v>ITA</v>
      </c>
      <c r="O2272" t="str">
        <f>TRIM(D2272)</f>
        <v>SG</v>
      </c>
      <c r="P2272" t="str">
        <f>TRIM(E2272)</f>
        <v>non terminato</v>
      </c>
      <c r="Q2272" t="str">
        <f t="shared" si="181"/>
        <v>10</v>
      </c>
      <c r="R2272" t="str">
        <f t="shared" si="181"/>
        <v>35</v>
      </c>
    </row>
    <row r="2273" spans="1:18" ht="12.75" customHeight="1" x14ac:dyDescent="0.3">
      <c r="A2273" s="16">
        <v>2278</v>
      </c>
      <c r="B2273" s="14" t="s">
        <v>1088</v>
      </c>
      <c r="C2273" s="14" t="s">
        <v>8</v>
      </c>
      <c r="D2273" s="14" t="s">
        <v>9</v>
      </c>
      <c r="E2273" s="14" t="s">
        <v>10</v>
      </c>
      <c r="F2273" s="16">
        <v>0</v>
      </c>
      <c r="G2273" s="17">
        <v>20</v>
      </c>
      <c r="H2273" s="18" t="str">
        <f t="shared" si="177"/>
        <v/>
      </c>
      <c r="I2273" s="14" t="str">
        <f t="shared" si="178"/>
        <v>ITA-SG-20</v>
      </c>
      <c r="J2273" s="32" t="str">
        <f>MID(Tabella1[[#This Row],[COD PRODOTTO]],3,3)</f>
        <v>882</v>
      </c>
      <c r="K2273" s="32"/>
      <c r="L2273" t="str">
        <f t="shared" si="179"/>
        <v>terminato</v>
      </c>
      <c r="M2273" t="str">
        <f t="shared" si="180"/>
        <v>N0882807</v>
      </c>
      <c r="N2273" t="str">
        <f>TRIM(C2273)</f>
        <v>ITA</v>
      </c>
      <c r="O2273" t="str">
        <f>TRIM(D2273)</f>
        <v>SG</v>
      </c>
      <c r="P2273" t="str">
        <f>TRIM(E2273)</f>
        <v>terminato</v>
      </c>
      <c r="Q2273" t="str">
        <f t="shared" si="181"/>
        <v>0</v>
      </c>
      <c r="R2273" t="str">
        <f t="shared" si="181"/>
        <v>20</v>
      </c>
    </row>
    <row r="2274" spans="1:18" ht="12.75" customHeight="1" x14ac:dyDescent="0.3">
      <c r="A2274" s="16">
        <v>2279</v>
      </c>
      <c r="B2274" s="14" t="s">
        <v>1089</v>
      </c>
      <c r="C2274" s="14" t="s">
        <v>14</v>
      </c>
      <c r="D2274" s="14" t="s">
        <v>23</v>
      </c>
      <c r="E2274" s="14" t="s">
        <v>10</v>
      </c>
      <c r="F2274" s="16">
        <v>0</v>
      </c>
      <c r="G2274" s="17">
        <v>12</v>
      </c>
      <c r="H2274" s="18" t="str">
        <f t="shared" si="177"/>
        <v/>
      </c>
      <c r="I2274" s="14" t="str">
        <f t="shared" si="178"/>
        <v>EGY-zan pin assuf S.A.E.-12</v>
      </c>
      <c r="J2274" s="32" t="str">
        <f>MID(Tabella1[[#This Row],[COD PRODOTTO]],3,3)</f>
        <v>331</v>
      </c>
      <c r="K2274" s="32"/>
      <c r="L2274" t="str">
        <f t="shared" si="179"/>
        <v>terminato</v>
      </c>
      <c r="M2274" t="str">
        <f t="shared" si="180"/>
        <v>S6331238</v>
      </c>
      <c r="N2274" t="str">
        <f>TRIM(C2274)</f>
        <v>EGY</v>
      </c>
      <c r="O2274" t="str">
        <f>TRIM(D2274)</f>
        <v>zan pin assuf S.A.E.</v>
      </c>
      <c r="P2274" t="str">
        <f>TRIM(E2274)</f>
        <v>terminato</v>
      </c>
      <c r="Q2274" t="str">
        <f t="shared" si="181"/>
        <v>0</v>
      </c>
      <c r="R2274" t="str">
        <f t="shared" si="181"/>
        <v>12</v>
      </c>
    </row>
    <row r="2275" spans="1:18" ht="12.75" customHeight="1" x14ac:dyDescent="0.3">
      <c r="A2275" s="16">
        <v>2280</v>
      </c>
      <c r="B2275" s="14" t="s">
        <v>1089</v>
      </c>
      <c r="C2275" s="14" t="s">
        <v>14</v>
      </c>
      <c r="D2275" s="14" t="s">
        <v>23</v>
      </c>
      <c r="E2275" s="15" t="s">
        <v>1391</v>
      </c>
      <c r="F2275" s="16">
        <v>10</v>
      </c>
      <c r="G2275" s="17">
        <v>37</v>
      </c>
      <c r="H2275" s="18">
        <f t="shared" si="177"/>
        <v>370</v>
      </c>
      <c r="I2275" s="14" t="str">
        <f t="shared" si="178"/>
        <v>EGY-zan pin assuf S.A.E.-37</v>
      </c>
      <c r="J2275" s="32" t="str">
        <f>MID(Tabella1[[#This Row],[COD PRODOTTO]],3,3)</f>
        <v>331</v>
      </c>
      <c r="K2275" s="32"/>
      <c r="L2275" t="str">
        <f t="shared" si="179"/>
        <v>terminato</v>
      </c>
      <c r="M2275" t="str">
        <f t="shared" si="180"/>
        <v>S6331238</v>
      </c>
      <c r="N2275" t="str">
        <f>TRIM(C2275)</f>
        <v>EGY</v>
      </c>
      <c r="O2275" t="str">
        <f>TRIM(D2275)</f>
        <v>zan pin assuf S.A.E.</v>
      </c>
      <c r="P2275" t="str">
        <f>TRIM(E2275)</f>
        <v>non terminato</v>
      </c>
      <c r="Q2275" t="str">
        <f t="shared" si="181"/>
        <v>10</v>
      </c>
      <c r="R2275" t="str">
        <f t="shared" si="181"/>
        <v>37</v>
      </c>
    </row>
    <row r="2276" spans="1:18" ht="12.75" customHeight="1" x14ac:dyDescent="0.3">
      <c r="A2276" s="16">
        <v>2281</v>
      </c>
      <c r="B2276" s="14" t="s">
        <v>1089</v>
      </c>
      <c r="C2276" s="14" t="s">
        <v>14</v>
      </c>
      <c r="D2276" s="14" t="s">
        <v>23</v>
      </c>
      <c r="E2276" s="15" t="s">
        <v>1391</v>
      </c>
      <c r="F2276" s="16">
        <v>20</v>
      </c>
      <c r="G2276" s="17">
        <v>36</v>
      </c>
      <c r="H2276" s="18">
        <f t="shared" si="177"/>
        <v>720</v>
      </c>
      <c r="I2276" s="14" t="str">
        <f t="shared" si="178"/>
        <v>EGY-zan pin assuf S.A.E.-36</v>
      </c>
      <c r="J2276" s="32" t="str">
        <f>MID(Tabella1[[#This Row],[COD PRODOTTO]],3,3)</f>
        <v>331</v>
      </c>
      <c r="K2276" s="32"/>
      <c r="L2276" t="str">
        <f t="shared" si="179"/>
        <v>terminato</v>
      </c>
      <c r="M2276" t="str">
        <f t="shared" si="180"/>
        <v>S6331238</v>
      </c>
      <c r="N2276" t="str">
        <f>TRIM(C2276)</f>
        <v>EGY</v>
      </c>
      <c r="O2276" t="str">
        <f>TRIM(D2276)</f>
        <v>zan pin assuf S.A.E.</v>
      </c>
      <c r="P2276" t="str">
        <f>TRIM(E2276)</f>
        <v>non terminato</v>
      </c>
      <c r="Q2276" t="str">
        <f t="shared" si="181"/>
        <v>20</v>
      </c>
      <c r="R2276" t="str">
        <f t="shared" si="181"/>
        <v>36</v>
      </c>
    </row>
    <row r="2277" spans="1:18" ht="12.75" customHeight="1" x14ac:dyDescent="0.3">
      <c r="A2277" s="16">
        <v>2282</v>
      </c>
      <c r="B2277" s="14" t="s">
        <v>1089</v>
      </c>
      <c r="C2277" s="14" t="s">
        <v>14</v>
      </c>
      <c r="D2277" s="14" t="s">
        <v>23</v>
      </c>
      <c r="E2277" s="15" t="s">
        <v>1391</v>
      </c>
      <c r="F2277" s="16">
        <v>30</v>
      </c>
      <c r="G2277" s="17">
        <v>30</v>
      </c>
      <c r="H2277" s="18">
        <f t="shared" si="177"/>
        <v>900</v>
      </c>
      <c r="I2277" s="14" t="str">
        <f t="shared" si="178"/>
        <v>EGY-zan pin assuf S.A.E.-30</v>
      </c>
      <c r="J2277" s="32" t="str">
        <f>MID(Tabella1[[#This Row],[COD PRODOTTO]],3,3)</f>
        <v>331</v>
      </c>
      <c r="K2277" s="32"/>
      <c r="L2277" t="str">
        <f t="shared" si="179"/>
        <v>terminato</v>
      </c>
      <c r="M2277" t="str">
        <f t="shared" si="180"/>
        <v>S6331238</v>
      </c>
      <c r="N2277" t="str">
        <f>TRIM(C2277)</f>
        <v>EGY</v>
      </c>
      <c r="O2277" t="str">
        <f>TRIM(D2277)</f>
        <v>zan pin assuf S.A.E.</v>
      </c>
      <c r="P2277" t="str">
        <f>TRIM(E2277)</f>
        <v>non terminato</v>
      </c>
      <c r="Q2277" t="str">
        <f t="shared" si="181"/>
        <v>30</v>
      </c>
      <c r="R2277" t="str">
        <f t="shared" si="181"/>
        <v>30</v>
      </c>
    </row>
    <row r="2278" spans="1:18" ht="12.75" customHeight="1" x14ac:dyDescent="0.3">
      <c r="A2278" s="16">
        <v>2283</v>
      </c>
      <c r="B2278" s="14" t="s">
        <v>1090</v>
      </c>
      <c r="C2278" s="14" t="s">
        <v>8</v>
      </c>
      <c r="D2278" s="14" t="s">
        <v>47</v>
      </c>
      <c r="E2278" s="14" t="s">
        <v>10</v>
      </c>
      <c r="F2278" s="16">
        <v>0</v>
      </c>
      <c r="G2278" s="17">
        <v>10</v>
      </c>
      <c r="H2278" s="18" t="str">
        <f t="shared" si="177"/>
        <v/>
      </c>
      <c r="I2278" s="14" t="str">
        <f t="shared" si="178"/>
        <v>ITA-zan pin SPA-10</v>
      </c>
      <c r="J2278" s="32" t="str">
        <f>MID(Tabella1[[#This Row],[COD PRODOTTO]],3,3)</f>
        <v>831</v>
      </c>
      <c r="K2278" s="32"/>
      <c r="L2278" t="str">
        <f t="shared" si="179"/>
        <v>terminato</v>
      </c>
      <c r="M2278" t="str">
        <f t="shared" si="180"/>
        <v>A9831891</v>
      </c>
      <c r="N2278" t="str">
        <f>TRIM(C2278)</f>
        <v>ITA</v>
      </c>
      <c r="O2278" t="str">
        <f>TRIM(D2278)</f>
        <v>zan pin SPA</v>
      </c>
      <c r="P2278" t="str">
        <f>TRIM(E2278)</f>
        <v>terminato</v>
      </c>
      <c r="Q2278" t="str">
        <f t="shared" si="181"/>
        <v>0</v>
      </c>
      <c r="R2278" t="str">
        <f t="shared" si="181"/>
        <v>10</v>
      </c>
    </row>
    <row r="2279" spans="1:18" ht="12.75" customHeight="1" x14ac:dyDescent="0.3">
      <c r="A2279" s="16">
        <v>2284</v>
      </c>
      <c r="B2279" s="14" t="s">
        <v>1091</v>
      </c>
      <c r="C2279" s="14" t="s">
        <v>14</v>
      </c>
      <c r="D2279" s="14" t="s">
        <v>23</v>
      </c>
      <c r="E2279" s="15" t="s">
        <v>1391</v>
      </c>
      <c r="F2279" s="16">
        <v>10</v>
      </c>
      <c r="G2279" s="17">
        <v>27</v>
      </c>
      <c r="H2279" s="18">
        <f t="shared" si="177"/>
        <v>270</v>
      </c>
      <c r="I2279" s="14" t="str">
        <f t="shared" si="178"/>
        <v>EGY-zan pin assuf S.A.E.-27</v>
      </c>
      <c r="J2279" s="32" t="str">
        <f>MID(Tabella1[[#This Row],[COD PRODOTTO]],3,3)</f>
        <v>940</v>
      </c>
      <c r="K2279" s="32"/>
      <c r="L2279" t="str">
        <f t="shared" si="179"/>
        <v>terminato</v>
      </c>
      <c r="M2279" t="str">
        <f t="shared" si="180"/>
        <v>M2940141</v>
      </c>
      <c r="N2279" t="str">
        <f>TRIM(C2279)</f>
        <v>EGY</v>
      </c>
      <c r="O2279" t="str">
        <f>TRIM(D2279)</f>
        <v>zan pin assuf S.A.E.</v>
      </c>
      <c r="P2279" t="str">
        <f>TRIM(E2279)</f>
        <v>non terminato</v>
      </c>
      <c r="Q2279" t="str">
        <f t="shared" si="181"/>
        <v>10</v>
      </c>
      <c r="R2279" t="str">
        <f t="shared" si="181"/>
        <v>27</v>
      </c>
    </row>
    <row r="2280" spans="1:18" ht="12.75" customHeight="1" x14ac:dyDescent="0.3">
      <c r="A2280" s="16">
        <v>2285</v>
      </c>
      <c r="B2280" s="14" t="s">
        <v>1091</v>
      </c>
      <c r="C2280" s="14" t="s">
        <v>14</v>
      </c>
      <c r="D2280" s="14" t="s">
        <v>23</v>
      </c>
      <c r="E2280" s="14" t="s">
        <v>10</v>
      </c>
      <c r="F2280" s="16">
        <v>0</v>
      </c>
      <c r="G2280" s="17">
        <v>31</v>
      </c>
      <c r="H2280" s="18" t="str">
        <f t="shared" si="177"/>
        <v/>
      </c>
      <c r="I2280" s="14" t="str">
        <f t="shared" si="178"/>
        <v>EGY-zan pin assuf S.A.E.-31</v>
      </c>
      <c r="J2280" s="32" t="str">
        <f>MID(Tabella1[[#This Row],[COD PRODOTTO]],3,3)</f>
        <v>940</v>
      </c>
      <c r="K2280" s="32"/>
      <c r="L2280" t="str">
        <f t="shared" si="179"/>
        <v>terminato</v>
      </c>
      <c r="M2280" t="str">
        <f t="shared" si="180"/>
        <v>M2940141</v>
      </c>
      <c r="N2280" t="str">
        <f>TRIM(C2280)</f>
        <v>EGY</v>
      </c>
      <c r="O2280" t="str">
        <f>TRIM(D2280)</f>
        <v>zan pin assuf S.A.E.</v>
      </c>
      <c r="P2280" t="str">
        <f>TRIM(E2280)</f>
        <v>terminato</v>
      </c>
      <c r="Q2280" t="str">
        <f t="shared" si="181"/>
        <v>0</v>
      </c>
      <c r="R2280" t="str">
        <f t="shared" si="181"/>
        <v>31</v>
      </c>
    </row>
    <row r="2281" spans="1:18" ht="12.75" customHeight="1" x14ac:dyDescent="0.3">
      <c r="A2281" s="16">
        <v>2286</v>
      </c>
      <c r="B2281" s="14" t="s">
        <v>1091</v>
      </c>
      <c r="C2281" s="14" t="s">
        <v>14</v>
      </c>
      <c r="D2281" s="14" t="s">
        <v>23</v>
      </c>
      <c r="E2281" s="15" t="s">
        <v>1391</v>
      </c>
      <c r="F2281" s="16">
        <v>30</v>
      </c>
      <c r="G2281" s="17">
        <v>23</v>
      </c>
      <c r="H2281" s="18">
        <f t="shared" si="177"/>
        <v>690</v>
      </c>
      <c r="I2281" s="14" t="str">
        <f t="shared" si="178"/>
        <v>EGY-zan pin assuf S.A.E.-23</v>
      </c>
      <c r="J2281" s="32" t="str">
        <f>MID(Tabella1[[#This Row],[COD PRODOTTO]],3,3)</f>
        <v>940</v>
      </c>
      <c r="K2281" s="32"/>
      <c r="L2281" t="str">
        <f t="shared" si="179"/>
        <v>terminato</v>
      </c>
      <c r="M2281" t="str">
        <f t="shared" si="180"/>
        <v>M2940141</v>
      </c>
      <c r="N2281" t="str">
        <f>TRIM(C2281)</f>
        <v>EGY</v>
      </c>
      <c r="O2281" t="str">
        <f>TRIM(D2281)</f>
        <v>zan pin assuf S.A.E.</v>
      </c>
      <c r="P2281" t="str">
        <f>TRIM(E2281)</f>
        <v>non terminato</v>
      </c>
      <c r="Q2281" t="str">
        <f t="shared" si="181"/>
        <v>30</v>
      </c>
      <c r="R2281" t="str">
        <f t="shared" si="181"/>
        <v>23</v>
      </c>
    </row>
    <row r="2282" spans="1:18" ht="12.75" customHeight="1" x14ac:dyDescent="0.3">
      <c r="A2282" s="16">
        <v>2287</v>
      </c>
      <c r="B2282" s="14" t="s">
        <v>1092</v>
      </c>
      <c r="C2282" s="14" t="s">
        <v>14</v>
      </c>
      <c r="D2282" s="14" t="s">
        <v>23</v>
      </c>
      <c r="E2282" s="15" t="s">
        <v>1391</v>
      </c>
      <c r="F2282" s="16">
        <v>10</v>
      </c>
      <c r="G2282" s="17">
        <v>39</v>
      </c>
      <c r="H2282" s="18">
        <f t="shared" si="177"/>
        <v>390</v>
      </c>
      <c r="I2282" s="14" t="str">
        <f t="shared" si="178"/>
        <v>EGY-zan pin assuf S.A.E.-39</v>
      </c>
      <c r="J2282" s="32" t="str">
        <f>MID(Tabella1[[#This Row],[COD PRODOTTO]],3,3)</f>
        <v>644</v>
      </c>
      <c r="K2282" s="32"/>
      <c r="L2282" t="str">
        <f t="shared" si="179"/>
        <v>terminato</v>
      </c>
      <c r="M2282" t="str">
        <f t="shared" si="180"/>
        <v>M5644478</v>
      </c>
      <c r="N2282" t="str">
        <f>TRIM(C2282)</f>
        <v>EGY</v>
      </c>
      <c r="O2282" t="str">
        <f>TRIM(D2282)</f>
        <v>zan pin assuf S.A.E.</v>
      </c>
      <c r="P2282" t="str">
        <f>TRIM(E2282)</f>
        <v>non terminato</v>
      </c>
      <c r="Q2282" t="str">
        <f t="shared" si="181"/>
        <v>10</v>
      </c>
      <c r="R2282" t="str">
        <f t="shared" si="181"/>
        <v>39</v>
      </c>
    </row>
    <row r="2283" spans="1:18" ht="12.75" customHeight="1" x14ac:dyDescent="0.3">
      <c r="A2283" s="16">
        <v>2288</v>
      </c>
      <c r="B2283" s="14" t="s">
        <v>1092</v>
      </c>
      <c r="C2283" s="14" t="s">
        <v>14</v>
      </c>
      <c r="D2283" s="14" t="s">
        <v>23</v>
      </c>
      <c r="E2283" s="15" t="s">
        <v>1391</v>
      </c>
      <c r="F2283" s="16">
        <v>20</v>
      </c>
      <c r="G2283" s="17">
        <v>32</v>
      </c>
      <c r="H2283" s="18">
        <f t="shared" si="177"/>
        <v>640</v>
      </c>
      <c r="I2283" s="14" t="str">
        <f t="shared" si="178"/>
        <v>EGY-zan pin assuf S.A.E.-32</v>
      </c>
      <c r="J2283" s="32" t="str">
        <f>MID(Tabella1[[#This Row],[COD PRODOTTO]],3,3)</f>
        <v>644</v>
      </c>
      <c r="K2283" s="32"/>
      <c r="L2283" t="str">
        <f t="shared" si="179"/>
        <v>terminato</v>
      </c>
      <c r="M2283" t="str">
        <f t="shared" si="180"/>
        <v>M5644478</v>
      </c>
      <c r="N2283" t="str">
        <f>TRIM(C2283)</f>
        <v>EGY</v>
      </c>
      <c r="O2283" t="str">
        <f>TRIM(D2283)</f>
        <v>zan pin assuf S.A.E.</v>
      </c>
      <c r="P2283" t="str">
        <f>TRIM(E2283)</f>
        <v>non terminato</v>
      </c>
      <c r="Q2283" t="str">
        <f t="shared" si="181"/>
        <v>20</v>
      </c>
      <c r="R2283" t="str">
        <f t="shared" si="181"/>
        <v>32</v>
      </c>
    </row>
    <row r="2284" spans="1:18" ht="12.75" customHeight="1" x14ac:dyDescent="0.3">
      <c r="A2284" s="16">
        <v>2289</v>
      </c>
      <c r="B2284" s="14" t="s">
        <v>1092</v>
      </c>
      <c r="C2284" s="14" t="s">
        <v>14</v>
      </c>
      <c r="D2284" s="14" t="s">
        <v>23</v>
      </c>
      <c r="E2284" s="14" t="s">
        <v>10</v>
      </c>
      <c r="F2284" s="16">
        <v>0</v>
      </c>
      <c r="G2284" s="17">
        <v>35</v>
      </c>
      <c r="H2284" s="18" t="str">
        <f t="shared" si="177"/>
        <v/>
      </c>
      <c r="I2284" s="14" t="str">
        <f t="shared" si="178"/>
        <v>EGY-zan pin assuf S.A.E.-35</v>
      </c>
      <c r="J2284" s="32" t="str">
        <f>MID(Tabella1[[#This Row],[COD PRODOTTO]],3,3)</f>
        <v>644</v>
      </c>
      <c r="K2284" s="32"/>
      <c r="L2284" t="str">
        <f t="shared" si="179"/>
        <v>terminato</v>
      </c>
      <c r="M2284" t="str">
        <f t="shared" si="180"/>
        <v>M5644478</v>
      </c>
      <c r="N2284" t="str">
        <f>TRIM(C2284)</f>
        <v>EGY</v>
      </c>
      <c r="O2284" t="str">
        <f>TRIM(D2284)</f>
        <v>zan pin assuf S.A.E.</v>
      </c>
      <c r="P2284" t="str">
        <f>TRIM(E2284)</f>
        <v>terminato</v>
      </c>
      <c r="Q2284" t="str">
        <f t="shared" si="181"/>
        <v>0</v>
      </c>
      <c r="R2284" t="str">
        <f t="shared" si="181"/>
        <v>35</v>
      </c>
    </row>
    <row r="2285" spans="1:18" ht="12.75" customHeight="1" x14ac:dyDescent="0.3">
      <c r="A2285" s="16">
        <v>2290</v>
      </c>
      <c r="B2285" s="14" t="s">
        <v>1092</v>
      </c>
      <c r="C2285" s="14" t="s">
        <v>14</v>
      </c>
      <c r="D2285" s="14" t="s">
        <v>23</v>
      </c>
      <c r="E2285" s="15" t="s">
        <v>1391</v>
      </c>
      <c r="F2285" s="16">
        <v>30</v>
      </c>
      <c r="G2285" s="17">
        <v>10</v>
      </c>
      <c r="H2285" s="18">
        <f t="shared" si="177"/>
        <v>300</v>
      </c>
      <c r="I2285" s="14" t="str">
        <f t="shared" si="178"/>
        <v>EGY-zan pin assuf S.A.E.-10</v>
      </c>
      <c r="J2285" s="32" t="str">
        <f>MID(Tabella1[[#This Row],[COD PRODOTTO]],3,3)</f>
        <v>644</v>
      </c>
      <c r="K2285" s="32"/>
      <c r="L2285" t="str">
        <f t="shared" si="179"/>
        <v>terminato</v>
      </c>
      <c r="M2285" t="str">
        <f t="shared" si="180"/>
        <v>M5644478</v>
      </c>
      <c r="N2285" t="str">
        <f>TRIM(C2285)</f>
        <v>EGY</v>
      </c>
      <c r="O2285" t="str">
        <f>TRIM(D2285)</f>
        <v>zan pin assuf S.A.E.</v>
      </c>
      <c r="P2285" t="str">
        <f>TRIM(E2285)</f>
        <v>non terminato</v>
      </c>
      <c r="Q2285" t="str">
        <f t="shared" si="181"/>
        <v>30</v>
      </c>
      <c r="R2285" t="str">
        <f t="shared" si="181"/>
        <v>10</v>
      </c>
    </row>
    <row r="2286" spans="1:18" ht="12.75" customHeight="1" x14ac:dyDescent="0.3">
      <c r="A2286" s="16">
        <v>2291</v>
      </c>
      <c r="B2286" s="14" t="s">
        <v>1093</v>
      </c>
      <c r="C2286" s="14" t="s">
        <v>8</v>
      </c>
      <c r="D2286" s="14" t="s">
        <v>36</v>
      </c>
      <c r="E2286" s="14" t="s">
        <v>10</v>
      </c>
      <c r="F2286" s="16">
        <v>0</v>
      </c>
      <c r="G2286" s="17">
        <v>40</v>
      </c>
      <c r="H2286" s="18" t="str">
        <f t="shared" si="177"/>
        <v/>
      </c>
      <c r="I2286" s="14" t="str">
        <f t="shared" si="178"/>
        <v>ITA-zan VETRI-40</v>
      </c>
      <c r="J2286" s="32" t="str">
        <f>MID(Tabella1[[#This Row],[COD PRODOTTO]],3,3)</f>
        <v>269</v>
      </c>
      <c r="K2286" s="32"/>
      <c r="L2286" t="str">
        <f t="shared" si="179"/>
        <v>terminato</v>
      </c>
      <c r="M2286" t="str">
        <f t="shared" si="180"/>
        <v>S5269052</v>
      </c>
      <c r="N2286" t="str">
        <f>TRIM(C2286)</f>
        <v>ITA</v>
      </c>
      <c r="O2286" t="str">
        <f>TRIM(D2286)</f>
        <v>zan VETRI</v>
      </c>
      <c r="P2286" t="str">
        <f>TRIM(E2286)</f>
        <v>terminato</v>
      </c>
      <c r="Q2286" t="str">
        <f t="shared" si="181"/>
        <v>0</v>
      </c>
      <c r="R2286" t="str">
        <f t="shared" si="181"/>
        <v>40</v>
      </c>
    </row>
    <row r="2287" spans="1:18" ht="12.75" customHeight="1" x14ac:dyDescent="0.3">
      <c r="A2287" s="16">
        <v>2292</v>
      </c>
      <c r="B2287" s="14" t="s">
        <v>1094</v>
      </c>
      <c r="C2287" s="14" t="s">
        <v>8</v>
      </c>
      <c r="D2287" s="14" t="s">
        <v>47</v>
      </c>
      <c r="E2287" s="14" t="s">
        <v>10</v>
      </c>
      <c r="F2287" s="16">
        <v>0</v>
      </c>
      <c r="G2287" s="17">
        <v>13</v>
      </c>
      <c r="H2287" s="18" t="str">
        <f t="shared" si="177"/>
        <v/>
      </c>
      <c r="I2287" s="14" t="str">
        <f t="shared" si="178"/>
        <v>ITA-zan pin SPA-13</v>
      </c>
      <c r="J2287" s="32" t="str">
        <f>MID(Tabella1[[#This Row],[COD PRODOTTO]],3,3)</f>
        <v>808</v>
      </c>
      <c r="K2287" s="32"/>
      <c r="L2287" t="str">
        <f t="shared" si="179"/>
        <v>terminato</v>
      </c>
      <c r="M2287" t="str">
        <f t="shared" si="180"/>
        <v>R7808023</v>
      </c>
      <c r="N2287" t="str">
        <f>TRIM(C2287)</f>
        <v>ITA</v>
      </c>
      <c r="O2287" t="str">
        <f>TRIM(D2287)</f>
        <v>zan pin SPA</v>
      </c>
      <c r="P2287" t="str">
        <f>TRIM(E2287)</f>
        <v>terminato</v>
      </c>
      <c r="Q2287" t="str">
        <f t="shared" si="181"/>
        <v>0</v>
      </c>
      <c r="R2287" t="str">
        <f t="shared" si="181"/>
        <v>13</v>
      </c>
    </row>
    <row r="2288" spans="1:18" ht="12.75" customHeight="1" x14ac:dyDescent="0.3">
      <c r="A2288" s="16">
        <v>2293</v>
      </c>
      <c r="B2288" s="14" t="s">
        <v>1094</v>
      </c>
      <c r="C2288" s="14" t="s">
        <v>8</v>
      </c>
      <c r="D2288" s="14" t="s">
        <v>47</v>
      </c>
      <c r="E2288" s="15" t="s">
        <v>1391</v>
      </c>
      <c r="F2288" s="16">
        <v>10</v>
      </c>
      <c r="G2288" s="17">
        <v>34</v>
      </c>
      <c r="H2288" s="18">
        <f t="shared" si="177"/>
        <v>340</v>
      </c>
      <c r="I2288" s="14" t="str">
        <f t="shared" si="178"/>
        <v>ITA-zan pin SPA-34</v>
      </c>
      <c r="J2288" s="32" t="str">
        <f>MID(Tabella1[[#This Row],[COD PRODOTTO]],3,3)</f>
        <v>808</v>
      </c>
      <c r="K2288" s="32"/>
      <c r="L2288" t="str">
        <f t="shared" si="179"/>
        <v>terminato</v>
      </c>
      <c r="M2288" t="str">
        <f t="shared" si="180"/>
        <v>R7808023</v>
      </c>
      <c r="N2288" t="str">
        <f>TRIM(C2288)</f>
        <v>ITA</v>
      </c>
      <c r="O2288" t="str">
        <f>TRIM(D2288)</f>
        <v>zan pin SPA</v>
      </c>
      <c r="P2288" t="str">
        <f>TRIM(E2288)</f>
        <v>non terminato</v>
      </c>
      <c r="Q2288" t="str">
        <f t="shared" si="181"/>
        <v>10</v>
      </c>
      <c r="R2288" t="str">
        <f t="shared" si="181"/>
        <v>34</v>
      </c>
    </row>
    <row r="2289" spans="1:18" ht="12.75" customHeight="1" x14ac:dyDescent="0.3">
      <c r="A2289" s="16">
        <v>2294</v>
      </c>
      <c r="B2289" s="14" t="s">
        <v>1094</v>
      </c>
      <c r="C2289" s="14" t="s">
        <v>8</v>
      </c>
      <c r="D2289" s="14" t="s">
        <v>47</v>
      </c>
      <c r="E2289" s="15" t="s">
        <v>1391</v>
      </c>
      <c r="F2289" s="16">
        <v>30</v>
      </c>
      <c r="G2289" s="17">
        <v>21</v>
      </c>
      <c r="H2289" s="18">
        <f t="shared" si="177"/>
        <v>630</v>
      </c>
      <c r="I2289" s="14" t="str">
        <f t="shared" si="178"/>
        <v>ITA-zan pin SPA-21</v>
      </c>
      <c r="J2289" s="32" t="str">
        <f>MID(Tabella1[[#This Row],[COD PRODOTTO]],3,3)</f>
        <v>808</v>
      </c>
      <c r="K2289" s="32"/>
      <c r="L2289" t="str">
        <f t="shared" si="179"/>
        <v>terminato</v>
      </c>
      <c r="M2289" t="str">
        <f t="shared" si="180"/>
        <v>R7808023</v>
      </c>
      <c r="N2289" t="str">
        <f>TRIM(C2289)</f>
        <v>ITA</v>
      </c>
      <c r="O2289" t="str">
        <f>TRIM(D2289)</f>
        <v>zan pin SPA</v>
      </c>
      <c r="P2289" t="str">
        <f>TRIM(E2289)</f>
        <v>non terminato</v>
      </c>
      <c r="Q2289" t="str">
        <f t="shared" si="181"/>
        <v>30</v>
      </c>
      <c r="R2289" t="str">
        <f t="shared" si="181"/>
        <v>21</v>
      </c>
    </row>
    <row r="2290" spans="1:18" ht="12.75" customHeight="1" x14ac:dyDescent="0.3">
      <c r="A2290" s="16">
        <v>2295</v>
      </c>
      <c r="B2290" s="14" t="s">
        <v>1095</v>
      </c>
      <c r="C2290" s="14" t="s">
        <v>8</v>
      </c>
      <c r="D2290" s="14" t="s">
        <v>9</v>
      </c>
      <c r="E2290" s="15" t="s">
        <v>1391</v>
      </c>
      <c r="F2290" s="16">
        <v>10</v>
      </c>
      <c r="G2290" s="17">
        <v>31</v>
      </c>
      <c r="H2290" s="18">
        <f t="shared" si="177"/>
        <v>310</v>
      </c>
      <c r="I2290" s="14" t="str">
        <f t="shared" si="178"/>
        <v>ITA-SG-31</v>
      </c>
      <c r="J2290" s="32" t="str">
        <f>MID(Tabella1[[#This Row],[COD PRODOTTO]],3,3)</f>
        <v>228</v>
      </c>
      <c r="K2290" s="32"/>
      <c r="L2290" t="str">
        <f t="shared" si="179"/>
        <v>terminato</v>
      </c>
      <c r="M2290" t="str">
        <f t="shared" si="180"/>
        <v>L9228958</v>
      </c>
      <c r="N2290" t="str">
        <f>TRIM(C2290)</f>
        <v>ITA</v>
      </c>
      <c r="O2290" t="str">
        <f>TRIM(D2290)</f>
        <v>SG</v>
      </c>
      <c r="P2290" t="str">
        <f>TRIM(E2290)</f>
        <v>non terminato</v>
      </c>
      <c r="Q2290" t="str">
        <f t="shared" si="181"/>
        <v>10</v>
      </c>
      <c r="R2290" t="str">
        <f t="shared" si="181"/>
        <v>31</v>
      </c>
    </row>
    <row r="2291" spans="1:18" ht="12.75" customHeight="1" x14ac:dyDescent="0.3">
      <c r="A2291" s="16">
        <v>2296</v>
      </c>
      <c r="B2291" s="14" t="s">
        <v>1096</v>
      </c>
      <c r="C2291" s="14" t="s">
        <v>8</v>
      </c>
      <c r="D2291" s="14" t="s">
        <v>9</v>
      </c>
      <c r="E2291" s="15" t="s">
        <v>1391</v>
      </c>
      <c r="F2291" s="16">
        <v>10</v>
      </c>
      <c r="G2291" s="17">
        <v>32</v>
      </c>
      <c r="H2291" s="18">
        <f t="shared" si="177"/>
        <v>320</v>
      </c>
      <c r="I2291" s="14" t="str">
        <f t="shared" si="178"/>
        <v>ITA-SG-32</v>
      </c>
      <c r="J2291" s="32" t="str">
        <f>MID(Tabella1[[#This Row],[COD PRODOTTO]],3,3)</f>
        <v>741</v>
      </c>
      <c r="K2291" s="32"/>
      <c r="L2291" t="str">
        <f t="shared" si="179"/>
        <v>terminato</v>
      </c>
      <c r="M2291" t="str">
        <f t="shared" si="180"/>
        <v>G4741964</v>
      </c>
      <c r="N2291" t="str">
        <f>TRIM(C2291)</f>
        <v>ITA</v>
      </c>
      <c r="O2291" t="str">
        <f>TRIM(D2291)</f>
        <v>SG</v>
      </c>
      <c r="P2291" t="str">
        <f>TRIM(E2291)</f>
        <v>non terminato</v>
      </c>
      <c r="Q2291" t="str">
        <f t="shared" si="181"/>
        <v>10</v>
      </c>
      <c r="R2291" t="str">
        <f t="shared" si="181"/>
        <v>32</v>
      </c>
    </row>
    <row r="2292" spans="1:18" ht="12.75" customHeight="1" x14ac:dyDescent="0.3">
      <c r="A2292" s="16">
        <v>2297</v>
      </c>
      <c r="B2292" s="14" t="s">
        <v>1097</v>
      </c>
      <c r="C2292" s="14" t="s">
        <v>8</v>
      </c>
      <c r="D2292" s="14" t="s">
        <v>97</v>
      </c>
      <c r="E2292" s="15" t="s">
        <v>1391</v>
      </c>
      <c r="F2292" s="16">
        <v>30</v>
      </c>
      <c r="G2292" s="17">
        <v>37</v>
      </c>
      <c r="H2292" s="18">
        <f t="shared" si="177"/>
        <v>1110</v>
      </c>
      <c r="I2292" s="14" t="str">
        <f t="shared" si="178"/>
        <v>ITA-zan SPA-37</v>
      </c>
      <c r="J2292" s="32" t="str">
        <f>MID(Tabella1[[#This Row],[COD PRODOTTO]],3,3)</f>
        <v>466</v>
      </c>
      <c r="K2292" s="32"/>
      <c r="L2292" t="str">
        <f t="shared" si="179"/>
        <v>terminato</v>
      </c>
      <c r="M2292" t="str">
        <f t="shared" si="180"/>
        <v>C0466391</v>
      </c>
      <c r="N2292" t="str">
        <f>TRIM(C2292)</f>
        <v>ITA</v>
      </c>
      <c r="O2292" t="str">
        <f>TRIM(D2292)</f>
        <v>zan SPA</v>
      </c>
      <c r="P2292" t="str">
        <f>TRIM(E2292)</f>
        <v>non terminato</v>
      </c>
      <c r="Q2292" t="str">
        <f t="shared" si="181"/>
        <v>30</v>
      </c>
      <c r="R2292" t="str">
        <f t="shared" si="181"/>
        <v>37</v>
      </c>
    </row>
    <row r="2293" spans="1:18" ht="12.75" customHeight="1" x14ac:dyDescent="0.3">
      <c r="A2293" s="16">
        <v>2298</v>
      </c>
      <c r="B2293" s="14" t="s">
        <v>1097</v>
      </c>
      <c r="C2293" s="14" t="s">
        <v>8</v>
      </c>
      <c r="D2293" s="14" t="s">
        <v>97</v>
      </c>
      <c r="E2293" s="14" t="s">
        <v>10</v>
      </c>
      <c r="F2293" s="16">
        <v>0</v>
      </c>
      <c r="G2293" s="17">
        <v>16</v>
      </c>
      <c r="H2293" s="18" t="str">
        <f t="shared" si="177"/>
        <v/>
      </c>
      <c r="I2293" s="14" t="str">
        <f t="shared" si="178"/>
        <v>ITA-zan SPA-16</v>
      </c>
      <c r="J2293" s="32" t="str">
        <f>MID(Tabella1[[#This Row],[COD PRODOTTO]],3,3)</f>
        <v>466</v>
      </c>
      <c r="K2293" s="32"/>
      <c r="L2293" t="str">
        <f t="shared" si="179"/>
        <v>terminato</v>
      </c>
      <c r="M2293" t="str">
        <f t="shared" si="180"/>
        <v>C0466391</v>
      </c>
      <c r="N2293" t="str">
        <f>TRIM(C2293)</f>
        <v>ITA</v>
      </c>
      <c r="O2293" t="str">
        <f>TRIM(D2293)</f>
        <v>zan SPA</v>
      </c>
      <c r="P2293" t="str">
        <f>TRIM(E2293)</f>
        <v>terminato</v>
      </c>
      <c r="Q2293" t="str">
        <f t="shared" si="181"/>
        <v>0</v>
      </c>
      <c r="R2293" t="str">
        <f t="shared" si="181"/>
        <v>16</v>
      </c>
    </row>
    <row r="2294" spans="1:18" ht="12.75" customHeight="1" x14ac:dyDescent="0.3">
      <c r="A2294" s="16">
        <v>2299</v>
      </c>
      <c r="B2294" s="14" t="s">
        <v>1097</v>
      </c>
      <c r="C2294" s="14" t="s">
        <v>8</v>
      </c>
      <c r="D2294" s="14" t="s">
        <v>97</v>
      </c>
      <c r="E2294" s="15" t="s">
        <v>1391</v>
      </c>
      <c r="F2294" s="16">
        <v>10</v>
      </c>
      <c r="G2294" s="17">
        <v>21</v>
      </c>
      <c r="H2294" s="18">
        <f t="shared" si="177"/>
        <v>210</v>
      </c>
      <c r="I2294" s="14" t="str">
        <f t="shared" si="178"/>
        <v>ITA-zan SPA-21</v>
      </c>
      <c r="J2294" s="32" t="str">
        <f>MID(Tabella1[[#This Row],[COD PRODOTTO]],3,3)</f>
        <v>466</v>
      </c>
      <c r="K2294" s="32"/>
      <c r="L2294" t="str">
        <f t="shared" si="179"/>
        <v>terminato</v>
      </c>
      <c r="M2294" t="str">
        <f t="shared" si="180"/>
        <v>C0466391</v>
      </c>
      <c r="N2294" t="str">
        <f>TRIM(C2294)</f>
        <v>ITA</v>
      </c>
      <c r="O2294" t="str">
        <f>TRIM(D2294)</f>
        <v>zan SPA</v>
      </c>
      <c r="P2294" t="str">
        <f>TRIM(E2294)</f>
        <v>non terminato</v>
      </c>
      <c r="Q2294" t="str">
        <f t="shared" si="181"/>
        <v>10</v>
      </c>
      <c r="R2294" t="str">
        <f t="shared" si="181"/>
        <v>21</v>
      </c>
    </row>
    <row r="2295" spans="1:18" ht="12.75" customHeight="1" x14ac:dyDescent="0.3">
      <c r="A2295" s="16">
        <v>2300</v>
      </c>
      <c r="B2295" s="14" t="s">
        <v>1098</v>
      </c>
      <c r="C2295" s="14" t="s">
        <v>8</v>
      </c>
      <c r="D2295" s="14" t="s">
        <v>54</v>
      </c>
      <c r="E2295" s="14" t="s">
        <v>10</v>
      </c>
      <c r="F2295" s="16">
        <v>0</v>
      </c>
      <c r="G2295" s="17">
        <v>38</v>
      </c>
      <c r="H2295" s="18" t="str">
        <f t="shared" si="177"/>
        <v/>
      </c>
      <c r="I2295" s="14" t="str">
        <f t="shared" si="178"/>
        <v>ITA-zan S.R.L.-38</v>
      </c>
      <c r="J2295" s="32" t="str">
        <f>MID(Tabella1[[#This Row],[COD PRODOTTO]],3,3)</f>
        <v>412</v>
      </c>
      <c r="K2295" s="32"/>
      <c r="L2295" t="str">
        <f t="shared" si="179"/>
        <v>terminato</v>
      </c>
      <c r="M2295" t="str">
        <f t="shared" si="180"/>
        <v>P6412294</v>
      </c>
      <c r="N2295" t="str">
        <f>TRIM(C2295)</f>
        <v>ITA</v>
      </c>
      <c r="O2295" t="str">
        <f>TRIM(D2295)</f>
        <v>zan S.R.L.</v>
      </c>
      <c r="P2295" t="str">
        <f>TRIM(E2295)</f>
        <v>terminato</v>
      </c>
      <c r="Q2295" t="str">
        <f t="shared" si="181"/>
        <v>0</v>
      </c>
      <c r="R2295" t="str">
        <f t="shared" si="181"/>
        <v>38</v>
      </c>
    </row>
    <row r="2296" spans="1:18" ht="12.75" customHeight="1" x14ac:dyDescent="0.3">
      <c r="A2296" s="16">
        <v>2301</v>
      </c>
      <c r="B2296" s="14" t="s">
        <v>1098</v>
      </c>
      <c r="C2296" s="14" t="s">
        <v>8</v>
      </c>
      <c r="D2296" s="14" t="s">
        <v>54</v>
      </c>
      <c r="E2296" s="15" t="s">
        <v>1391</v>
      </c>
      <c r="F2296" s="16">
        <v>30</v>
      </c>
      <c r="G2296" s="17">
        <v>29</v>
      </c>
      <c r="H2296" s="18">
        <f t="shared" si="177"/>
        <v>870</v>
      </c>
      <c r="I2296" s="14" t="str">
        <f t="shared" si="178"/>
        <v>ITA-zan S.R.L.-29</v>
      </c>
      <c r="J2296" s="32" t="str">
        <f>MID(Tabella1[[#This Row],[COD PRODOTTO]],3,3)</f>
        <v>412</v>
      </c>
      <c r="K2296" s="32"/>
      <c r="L2296" t="str">
        <f t="shared" si="179"/>
        <v>terminato</v>
      </c>
      <c r="M2296" t="str">
        <f t="shared" si="180"/>
        <v>P6412294</v>
      </c>
      <c r="N2296" t="str">
        <f>TRIM(C2296)</f>
        <v>ITA</v>
      </c>
      <c r="O2296" t="str">
        <f>TRIM(D2296)</f>
        <v>zan S.R.L.</v>
      </c>
      <c r="P2296" t="str">
        <f>TRIM(E2296)</f>
        <v>non terminato</v>
      </c>
      <c r="Q2296" t="str">
        <f t="shared" si="181"/>
        <v>30</v>
      </c>
      <c r="R2296" t="str">
        <f t="shared" si="181"/>
        <v>29</v>
      </c>
    </row>
    <row r="2297" spans="1:18" ht="12.75" customHeight="1" x14ac:dyDescent="0.3">
      <c r="A2297" s="16">
        <v>2302</v>
      </c>
      <c r="B2297" s="14" t="s">
        <v>1098</v>
      </c>
      <c r="C2297" s="14" t="s">
        <v>8</v>
      </c>
      <c r="D2297" s="14" t="s">
        <v>54</v>
      </c>
      <c r="E2297" s="15" t="s">
        <v>1391</v>
      </c>
      <c r="F2297" s="16">
        <v>10</v>
      </c>
      <c r="G2297" s="17">
        <v>18</v>
      </c>
      <c r="H2297" s="18">
        <f t="shared" si="177"/>
        <v>180</v>
      </c>
      <c r="I2297" s="14" t="str">
        <f t="shared" si="178"/>
        <v>ITA-zan S.R.L.-18</v>
      </c>
      <c r="J2297" s="32" t="str">
        <f>MID(Tabella1[[#This Row],[COD PRODOTTO]],3,3)</f>
        <v>412</v>
      </c>
      <c r="K2297" s="32"/>
      <c r="L2297" t="str">
        <f t="shared" si="179"/>
        <v>terminato</v>
      </c>
      <c r="M2297" t="str">
        <f t="shared" si="180"/>
        <v>P6412294</v>
      </c>
      <c r="N2297" t="str">
        <f>TRIM(C2297)</f>
        <v>ITA</v>
      </c>
      <c r="O2297" t="str">
        <f>TRIM(D2297)</f>
        <v>zan S.R.L.</v>
      </c>
      <c r="P2297" t="str">
        <f>TRIM(E2297)</f>
        <v>non terminato</v>
      </c>
      <c r="Q2297" t="str">
        <f t="shared" si="181"/>
        <v>10</v>
      </c>
      <c r="R2297" t="str">
        <f t="shared" si="181"/>
        <v>18</v>
      </c>
    </row>
    <row r="2298" spans="1:18" ht="12.75" customHeight="1" x14ac:dyDescent="0.3">
      <c r="A2298" s="16">
        <v>2303</v>
      </c>
      <c r="B2298" s="14" t="s">
        <v>1099</v>
      </c>
      <c r="C2298" s="14" t="s">
        <v>8</v>
      </c>
      <c r="D2298" s="14" t="s">
        <v>54</v>
      </c>
      <c r="E2298" s="14" t="s">
        <v>10</v>
      </c>
      <c r="F2298" s="16">
        <v>0</v>
      </c>
      <c r="G2298" s="17">
        <v>23</v>
      </c>
      <c r="H2298" s="18" t="str">
        <f t="shared" si="177"/>
        <v/>
      </c>
      <c r="I2298" s="14" t="str">
        <f t="shared" si="178"/>
        <v>ITA-zan S.R.L.-23</v>
      </c>
      <c r="J2298" s="32" t="str">
        <f>MID(Tabella1[[#This Row],[COD PRODOTTO]],3,3)</f>
        <v>791</v>
      </c>
      <c r="K2298" s="32"/>
      <c r="L2298" t="str">
        <f t="shared" si="179"/>
        <v>terminato</v>
      </c>
      <c r="M2298" t="str">
        <f t="shared" si="180"/>
        <v>M5791997</v>
      </c>
      <c r="N2298" t="str">
        <f>TRIM(C2298)</f>
        <v>ITA</v>
      </c>
      <c r="O2298" t="str">
        <f>TRIM(D2298)</f>
        <v>zan S.R.L.</v>
      </c>
      <c r="P2298" t="str">
        <f>TRIM(E2298)</f>
        <v>terminato</v>
      </c>
      <c r="Q2298" t="str">
        <f t="shared" si="181"/>
        <v>0</v>
      </c>
      <c r="R2298" t="str">
        <f t="shared" si="181"/>
        <v>23</v>
      </c>
    </row>
    <row r="2299" spans="1:18" ht="12.75" customHeight="1" x14ac:dyDescent="0.3">
      <c r="A2299" s="16">
        <v>2304</v>
      </c>
      <c r="B2299" s="14" t="s">
        <v>1099</v>
      </c>
      <c r="C2299" s="14" t="s">
        <v>8</v>
      </c>
      <c r="D2299" s="14" t="s">
        <v>54</v>
      </c>
      <c r="E2299" s="15" t="s">
        <v>1391</v>
      </c>
      <c r="F2299" s="16">
        <v>30</v>
      </c>
      <c r="G2299" s="17">
        <v>40</v>
      </c>
      <c r="H2299" s="18">
        <f t="shared" si="177"/>
        <v>1200</v>
      </c>
      <c r="I2299" s="14" t="str">
        <f t="shared" si="178"/>
        <v>ITA-zan S.R.L.-40</v>
      </c>
      <c r="J2299" s="32" t="str">
        <f>MID(Tabella1[[#This Row],[COD PRODOTTO]],3,3)</f>
        <v>791</v>
      </c>
      <c r="K2299" s="32"/>
      <c r="L2299" t="str">
        <f t="shared" si="179"/>
        <v>terminato</v>
      </c>
      <c r="M2299" t="str">
        <f t="shared" si="180"/>
        <v>M5791997</v>
      </c>
      <c r="N2299" t="str">
        <f>TRIM(C2299)</f>
        <v>ITA</v>
      </c>
      <c r="O2299" t="str">
        <f>TRIM(D2299)</f>
        <v>zan S.R.L.</v>
      </c>
      <c r="P2299" t="str">
        <f>TRIM(E2299)</f>
        <v>non terminato</v>
      </c>
      <c r="Q2299" t="str">
        <f t="shared" si="181"/>
        <v>30</v>
      </c>
      <c r="R2299" t="str">
        <f t="shared" si="181"/>
        <v>40</v>
      </c>
    </row>
    <row r="2300" spans="1:18" ht="12.75" customHeight="1" x14ac:dyDescent="0.3">
      <c r="A2300" s="16">
        <v>2305</v>
      </c>
      <c r="B2300" s="14" t="s">
        <v>1100</v>
      </c>
      <c r="C2300" s="14" t="s">
        <v>8</v>
      </c>
      <c r="D2300" s="14" t="s">
        <v>54</v>
      </c>
      <c r="E2300" s="14" t="s">
        <v>10</v>
      </c>
      <c r="F2300" s="16">
        <v>0</v>
      </c>
      <c r="G2300" s="17">
        <v>33</v>
      </c>
      <c r="H2300" s="18" t="str">
        <f t="shared" si="177"/>
        <v/>
      </c>
      <c r="I2300" s="14" t="str">
        <f t="shared" si="178"/>
        <v>ITA-zan S.R.L.-33</v>
      </c>
      <c r="J2300" s="32" t="str">
        <f>MID(Tabella1[[#This Row],[COD PRODOTTO]],3,3)</f>
        <v>919</v>
      </c>
      <c r="K2300" s="32"/>
      <c r="L2300" t="str">
        <f t="shared" si="179"/>
        <v>terminato</v>
      </c>
      <c r="M2300" t="str">
        <f t="shared" si="180"/>
        <v>A3919784</v>
      </c>
      <c r="N2300" t="str">
        <f>TRIM(C2300)</f>
        <v>ITA</v>
      </c>
      <c r="O2300" t="str">
        <f>TRIM(D2300)</f>
        <v>zan S.R.L.</v>
      </c>
      <c r="P2300" t="str">
        <f>TRIM(E2300)</f>
        <v>terminato</v>
      </c>
      <c r="Q2300" t="str">
        <f t="shared" si="181"/>
        <v>0</v>
      </c>
      <c r="R2300" t="str">
        <f t="shared" si="181"/>
        <v>33</v>
      </c>
    </row>
    <row r="2301" spans="1:18" ht="12.75" customHeight="1" x14ac:dyDescent="0.3">
      <c r="A2301" s="16">
        <v>2306</v>
      </c>
      <c r="B2301" s="14" t="s">
        <v>1100</v>
      </c>
      <c r="C2301" s="14" t="s">
        <v>8</v>
      </c>
      <c r="D2301" s="14" t="s">
        <v>54</v>
      </c>
      <c r="E2301" s="15" t="s">
        <v>1391</v>
      </c>
      <c r="F2301" s="16">
        <v>10</v>
      </c>
      <c r="G2301" s="17">
        <v>35</v>
      </c>
      <c r="H2301" s="18">
        <f t="shared" si="177"/>
        <v>350</v>
      </c>
      <c r="I2301" s="14" t="str">
        <f t="shared" si="178"/>
        <v>ITA-zan S.R.L.-35</v>
      </c>
      <c r="J2301" s="32" t="str">
        <f>MID(Tabella1[[#This Row],[COD PRODOTTO]],3,3)</f>
        <v>919</v>
      </c>
      <c r="K2301" s="32"/>
      <c r="L2301" t="str">
        <f t="shared" si="179"/>
        <v>terminato</v>
      </c>
      <c r="M2301" t="str">
        <f t="shared" si="180"/>
        <v>A3919784</v>
      </c>
      <c r="N2301" t="str">
        <f>TRIM(C2301)</f>
        <v>ITA</v>
      </c>
      <c r="O2301" t="str">
        <f>TRIM(D2301)</f>
        <v>zan S.R.L.</v>
      </c>
      <c r="P2301" t="str">
        <f>TRIM(E2301)</f>
        <v>non terminato</v>
      </c>
      <c r="Q2301" t="str">
        <f t="shared" si="181"/>
        <v>10</v>
      </c>
      <c r="R2301" t="str">
        <f t="shared" si="181"/>
        <v>35</v>
      </c>
    </row>
    <row r="2302" spans="1:18" ht="12.75" customHeight="1" x14ac:dyDescent="0.3">
      <c r="A2302" s="16">
        <v>2307</v>
      </c>
      <c r="B2302" s="14" t="s">
        <v>1100</v>
      </c>
      <c r="C2302" s="14" t="s">
        <v>8</v>
      </c>
      <c r="D2302" s="14" t="s">
        <v>54</v>
      </c>
      <c r="E2302" s="15" t="s">
        <v>1391</v>
      </c>
      <c r="F2302" s="16">
        <v>20</v>
      </c>
      <c r="G2302" s="17">
        <v>10</v>
      </c>
      <c r="H2302" s="18">
        <f t="shared" si="177"/>
        <v>200</v>
      </c>
      <c r="I2302" s="14" t="str">
        <f t="shared" si="178"/>
        <v>ITA-zan S.R.L.-10</v>
      </c>
      <c r="J2302" s="32" t="str">
        <f>MID(Tabella1[[#This Row],[COD PRODOTTO]],3,3)</f>
        <v>919</v>
      </c>
      <c r="K2302" s="32"/>
      <c r="L2302" t="str">
        <f t="shared" si="179"/>
        <v>terminato</v>
      </c>
      <c r="M2302" t="str">
        <f t="shared" si="180"/>
        <v>A3919784</v>
      </c>
      <c r="N2302" t="str">
        <f>TRIM(C2302)</f>
        <v>ITA</v>
      </c>
      <c r="O2302" t="str">
        <f>TRIM(D2302)</f>
        <v>zan S.R.L.</v>
      </c>
      <c r="P2302" t="str">
        <f>TRIM(E2302)</f>
        <v>non terminato</v>
      </c>
      <c r="Q2302" t="str">
        <f t="shared" si="181"/>
        <v>20</v>
      </c>
      <c r="R2302" t="str">
        <f t="shared" si="181"/>
        <v>10</v>
      </c>
    </row>
    <row r="2303" spans="1:18" ht="12.75" customHeight="1" x14ac:dyDescent="0.3">
      <c r="A2303" s="16">
        <v>2308</v>
      </c>
      <c r="B2303" s="14" t="s">
        <v>1100</v>
      </c>
      <c r="C2303" s="14" t="s">
        <v>8</v>
      </c>
      <c r="D2303" s="14" t="s">
        <v>54</v>
      </c>
      <c r="E2303" s="15" t="s">
        <v>1391</v>
      </c>
      <c r="F2303" s="16">
        <v>30</v>
      </c>
      <c r="G2303" s="17">
        <v>13</v>
      </c>
      <c r="H2303" s="18">
        <f t="shared" si="177"/>
        <v>390</v>
      </c>
      <c r="I2303" s="14" t="str">
        <f t="shared" si="178"/>
        <v>ITA-zan S.R.L.-13</v>
      </c>
      <c r="J2303" s="32" t="str">
        <f>MID(Tabella1[[#This Row],[COD PRODOTTO]],3,3)</f>
        <v>919</v>
      </c>
      <c r="K2303" s="32"/>
      <c r="L2303" t="str">
        <f t="shared" si="179"/>
        <v>terminato</v>
      </c>
      <c r="M2303" t="str">
        <f t="shared" si="180"/>
        <v>A3919784</v>
      </c>
      <c r="N2303" t="str">
        <f>TRIM(C2303)</f>
        <v>ITA</v>
      </c>
      <c r="O2303" t="str">
        <f>TRIM(D2303)</f>
        <v>zan S.R.L.</v>
      </c>
      <c r="P2303" t="str">
        <f>TRIM(E2303)</f>
        <v>non terminato</v>
      </c>
      <c r="Q2303" t="str">
        <f t="shared" si="181"/>
        <v>30</v>
      </c>
      <c r="R2303" t="str">
        <f t="shared" si="181"/>
        <v>13</v>
      </c>
    </row>
    <row r="2304" spans="1:18" ht="12.75" customHeight="1" x14ac:dyDescent="0.3">
      <c r="A2304" s="16">
        <v>2309</v>
      </c>
      <c r="B2304" s="14" t="s">
        <v>1101</v>
      </c>
      <c r="C2304" s="14" t="s">
        <v>8</v>
      </c>
      <c r="D2304" s="14" t="s">
        <v>9</v>
      </c>
      <c r="E2304" s="14" t="s">
        <v>10</v>
      </c>
      <c r="F2304" s="16">
        <v>0</v>
      </c>
      <c r="G2304" s="17">
        <v>29</v>
      </c>
      <c r="H2304" s="18" t="str">
        <f t="shared" si="177"/>
        <v/>
      </c>
      <c r="I2304" s="14" t="str">
        <f t="shared" si="178"/>
        <v>ITA-SG-29</v>
      </c>
      <c r="J2304" s="32" t="str">
        <f>MID(Tabella1[[#This Row],[COD PRODOTTO]],3,3)</f>
        <v>281</v>
      </c>
      <c r="K2304" s="32"/>
      <c r="L2304" t="str">
        <f t="shared" si="179"/>
        <v>terminato</v>
      </c>
      <c r="M2304" t="str">
        <f t="shared" si="180"/>
        <v>N0281678</v>
      </c>
      <c r="N2304" t="str">
        <f>TRIM(C2304)</f>
        <v>ITA</v>
      </c>
      <c r="O2304" t="str">
        <f>TRIM(D2304)</f>
        <v>SG</v>
      </c>
      <c r="P2304" t="str">
        <f>TRIM(E2304)</f>
        <v>terminato</v>
      </c>
      <c r="Q2304" t="str">
        <f t="shared" si="181"/>
        <v>0</v>
      </c>
      <c r="R2304" t="str">
        <f t="shared" si="181"/>
        <v>29</v>
      </c>
    </row>
    <row r="2305" spans="1:18" ht="12.75" customHeight="1" x14ac:dyDescent="0.3">
      <c r="A2305" s="16">
        <v>2310</v>
      </c>
      <c r="B2305" s="14" t="s">
        <v>1102</v>
      </c>
      <c r="C2305" s="14" t="s">
        <v>8</v>
      </c>
      <c r="D2305" s="14" t="s">
        <v>9</v>
      </c>
      <c r="E2305" s="14" t="s">
        <v>10</v>
      </c>
      <c r="F2305" s="16">
        <v>0</v>
      </c>
      <c r="G2305" s="17">
        <v>33</v>
      </c>
      <c r="H2305" s="18" t="str">
        <f t="shared" si="177"/>
        <v/>
      </c>
      <c r="I2305" s="14" t="str">
        <f t="shared" si="178"/>
        <v>ITA-SG-33</v>
      </c>
      <c r="J2305" s="32" t="str">
        <f>MID(Tabella1[[#This Row],[COD PRODOTTO]],3,3)</f>
        <v>303</v>
      </c>
      <c r="K2305" s="32"/>
      <c r="L2305" t="str">
        <f t="shared" si="179"/>
        <v>terminato</v>
      </c>
      <c r="M2305" t="str">
        <f t="shared" si="180"/>
        <v>C5303752</v>
      </c>
      <c r="N2305" t="str">
        <f>TRIM(C2305)</f>
        <v>ITA</v>
      </c>
      <c r="O2305" t="str">
        <f>TRIM(D2305)</f>
        <v>SG</v>
      </c>
      <c r="P2305" t="str">
        <f>TRIM(E2305)</f>
        <v>terminato</v>
      </c>
      <c r="Q2305" t="str">
        <f t="shared" si="181"/>
        <v>0</v>
      </c>
      <c r="R2305" t="str">
        <f t="shared" si="181"/>
        <v>33</v>
      </c>
    </row>
    <row r="2306" spans="1:18" ht="12.75" customHeight="1" x14ac:dyDescent="0.3">
      <c r="A2306" s="16">
        <v>2311</v>
      </c>
      <c r="B2306" s="14" t="s">
        <v>1103</v>
      </c>
      <c r="C2306" s="14" t="s">
        <v>8</v>
      </c>
      <c r="D2306" s="14" t="s">
        <v>9</v>
      </c>
      <c r="E2306" s="14" t="s">
        <v>10</v>
      </c>
      <c r="F2306" s="16">
        <v>0</v>
      </c>
      <c r="G2306" s="17">
        <v>28</v>
      </c>
      <c r="H2306" s="18" t="str">
        <f t="shared" ref="H2306:H2369" si="182">IF(G2306*F2306=0,"",G2306*F2306)</f>
        <v/>
      </c>
      <c r="I2306" s="14" t="str">
        <f t="shared" ref="I2306:I2369" si="183">_xlfn.CONCAT(C2306,"-",D2306,"-",G2306)</f>
        <v>ITA-SG-28</v>
      </c>
      <c r="J2306" s="32" t="str">
        <f>MID(Tabella1[[#This Row],[COD PRODOTTO]],3,3)</f>
        <v>428</v>
      </c>
      <c r="K2306" s="32"/>
      <c r="L2306" t="str">
        <f t="shared" si="179"/>
        <v>terminato</v>
      </c>
      <c r="M2306" t="str">
        <f t="shared" si="180"/>
        <v>P0428221</v>
      </c>
      <c r="N2306" t="str">
        <f>TRIM(C2306)</f>
        <v>ITA</v>
      </c>
      <c r="O2306" t="str">
        <f>TRIM(D2306)</f>
        <v>SG</v>
      </c>
      <c r="P2306" t="str">
        <f t="shared" ref="P2306:R2369" si="184">TRIM(E2306)</f>
        <v>terminato</v>
      </c>
      <c r="Q2306" t="str">
        <f t="shared" si="181"/>
        <v>0</v>
      </c>
      <c r="R2306" t="str">
        <f t="shared" si="181"/>
        <v>28</v>
      </c>
    </row>
    <row r="2307" spans="1:18" ht="12.75" customHeight="1" x14ac:dyDescent="0.3">
      <c r="A2307" s="16">
        <v>2312</v>
      </c>
      <c r="B2307" s="14" t="s">
        <v>1103</v>
      </c>
      <c r="C2307" s="14" t="s">
        <v>8</v>
      </c>
      <c r="D2307" s="14" t="s">
        <v>9</v>
      </c>
      <c r="E2307" s="15" t="s">
        <v>1391</v>
      </c>
      <c r="F2307" s="16">
        <v>10</v>
      </c>
      <c r="G2307" s="17">
        <v>32</v>
      </c>
      <c r="H2307" s="18">
        <f t="shared" si="182"/>
        <v>320</v>
      </c>
      <c r="I2307" s="14" t="str">
        <f t="shared" si="183"/>
        <v>ITA-SG-32</v>
      </c>
      <c r="J2307" s="32" t="str">
        <f>MID(Tabella1[[#This Row],[COD PRODOTTO]],3,3)</f>
        <v>428</v>
      </c>
      <c r="K2307" s="32"/>
      <c r="L2307" t="str">
        <f t="shared" ref="L2307:L2370" si="185">IF($E2307="","non terminato","terminato")</f>
        <v>terminato</v>
      </c>
      <c r="M2307" t="str">
        <f t="shared" ref="M2307:M2370" si="186">TRIM(B2307)</f>
        <v>P0428221</v>
      </c>
      <c r="N2307" t="str">
        <f>TRIM(C2307)</f>
        <v>ITA</v>
      </c>
      <c r="O2307" t="str">
        <f>TRIM(D2307)</f>
        <v>SG</v>
      </c>
      <c r="P2307" t="str">
        <f t="shared" si="184"/>
        <v>non terminato</v>
      </c>
      <c r="Q2307" t="str">
        <f t="shared" si="184"/>
        <v>10</v>
      </c>
      <c r="R2307" t="str">
        <f t="shared" si="184"/>
        <v>32</v>
      </c>
    </row>
    <row r="2308" spans="1:18" ht="12.75" customHeight="1" x14ac:dyDescent="0.3">
      <c r="A2308" s="16">
        <v>2313</v>
      </c>
      <c r="B2308" s="14" t="s">
        <v>1104</v>
      </c>
      <c r="C2308" s="14" t="s">
        <v>797</v>
      </c>
      <c r="D2308" s="14" t="s">
        <v>1105</v>
      </c>
      <c r="E2308" s="15" t="s">
        <v>1391</v>
      </c>
      <c r="F2308" s="16">
        <v>10</v>
      </c>
      <c r="G2308" s="17">
        <v>19</v>
      </c>
      <c r="H2308" s="18">
        <f t="shared" si="182"/>
        <v>190</v>
      </c>
      <c r="I2308" s="14" t="str">
        <f t="shared" si="183"/>
        <v>FRA-setter DES BOIS ET-19</v>
      </c>
      <c r="J2308" s="32" t="str">
        <f>MID(Tabella1[[#This Row],[COD PRODOTTO]],3,3)</f>
        <v>193</v>
      </c>
      <c r="K2308" s="32"/>
      <c r="L2308" t="str">
        <f t="shared" si="185"/>
        <v>terminato</v>
      </c>
      <c r="M2308" t="str">
        <f t="shared" si="186"/>
        <v>R8193824</v>
      </c>
      <c r="N2308" t="str">
        <f>TRIM(C2308)</f>
        <v>FRA</v>
      </c>
      <c r="O2308" t="str">
        <f>TRIM(D2308)</f>
        <v>setter DES BOIS ET</v>
      </c>
      <c r="P2308" t="str">
        <f t="shared" si="184"/>
        <v>non terminato</v>
      </c>
      <c r="Q2308" t="str">
        <f t="shared" si="184"/>
        <v>10</v>
      </c>
      <c r="R2308" t="str">
        <f t="shared" si="184"/>
        <v>19</v>
      </c>
    </row>
    <row r="2309" spans="1:18" ht="12.75" customHeight="1" x14ac:dyDescent="0.3">
      <c r="A2309" s="16">
        <v>2314</v>
      </c>
      <c r="B2309" s="14" t="s">
        <v>1104</v>
      </c>
      <c r="C2309" s="14" t="s">
        <v>797</v>
      </c>
      <c r="D2309" s="14" t="s">
        <v>1105</v>
      </c>
      <c r="E2309" s="15" t="s">
        <v>1391</v>
      </c>
      <c r="F2309" s="16">
        <v>30</v>
      </c>
      <c r="G2309" s="17">
        <v>16</v>
      </c>
      <c r="H2309" s="18">
        <f t="shared" si="182"/>
        <v>480</v>
      </c>
      <c r="I2309" s="14" t="str">
        <f t="shared" si="183"/>
        <v>FRA-setter DES BOIS ET-16</v>
      </c>
      <c r="J2309" s="32" t="str">
        <f>MID(Tabella1[[#This Row],[COD PRODOTTO]],3,3)</f>
        <v>193</v>
      </c>
      <c r="K2309" s="32"/>
      <c r="L2309" t="str">
        <f t="shared" si="185"/>
        <v>terminato</v>
      </c>
      <c r="M2309" t="str">
        <f t="shared" si="186"/>
        <v>R8193824</v>
      </c>
      <c r="N2309" t="str">
        <f>TRIM(C2309)</f>
        <v>FRA</v>
      </c>
      <c r="O2309" t="str">
        <f>TRIM(D2309)</f>
        <v>setter DES BOIS ET</v>
      </c>
      <c r="P2309" t="str">
        <f t="shared" si="184"/>
        <v>non terminato</v>
      </c>
      <c r="Q2309" t="str">
        <f t="shared" si="184"/>
        <v>30</v>
      </c>
      <c r="R2309" t="str">
        <f t="shared" si="184"/>
        <v>16</v>
      </c>
    </row>
    <row r="2310" spans="1:18" ht="12.75" customHeight="1" x14ac:dyDescent="0.3">
      <c r="A2310" s="16">
        <v>2315</v>
      </c>
      <c r="B2310" s="14" t="s">
        <v>1104</v>
      </c>
      <c r="C2310" s="14" t="s">
        <v>797</v>
      </c>
      <c r="D2310" s="14" t="s">
        <v>1105</v>
      </c>
      <c r="E2310" s="14" t="s">
        <v>10</v>
      </c>
      <c r="F2310" s="16">
        <v>0</v>
      </c>
      <c r="G2310" s="17">
        <v>30</v>
      </c>
      <c r="H2310" s="18" t="str">
        <f t="shared" si="182"/>
        <v/>
      </c>
      <c r="I2310" s="14" t="str">
        <f t="shared" si="183"/>
        <v>FRA-setter DES BOIS ET-30</v>
      </c>
      <c r="J2310" s="32" t="str">
        <f>MID(Tabella1[[#This Row],[COD PRODOTTO]],3,3)</f>
        <v>193</v>
      </c>
      <c r="K2310" s="32"/>
      <c r="L2310" t="str">
        <f t="shared" si="185"/>
        <v>terminato</v>
      </c>
      <c r="M2310" t="str">
        <f t="shared" si="186"/>
        <v>R8193824</v>
      </c>
      <c r="N2310" t="str">
        <f>TRIM(C2310)</f>
        <v>FRA</v>
      </c>
      <c r="O2310" t="str">
        <f>TRIM(D2310)</f>
        <v>setter DES BOIS ET</v>
      </c>
      <c r="P2310" t="str">
        <f t="shared" si="184"/>
        <v>terminato</v>
      </c>
      <c r="Q2310" t="str">
        <f t="shared" si="184"/>
        <v>0</v>
      </c>
      <c r="R2310" t="str">
        <f t="shared" si="184"/>
        <v>30</v>
      </c>
    </row>
    <row r="2311" spans="1:18" ht="12.75" customHeight="1" x14ac:dyDescent="0.3">
      <c r="A2311" s="16">
        <v>2316</v>
      </c>
      <c r="B2311" s="14" t="s">
        <v>1106</v>
      </c>
      <c r="C2311" s="14" t="s">
        <v>8</v>
      </c>
      <c r="D2311" s="14" t="s">
        <v>9</v>
      </c>
      <c r="E2311" s="14" t="s">
        <v>10</v>
      </c>
      <c r="F2311" s="16">
        <v>0</v>
      </c>
      <c r="G2311" s="17">
        <v>39</v>
      </c>
      <c r="H2311" s="18" t="str">
        <f t="shared" si="182"/>
        <v/>
      </c>
      <c r="I2311" s="14" t="str">
        <f t="shared" si="183"/>
        <v>ITA-SG-39</v>
      </c>
      <c r="J2311" s="32" t="str">
        <f>MID(Tabella1[[#This Row],[COD PRODOTTO]],3,3)</f>
        <v>538</v>
      </c>
      <c r="K2311" s="32"/>
      <c r="L2311" t="str">
        <f t="shared" si="185"/>
        <v>terminato</v>
      </c>
      <c r="M2311" t="str">
        <f t="shared" si="186"/>
        <v>P8538365</v>
      </c>
      <c r="N2311" t="str">
        <f>TRIM(C2311)</f>
        <v>ITA</v>
      </c>
      <c r="O2311" t="str">
        <f>TRIM(D2311)</f>
        <v>SG</v>
      </c>
      <c r="P2311" t="str">
        <f t="shared" si="184"/>
        <v>terminato</v>
      </c>
      <c r="Q2311" t="str">
        <f t="shared" si="184"/>
        <v>0</v>
      </c>
      <c r="R2311" t="str">
        <f t="shared" si="184"/>
        <v>39</v>
      </c>
    </row>
    <row r="2312" spans="1:18" ht="12.75" customHeight="1" x14ac:dyDescent="0.3">
      <c r="A2312" s="16">
        <v>2317</v>
      </c>
      <c r="B2312" s="14" t="s">
        <v>1106</v>
      </c>
      <c r="C2312" s="14" t="s">
        <v>8</v>
      </c>
      <c r="D2312" s="14" t="s">
        <v>9</v>
      </c>
      <c r="E2312" s="15" t="s">
        <v>1391</v>
      </c>
      <c r="F2312" s="16">
        <v>30</v>
      </c>
      <c r="G2312" s="17">
        <v>15</v>
      </c>
      <c r="H2312" s="18">
        <f t="shared" si="182"/>
        <v>450</v>
      </c>
      <c r="I2312" s="14" t="str">
        <f t="shared" si="183"/>
        <v>ITA-SG-15</v>
      </c>
      <c r="J2312" s="32" t="str">
        <f>MID(Tabella1[[#This Row],[COD PRODOTTO]],3,3)</f>
        <v>538</v>
      </c>
      <c r="K2312" s="32"/>
      <c r="L2312" t="str">
        <f t="shared" si="185"/>
        <v>terminato</v>
      </c>
      <c r="M2312" t="str">
        <f t="shared" si="186"/>
        <v>P8538365</v>
      </c>
      <c r="N2312" t="str">
        <f>TRIM(C2312)</f>
        <v>ITA</v>
      </c>
      <c r="O2312" t="str">
        <f>TRIM(D2312)</f>
        <v>SG</v>
      </c>
      <c r="P2312" t="str">
        <f t="shared" si="184"/>
        <v>non terminato</v>
      </c>
      <c r="Q2312" t="str">
        <f t="shared" si="184"/>
        <v>30</v>
      </c>
      <c r="R2312" t="str">
        <f t="shared" si="184"/>
        <v>15</v>
      </c>
    </row>
    <row r="2313" spans="1:18" ht="12.75" customHeight="1" x14ac:dyDescent="0.3">
      <c r="A2313" s="16">
        <v>2318</v>
      </c>
      <c r="B2313" s="14" t="s">
        <v>1106</v>
      </c>
      <c r="C2313" s="14" t="s">
        <v>8</v>
      </c>
      <c r="D2313" s="14" t="s">
        <v>9</v>
      </c>
      <c r="E2313" s="15" t="s">
        <v>1391</v>
      </c>
      <c r="F2313" s="16">
        <v>10</v>
      </c>
      <c r="G2313" s="17">
        <v>15</v>
      </c>
      <c r="H2313" s="18">
        <f t="shared" si="182"/>
        <v>150</v>
      </c>
      <c r="I2313" s="14" t="str">
        <f t="shared" si="183"/>
        <v>ITA-SG-15</v>
      </c>
      <c r="J2313" s="32" t="str">
        <f>MID(Tabella1[[#This Row],[COD PRODOTTO]],3,3)</f>
        <v>538</v>
      </c>
      <c r="K2313" s="32"/>
      <c r="L2313" t="str">
        <f t="shared" si="185"/>
        <v>terminato</v>
      </c>
      <c r="M2313" t="str">
        <f t="shared" si="186"/>
        <v>P8538365</v>
      </c>
      <c r="N2313" t="str">
        <f>TRIM(C2313)</f>
        <v>ITA</v>
      </c>
      <c r="O2313" t="str">
        <f>TRIM(D2313)</f>
        <v>SG</v>
      </c>
      <c r="P2313" t="str">
        <f t="shared" si="184"/>
        <v>non terminato</v>
      </c>
      <c r="Q2313" t="str">
        <f t="shared" si="184"/>
        <v>10</v>
      </c>
      <c r="R2313" t="str">
        <f t="shared" si="184"/>
        <v>15</v>
      </c>
    </row>
    <row r="2314" spans="1:18" ht="12.75" customHeight="1" x14ac:dyDescent="0.3">
      <c r="A2314" s="16">
        <v>2319</v>
      </c>
      <c r="B2314" s="14" t="s">
        <v>1107</v>
      </c>
      <c r="C2314" s="14" t="s">
        <v>8</v>
      </c>
      <c r="D2314" s="14" t="s">
        <v>36</v>
      </c>
      <c r="E2314" s="14" t="s">
        <v>10</v>
      </c>
      <c r="F2314" s="16">
        <v>0</v>
      </c>
      <c r="G2314" s="17">
        <v>14</v>
      </c>
      <c r="H2314" s="18" t="str">
        <f t="shared" si="182"/>
        <v/>
      </c>
      <c r="I2314" s="14" t="str">
        <f t="shared" si="183"/>
        <v>ITA-zan VETRI-14</v>
      </c>
      <c r="J2314" s="32" t="str">
        <f>MID(Tabella1[[#This Row],[COD PRODOTTO]],3,3)</f>
        <v>465</v>
      </c>
      <c r="K2314" s="32"/>
      <c r="L2314" t="str">
        <f t="shared" si="185"/>
        <v>terminato</v>
      </c>
      <c r="M2314" t="str">
        <f t="shared" si="186"/>
        <v>S3465737</v>
      </c>
      <c r="N2314" t="str">
        <f>TRIM(C2314)</f>
        <v>ITA</v>
      </c>
      <c r="O2314" t="str">
        <f>TRIM(D2314)</f>
        <v>zan VETRI</v>
      </c>
      <c r="P2314" t="str">
        <f t="shared" si="184"/>
        <v>terminato</v>
      </c>
      <c r="Q2314" t="str">
        <f t="shared" si="184"/>
        <v>0</v>
      </c>
      <c r="R2314" t="str">
        <f t="shared" si="184"/>
        <v>14</v>
      </c>
    </row>
    <row r="2315" spans="1:18" ht="12.75" customHeight="1" x14ac:dyDescent="0.3">
      <c r="A2315" s="16">
        <v>2320</v>
      </c>
      <c r="B2315" s="14" t="s">
        <v>1107</v>
      </c>
      <c r="C2315" s="14" t="s">
        <v>8</v>
      </c>
      <c r="D2315" s="14" t="s">
        <v>36</v>
      </c>
      <c r="E2315" s="15" t="s">
        <v>1391</v>
      </c>
      <c r="F2315" s="16">
        <v>10</v>
      </c>
      <c r="G2315" s="17">
        <v>15</v>
      </c>
      <c r="H2315" s="18">
        <f t="shared" si="182"/>
        <v>150</v>
      </c>
      <c r="I2315" s="14" t="str">
        <f t="shared" si="183"/>
        <v>ITA-zan VETRI-15</v>
      </c>
      <c r="J2315" s="32" t="str">
        <f>MID(Tabella1[[#This Row],[COD PRODOTTO]],3,3)</f>
        <v>465</v>
      </c>
      <c r="K2315" s="32"/>
      <c r="L2315" t="str">
        <f t="shared" si="185"/>
        <v>terminato</v>
      </c>
      <c r="M2315" t="str">
        <f t="shared" si="186"/>
        <v>S3465737</v>
      </c>
      <c r="N2315" t="str">
        <f>TRIM(C2315)</f>
        <v>ITA</v>
      </c>
      <c r="O2315" t="str">
        <f>TRIM(D2315)</f>
        <v>zan VETRI</v>
      </c>
      <c r="P2315" t="str">
        <f t="shared" si="184"/>
        <v>non terminato</v>
      </c>
      <c r="Q2315" t="str">
        <f t="shared" si="184"/>
        <v>10</v>
      </c>
      <c r="R2315" t="str">
        <f t="shared" si="184"/>
        <v>15</v>
      </c>
    </row>
    <row r="2316" spans="1:18" ht="12.75" customHeight="1" x14ac:dyDescent="0.3">
      <c r="A2316" s="16">
        <v>2321</v>
      </c>
      <c r="B2316" s="14" t="s">
        <v>1107</v>
      </c>
      <c r="C2316" s="14" t="s">
        <v>8</v>
      </c>
      <c r="D2316" s="14" t="s">
        <v>36</v>
      </c>
      <c r="E2316" s="15" t="s">
        <v>1391</v>
      </c>
      <c r="F2316" s="16">
        <v>30</v>
      </c>
      <c r="G2316" s="17">
        <v>33</v>
      </c>
      <c r="H2316" s="18">
        <f t="shared" si="182"/>
        <v>990</v>
      </c>
      <c r="I2316" s="14" t="str">
        <f t="shared" si="183"/>
        <v>ITA-zan VETRI-33</v>
      </c>
      <c r="J2316" s="32" t="str">
        <f>MID(Tabella1[[#This Row],[COD PRODOTTO]],3,3)</f>
        <v>465</v>
      </c>
      <c r="K2316" s="32"/>
      <c r="L2316" t="str">
        <f t="shared" si="185"/>
        <v>terminato</v>
      </c>
      <c r="M2316" t="str">
        <f t="shared" si="186"/>
        <v>S3465737</v>
      </c>
      <c r="N2316" t="str">
        <f>TRIM(C2316)</f>
        <v>ITA</v>
      </c>
      <c r="O2316" t="str">
        <f>TRIM(D2316)</f>
        <v>zan VETRI</v>
      </c>
      <c r="P2316" t="str">
        <f t="shared" si="184"/>
        <v>non terminato</v>
      </c>
      <c r="Q2316" t="str">
        <f t="shared" si="184"/>
        <v>30</v>
      </c>
      <c r="R2316" t="str">
        <f t="shared" si="184"/>
        <v>33</v>
      </c>
    </row>
    <row r="2317" spans="1:18" ht="12.75" customHeight="1" x14ac:dyDescent="0.3">
      <c r="A2317" s="16">
        <v>2322</v>
      </c>
      <c r="B2317" s="14" t="s">
        <v>1108</v>
      </c>
      <c r="C2317" s="14" t="s">
        <v>8</v>
      </c>
      <c r="D2317" s="14" t="s">
        <v>47</v>
      </c>
      <c r="E2317" s="15" t="s">
        <v>1391</v>
      </c>
      <c r="F2317" s="16">
        <v>10</v>
      </c>
      <c r="G2317" s="17">
        <v>40</v>
      </c>
      <c r="H2317" s="18">
        <f t="shared" si="182"/>
        <v>400</v>
      </c>
      <c r="I2317" s="14" t="str">
        <f t="shared" si="183"/>
        <v>ITA-zan pin SPA-40</v>
      </c>
      <c r="J2317" s="32" t="str">
        <f>MID(Tabella1[[#This Row],[COD PRODOTTO]],3,3)</f>
        <v>599</v>
      </c>
      <c r="K2317" s="32"/>
      <c r="L2317" t="str">
        <f t="shared" si="185"/>
        <v>terminato</v>
      </c>
      <c r="M2317" t="str">
        <f t="shared" si="186"/>
        <v>A0599322</v>
      </c>
      <c r="N2317" t="str">
        <f>TRIM(C2317)</f>
        <v>ITA</v>
      </c>
      <c r="O2317" t="str">
        <f>TRIM(D2317)</f>
        <v>zan pin SPA</v>
      </c>
      <c r="P2317" t="str">
        <f t="shared" si="184"/>
        <v>non terminato</v>
      </c>
      <c r="Q2317" t="str">
        <f t="shared" si="184"/>
        <v>10</v>
      </c>
      <c r="R2317" t="str">
        <f t="shared" si="184"/>
        <v>40</v>
      </c>
    </row>
    <row r="2318" spans="1:18" ht="12.75" customHeight="1" x14ac:dyDescent="0.3">
      <c r="A2318" s="16">
        <v>2323</v>
      </c>
      <c r="B2318" s="14" t="s">
        <v>1109</v>
      </c>
      <c r="C2318" s="14" t="s">
        <v>8</v>
      </c>
      <c r="D2318" s="14" t="s">
        <v>54</v>
      </c>
      <c r="E2318" s="15" t="s">
        <v>1391</v>
      </c>
      <c r="F2318" s="16">
        <v>30</v>
      </c>
      <c r="G2318" s="17">
        <v>33</v>
      </c>
      <c r="H2318" s="18">
        <f t="shared" si="182"/>
        <v>990</v>
      </c>
      <c r="I2318" s="14" t="str">
        <f t="shared" si="183"/>
        <v>ITA-zan S.R.L.-33</v>
      </c>
      <c r="J2318" s="32" t="str">
        <f>MID(Tabella1[[#This Row],[COD PRODOTTO]],3,3)</f>
        <v>877</v>
      </c>
      <c r="K2318" s="32"/>
      <c r="L2318" t="str">
        <f t="shared" si="185"/>
        <v>terminato</v>
      </c>
      <c r="M2318" t="str">
        <f t="shared" si="186"/>
        <v>G1877925</v>
      </c>
      <c r="N2318" t="str">
        <f>TRIM(C2318)</f>
        <v>ITA</v>
      </c>
      <c r="O2318" t="str">
        <f>TRIM(D2318)</f>
        <v>zan S.R.L.</v>
      </c>
      <c r="P2318" t="str">
        <f t="shared" si="184"/>
        <v>non terminato</v>
      </c>
      <c r="Q2318" t="str">
        <f t="shared" si="184"/>
        <v>30</v>
      </c>
      <c r="R2318" t="str">
        <f t="shared" si="184"/>
        <v>33</v>
      </c>
    </row>
    <row r="2319" spans="1:18" ht="12.75" customHeight="1" x14ac:dyDescent="0.3">
      <c r="A2319" s="16">
        <v>2324</v>
      </c>
      <c r="B2319" s="14" t="s">
        <v>1109</v>
      </c>
      <c r="C2319" s="14" t="s">
        <v>8</v>
      </c>
      <c r="D2319" s="14" t="s">
        <v>54</v>
      </c>
      <c r="E2319" s="14" t="s">
        <v>10</v>
      </c>
      <c r="F2319" s="16">
        <v>0</v>
      </c>
      <c r="G2319" s="17">
        <v>11</v>
      </c>
      <c r="H2319" s="18" t="str">
        <f t="shared" si="182"/>
        <v/>
      </c>
      <c r="I2319" s="14" t="str">
        <f t="shared" si="183"/>
        <v>ITA-zan S.R.L.-11</v>
      </c>
      <c r="J2319" s="32" t="str">
        <f>MID(Tabella1[[#This Row],[COD PRODOTTO]],3,3)</f>
        <v>877</v>
      </c>
      <c r="K2319" s="32"/>
      <c r="L2319" t="str">
        <f t="shared" si="185"/>
        <v>terminato</v>
      </c>
      <c r="M2319" t="str">
        <f t="shared" si="186"/>
        <v>G1877925</v>
      </c>
      <c r="N2319" t="str">
        <f>TRIM(C2319)</f>
        <v>ITA</v>
      </c>
      <c r="O2319" t="str">
        <f>TRIM(D2319)</f>
        <v>zan S.R.L.</v>
      </c>
      <c r="P2319" t="str">
        <f t="shared" si="184"/>
        <v>terminato</v>
      </c>
      <c r="Q2319" t="str">
        <f t="shared" si="184"/>
        <v>0</v>
      </c>
      <c r="R2319" t="str">
        <f t="shared" si="184"/>
        <v>11</v>
      </c>
    </row>
    <row r="2320" spans="1:18" ht="12.75" customHeight="1" x14ac:dyDescent="0.3">
      <c r="A2320" s="16">
        <v>2325</v>
      </c>
      <c r="B2320" s="14" t="s">
        <v>1110</v>
      </c>
      <c r="C2320" s="14" t="s">
        <v>8</v>
      </c>
      <c r="D2320" s="14" t="s">
        <v>54</v>
      </c>
      <c r="E2320" s="14" t="s">
        <v>10</v>
      </c>
      <c r="F2320" s="16">
        <v>0</v>
      </c>
      <c r="G2320" s="17">
        <v>26</v>
      </c>
      <c r="H2320" s="18" t="str">
        <f t="shared" si="182"/>
        <v/>
      </c>
      <c r="I2320" s="14" t="str">
        <f t="shared" si="183"/>
        <v>ITA-zan S.R.L.-26</v>
      </c>
      <c r="J2320" s="32" t="str">
        <f>MID(Tabella1[[#This Row],[COD PRODOTTO]],3,3)</f>
        <v>246</v>
      </c>
      <c r="K2320" s="32"/>
      <c r="L2320" t="str">
        <f t="shared" si="185"/>
        <v>terminato</v>
      </c>
      <c r="M2320" t="str">
        <f t="shared" si="186"/>
        <v>R3246365</v>
      </c>
      <c r="N2320" t="str">
        <f>TRIM(C2320)</f>
        <v>ITA</v>
      </c>
      <c r="O2320" t="str">
        <f>TRIM(D2320)</f>
        <v>zan S.R.L.</v>
      </c>
      <c r="P2320" t="str">
        <f t="shared" si="184"/>
        <v>terminato</v>
      </c>
      <c r="Q2320" t="str">
        <f t="shared" si="184"/>
        <v>0</v>
      </c>
      <c r="R2320" t="str">
        <f t="shared" si="184"/>
        <v>26</v>
      </c>
    </row>
    <row r="2321" spans="1:18" ht="12.75" customHeight="1" x14ac:dyDescent="0.3">
      <c r="A2321" s="16">
        <v>2326</v>
      </c>
      <c r="B2321" s="14" t="s">
        <v>1111</v>
      </c>
      <c r="C2321" s="14" t="s">
        <v>8</v>
      </c>
      <c r="D2321" s="14" t="s">
        <v>9</v>
      </c>
      <c r="E2321" s="14" t="s">
        <v>10</v>
      </c>
      <c r="F2321" s="16">
        <v>0</v>
      </c>
      <c r="G2321" s="17">
        <v>16</v>
      </c>
      <c r="H2321" s="18" t="str">
        <f t="shared" si="182"/>
        <v/>
      </c>
      <c r="I2321" s="14" t="str">
        <f t="shared" si="183"/>
        <v>ITA-SG-16</v>
      </c>
      <c r="J2321" s="32" t="str">
        <f>MID(Tabella1[[#This Row],[COD PRODOTTO]],3,3)</f>
        <v>217</v>
      </c>
      <c r="K2321" s="32"/>
      <c r="L2321" t="str">
        <f t="shared" si="185"/>
        <v>terminato</v>
      </c>
      <c r="M2321" t="str">
        <f t="shared" si="186"/>
        <v>V3217188</v>
      </c>
      <c r="N2321" t="str">
        <f>TRIM(C2321)</f>
        <v>ITA</v>
      </c>
      <c r="O2321" t="str">
        <f>TRIM(D2321)</f>
        <v>SG</v>
      </c>
      <c r="P2321" t="str">
        <f t="shared" si="184"/>
        <v>terminato</v>
      </c>
      <c r="Q2321" t="str">
        <f t="shared" si="184"/>
        <v>0</v>
      </c>
      <c r="R2321" t="str">
        <f t="shared" si="184"/>
        <v>16</v>
      </c>
    </row>
    <row r="2322" spans="1:18" ht="12.75" customHeight="1" x14ac:dyDescent="0.3">
      <c r="A2322" s="16">
        <v>2327</v>
      </c>
      <c r="B2322" s="14" t="s">
        <v>1111</v>
      </c>
      <c r="C2322" s="14" t="s">
        <v>8</v>
      </c>
      <c r="D2322" s="14" t="s">
        <v>9</v>
      </c>
      <c r="E2322" s="15" t="s">
        <v>1391</v>
      </c>
      <c r="F2322" s="16">
        <v>10</v>
      </c>
      <c r="G2322" s="17">
        <v>22</v>
      </c>
      <c r="H2322" s="18">
        <f t="shared" si="182"/>
        <v>220</v>
      </c>
      <c r="I2322" s="14" t="str">
        <f t="shared" si="183"/>
        <v>ITA-SG-22</v>
      </c>
      <c r="J2322" s="32" t="str">
        <f>MID(Tabella1[[#This Row],[COD PRODOTTO]],3,3)</f>
        <v>217</v>
      </c>
      <c r="K2322" s="32"/>
      <c r="L2322" t="str">
        <f t="shared" si="185"/>
        <v>terminato</v>
      </c>
      <c r="M2322" t="str">
        <f t="shared" si="186"/>
        <v>V3217188</v>
      </c>
      <c r="N2322" t="str">
        <f>TRIM(C2322)</f>
        <v>ITA</v>
      </c>
      <c r="O2322" t="str">
        <f>TRIM(D2322)</f>
        <v>SG</v>
      </c>
      <c r="P2322" t="str">
        <f t="shared" si="184"/>
        <v>non terminato</v>
      </c>
      <c r="Q2322" t="str">
        <f t="shared" si="184"/>
        <v>10</v>
      </c>
      <c r="R2322" t="str">
        <f t="shared" si="184"/>
        <v>22</v>
      </c>
    </row>
    <row r="2323" spans="1:18" ht="12.75" customHeight="1" x14ac:dyDescent="0.3">
      <c r="A2323" s="16">
        <v>2328</v>
      </c>
      <c r="B2323" s="14" t="s">
        <v>1112</v>
      </c>
      <c r="C2323" s="14" t="s">
        <v>8</v>
      </c>
      <c r="D2323" s="14" t="s">
        <v>180</v>
      </c>
      <c r="E2323" s="15" t="s">
        <v>1391</v>
      </c>
      <c r="F2323" s="16">
        <v>10</v>
      </c>
      <c r="G2323" s="17">
        <v>34</v>
      </c>
      <c r="H2323" s="18">
        <f t="shared" si="182"/>
        <v>340</v>
      </c>
      <c r="I2323" s="14" t="str">
        <f t="shared" si="183"/>
        <v>ITA-mull-34</v>
      </c>
      <c r="J2323" s="32" t="str">
        <f>MID(Tabella1[[#This Row],[COD PRODOTTO]],3,3)</f>
        <v>883</v>
      </c>
      <c r="K2323" s="32"/>
      <c r="L2323" t="str">
        <f t="shared" si="185"/>
        <v>terminato</v>
      </c>
      <c r="M2323" t="str">
        <f t="shared" si="186"/>
        <v>R0883064</v>
      </c>
      <c r="N2323" t="str">
        <f>TRIM(C2323)</f>
        <v>ITA</v>
      </c>
      <c r="O2323" t="str">
        <f>TRIM(D2323)</f>
        <v>mull</v>
      </c>
      <c r="P2323" t="str">
        <f t="shared" si="184"/>
        <v>non terminato</v>
      </c>
      <c r="Q2323" t="str">
        <f t="shared" si="184"/>
        <v>10</v>
      </c>
      <c r="R2323" t="str">
        <f t="shared" si="184"/>
        <v>34</v>
      </c>
    </row>
    <row r="2324" spans="1:18" ht="12.75" customHeight="1" x14ac:dyDescent="0.3">
      <c r="A2324" s="16">
        <v>2329</v>
      </c>
      <c r="B2324" s="14" t="s">
        <v>1112</v>
      </c>
      <c r="C2324" s="14" t="s">
        <v>8</v>
      </c>
      <c r="D2324" s="14" t="s">
        <v>180</v>
      </c>
      <c r="E2324" s="14" t="s">
        <v>10</v>
      </c>
      <c r="F2324" s="16">
        <v>0</v>
      </c>
      <c r="G2324" s="17">
        <v>31</v>
      </c>
      <c r="H2324" s="18" t="str">
        <f t="shared" si="182"/>
        <v/>
      </c>
      <c r="I2324" s="14" t="str">
        <f t="shared" si="183"/>
        <v>ITA-mull-31</v>
      </c>
      <c r="J2324" s="32" t="str">
        <f>MID(Tabella1[[#This Row],[COD PRODOTTO]],3,3)</f>
        <v>883</v>
      </c>
      <c r="K2324" s="32"/>
      <c r="L2324" t="str">
        <f t="shared" si="185"/>
        <v>terminato</v>
      </c>
      <c r="M2324" t="str">
        <f t="shared" si="186"/>
        <v>R0883064</v>
      </c>
      <c r="N2324" t="str">
        <f>TRIM(C2324)</f>
        <v>ITA</v>
      </c>
      <c r="O2324" t="str">
        <f>TRIM(D2324)</f>
        <v>mull</v>
      </c>
      <c r="P2324" t="str">
        <f t="shared" si="184"/>
        <v>terminato</v>
      </c>
      <c r="Q2324" t="str">
        <f t="shared" si="184"/>
        <v>0</v>
      </c>
      <c r="R2324" t="str">
        <f t="shared" si="184"/>
        <v>31</v>
      </c>
    </row>
    <row r="2325" spans="1:18" ht="12.75" customHeight="1" x14ac:dyDescent="0.3">
      <c r="A2325" s="16">
        <v>2330</v>
      </c>
      <c r="B2325" s="14" t="s">
        <v>1112</v>
      </c>
      <c r="C2325" s="14" t="s">
        <v>8</v>
      </c>
      <c r="D2325" s="14" t="s">
        <v>180</v>
      </c>
      <c r="E2325" s="15" t="s">
        <v>1391</v>
      </c>
      <c r="F2325" s="16">
        <v>30</v>
      </c>
      <c r="G2325" s="17">
        <v>28</v>
      </c>
      <c r="H2325" s="18">
        <f t="shared" si="182"/>
        <v>840</v>
      </c>
      <c r="I2325" s="14" t="str">
        <f t="shared" si="183"/>
        <v>ITA-mull-28</v>
      </c>
      <c r="J2325" s="32" t="str">
        <f>MID(Tabella1[[#This Row],[COD PRODOTTO]],3,3)</f>
        <v>883</v>
      </c>
      <c r="K2325" s="32"/>
      <c r="L2325" t="str">
        <f t="shared" si="185"/>
        <v>terminato</v>
      </c>
      <c r="M2325" t="str">
        <f t="shared" si="186"/>
        <v>R0883064</v>
      </c>
      <c r="N2325" t="str">
        <f>TRIM(C2325)</f>
        <v>ITA</v>
      </c>
      <c r="O2325" t="str">
        <f>TRIM(D2325)</f>
        <v>mull</v>
      </c>
      <c r="P2325" t="str">
        <f t="shared" si="184"/>
        <v>non terminato</v>
      </c>
      <c r="Q2325" t="str">
        <f t="shared" si="184"/>
        <v>30</v>
      </c>
      <c r="R2325" t="str">
        <f t="shared" si="184"/>
        <v>28</v>
      </c>
    </row>
    <row r="2326" spans="1:18" ht="12.75" customHeight="1" x14ac:dyDescent="0.3">
      <c r="A2326" s="16">
        <v>2331</v>
      </c>
      <c r="B2326" s="14" t="s">
        <v>1113</v>
      </c>
      <c r="C2326" s="14" t="s">
        <v>8</v>
      </c>
      <c r="D2326" s="14" t="s">
        <v>9</v>
      </c>
      <c r="E2326" s="15" t="s">
        <v>1391</v>
      </c>
      <c r="F2326" s="16">
        <v>20</v>
      </c>
      <c r="G2326" s="17">
        <v>13</v>
      </c>
      <c r="H2326" s="18">
        <f t="shared" si="182"/>
        <v>260</v>
      </c>
      <c r="I2326" s="14" t="str">
        <f t="shared" si="183"/>
        <v>ITA-SG-13</v>
      </c>
      <c r="J2326" s="32" t="str">
        <f>MID(Tabella1[[#This Row],[COD PRODOTTO]],3,3)</f>
        <v>943</v>
      </c>
      <c r="K2326" s="32"/>
      <c r="L2326" t="str">
        <f t="shared" si="185"/>
        <v>terminato</v>
      </c>
      <c r="M2326" t="str">
        <f t="shared" si="186"/>
        <v>L8943258</v>
      </c>
      <c r="N2326" t="str">
        <f>TRIM(C2326)</f>
        <v>ITA</v>
      </c>
      <c r="O2326" t="str">
        <f>TRIM(D2326)</f>
        <v>SG</v>
      </c>
      <c r="P2326" t="str">
        <f t="shared" si="184"/>
        <v>non terminato</v>
      </c>
      <c r="Q2326" t="str">
        <f t="shared" si="184"/>
        <v>20</v>
      </c>
      <c r="R2326" t="str">
        <f t="shared" si="184"/>
        <v>13</v>
      </c>
    </row>
    <row r="2327" spans="1:18" ht="12.75" customHeight="1" x14ac:dyDescent="0.3">
      <c r="A2327" s="16">
        <v>2332</v>
      </c>
      <c r="B2327" s="14" t="s">
        <v>1113</v>
      </c>
      <c r="C2327" s="14" t="s">
        <v>8</v>
      </c>
      <c r="D2327" s="14" t="s">
        <v>9</v>
      </c>
      <c r="E2327" s="14" t="s">
        <v>10</v>
      </c>
      <c r="F2327" s="16">
        <v>0</v>
      </c>
      <c r="G2327" s="17">
        <v>18</v>
      </c>
      <c r="H2327" s="18" t="str">
        <f t="shared" si="182"/>
        <v/>
      </c>
      <c r="I2327" s="14" t="str">
        <f t="shared" si="183"/>
        <v>ITA-SG-18</v>
      </c>
      <c r="J2327" s="32" t="str">
        <f>MID(Tabella1[[#This Row],[COD PRODOTTO]],3,3)</f>
        <v>943</v>
      </c>
      <c r="K2327" s="32"/>
      <c r="L2327" t="str">
        <f t="shared" si="185"/>
        <v>terminato</v>
      </c>
      <c r="M2327" t="str">
        <f t="shared" si="186"/>
        <v>L8943258</v>
      </c>
      <c r="N2327" t="str">
        <f>TRIM(C2327)</f>
        <v>ITA</v>
      </c>
      <c r="O2327" t="str">
        <f>TRIM(D2327)</f>
        <v>SG</v>
      </c>
      <c r="P2327" t="str">
        <f t="shared" si="184"/>
        <v>terminato</v>
      </c>
      <c r="Q2327" t="str">
        <f t="shared" si="184"/>
        <v>0</v>
      </c>
      <c r="R2327" t="str">
        <f t="shared" si="184"/>
        <v>18</v>
      </c>
    </row>
    <row r="2328" spans="1:18" ht="12.75" customHeight="1" x14ac:dyDescent="0.3">
      <c r="A2328" s="16">
        <v>2333</v>
      </c>
      <c r="B2328" s="14" t="s">
        <v>1113</v>
      </c>
      <c r="C2328" s="14" t="s">
        <v>8</v>
      </c>
      <c r="D2328" s="14" t="s">
        <v>9</v>
      </c>
      <c r="E2328" s="15" t="s">
        <v>1391</v>
      </c>
      <c r="F2328" s="16">
        <v>10</v>
      </c>
      <c r="G2328" s="17">
        <v>24</v>
      </c>
      <c r="H2328" s="18">
        <f t="shared" si="182"/>
        <v>240</v>
      </c>
      <c r="I2328" s="14" t="str">
        <f t="shared" si="183"/>
        <v>ITA-SG-24</v>
      </c>
      <c r="J2328" s="32" t="str">
        <f>MID(Tabella1[[#This Row],[COD PRODOTTO]],3,3)</f>
        <v>943</v>
      </c>
      <c r="K2328" s="32"/>
      <c r="L2328" t="str">
        <f t="shared" si="185"/>
        <v>terminato</v>
      </c>
      <c r="M2328" t="str">
        <f t="shared" si="186"/>
        <v>L8943258</v>
      </c>
      <c r="N2328" t="str">
        <f>TRIM(C2328)</f>
        <v>ITA</v>
      </c>
      <c r="O2328" t="str">
        <f>TRIM(D2328)</f>
        <v>SG</v>
      </c>
      <c r="P2328" t="str">
        <f t="shared" si="184"/>
        <v>non terminato</v>
      </c>
      <c r="Q2328" t="str">
        <f t="shared" si="184"/>
        <v>10</v>
      </c>
      <c r="R2328" t="str">
        <f t="shared" si="184"/>
        <v>24</v>
      </c>
    </row>
    <row r="2329" spans="1:18" ht="12.75" customHeight="1" x14ac:dyDescent="0.3">
      <c r="A2329" s="16">
        <v>2334</v>
      </c>
      <c r="B2329" s="14" t="s">
        <v>1114</v>
      </c>
      <c r="C2329" s="14" t="s">
        <v>8</v>
      </c>
      <c r="D2329" s="14" t="s">
        <v>97</v>
      </c>
      <c r="E2329" s="15" t="s">
        <v>1391</v>
      </c>
      <c r="F2329" s="16">
        <v>10</v>
      </c>
      <c r="G2329" s="17">
        <v>18</v>
      </c>
      <c r="H2329" s="18">
        <f t="shared" si="182"/>
        <v>180</v>
      </c>
      <c r="I2329" s="14" t="str">
        <f t="shared" si="183"/>
        <v>ITA-zan SPA-18</v>
      </c>
      <c r="J2329" s="32" t="str">
        <f>MID(Tabella1[[#This Row],[COD PRODOTTO]],3,3)</f>
        <v>879</v>
      </c>
      <c r="K2329" s="32"/>
      <c r="L2329" t="str">
        <f t="shared" si="185"/>
        <v>terminato</v>
      </c>
      <c r="M2329" t="str">
        <f t="shared" si="186"/>
        <v>P7879242</v>
      </c>
      <c r="N2329" t="str">
        <f>TRIM(C2329)</f>
        <v>ITA</v>
      </c>
      <c r="O2329" t="str">
        <f>TRIM(D2329)</f>
        <v>zan SPA</v>
      </c>
      <c r="P2329" t="str">
        <f t="shared" si="184"/>
        <v>non terminato</v>
      </c>
      <c r="Q2329" t="str">
        <f t="shared" si="184"/>
        <v>10</v>
      </c>
      <c r="R2329" t="str">
        <f t="shared" si="184"/>
        <v>18</v>
      </c>
    </row>
    <row r="2330" spans="1:18" ht="12.75" customHeight="1" x14ac:dyDescent="0.3">
      <c r="A2330" s="16">
        <v>2335</v>
      </c>
      <c r="B2330" s="14" t="s">
        <v>1115</v>
      </c>
      <c r="C2330" s="14" t="s">
        <v>8</v>
      </c>
      <c r="D2330" s="14" t="s">
        <v>47</v>
      </c>
      <c r="E2330" s="14" t="s">
        <v>10</v>
      </c>
      <c r="F2330" s="16">
        <v>0</v>
      </c>
      <c r="G2330" s="17">
        <v>31</v>
      </c>
      <c r="H2330" s="18" t="str">
        <f t="shared" si="182"/>
        <v/>
      </c>
      <c r="I2330" s="14" t="str">
        <f t="shared" si="183"/>
        <v>ITA-zan pin SPA-31</v>
      </c>
      <c r="J2330" s="32" t="str">
        <f>MID(Tabella1[[#This Row],[COD PRODOTTO]],3,3)</f>
        <v>928</v>
      </c>
      <c r="K2330" s="32"/>
      <c r="L2330" t="str">
        <f t="shared" si="185"/>
        <v>terminato</v>
      </c>
      <c r="M2330" t="str">
        <f t="shared" si="186"/>
        <v>S3928434</v>
      </c>
      <c r="N2330" t="str">
        <f>TRIM(C2330)</f>
        <v>ITA</v>
      </c>
      <c r="O2330" t="str">
        <f>TRIM(D2330)</f>
        <v>zan pin SPA</v>
      </c>
      <c r="P2330" t="str">
        <f t="shared" si="184"/>
        <v>terminato</v>
      </c>
      <c r="Q2330" t="str">
        <f t="shared" si="184"/>
        <v>0</v>
      </c>
      <c r="R2330" t="str">
        <f t="shared" si="184"/>
        <v>31</v>
      </c>
    </row>
    <row r="2331" spans="1:18" ht="12.75" customHeight="1" x14ac:dyDescent="0.3">
      <c r="A2331" s="16">
        <v>2336</v>
      </c>
      <c r="B2331" s="14" t="s">
        <v>1115</v>
      </c>
      <c r="C2331" s="14" t="s">
        <v>8</v>
      </c>
      <c r="D2331" s="14" t="s">
        <v>47</v>
      </c>
      <c r="E2331" s="15" t="s">
        <v>1391</v>
      </c>
      <c r="F2331" s="16">
        <v>30</v>
      </c>
      <c r="G2331" s="17">
        <v>16</v>
      </c>
      <c r="H2331" s="18">
        <f t="shared" si="182"/>
        <v>480</v>
      </c>
      <c r="I2331" s="14" t="str">
        <f t="shared" si="183"/>
        <v>ITA-zan pin SPA-16</v>
      </c>
      <c r="J2331" s="32" t="str">
        <f>MID(Tabella1[[#This Row],[COD PRODOTTO]],3,3)</f>
        <v>928</v>
      </c>
      <c r="K2331" s="32"/>
      <c r="L2331" t="str">
        <f t="shared" si="185"/>
        <v>terminato</v>
      </c>
      <c r="M2331" t="str">
        <f t="shared" si="186"/>
        <v>S3928434</v>
      </c>
      <c r="N2331" t="str">
        <f>TRIM(C2331)</f>
        <v>ITA</v>
      </c>
      <c r="O2331" t="str">
        <f>TRIM(D2331)</f>
        <v>zan pin SPA</v>
      </c>
      <c r="P2331" t="str">
        <f t="shared" si="184"/>
        <v>non terminato</v>
      </c>
      <c r="Q2331" t="str">
        <f t="shared" si="184"/>
        <v>30</v>
      </c>
      <c r="R2331" t="str">
        <f t="shared" si="184"/>
        <v>16</v>
      </c>
    </row>
    <row r="2332" spans="1:18" ht="12.75" customHeight="1" x14ac:dyDescent="0.3">
      <c r="A2332" s="16">
        <v>2337</v>
      </c>
      <c r="B2332" s="14" t="s">
        <v>1116</v>
      </c>
      <c r="C2332" s="14" t="s">
        <v>8</v>
      </c>
      <c r="D2332" s="14" t="s">
        <v>36</v>
      </c>
      <c r="E2332" s="15" t="s">
        <v>1391</v>
      </c>
      <c r="F2332" s="16">
        <v>20</v>
      </c>
      <c r="G2332" s="17">
        <v>24</v>
      </c>
      <c r="H2332" s="18">
        <f t="shared" si="182"/>
        <v>480</v>
      </c>
      <c r="I2332" s="14" t="str">
        <f t="shared" si="183"/>
        <v>ITA-zan VETRI-24</v>
      </c>
      <c r="J2332" s="32" t="str">
        <f>MID(Tabella1[[#This Row],[COD PRODOTTO]],3,3)</f>
        <v>855</v>
      </c>
      <c r="K2332" s="32"/>
      <c r="L2332" t="str">
        <f t="shared" si="185"/>
        <v>terminato</v>
      </c>
      <c r="M2332" t="str">
        <f t="shared" si="186"/>
        <v>L8855394</v>
      </c>
      <c r="N2332" t="str">
        <f>TRIM(C2332)</f>
        <v>ITA</v>
      </c>
      <c r="O2332" t="str">
        <f>TRIM(D2332)</f>
        <v>zan VETRI</v>
      </c>
      <c r="P2332" t="str">
        <f t="shared" si="184"/>
        <v>non terminato</v>
      </c>
      <c r="Q2332" t="str">
        <f t="shared" si="184"/>
        <v>20</v>
      </c>
      <c r="R2332" t="str">
        <f t="shared" si="184"/>
        <v>24</v>
      </c>
    </row>
    <row r="2333" spans="1:18" ht="12.75" customHeight="1" x14ac:dyDescent="0.3">
      <c r="A2333" s="16">
        <v>2338</v>
      </c>
      <c r="B2333" s="14" t="s">
        <v>1116</v>
      </c>
      <c r="C2333" s="14" t="s">
        <v>8</v>
      </c>
      <c r="D2333" s="14" t="s">
        <v>36</v>
      </c>
      <c r="E2333" s="15" t="s">
        <v>1391</v>
      </c>
      <c r="F2333" s="16">
        <v>10</v>
      </c>
      <c r="G2333" s="17">
        <v>29</v>
      </c>
      <c r="H2333" s="18">
        <f t="shared" si="182"/>
        <v>290</v>
      </c>
      <c r="I2333" s="14" t="str">
        <f t="shared" si="183"/>
        <v>ITA-zan VETRI-29</v>
      </c>
      <c r="J2333" s="32" t="str">
        <f>MID(Tabella1[[#This Row],[COD PRODOTTO]],3,3)</f>
        <v>855</v>
      </c>
      <c r="K2333" s="32"/>
      <c r="L2333" t="str">
        <f t="shared" si="185"/>
        <v>terminato</v>
      </c>
      <c r="M2333" t="str">
        <f t="shared" si="186"/>
        <v>L8855394</v>
      </c>
      <c r="N2333" t="str">
        <f>TRIM(C2333)</f>
        <v>ITA</v>
      </c>
      <c r="O2333" t="str">
        <f>TRIM(D2333)</f>
        <v>zan VETRI</v>
      </c>
      <c r="P2333" t="str">
        <f t="shared" si="184"/>
        <v>non terminato</v>
      </c>
      <c r="Q2333" t="str">
        <f t="shared" si="184"/>
        <v>10</v>
      </c>
      <c r="R2333" t="str">
        <f t="shared" si="184"/>
        <v>29</v>
      </c>
    </row>
    <row r="2334" spans="1:18" ht="12.75" customHeight="1" x14ac:dyDescent="0.3">
      <c r="A2334" s="16">
        <v>2339</v>
      </c>
      <c r="B2334" s="14" t="s">
        <v>1116</v>
      </c>
      <c r="C2334" s="14" t="s">
        <v>8</v>
      </c>
      <c r="D2334" s="14" t="s">
        <v>36</v>
      </c>
      <c r="E2334" s="14" t="s">
        <v>10</v>
      </c>
      <c r="F2334" s="16">
        <v>0</v>
      </c>
      <c r="G2334" s="17">
        <v>35</v>
      </c>
      <c r="H2334" s="18" t="str">
        <f t="shared" si="182"/>
        <v/>
      </c>
      <c r="I2334" s="14" t="str">
        <f t="shared" si="183"/>
        <v>ITA-zan VETRI-35</v>
      </c>
      <c r="J2334" s="32" t="str">
        <f>MID(Tabella1[[#This Row],[COD PRODOTTO]],3,3)</f>
        <v>855</v>
      </c>
      <c r="K2334" s="32"/>
      <c r="L2334" t="str">
        <f t="shared" si="185"/>
        <v>terminato</v>
      </c>
      <c r="M2334" t="str">
        <f t="shared" si="186"/>
        <v>L8855394</v>
      </c>
      <c r="N2334" t="str">
        <f>TRIM(C2334)</f>
        <v>ITA</v>
      </c>
      <c r="O2334" t="str">
        <f>TRIM(D2334)</f>
        <v>zan VETRI</v>
      </c>
      <c r="P2334" t="str">
        <f t="shared" si="184"/>
        <v>terminato</v>
      </c>
      <c r="Q2334" t="str">
        <f t="shared" si="184"/>
        <v>0</v>
      </c>
      <c r="R2334" t="str">
        <f t="shared" si="184"/>
        <v>35</v>
      </c>
    </row>
    <row r="2335" spans="1:18" ht="12.75" customHeight="1" x14ac:dyDescent="0.3">
      <c r="A2335" s="16">
        <v>2340</v>
      </c>
      <c r="B2335" s="14" t="s">
        <v>1117</v>
      </c>
      <c r="C2335" s="14" t="s">
        <v>8</v>
      </c>
      <c r="D2335" s="14" t="s">
        <v>9</v>
      </c>
      <c r="E2335" s="14" t="s">
        <v>10</v>
      </c>
      <c r="F2335" s="16">
        <v>0</v>
      </c>
      <c r="G2335" s="17">
        <v>19</v>
      </c>
      <c r="H2335" s="18" t="str">
        <f t="shared" si="182"/>
        <v/>
      </c>
      <c r="I2335" s="14" t="str">
        <f t="shared" si="183"/>
        <v>ITA-SG-19</v>
      </c>
      <c r="J2335" s="32" t="str">
        <f>MID(Tabella1[[#This Row],[COD PRODOTTO]],3,3)</f>
        <v>545</v>
      </c>
      <c r="K2335" s="32"/>
      <c r="L2335" t="str">
        <f t="shared" si="185"/>
        <v>terminato</v>
      </c>
      <c r="M2335" t="str">
        <f t="shared" si="186"/>
        <v>G6545907</v>
      </c>
      <c r="N2335" t="str">
        <f>TRIM(C2335)</f>
        <v>ITA</v>
      </c>
      <c r="O2335" t="str">
        <f>TRIM(D2335)</f>
        <v>SG</v>
      </c>
      <c r="P2335" t="str">
        <f t="shared" si="184"/>
        <v>terminato</v>
      </c>
      <c r="Q2335" t="str">
        <f t="shared" si="184"/>
        <v>0</v>
      </c>
      <c r="R2335" t="str">
        <f t="shared" si="184"/>
        <v>19</v>
      </c>
    </row>
    <row r="2336" spans="1:18" ht="12.75" customHeight="1" x14ac:dyDescent="0.3">
      <c r="A2336" s="16">
        <v>2341</v>
      </c>
      <c r="B2336" s="14" t="s">
        <v>1118</v>
      </c>
      <c r="C2336" s="14" t="s">
        <v>8</v>
      </c>
      <c r="D2336" s="14" t="s">
        <v>47</v>
      </c>
      <c r="E2336" s="15" t="s">
        <v>1391</v>
      </c>
      <c r="F2336" s="16">
        <v>30</v>
      </c>
      <c r="G2336" s="17">
        <v>33</v>
      </c>
      <c r="H2336" s="18">
        <f t="shared" si="182"/>
        <v>990</v>
      </c>
      <c r="I2336" s="14" t="str">
        <f t="shared" si="183"/>
        <v>ITA-zan pin SPA-33</v>
      </c>
      <c r="J2336" s="32" t="str">
        <f>MID(Tabella1[[#This Row],[COD PRODOTTO]],3,3)</f>
        <v>768</v>
      </c>
      <c r="K2336" s="32"/>
      <c r="L2336" t="str">
        <f t="shared" si="185"/>
        <v>terminato</v>
      </c>
      <c r="M2336" t="str">
        <f t="shared" si="186"/>
        <v>B5768609</v>
      </c>
      <c r="N2336" t="str">
        <f>TRIM(C2336)</f>
        <v>ITA</v>
      </c>
      <c r="O2336" t="str">
        <f>TRIM(D2336)</f>
        <v>zan pin SPA</v>
      </c>
      <c r="P2336" t="str">
        <f t="shared" si="184"/>
        <v>non terminato</v>
      </c>
      <c r="Q2336" t="str">
        <f t="shared" si="184"/>
        <v>30</v>
      </c>
      <c r="R2336" t="str">
        <f t="shared" si="184"/>
        <v>33</v>
      </c>
    </row>
    <row r="2337" spans="1:18" ht="12.75" customHeight="1" x14ac:dyDescent="0.3">
      <c r="A2337" s="16">
        <v>2342</v>
      </c>
      <c r="B2337" s="14" t="s">
        <v>1118</v>
      </c>
      <c r="C2337" s="14" t="s">
        <v>8</v>
      </c>
      <c r="D2337" s="14" t="s">
        <v>47</v>
      </c>
      <c r="E2337" s="14" t="s">
        <v>10</v>
      </c>
      <c r="F2337" s="16">
        <v>0</v>
      </c>
      <c r="G2337" s="17">
        <v>24</v>
      </c>
      <c r="H2337" s="18" t="str">
        <f t="shared" si="182"/>
        <v/>
      </c>
      <c r="I2337" s="14" t="str">
        <f t="shared" si="183"/>
        <v>ITA-zan pin SPA-24</v>
      </c>
      <c r="J2337" s="32" t="str">
        <f>MID(Tabella1[[#This Row],[COD PRODOTTO]],3,3)</f>
        <v>768</v>
      </c>
      <c r="K2337" s="32"/>
      <c r="L2337" t="str">
        <f t="shared" si="185"/>
        <v>terminato</v>
      </c>
      <c r="M2337" t="str">
        <f t="shared" si="186"/>
        <v>B5768609</v>
      </c>
      <c r="N2337" t="str">
        <f>TRIM(C2337)</f>
        <v>ITA</v>
      </c>
      <c r="O2337" t="str">
        <f>TRIM(D2337)</f>
        <v>zan pin SPA</v>
      </c>
      <c r="P2337" t="str">
        <f t="shared" si="184"/>
        <v>terminato</v>
      </c>
      <c r="Q2337" t="str">
        <f t="shared" si="184"/>
        <v>0</v>
      </c>
      <c r="R2337" t="str">
        <f t="shared" si="184"/>
        <v>24</v>
      </c>
    </row>
    <row r="2338" spans="1:18" ht="12.75" customHeight="1" x14ac:dyDescent="0.3">
      <c r="A2338" s="16">
        <v>2343</v>
      </c>
      <c r="B2338" s="14" t="s">
        <v>1118</v>
      </c>
      <c r="C2338" s="14" t="s">
        <v>8</v>
      </c>
      <c r="D2338" s="14" t="s">
        <v>47</v>
      </c>
      <c r="E2338" s="15" t="s">
        <v>1391</v>
      </c>
      <c r="F2338" s="16">
        <v>10</v>
      </c>
      <c r="G2338" s="17">
        <v>15</v>
      </c>
      <c r="H2338" s="18">
        <f t="shared" si="182"/>
        <v>150</v>
      </c>
      <c r="I2338" s="14" t="str">
        <f t="shared" si="183"/>
        <v>ITA-zan pin SPA-15</v>
      </c>
      <c r="J2338" s="32" t="str">
        <f>MID(Tabella1[[#This Row],[COD PRODOTTO]],3,3)</f>
        <v>768</v>
      </c>
      <c r="K2338" s="32"/>
      <c r="L2338" t="str">
        <f t="shared" si="185"/>
        <v>terminato</v>
      </c>
      <c r="M2338" t="str">
        <f t="shared" si="186"/>
        <v>B5768609</v>
      </c>
      <c r="N2338" t="str">
        <f>TRIM(C2338)</f>
        <v>ITA</v>
      </c>
      <c r="O2338" t="str">
        <f>TRIM(D2338)</f>
        <v>zan pin SPA</v>
      </c>
      <c r="P2338" t="str">
        <f t="shared" si="184"/>
        <v>non terminato</v>
      </c>
      <c r="Q2338" t="str">
        <f t="shared" si="184"/>
        <v>10</v>
      </c>
      <c r="R2338" t="str">
        <f t="shared" si="184"/>
        <v>15</v>
      </c>
    </row>
    <row r="2339" spans="1:18" ht="12.75" customHeight="1" x14ac:dyDescent="0.3">
      <c r="A2339" s="16">
        <v>2344</v>
      </c>
      <c r="B2339" s="14" t="s">
        <v>1119</v>
      </c>
      <c r="C2339" s="14" t="s">
        <v>8</v>
      </c>
      <c r="D2339" s="14" t="s">
        <v>9</v>
      </c>
      <c r="E2339" s="15" t="s">
        <v>1391</v>
      </c>
      <c r="F2339" s="16">
        <v>10</v>
      </c>
      <c r="G2339" s="17">
        <v>33</v>
      </c>
      <c r="H2339" s="18">
        <f t="shared" si="182"/>
        <v>330</v>
      </c>
      <c r="I2339" s="14" t="str">
        <f t="shared" si="183"/>
        <v>ITA-SG-33</v>
      </c>
      <c r="J2339" s="32" t="str">
        <f>MID(Tabella1[[#This Row],[COD PRODOTTO]],3,3)</f>
        <v>371</v>
      </c>
      <c r="K2339" s="32"/>
      <c r="L2339" t="str">
        <f t="shared" si="185"/>
        <v>terminato</v>
      </c>
      <c r="M2339" t="str">
        <f t="shared" si="186"/>
        <v>A0371343</v>
      </c>
      <c r="N2339" t="str">
        <f>TRIM(C2339)</f>
        <v>ITA</v>
      </c>
      <c r="O2339" t="str">
        <f>TRIM(D2339)</f>
        <v>SG</v>
      </c>
      <c r="P2339" t="str">
        <f t="shared" si="184"/>
        <v>non terminato</v>
      </c>
      <c r="Q2339" t="str">
        <f t="shared" si="184"/>
        <v>10</v>
      </c>
      <c r="R2339" t="str">
        <f t="shared" si="184"/>
        <v>33</v>
      </c>
    </row>
    <row r="2340" spans="1:18" ht="12.75" customHeight="1" x14ac:dyDescent="0.3">
      <c r="A2340" s="16">
        <v>2345</v>
      </c>
      <c r="B2340" s="14" t="s">
        <v>1119</v>
      </c>
      <c r="C2340" s="14" t="s">
        <v>8</v>
      </c>
      <c r="D2340" s="14" t="s">
        <v>9</v>
      </c>
      <c r="E2340" s="14" t="s">
        <v>10</v>
      </c>
      <c r="F2340" s="16">
        <v>0</v>
      </c>
      <c r="G2340" s="17">
        <v>28</v>
      </c>
      <c r="H2340" s="18" t="str">
        <f t="shared" si="182"/>
        <v/>
      </c>
      <c r="I2340" s="14" t="str">
        <f t="shared" si="183"/>
        <v>ITA-SG-28</v>
      </c>
      <c r="J2340" s="32" t="str">
        <f>MID(Tabella1[[#This Row],[COD PRODOTTO]],3,3)</f>
        <v>371</v>
      </c>
      <c r="K2340" s="32"/>
      <c r="L2340" t="str">
        <f t="shared" si="185"/>
        <v>terminato</v>
      </c>
      <c r="M2340" t="str">
        <f t="shared" si="186"/>
        <v>A0371343</v>
      </c>
      <c r="N2340" t="str">
        <f>TRIM(C2340)</f>
        <v>ITA</v>
      </c>
      <c r="O2340" t="str">
        <f>TRIM(D2340)</f>
        <v>SG</v>
      </c>
      <c r="P2340" t="str">
        <f t="shared" si="184"/>
        <v>terminato</v>
      </c>
      <c r="Q2340" t="str">
        <f t="shared" si="184"/>
        <v>0</v>
      </c>
      <c r="R2340" t="str">
        <f t="shared" si="184"/>
        <v>28</v>
      </c>
    </row>
    <row r="2341" spans="1:18" ht="12.75" customHeight="1" x14ac:dyDescent="0.3">
      <c r="A2341" s="16">
        <v>2346</v>
      </c>
      <c r="B2341" s="14" t="s">
        <v>1120</v>
      </c>
      <c r="C2341" s="14" t="s">
        <v>8</v>
      </c>
      <c r="D2341" s="14" t="s">
        <v>36</v>
      </c>
      <c r="E2341" s="14" t="s">
        <v>10</v>
      </c>
      <c r="F2341" s="16">
        <v>0</v>
      </c>
      <c r="G2341" s="17">
        <v>19</v>
      </c>
      <c r="H2341" s="18" t="str">
        <f t="shared" si="182"/>
        <v/>
      </c>
      <c r="I2341" s="14" t="str">
        <f t="shared" si="183"/>
        <v>ITA-zan VETRI-19</v>
      </c>
      <c r="J2341" s="32" t="str">
        <f>MID(Tabella1[[#This Row],[COD PRODOTTO]],3,3)</f>
        <v>786</v>
      </c>
      <c r="K2341" s="32"/>
      <c r="L2341" t="str">
        <f t="shared" si="185"/>
        <v>terminato</v>
      </c>
      <c r="M2341" t="str">
        <f t="shared" si="186"/>
        <v>C8786300</v>
      </c>
      <c r="N2341" t="str">
        <f>TRIM(C2341)</f>
        <v>ITA</v>
      </c>
      <c r="O2341" t="str">
        <f>TRIM(D2341)</f>
        <v>zan VETRI</v>
      </c>
      <c r="P2341" t="str">
        <f t="shared" si="184"/>
        <v>terminato</v>
      </c>
      <c r="Q2341" t="str">
        <f t="shared" si="184"/>
        <v>0</v>
      </c>
      <c r="R2341" t="str">
        <f t="shared" si="184"/>
        <v>19</v>
      </c>
    </row>
    <row r="2342" spans="1:18" ht="12.75" customHeight="1" x14ac:dyDescent="0.3">
      <c r="A2342" s="16">
        <v>2347</v>
      </c>
      <c r="B2342" s="14" t="s">
        <v>1120</v>
      </c>
      <c r="C2342" s="14" t="s">
        <v>8</v>
      </c>
      <c r="D2342" s="14" t="s">
        <v>36</v>
      </c>
      <c r="E2342" s="15" t="s">
        <v>1391</v>
      </c>
      <c r="F2342" s="16">
        <v>10</v>
      </c>
      <c r="G2342" s="17">
        <v>35</v>
      </c>
      <c r="H2342" s="18">
        <f t="shared" si="182"/>
        <v>350</v>
      </c>
      <c r="I2342" s="14" t="str">
        <f t="shared" si="183"/>
        <v>ITA-zan VETRI-35</v>
      </c>
      <c r="J2342" s="32" t="str">
        <f>MID(Tabella1[[#This Row],[COD PRODOTTO]],3,3)</f>
        <v>786</v>
      </c>
      <c r="K2342" s="32"/>
      <c r="L2342" t="str">
        <f t="shared" si="185"/>
        <v>terminato</v>
      </c>
      <c r="M2342" t="str">
        <f t="shared" si="186"/>
        <v>C8786300</v>
      </c>
      <c r="N2342" t="str">
        <f>TRIM(C2342)</f>
        <v>ITA</v>
      </c>
      <c r="O2342" t="str">
        <f>TRIM(D2342)</f>
        <v>zan VETRI</v>
      </c>
      <c r="P2342" t="str">
        <f t="shared" si="184"/>
        <v>non terminato</v>
      </c>
      <c r="Q2342" t="str">
        <f t="shared" si="184"/>
        <v>10</v>
      </c>
      <c r="R2342" t="str">
        <f t="shared" si="184"/>
        <v>35</v>
      </c>
    </row>
    <row r="2343" spans="1:18" ht="12.75" customHeight="1" x14ac:dyDescent="0.3">
      <c r="A2343" s="16">
        <v>2348</v>
      </c>
      <c r="B2343" s="14" t="s">
        <v>1121</v>
      </c>
      <c r="C2343" s="14" t="s">
        <v>8</v>
      </c>
      <c r="D2343" s="14" t="s">
        <v>54</v>
      </c>
      <c r="E2343" s="14" t="s">
        <v>10</v>
      </c>
      <c r="F2343" s="16">
        <v>0</v>
      </c>
      <c r="G2343" s="17">
        <v>10</v>
      </c>
      <c r="H2343" s="18" t="str">
        <f t="shared" si="182"/>
        <v/>
      </c>
      <c r="I2343" s="14" t="str">
        <f t="shared" si="183"/>
        <v>ITA-zan S.R.L.-10</v>
      </c>
      <c r="J2343" s="32" t="str">
        <f>MID(Tabella1[[#This Row],[COD PRODOTTO]],3,3)</f>
        <v>541</v>
      </c>
      <c r="K2343" s="32"/>
      <c r="L2343" t="str">
        <f t="shared" si="185"/>
        <v>terminato</v>
      </c>
      <c r="M2343" t="str">
        <f t="shared" si="186"/>
        <v>A8541288</v>
      </c>
      <c r="N2343" t="str">
        <f>TRIM(C2343)</f>
        <v>ITA</v>
      </c>
      <c r="O2343" t="str">
        <f>TRIM(D2343)</f>
        <v>zan S.R.L.</v>
      </c>
      <c r="P2343" t="str">
        <f t="shared" si="184"/>
        <v>terminato</v>
      </c>
      <c r="Q2343" t="str">
        <f t="shared" si="184"/>
        <v>0</v>
      </c>
      <c r="R2343" t="str">
        <f t="shared" si="184"/>
        <v>10</v>
      </c>
    </row>
    <row r="2344" spans="1:18" ht="12.75" customHeight="1" x14ac:dyDescent="0.3">
      <c r="A2344" s="16">
        <v>2349</v>
      </c>
      <c r="B2344" s="14" t="s">
        <v>1121</v>
      </c>
      <c r="C2344" s="14" t="s">
        <v>8</v>
      </c>
      <c r="D2344" s="14" t="s">
        <v>54</v>
      </c>
      <c r="E2344" s="15" t="s">
        <v>1391</v>
      </c>
      <c r="F2344" s="16">
        <v>10</v>
      </c>
      <c r="G2344" s="17">
        <v>18</v>
      </c>
      <c r="H2344" s="18">
        <f t="shared" si="182"/>
        <v>180</v>
      </c>
      <c r="I2344" s="14" t="str">
        <f t="shared" si="183"/>
        <v>ITA-zan S.R.L.-18</v>
      </c>
      <c r="J2344" s="32" t="str">
        <f>MID(Tabella1[[#This Row],[COD PRODOTTO]],3,3)</f>
        <v>541</v>
      </c>
      <c r="K2344" s="32"/>
      <c r="L2344" t="str">
        <f t="shared" si="185"/>
        <v>terminato</v>
      </c>
      <c r="M2344" t="str">
        <f t="shared" si="186"/>
        <v>A8541288</v>
      </c>
      <c r="N2344" t="str">
        <f>TRIM(C2344)</f>
        <v>ITA</v>
      </c>
      <c r="O2344" t="str">
        <f>TRIM(D2344)</f>
        <v>zan S.R.L.</v>
      </c>
      <c r="P2344" t="str">
        <f t="shared" si="184"/>
        <v>non terminato</v>
      </c>
      <c r="Q2344" t="str">
        <f t="shared" si="184"/>
        <v>10</v>
      </c>
      <c r="R2344" t="str">
        <f t="shared" si="184"/>
        <v>18</v>
      </c>
    </row>
    <row r="2345" spans="1:18" ht="12.75" customHeight="1" x14ac:dyDescent="0.3">
      <c r="A2345" s="16">
        <v>2350</v>
      </c>
      <c r="B2345" s="14" t="s">
        <v>1121</v>
      </c>
      <c r="C2345" s="14" t="s">
        <v>8</v>
      </c>
      <c r="D2345" s="14" t="s">
        <v>54</v>
      </c>
      <c r="E2345" s="15" t="s">
        <v>1391</v>
      </c>
      <c r="F2345" s="16">
        <v>30</v>
      </c>
      <c r="G2345" s="17">
        <v>27</v>
      </c>
      <c r="H2345" s="18">
        <f t="shared" si="182"/>
        <v>810</v>
      </c>
      <c r="I2345" s="14" t="str">
        <f t="shared" si="183"/>
        <v>ITA-zan S.R.L.-27</v>
      </c>
      <c r="J2345" s="32" t="str">
        <f>MID(Tabella1[[#This Row],[COD PRODOTTO]],3,3)</f>
        <v>541</v>
      </c>
      <c r="K2345" s="32"/>
      <c r="L2345" t="str">
        <f t="shared" si="185"/>
        <v>terminato</v>
      </c>
      <c r="M2345" t="str">
        <f t="shared" si="186"/>
        <v>A8541288</v>
      </c>
      <c r="N2345" t="str">
        <f>TRIM(C2345)</f>
        <v>ITA</v>
      </c>
      <c r="O2345" t="str">
        <f>TRIM(D2345)</f>
        <v>zan S.R.L.</v>
      </c>
      <c r="P2345" t="str">
        <f t="shared" si="184"/>
        <v>non terminato</v>
      </c>
      <c r="Q2345" t="str">
        <f t="shared" si="184"/>
        <v>30</v>
      </c>
      <c r="R2345" t="str">
        <f t="shared" si="184"/>
        <v>27</v>
      </c>
    </row>
    <row r="2346" spans="1:18" ht="12.75" customHeight="1" x14ac:dyDescent="0.3">
      <c r="A2346" s="16">
        <v>2351</v>
      </c>
      <c r="B2346" s="14" t="s">
        <v>1122</v>
      </c>
      <c r="C2346" s="14" t="s">
        <v>8</v>
      </c>
      <c r="D2346" s="14" t="s">
        <v>47</v>
      </c>
      <c r="E2346" s="14" t="s">
        <v>10</v>
      </c>
      <c r="F2346" s="16">
        <v>0</v>
      </c>
      <c r="G2346" s="17">
        <v>35</v>
      </c>
      <c r="H2346" s="18" t="str">
        <f t="shared" si="182"/>
        <v/>
      </c>
      <c r="I2346" s="14" t="str">
        <f t="shared" si="183"/>
        <v>ITA-zan pin SPA-35</v>
      </c>
      <c r="J2346" s="32" t="str">
        <f>MID(Tabella1[[#This Row],[COD PRODOTTO]],3,3)</f>
        <v>234</v>
      </c>
      <c r="K2346" s="32"/>
      <c r="L2346" t="str">
        <f t="shared" si="185"/>
        <v>terminato</v>
      </c>
      <c r="M2346" t="str">
        <f t="shared" si="186"/>
        <v>A4234127</v>
      </c>
      <c r="N2346" t="str">
        <f>TRIM(C2346)</f>
        <v>ITA</v>
      </c>
      <c r="O2346" t="str">
        <f>TRIM(D2346)</f>
        <v>zan pin SPA</v>
      </c>
      <c r="P2346" t="str">
        <f t="shared" si="184"/>
        <v>terminato</v>
      </c>
      <c r="Q2346" t="str">
        <f t="shared" si="184"/>
        <v>0</v>
      </c>
      <c r="R2346" t="str">
        <f t="shared" si="184"/>
        <v>35</v>
      </c>
    </row>
    <row r="2347" spans="1:18" ht="12.75" customHeight="1" x14ac:dyDescent="0.3">
      <c r="A2347" s="16">
        <v>2352</v>
      </c>
      <c r="B2347" s="14" t="s">
        <v>1122</v>
      </c>
      <c r="C2347" s="14" t="s">
        <v>8</v>
      </c>
      <c r="D2347" s="14" t="s">
        <v>47</v>
      </c>
      <c r="E2347" s="15" t="s">
        <v>1391</v>
      </c>
      <c r="F2347" s="16">
        <v>30</v>
      </c>
      <c r="G2347" s="17">
        <v>17</v>
      </c>
      <c r="H2347" s="18">
        <f t="shared" si="182"/>
        <v>510</v>
      </c>
      <c r="I2347" s="14" t="str">
        <f t="shared" si="183"/>
        <v>ITA-zan pin SPA-17</v>
      </c>
      <c r="J2347" s="32" t="str">
        <f>MID(Tabella1[[#This Row],[COD PRODOTTO]],3,3)</f>
        <v>234</v>
      </c>
      <c r="K2347" s="32"/>
      <c r="L2347" t="str">
        <f t="shared" si="185"/>
        <v>terminato</v>
      </c>
      <c r="M2347" t="str">
        <f t="shared" si="186"/>
        <v>A4234127</v>
      </c>
      <c r="N2347" t="str">
        <f>TRIM(C2347)</f>
        <v>ITA</v>
      </c>
      <c r="O2347" t="str">
        <f>TRIM(D2347)</f>
        <v>zan pin SPA</v>
      </c>
      <c r="P2347" t="str">
        <f t="shared" si="184"/>
        <v>non terminato</v>
      </c>
      <c r="Q2347" t="str">
        <f t="shared" si="184"/>
        <v>30</v>
      </c>
      <c r="R2347" t="str">
        <f t="shared" si="184"/>
        <v>17</v>
      </c>
    </row>
    <row r="2348" spans="1:18" ht="12.75" customHeight="1" x14ac:dyDescent="0.3">
      <c r="A2348" s="16">
        <v>2353</v>
      </c>
      <c r="B2348" s="14" t="s">
        <v>1122</v>
      </c>
      <c r="C2348" s="14" t="s">
        <v>8</v>
      </c>
      <c r="D2348" s="14" t="s">
        <v>47</v>
      </c>
      <c r="E2348" s="15" t="s">
        <v>1391</v>
      </c>
      <c r="F2348" s="16">
        <v>10</v>
      </c>
      <c r="G2348" s="17">
        <v>22</v>
      </c>
      <c r="H2348" s="18">
        <f t="shared" si="182"/>
        <v>220</v>
      </c>
      <c r="I2348" s="14" t="str">
        <f t="shared" si="183"/>
        <v>ITA-zan pin SPA-22</v>
      </c>
      <c r="J2348" s="32" t="str">
        <f>MID(Tabella1[[#This Row],[COD PRODOTTO]],3,3)</f>
        <v>234</v>
      </c>
      <c r="K2348" s="32"/>
      <c r="L2348" t="str">
        <f t="shared" si="185"/>
        <v>terminato</v>
      </c>
      <c r="M2348" t="str">
        <f t="shared" si="186"/>
        <v>A4234127</v>
      </c>
      <c r="N2348" t="str">
        <f>TRIM(C2348)</f>
        <v>ITA</v>
      </c>
      <c r="O2348" t="str">
        <f>TRIM(D2348)</f>
        <v>zan pin SPA</v>
      </c>
      <c r="P2348" t="str">
        <f t="shared" si="184"/>
        <v>non terminato</v>
      </c>
      <c r="Q2348" t="str">
        <f t="shared" si="184"/>
        <v>10</v>
      </c>
      <c r="R2348" t="str">
        <f t="shared" si="184"/>
        <v>22</v>
      </c>
    </row>
    <row r="2349" spans="1:18" ht="12.75" customHeight="1" x14ac:dyDescent="0.3">
      <c r="A2349" s="16">
        <v>2354</v>
      </c>
      <c r="B2349" s="14" t="s">
        <v>1123</v>
      </c>
      <c r="C2349" s="14" t="s">
        <v>8</v>
      </c>
      <c r="D2349" s="14" t="s">
        <v>9</v>
      </c>
      <c r="E2349" s="14" t="s">
        <v>10</v>
      </c>
      <c r="F2349" s="16">
        <v>0</v>
      </c>
      <c r="G2349" s="17">
        <v>14</v>
      </c>
      <c r="H2349" s="18" t="str">
        <f t="shared" si="182"/>
        <v/>
      </c>
      <c r="I2349" s="14" t="str">
        <f t="shared" si="183"/>
        <v>ITA-SG-14</v>
      </c>
      <c r="J2349" s="32" t="str">
        <f>MID(Tabella1[[#This Row],[COD PRODOTTO]],3,3)</f>
        <v>478</v>
      </c>
      <c r="K2349" s="32"/>
      <c r="L2349" t="str">
        <f t="shared" si="185"/>
        <v>terminato</v>
      </c>
      <c r="M2349" t="str">
        <f t="shared" si="186"/>
        <v>N0478350</v>
      </c>
      <c r="N2349" t="str">
        <f>TRIM(C2349)</f>
        <v>ITA</v>
      </c>
      <c r="O2349" t="str">
        <f>TRIM(D2349)</f>
        <v>SG</v>
      </c>
      <c r="P2349" t="str">
        <f t="shared" si="184"/>
        <v>terminato</v>
      </c>
      <c r="Q2349" t="str">
        <f t="shared" si="184"/>
        <v>0</v>
      </c>
      <c r="R2349" t="str">
        <f t="shared" si="184"/>
        <v>14</v>
      </c>
    </row>
    <row r="2350" spans="1:18" ht="12.75" customHeight="1" x14ac:dyDescent="0.3">
      <c r="A2350" s="16">
        <v>2355</v>
      </c>
      <c r="B2350" s="14" t="s">
        <v>1123</v>
      </c>
      <c r="C2350" s="14" t="s">
        <v>8</v>
      </c>
      <c r="D2350" s="14" t="s">
        <v>9</v>
      </c>
      <c r="E2350" s="15" t="s">
        <v>1391</v>
      </c>
      <c r="F2350" s="16">
        <v>10</v>
      </c>
      <c r="G2350" s="17">
        <v>13</v>
      </c>
      <c r="H2350" s="18">
        <f t="shared" si="182"/>
        <v>130</v>
      </c>
      <c r="I2350" s="14" t="str">
        <f t="shared" si="183"/>
        <v>ITA-SG-13</v>
      </c>
      <c r="J2350" s="32" t="str">
        <f>MID(Tabella1[[#This Row],[COD PRODOTTO]],3,3)</f>
        <v>478</v>
      </c>
      <c r="K2350" s="32"/>
      <c r="L2350" t="str">
        <f t="shared" si="185"/>
        <v>terminato</v>
      </c>
      <c r="M2350" t="str">
        <f t="shared" si="186"/>
        <v>N0478350</v>
      </c>
      <c r="N2350" t="str">
        <f>TRIM(C2350)</f>
        <v>ITA</v>
      </c>
      <c r="O2350" t="str">
        <f>TRIM(D2350)</f>
        <v>SG</v>
      </c>
      <c r="P2350" t="str">
        <f t="shared" si="184"/>
        <v>non terminato</v>
      </c>
      <c r="Q2350" t="str">
        <f t="shared" si="184"/>
        <v>10</v>
      </c>
      <c r="R2350" t="str">
        <f t="shared" si="184"/>
        <v>13</v>
      </c>
    </row>
    <row r="2351" spans="1:18" ht="12.75" customHeight="1" x14ac:dyDescent="0.3">
      <c r="A2351" s="16">
        <v>2356</v>
      </c>
      <c r="B2351" s="14" t="s">
        <v>1124</v>
      </c>
      <c r="C2351" s="14" t="s">
        <v>8</v>
      </c>
      <c r="D2351" s="14" t="s">
        <v>9</v>
      </c>
      <c r="E2351" s="14" t="s">
        <v>10</v>
      </c>
      <c r="F2351" s="16">
        <v>0</v>
      </c>
      <c r="G2351" s="17">
        <v>29</v>
      </c>
      <c r="H2351" s="18" t="str">
        <f t="shared" si="182"/>
        <v/>
      </c>
      <c r="I2351" s="14" t="str">
        <f t="shared" si="183"/>
        <v>ITA-SG-29</v>
      </c>
      <c r="J2351" s="32" t="str">
        <f>MID(Tabella1[[#This Row],[COD PRODOTTO]],3,3)</f>
        <v>380</v>
      </c>
      <c r="K2351" s="32"/>
      <c r="L2351" t="str">
        <f t="shared" si="185"/>
        <v>terminato</v>
      </c>
      <c r="M2351" t="str">
        <f t="shared" si="186"/>
        <v>R7380475</v>
      </c>
      <c r="N2351" t="str">
        <f>TRIM(C2351)</f>
        <v>ITA</v>
      </c>
      <c r="O2351" t="str">
        <f>TRIM(D2351)</f>
        <v>SG</v>
      </c>
      <c r="P2351" t="str">
        <f t="shared" si="184"/>
        <v>terminato</v>
      </c>
      <c r="Q2351" t="str">
        <f t="shared" si="184"/>
        <v>0</v>
      </c>
      <c r="R2351" t="str">
        <f t="shared" si="184"/>
        <v>29</v>
      </c>
    </row>
    <row r="2352" spans="1:18" ht="12.75" customHeight="1" x14ac:dyDescent="0.3">
      <c r="A2352" s="16">
        <v>2357</v>
      </c>
      <c r="B2352" s="14" t="s">
        <v>1124</v>
      </c>
      <c r="C2352" s="14" t="s">
        <v>8</v>
      </c>
      <c r="D2352" s="14" t="s">
        <v>9</v>
      </c>
      <c r="E2352" s="15" t="s">
        <v>1391</v>
      </c>
      <c r="F2352" s="16">
        <v>10</v>
      </c>
      <c r="G2352" s="17">
        <v>19</v>
      </c>
      <c r="H2352" s="18">
        <f t="shared" si="182"/>
        <v>190</v>
      </c>
      <c r="I2352" s="14" t="str">
        <f t="shared" si="183"/>
        <v>ITA-SG-19</v>
      </c>
      <c r="J2352" s="32" t="str">
        <f>MID(Tabella1[[#This Row],[COD PRODOTTO]],3,3)</f>
        <v>380</v>
      </c>
      <c r="K2352" s="32"/>
      <c r="L2352" t="str">
        <f t="shared" si="185"/>
        <v>terminato</v>
      </c>
      <c r="M2352" t="str">
        <f t="shared" si="186"/>
        <v>R7380475</v>
      </c>
      <c r="N2352" t="str">
        <f>TRIM(C2352)</f>
        <v>ITA</v>
      </c>
      <c r="O2352" t="str">
        <f>TRIM(D2352)</f>
        <v>SG</v>
      </c>
      <c r="P2352" t="str">
        <f t="shared" si="184"/>
        <v>non terminato</v>
      </c>
      <c r="Q2352" t="str">
        <f t="shared" si="184"/>
        <v>10</v>
      </c>
      <c r="R2352" t="str">
        <f t="shared" si="184"/>
        <v>19</v>
      </c>
    </row>
    <row r="2353" spans="1:18" ht="12.75" customHeight="1" x14ac:dyDescent="0.3">
      <c r="A2353" s="16">
        <v>2358</v>
      </c>
      <c r="B2353" s="14" t="s">
        <v>1125</v>
      </c>
      <c r="C2353" s="14" t="s">
        <v>8</v>
      </c>
      <c r="D2353" s="14" t="s">
        <v>9</v>
      </c>
      <c r="E2353" s="14" t="s">
        <v>10</v>
      </c>
      <c r="F2353" s="16">
        <v>0</v>
      </c>
      <c r="G2353" s="17">
        <v>24</v>
      </c>
      <c r="H2353" s="18" t="str">
        <f t="shared" si="182"/>
        <v/>
      </c>
      <c r="I2353" s="14" t="str">
        <f t="shared" si="183"/>
        <v>ITA-SG-24</v>
      </c>
      <c r="J2353" s="32" t="str">
        <f>MID(Tabella1[[#This Row],[COD PRODOTTO]],3,3)</f>
        <v>639</v>
      </c>
      <c r="K2353" s="32"/>
      <c r="L2353" t="str">
        <f t="shared" si="185"/>
        <v>terminato</v>
      </c>
      <c r="M2353" t="str">
        <f t="shared" si="186"/>
        <v>G8639965</v>
      </c>
      <c r="N2353" t="str">
        <f>TRIM(C2353)</f>
        <v>ITA</v>
      </c>
      <c r="O2353" t="str">
        <f>TRIM(D2353)</f>
        <v>SG</v>
      </c>
      <c r="P2353" t="str">
        <f t="shared" si="184"/>
        <v>terminato</v>
      </c>
      <c r="Q2353" t="str">
        <f t="shared" si="184"/>
        <v>0</v>
      </c>
      <c r="R2353" t="str">
        <f t="shared" si="184"/>
        <v>24</v>
      </c>
    </row>
    <row r="2354" spans="1:18" ht="12.75" customHeight="1" x14ac:dyDescent="0.3">
      <c r="A2354" s="16">
        <v>2359</v>
      </c>
      <c r="B2354" s="14" t="s">
        <v>1125</v>
      </c>
      <c r="C2354" s="14" t="s">
        <v>8</v>
      </c>
      <c r="D2354" s="14" t="s">
        <v>9</v>
      </c>
      <c r="E2354" s="15" t="s">
        <v>1391</v>
      </c>
      <c r="F2354" s="16">
        <v>10</v>
      </c>
      <c r="G2354" s="17">
        <v>15</v>
      </c>
      <c r="H2354" s="18">
        <f t="shared" si="182"/>
        <v>150</v>
      </c>
      <c r="I2354" s="14" t="str">
        <f t="shared" si="183"/>
        <v>ITA-SG-15</v>
      </c>
      <c r="J2354" s="32" t="str">
        <f>MID(Tabella1[[#This Row],[COD PRODOTTO]],3,3)</f>
        <v>639</v>
      </c>
      <c r="K2354" s="32"/>
      <c r="L2354" t="str">
        <f t="shared" si="185"/>
        <v>terminato</v>
      </c>
      <c r="M2354" t="str">
        <f t="shared" si="186"/>
        <v>G8639965</v>
      </c>
      <c r="N2354" t="str">
        <f>TRIM(C2354)</f>
        <v>ITA</v>
      </c>
      <c r="O2354" t="str">
        <f>TRIM(D2354)</f>
        <v>SG</v>
      </c>
      <c r="P2354" t="str">
        <f t="shared" si="184"/>
        <v>non terminato</v>
      </c>
      <c r="Q2354" t="str">
        <f t="shared" si="184"/>
        <v>10</v>
      </c>
      <c r="R2354" t="str">
        <f t="shared" si="184"/>
        <v>15</v>
      </c>
    </row>
    <row r="2355" spans="1:18" ht="12.75" customHeight="1" x14ac:dyDescent="0.3">
      <c r="A2355" s="16">
        <v>2360</v>
      </c>
      <c r="B2355" s="14" t="s">
        <v>1125</v>
      </c>
      <c r="C2355" s="14" t="s">
        <v>8</v>
      </c>
      <c r="D2355" s="14" t="s">
        <v>9</v>
      </c>
      <c r="E2355" s="15" t="s">
        <v>1391</v>
      </c>
      <c r="F2355" s="16">
        <v>20</v>
      </c>
      <c r="G2355" s="17">
        <v>23</v>
      </c>
      <c r="H2355" s="18">
        <f t="shared" si="182"/>
        <v>460</v>
      </c>
      <c r="I2355" s="14" t="str">
        <f t="shared" si="183"/>
        <v>ITA-SG-23</v>
      </c>
      <c r="J2355" s="32" t="str">
        <f>MID(Tabella1[[#This Row],[COD PRODOTTO]],3,3)</f>
        <v>639</v>
      </c>
      <c r="K2355" s="32"/>
      <c r="L2355" t="str">
        <f t="shared" si="185"/>
        <v>terminato</v>
      </c>
      <c r="M2355" t="str">
        <f t="shared" si="186"/>
        <v>G8639965</v>
      </c>
      <c r="N2355" t="str">
        <f>TRIM(C2355)</f>
        <v>ITA</v>
      </c>
      <c r="O2355" t="str">
        <f>TRIM(D2355)</f>
        <v>SG</v>
      </c>
      <c r="P2355" t="str">
        <f t="shared" si="184"/>
        <v>non terminato</v>
      </c>
      <c r="Q2355" t="str">
        <f t="shared" si="184"/>
        <v>20</v>
      </c>
      <c r="R2355" t="str">
        <f t="shared" si="184"/>
        <v>23</v>
      </c>
    </row>
    <row r="2356" spans="1:18" ht="12.75" customHeight="1" x14ac:dyDescent="0.3">
      <c r="A2356" s="16">
        <v>2361</v>
      </c>
      <c r="B2356" s="14" t="s">
        <v>1125</v>
      </c>
      <c r="C2356" s="14" t="s">
        <v>8</v>
      </c>
      <c r="D2356" s="14" t="s">
        <v>9</v>
      </c>
      <c r="E2356" s="15" t="s">
        <v>1391</v>
      </c>
      <c r="F2356" s="16">
        <v>30</v>
      </c>
      <c r="G2356" s="17">
        <v>30</v>
      </c>
      <c r="H2356" s="18">
        <f t="shared" si="182"/>
        <v>900</v>
      </c>
      <c r="I2356" s="14" t="str">
        <f t="shared" si="183"/>
        <v>ITA-SG-30</v>
      </c>
      <c r="J2356" s="32" t="str">
        <f>MID(Tabella1[[#This Row],[COD PRODOTTO]],3,3)</f>
        <v>639</v>
      </c>
      <c r="K2356" s="32"/>
      <c r="L2356" t="str">
        <f t="shared" si="185"/>
        <v>terminato</v>
      </c>
      <c r="M2356" t="str">
        <f t="shared" si="186"/>
        <v>G8639965</v>
      </c>
      <c r="N2356" t="str">
        <f>TRIM(C2356)</f>
        <v>ITA</v>
      </c>
      <c r="O2356" t="str">
        <f>TRIM(D2356)</f>
        <v>SG</v>
      </c>
      <c r="P2356" t="str">
        <f t="shared" si="184"/>
        <v>non terminato</v>
      </c>
      <c r="Q2356" t="str">
        <f t="shared" si="184"/>
        <v>30</v>
      </c>
      <c r="R2356" t="str">
        <f t="shared" si="184"/>
        <v>30</v>
      </c>
    </row>
    <row r="2357" spans="1:18" ht="12.75" customHeight="1" x14ac:dyDescent="0.3">
      <c r="A2357" s="16">
        <v>2362</v>
      </c>
      <c r="B2357" s="14" t="s">
        <v>1126</v>
      </c>
      <c r="C2357" s="14" t="s">
        <v>8</v>
      </c>
      <c r="D2357" s="14" t="s">
        <v>97</v>
      </c>
      <c r="E2357" s="15" t="s">
        <v>1391</v>
      </c>
      <c r="F2357" s="16">
        <v>30</v>
      </c>
      <c r="G2357" s="17">
        <v>18</v>
      </c>
      <c r="H2357" s="18">
        <f t="shared" si="182"/>
        <v>540</v>
      </c>
      <c r="I2357" s="14" t="str">
        <f t="shared" si="183"/>
        <v>ITA-zan SPA-18</v>
      </c>
      <c r="J2357" s="32" t="str">
        <f>MID(Tabella1[[#This Row],[COD PRODOTTO]],3,3)</f>
        <v>125</v>
      </c>
      <c r="K2357" s="32"/>
      <c r="L2357" t="str">
        <f t="shared" si="185"/>
        <v>terminato</v>
      </c>
      <c r="M2357" t="str">
        <f t="shared" si="186"/>
        <v>A9125954</v>
      </c>
      <c r="N2357" t="str">
        <f>TRIM(C2357)</f>
        <v>ITA</v>
      </c>
      <c r="O2357" t="str">
        <f>TRIM(D2357)</f>
        <v>zan SPA</v>
      </c>
      <c r="P2357" t="str">
        <f t="shared" si="184"/>
        <v>non terminato</v>
      </c>
      <c r="Q2357" t="str">
        <f t="shared" si="184"/>
        <v>30</v>
      </c>
      <c r="R2357" t="str">
        <f t="shared" si="184"/>
        <v>18</v>
      </c>
    </row>
    <row r="2358" spans="1:18" ht="12.75" customHeight="1" x14ac:dyDescent="0.3">
      <c r="A2358" s="16">
        <v>2363</v>
      </c>
      <c r="B2358" s="14" t="s">
        <v>1126</v>
      </c>
      <c r="C2358" s="14" t="s">
        <v>8</v>
      </c>
      <c r="D2358" s="14" t="s">
        <v>97</v>
      </c>
      <c r="E2358" s="15" t="s">
        <v>1391</v>
      </c>
      <c r="F2358" s="16">
        <v>10</v>
      </c>
      <c r="G2358" s="17">
        <v>32</v>
      </c>
      <c r="H2358" s="18">
        <f t="shared" si="182"/>
        <v>320</v>
      </c>
      <c r="I2358" s="14" t="str">
        <f t="shared" si="183"/>
        <v>ITA-zan SPA-32</v>
      </c>
      <c r="J2358" s="32" t="str">
        <f>MID(Tabella1[[#This Row],[COD PRODOTTO]],3,3)</f>
        <v>125</v>
      </c>
      <c r="K2358" s="32"/>
      <c r="L2358" t="str">
        <f t="shared" si="185"/>
        <v>terminato</v>
      </c>
      <c r="M2358" t="str">
        <f t="shared" si="186"/>
        <v>A9125954</v>
      </c>
      <c r="N2358" t="str">
        <f>TRIM(C2358)</f>
        <v>ITA</v>
      </c>
      <c r="O2358" t="str">
        <f>TRIM(D2358)</f>
        <v>zan SPA</v>
      </c>
      <c r="P2358" t="str">
        <f t="shared" si="184"/>
        <v>non terminato</v>
      </c>
      <c r="Q2358" t="str">
        <f t="shared" si="184"/>
        <v>10</v>
      </c>
      <c r="R2358" t="str">
        <f t="shared" si="184"/>
        <v>32</v>
      </c>
    </row>
    <row r="2359" spans="1:18" ht="12.75" customHeight="1" x14ac:dyDescent="0.3">
      <c r="A2359" s="16">
        <v>2364</v>
      </c>
      <c r="B2359" s="14" t="s">
        <v>1126</v>
      </c>
      <c r="C2359" s="14" t="s">
        <v>8</v>
      </c>
      <c r="D2359" s="14" t="s">
        <v>97</v>
      </c>
      <c r="E2359" s="14" t="s">
        <v>10</v>
      </c>
      <c r="F2359" s="16">
        <v>0</v>
      </c>
      <c r="G2359" s="17">
        <v>33</v>
      </c>
      <c r="H2359" s="18" t="str">
        <f t="shared" si="182"/>
        <v/>
      </c>
      <c r="I2359" s="14" t="str">
        <f t="shared" si="183"/>
        <v>ITA-zan SPA-33</v>
      </c>
      <c r="J2359" s="32" t="str">
        <f>MID(Tabella1[[#This Row],[COD PRODOTTO]],3,3)</f>
        <v>125</v>
      </c>
      <c r="K2359" s="32"/>
      <c r="L2359" t="str">
        <f t="shared" si="185"/>
        <v>terminato</v>
      </c>
      <c r="M2359" t="str">
        <f t="shared" si="186"/>
        <v>A9125954</v>
      </c>
      <c r="N2359" t="str">
        <f>TRIM(C2359)</f>
        <v>ITA</v>
      </c>
      <c r="O2359" t="str">
        <f>TRIM(D2359)</f>
        <v>zan SPA</v>
      </c>
      <c r="P2359" t="str">
        <f t="shared" si="184"/>
        <v>terminato</v>
      </c>
      <c r="Q2359" t="str">
        <f t="shared" si="184"/>
        <v>0</v>
      </c>
      <c r="R2359" t="str">
        <f t="shared" si="184"/>
        <v>33</v>
      </c>
    </row>
    <row r="2360" spans="1:18" ht="12.75" customHeight="1" x14ac:dyDescent="0.3">
      <c r="A2360" s="16">
        <v>2365</v>
      </c>
      <c r="B2360" s="14" t="s">
        <v>1127</v>
      </c>
      <c r="C2360" s="14" t="s">
        <v>8</v>
      </c>
      <c r="D2360" s="14" t="s">
        <v>36</v>
      </c>
      <c r="E2360" s="14" t="s">
        <v>10</v>
      </c>
      <c r="F2360" s="16">
        <v>0</v>
      </c>
      <c r="G2360" s="17">
        <v>16</v>
      </c>
      <c r="H2360" s="18" t="str">
        <f t="shared" si="182"/>
        <v/>
      </c>
      <c r="I2360" s="14" t="str">
        <f t="shared" si="183"/>
        <v>ITA-zan VETRI-16</v>
      </c>
      <c r="J2360" s="32" t="str">
        <f>MID(Tabella1[[#This Row],[COD PRODOTTO]],3,3)</f>
        <v>457</v>
      </c>
      <c r="K2360" s="32"/>
      <c r="L2360" t="str">
        <f t="shared" si="185"/>
        <v>terminato</v>
      </c>
      <c r="M2360" t="str">
        <f t="shared" si="186"/>
        <v>I1457843</v>
      </c>
      <c r="N2360" t="str">
        <f>TRIM(C2360)</f>
        <v>ITA</v>
      </c>
      <c r="O2360" t="str">
        <f>TRIM(D2360)</f>
        <v>zan VETRI</v>
      </c>
      <c r="P2360" t="str">
        <f t="shared" si="184"/>
        <v>terminato</v>
      </c>
      <c r="Q2360" t="str">
        <f t="shared" si="184"/>
        <v>0</v>
      </c>
      <c r="R2360" t="str">
        <f t="shared" si="184"/>
        <v>16</v>
      </c>
    </row>
    <row r="2361" spans="1:18" ht="12.75" customHeight="1" x14ac:dyDescent="0.3">
      <c r="A2361" s="16">
        <v>2366</v>
      </c>
      <c r="B2361" s="14" t="s">
        <v>1128</v>
      </c>
      <c r="C2361" s="14" t="s">
        <v>8</v>
      </c>
      <c r="D2361" s="14" t="s">
        <v>94</v>
      </c>
      <c r="E2361" s="15" t="s">
        <v>1391</v>
      </c>
      <c r="F2361" s="16">
        <v>30</v>
      </c>
      <c r="G2361" s="17">
        <v>27</v>
      </c>
      <c r="H2361" s="18">
        <f t="shared" si="182"/>
        <v>810</v>
      </c>
      <c r="I2361" s="14" t="str">
        <f t="shared" si="183"/>
        <v>ITA-SG palla S.R.L.-27</v>
      </c>
      <c r="J2361" s="32" t="str">
        <f>MID(Tabella1[[#This Row],[COD PRODOTTO]],3,3)</f>
        <v>520</v>
      </c>
      <c r="K2361" s="32"/>
      <c r="L2361" t="str">
        <f t="shared" si="185"/>
        <v>terminato</v>
      </c>
      <c r="M2361" t="str">
        <f t="shared" si="186"/>
        <v>F1520778</v>
      </c>
      <c r="N2361" t="str">
        <f>TRIM(C2361)</f>
        <v>ITA</v>
      </c>
      <c r="O2361" t="str">
        <f>TRIM(D2361)</f>
        <v>SG palla S.R.L.</v>
      </c>
      <c r="P2361" t="str">
        <f t="shared" si="184"/>
        <v>non terminato</v>
      </c>
      <c r="Q2361" t="str">
        <f t="shared" si="184"/>
        <v>30</v>
      </c>
      <c r="R2361" t="str">
        <f t="shared" si="184"/>
        <v>27</v>
      </c>
    </row>
    <row r="2362" spans="1:18" ht="12.75" customHeight="1" x14ac:dyDescent="0.3">
      <c r="A2362" s="16">
        <v>2367</v>
      </c>
      <c r="B2362" s="14" t="s">
        <v>1129</v>
      </c>
      <c r="C2362" s="14" t="s">
        <v>8</v>
      </c>
      <c r="D2362" s="14" t="s">
        <v>47</v>
      </c>
      <c r="E2362" s="14" t="s">
        <v>10</v>
      </c>
      <c r="F2362" s="16">
        <v>0</v>
      </c>
      <c r="G2362" s="17">
        <v>12</v>
      </c>
      <c r="H2362" s="18" t="str">
        <f t="shared" si="182"/>
        <v/>
      </c>
      <c r="I2362" s="14" t="str">
        <f t="shared" si="183"/>
        <v>ITA-zan pin SPA-12</v>
      </c>
      <c r="J2362" s="32" t="str">
        <f>MID(Tabella1[[#This Row],[COD PRODOTTO]],3,3)</f>
        <v>027</v>
      </c>
      <c r="K2362" s="32"/>
      <c r="L2362" t="str">
        <f t="shared" si="185"/>
        <v>terminato</v>
      </c>
      <c r="M2362" t="str">
        <f t="shared" si="186"/>
        <v>R1027214</v>
      </c>
      <c r="N2362" t="str">
        <f>TRIM(C2362)</f>
        <v>ITA</v>
      </c>
      <c r="O2362" t="str">
        <f>TRIM(D2362)</f>
        <v>zan pin SPA</v>
      </c>
      <c r="P2362" t="str">
        <f t="shared" si="184"/>
        <v>terminato</v>
      </c>
      <c r="Q2362" t="str">
        <f t="shared" si="184"/>
        <v>0</v>
      </c>
      <c r="R2362" t="str">
        <f t="shared" si="184"/>
        <v>12</v>
      </c>
    </row>
    <row r="2363" spans="1:18" ht="12.75" customHeight="1" x14ac:dyDescent="0.3">
      <c r="A2363" s="16">
        <v>2368</v>
      </c>
      <c r="B2363" s="14" t="s">
        <v>1130</v>
      </c>
      <c r="C2363" s="14" t="s">
        <v>8</v>
      </c>
      <c r="D2363" s="14" t="s">
        <v>9</v>
      </c>
      <c r="E2363" s="15" t="s">
        <v>1391</v>
      </c>
      <c r="F2363" s="16">
        <v>10</v>
      </c>
      <c r="G2363" s="17">
        <v>24</v>
      </c>
      <c r="H2363" s="18">
        <f t="shared" si="182"/>
        <v>240</v>
      </c>
      <c r="I2363" s="14" t="str">
        <f t="shared" si="183"/>
        <v>ITA-SG-24</v>
      </c>
      <c r="J2363" s="32" t="str">
        <f>MID(Tabella1[[#This Row],[COD PRODOTTO]],3,3)</f>
        <v>856</v>
      </c>
      <c r="K2363" s="32"/>
      <c r="L2363" t="str">
        <f t="shared" si="185"/>
        <v>terminato</v>
      </c>
      <c r="M2363" t="str">
        <f t="shared" si="186"/>
        <v>G5856848</v>
      </c>
      <c r="N2363" t="str">
        <f>TRIM(C2363)</f>
        <v>ITA</v>
      </c>
      <c r="O2363" t="str">
        <f>TRIM(D2363)</f>
        <v>SG</v>
      </c>
      <c r="P2363" t="str">
        <f t="shared" si="184"/>
        <v>non terminato</v>
      </c>
      <c r="Q2363" t="str">
        <f t="shared" si="184"/>
        <v>10</v>
      </c>
      <c r="R2363" t="str">
        <f t="shared" si="184"/>
        <v>24</v>
      </c>
    </row>
    <row r="2364" spans="1:18" ht="12.75" customHeight="1" x14ac:dyDescent="0.3">
      <c r="A2364" s="16">
        <v>2369</v>
      </c>
      <c r="B2364" s="14" t="s">
        <v>1130</v>
      </c>
      <c r="C2364" s="14" t="s">
        <v>8</v>
      </c>
      <c r="D2364" s="14" t="s">
        <v>9</v>
      </c>
      <c r="E2364" s="14" t="s">
        <v>10</v>
      </c>
      <c r="F2364" s="16">
        <v>0</v>
      </c>
      <c r="G2364" s="17">
        <v>18</v>
      </c>
      <c r="H2364" s="18" t="str">
        <f t="shared" si="182"/>
        <v/>
      </c>
      <c r="I2364" s="14" t="str">
        <f t="shared" si="183"/>
        <v>ITA-SG-18</v>
      </c>
      <c r="J2364" s="32" t="str">
        <f>MID(Tabella1[[#This Row],[COD PRODOTTO]],3,3)</f>
        <v>856</v>
      </c>
      <c r="K2364" s="32"/>
      <c r="L2364" t="str">
        <f t="shared" si="185"/>
        <v>terminato</v>
      </c>
      <c r="M2364" t="str">
        <f t="shared" si="186"/>
        <v>G5856848</v>
      </c>
      <c r="N2364" t="str">
        <f>TRIM(C2364)</f>
        <v>ITA</v>
      </c>
      <c r="O2364" t="str">
        <f>TRIM(D2364)</f>
        <v>SG</v>
      </c>
      <c r="P2364" t="str">
        <f t="shared" si="184"/>
        <v>terminato</v>
      </c>
      <c r="Q2364" t="str">
        <f t="shared" si="184"/>
        <v>0</v>
      </c>
      <c r="R2364" t="str">
        <f t="shared" si="184"/>
        <v>18</v>
      </c>
    </row>
    <row r="2365" spans="1:18" ht="12.75" customHeight="1" x14ac:dyDescent="0.3">
      <c r="A2365" s="16">
        <v>2370</v>
      </c>
      <c r="B2365" s="14" t="s">
        <v>1131</v>
      </c>
      <c r="C2365" s="14" t="s">
        <v>8</v>
      </c>
      <c r="D2365" s="14" t="s">
        <v>9</v>
      </c>
      <c r="E2365" s="14" t="s">
        <v>10</v>
      </c>
      <c r="F2365" s="16">
        <v>0</v>
      </c>
      <c r="G2365" s="17">
        <v>33</v>
      </c>
      <c r="H2365" s="18" t="str">
        <f t="shared" si="182"/>
        <v/>
      </c>
      <c r="I2365" s="14" t="str">
        <f t="shared" si="183"/>
        <v>ITA-SG-33</v>
      </c>
      <c r="J2365" s="32" t="str">
        <f>MID(Tabella1[[#This Row],[COD PRODOTTO]],3,3)</f>
        <v>946</v>
      </c>
      <c r="K2365" s="32"/>
      <c r="L2365" t="str">
        <f t="shared" si="185"/>
        <v>terminato</v>
      </c>
      <c r="M2365" t="str">
        <f t="shared" si="186"/>
        <v>P4946067</v>
      </c>
      <c r="N2365" t="str">
        <f>TRIM(C2365)</f>
        <v>ITA</v>
      </c>
      <c r="O2365" t="str">
        <f>TRIM(D2365)</f>
        <v>SG</v>
      </c>
      <c r="P2365" t="str">
        <f t="shared" si="184"/>
        <v>terminato</v>
      </c>
      <c r="Q2365" t="str">
        <f t="shared" si="184"/>
        <v>0</v>
      </c>
      <c r="R2365" t="str">
        <f t="shared" si="184"/>
        <v>33</v>
      </c>
    </row>
    <row r="2366" spans="1:18" ht="12.75" customHeight="1" x14ac:dyDescent="0.3">
      <c r="A2366" s="16">
        <v>2371</v>
      </c>
      <c r="B2366" s="14" t="s">
        <v>1131</v>
      </c>
      <c r="C2366" s="14" t="s">
        <v>8</v>
      </c>
      <c r="D2366" s="14" t="s">
        <v>9</v>
      </c>
      <c r="E2366" s="15" t="s">
        <v>1391</v>
      </c>
      <c r="F2366" s="16">
        <v>10</v>
      </c>
      <c r="G2366" s="17">
        <v>40</v>
      </c>
      <c r="H2366" s="18">
        <f t="shared" si="182"/>
        <v>400</v>
      </c>
      <c r="I2366" s="14" t="str">
        <f t="shared" si="183"/>
        <v>ITA-SG-40</v>
      </c>
      <c r="J2366" s="32" t="str">
        <f>MID(Tabella1[[#This Row],[COD PRODOTTO]],3,3)</f>
        <v>946</v>
      </c>
      <c r="K2366" s="32"/>
      <c r="L2366" t="str">
        <f t="shared" si="185"/>
        <v>terminato</v>
      </c>
      <c r="M2366" t="str">
        <f t="shared" si="186"/>
        <v>P4946067</v>
      </c>
      <c r="N2366" t="str">
        <f>TRIM(C2366)</f>
        <v>ITA</v>
      </c>
      <c r="O2366" t="str">
        <f>TRIM(D2366)</f>
        <v>SG</v>
      </c>
      <c r="P2366" t="str">
        <f t="shared" si="184"/>
        <v>non terminato</v>
      </c>
      <c r="Q2366" t="str">
        <f t="shared" si="184"/>
        <v>10</v>
      </c>
      <c r="R2366" t="str">
        <f t="shared" si="184"/>
        <v>40</v>
      </c>
    </row>
    <row r="2367" spans="1:18" ht="12.75" customHeight="1" x14ac:dyDescent="0.3">
      <c r="A2367" s="16">
        <v>2372</v>
      </c>
      <c r="B2367" s="14" t="s">
        <v>1131</v>
      </c>
      <c r="C2367" s="14" t="s">
        <v>8</v>
      </c>
      <c r="D2367" s="14" t="s">
        <v>9</v>
      </c>
      <c r="E2367" s="15" t="s">
        <v>1391</v>
      </c>
      <c r="F2367" s="16">
        <v>20</v>
      </c>
      <c r="G2367" s="17">
        <v>24</v>
      </c>
      <c r="H2367" s="18">
        <f t="shared" si="182"/>
        <v>480</v>
      </c>
      <c r="I2367" s="14" t="str">
        <f t="shared" si="183"/>
        <v>ITA-SG-24</v>
      </c>
      <c r="J2367" s="32" t="str">
        <f>MID(Tabella1[[#This Row],[COD PRODOTTO]],3,3)</f>
        <v>946</v>
      </c>
      <c r="K2367" s="32"/>
      <c r="L2367" t="str">
        <f t="shared" si="185"/>
        <v>terminato</v>
      </c>
      <c r="M2367" t="str">
        <f t="shared" si="186"/>
        <v>P4946067</v>
      </c>
      <c r="N2367" t="str">
        <f>TRIM(C2367)</f>
        <v>ITA</v>
      </c>
      <c r="O2367" t="str">
        <f>TRIM(D2367)</f>
        <v>SG</v>
      </c>
      <c r="P2367" t="str">
        <f t="shared" si="184"/>
        <v>non terminato</v>
      </c>
      <c r="Q2367" t="str">
        <f t="shared" si="184"/>
        <v>20</v>
      </c>
      <c r="R2367" t="str">
        <f t="shared" si="184"/>
        <v>24</v>
      </c>
    </row>
    <row r="2368" spans="1:18" ht="12.75" customHeight="1" x14ac:dyDescent="0.3">
      <c r="A2368" s="16">
        <v>2373</v>
      </c>
      <c r="B2368" s="14" t="s">
        <v>1131</v>
      </c>
      <c r="C2368" s="14" t="s">
        <v>8</v>
      </c>
      <c r="D2368" s="14" t="s">
        <v>9</v>
      </c>
      <c r="E2368" s="15" t="s">
        <v>1391</v>
      </c>
      <c r="F2368" s="16">
        <v>30</v>
      </c>
      <c r="G2368" s="17">
        <v>27</v>
      </c>
      <c r="H2368" s="18">
        <f t="shared" si="182"/>
        <v>810</v>
      </c>
      <c r="I2368" s="14" t="str">
        <f t="shared" si="183"/>
        <v>ITA-SG-27</v>
      </c>
      <c r="J2368" s="32" t="str">
        <f>MID(Tabella1[[#This Row],[COD PRODOTTO]],3,3)</f>
        <v>946</v>
      </c>
      <c r="K2368" s="32"/>
      <c r="L2368" t="str">
        <f t="shared" si="185"/>
        <v>terminato</v>
      </c>
      <c r="M2368" t="str">
        <f t="shared" si="186"/>
        <v>P4946067</v>
      </c>
      <c r="N2368" t="str">
        <f>TRIM(C2368)</f>
        <v>ITA</v>
      </c>
      <c r="O2368" t="str">
        <f>TRIM(D2368)</f>
        <v>SG</v>
      </c>
      <c r="P2368" t="str">
        <f t="shared" si="184"/>
        <v>non terminato</v>
      </c>
      <c r="Q2368" t="str">
        <f t="shared" si="184"/>
        <v>30</v>
      </c>
      <c r="R2368" t="str">
        <f t="shared" si="184"/>
        <v>27</v>
      </c>
    </row>
    <row r="2369" spans="1:18" ht="12.75" customHeight="1" x14ac:dyDescent="0.3">
      <c r="A2369" s="16">
        <v>2374</v>
      </c>
      <c r="B2369" s="14" t="s">
        <v>1132</v>
      </c>
      <c r="C2369" s="14" t="s">
        <v>30</v>
      </c>
      <c r="D2369" s="14" t="s">
        <v>36</v>
      </c>
      <c r="E2369" s="14" t="s">
        <v>10</v>
      </c>
      <c r="F2369" s="16">
        <v>0</v>
      </c>
      <c r="G2369" s="17">
        <v>30</v>
      </c>
      <c r="H2369" s="18" t="str">
        <f t="shared" si="182"/>
        <v/>
      </c>
      <c r="I2369" s="14" t="str">
        <f t="shared" si="183"/>
        <v>NON PRESENTE-zan VETRI-30</v>
      </c>
      <c r="J2369" s="32" t="str">
        <f>MID(Tabella1[[#This Row],[COD PRODOTTO]],3,3)</f>
        <v>583</v>
      </c>
      <c r="K2369" s="32"/>
      <c r="L2369" t="str">
        <f t="shared" si="185"/>
        <v>terminato</v>
      </c>
      <c r="M2369" t="str">
        <f t="shared" si="186"/>
        <v>N1583691</v>
      </c>
      <c r="N2369" t="str">
        <f>TRIM(C2369)</f>
        <v>NON PRESENTE</v>
      </c>
      <c r="O2369" t="str">
        <f>TRIM(D2369)</f>
        <v>zan VETRI</v>
      </c>
      <c r="P2369" t="str">
        <f t="shared" si="184"/>
        <v>terminato</v>
      </c>
      <c r="Q2369" t="str">
        <f t="shared" si="184"/>
        <v>0</v>
      </c>
      <c r="R2369" t="str">
        <f t="shared" si="184"/>
        <v>30</v>
      </c>
    </row>
    <row r="2370" spans="1:18" ht="12.75" customHeight="1" x14ac:dyDescent="0.3">
      <c r="A2370" s="16">
        <v>2375</v>
      </c>
      <c r="B2370" s="14" t="s">
        <v>1133</v>
      </c>
      <c r="C2370" s="14" t="s">
        <v>8</v>
      </c>
      <c r="D2370" s="14" t="s">
        <v>9</v>
      </c>
      <c r="E2370" s="15" t="s">
        <v>1391</v>
      </c>
      <c r="F2370" s="16">
        <v>30</v>
      </c>
      <c r="G2370" s="17">
        <v>31</v>
      </c>
      <c r="H2370" s="18">
        <f t="shared" ref="H2370:H2433" si="187">IF(G2370*F2370=0,"",G2370*F2370)</f>
        <v>930</v>
      </c>
      <c r="I2370" s="14" t="str">
        <f t="shared" ref="I2370:I2433" si="188">_xlfn.CONCAT(C2370,"-",D2370,"-",G2370)</f>
        <v>ITA-SG-31</v>
      </c>
      <c r="J2370" s="32" t="str">
        <f>MID(Tabella1[[#This Row],[COD PRODOTTO]],3,3)</f>
        <v>543</v>
      </c>
      <c r="K2370" s="32"/>
      <c r="L2370" t="str">
        <f t="shared" si="185"/>
        <v>terminato</v>
      </c>
      <c r="M2370" t="str">
        <f t="shared" si="186"/>
        <v>B4543048</v>
      </c>
      <c r="N2370" t="str">
        <f>TRIM(C2370)</f>
        <v>ITA</v>
      </c>
      <c r="O2370" t="str">
        <f>TRIM(D2370)</f>
        <v>SG</v>
      </c>
      <c r="P2370" t="str">
        <f>TRIM(E2370)</f>
        <v>non terminato</v>
      </c>
      <c r="Q2370" t="str">
        <f>TRIM(F2370)</f>
        <v>30</v>
      </c>
      <c r="R2370" t="str">
        <f>TRIM(G2370)</f>
        <v>31</v>
      </c>
    </row>
    <row r="2371" spans="1:18" ht="12.75" customHeight="1" x14ac:dyDescent="0.3">
      <c r="A2371" s="16">
        <v>2376</v>
      </c>
      <c r="B2371" s="14" t="s">
        <v>1133</v>
      </c>
      <c r="C2371" s="14" t="s">
        <v>8</v>
      </c>
      <c r="D2371" s="14" t="s">
        <v>9</v>
      </c>
      <c r="E2371" s="15" t="s">
        <v>1391</v>
      </c>
      <c r="F2371" s="16">
        <v>10</v>
      </c>
      <c r="G2371" s="17">
        <v>26</v>
      </c>
      <c r="H2371" s="18">
        <f t="shared" si="187"/>
        <v>260</v>
      </c>
      <c r="I2371" s="14" t="str">
        <f t="shared" si="188"/>
        <v>ITA-SG-26</v>
      </c>
      <c r="J2371" s="32" t="str">
        <f>MID(Tabella1[[#This Row],[COD PRODOTTO]],3,3)</f>
        <v>543</v>
      </c>
      <c r="K2371" s="32"/>
      <c r="L2371" t="str">
        <f t="shared" ref="L2371:L2434" si="189">IF($E2371="","non terminato","terminato")</f>
        <v>terminato</v>
      </c>
      <c r="M2371" t="str">
        <f t="shared" ref="M2371:M2434" si="190">TRIM(B2371)</f>
        <v>B4543048</v>
      </c>
      <c r="N2371" t="str">
        <f>TRIM(C2371)</f>
        <v>ITA</v>
      </c>
      <c r="O2371" t="str">
        <f>TRIM(D2371)</f>
        <v>SG</v>
      </c>
      <c r="P2371" t="str">
        <f>TRIM(E2371)</f>
        <v>non terminato</v>
      </c>
      <c r="Q2371" t="str">
        <f t="shared" ref="Q2371:R2434" si="191">TRIM(F2371)</f>
        <v>10</v>
      </c>
      <c r="R2371" t="str">
        <f t="shared" si="191"/>
        <v>26</v>
      </c>
    </row>
    <row r="2372" spans="1:18" ht="12.75" customHeight="1" x14ac:dyDescent="0.3">
      <c r="A2372" s="16">
        <v>2377</v>
      </c>
      <c r="B2372" s="14" t="s">
        <v>1133</v>
      </c>
      <c r="C2372" s="14" t="s">
        <v>8</v>
      </c>
      <c r="D2372" s="14" t="s">
        <v>9</v>
      </c>
      <c r="E2372" s="14" t="s">
        <v>10</v>
      </c>
      <c r="F2372" s="16">
        <v>0</v>
      </c>
      <c r="G2372" s="17">
        <v>16</v>
      </c>
      <c r="H2372" s="18" t="str">
        <f t="shared" si="187"/>
        <v/>
      </c>
      <c r="I2372" s="14" t="str">
        <f t="shared" si="188"/>
        <v>ITA-SG-16</v>
      </c>
      <c r="J2372" s="32" t="str">
        <f>MID(Tabella1[[#This Row],[COD PRODOTTO]],3,3)</f>
        <v>543</v>
      </c>
      <c r="K2372" s="32"/>
      <c r="L2372" t="str">
        <f t="shared" si="189"/>
        <v>terminato</v>
      </c>
      <c r="M2372" t="str">
        <f t="shared" si="190"/>
        <v>B4543048</v>
      </c>
      <c r="N2372" t="str">
        <f>TRIM(C2372)</f>
        <v>ITA</v>
      </c>
      <c r="O2372" t="str">
        <f>TRIM(D2372)</f>
        <v>SG</v>
      </c>
      <c r="P2372" t="str">
        <f>TRIM(E2372)</f>
        <v>terminato</v>
      </c>
      <c r="Q2372" t="str">
        <f t="shared" si="191"/>
        <v>0</v>
      </c>
      <c r="R2372" t="str">
        <f t="shared" si="191"/>
        <v>16</v>
      </c>
    </row>
    <row r="2373" spans="1:18" ht="12.75" customHeight="1" x14ac:dyDescent="0.3">
      <c r="A2373" s="16">
        <v>2378</v>
      </c>
      <c r="B2373" s="14" t="s">
        <v>1134</v>
      </c>
      <c r="C2373" s="14" t="s">
        <v>8</v>
      </c>
      <c r="D2373" s="14" t="s">
        <v>9</v>
      </c>
      <c r="E2373" s="14" t="s">
        <v>10</v>
      </c>
      <c r="F2373" s="16">
        <v>0</v>
      </c>
      <c r="G2373" s="17">
        <v>26</v>
      </c>
      <c r="H2373" s="18" t="str">
        <f t="shared" si="187"/>
        <v/>
      </c>
      <c r="I2373" s="14" t="str">
        <f t="shared" si="188"/>
        <v>ITA-SG-26</v>
      </c>
      <c r="J2373" s="32" t="str">
        <f>MID(Tabella1[[#This Row],[COD PRODOTTO]],3,3)</f>
        <v>608</v>
      </c>
      <c r="K2373" s="32"/>
      <c r="L2373" t="str">
        <f t="shared" si="189"/>
        <v>terminato</v>
      </c>
      <c r="M2373" t="str">
        <f t="shared" si="190"/>
        <v>A4608676</v>
      </c>
      <c r="N2373" t="str">
        <f>TRIM(C2373)</f>
        <v>ITA</v>
      </c>
      <c r="O2373" t="str">
        <f>TRIM(D2373)</f>
        <v>SG</v>
      </c>
      <c r="P2373" t="str">
        <f>TRIM(E2373)</f>
        <v>terminato</v>
      </c>
      <c r="Q2373" t="str">
        <f t="shared" si="191"/>
        <v>0</v>
      </c>
      <c r="R2373" t="str">
        <f t="shared" si="191"/>
        <v>26</v>
      </c>
    </row>
    <row r="2374" spans="1:18" ht="12.75" customHeight="1" x14ac:dyDescent="0.3">
      <c r="A2374" s="16">
        <v>2379</v>
      </c>
      <c r="B2374" s="14" t="s">
        <v>1134</v>
      </c>
      <c r="C2374" s="14" t="s">
        <v>8</v>
      </c>
      <c r="D2374" s="14" t="s">
        <v>9</v>
      </c>
      <c r="E2374" s="15" t="s">
        <v>1391</v>
      </c>
      <c r="F2374" s="16">
        <v>10</v>
      </c>
      <c r="G2374" s="17">
        <v>20</v>
      </c>
      <c r="H2374" s="18">
        <f t="shared" si="187"/>
        <v>200</v>
      </c>
      <c r="I2374" s="14" t="str">
        <f t="shared" si="188"/>
        <v>ITA-SG-20</v>
      </c>
      <c r="J2374" s="32" t="str">
        <f>MID(Tabella1[[#This Row],[COD PRODOTTO]],3,3)</f>
        <v>608</v>
      </c>
      <c r="K2374" s="32"/>
      <c r="L2374" t="str">
        <f t="shared" si="189"/>
        <v>terminato</v>
      </c>
      <c r="M2374" t="str">
        <f t="shared" si="190"/>
        <v>A4608676</v>
      </c>
      <c r="N2374" t="str">
        <f>TRIM(C2374)</f>
        <v>ITA</v>
      </c>
      <c r="O2374" t="str">
        <f>TRIM(D2374)</f>
        <v>SG</v>
      </c>
      <c r="P2374" t="str">
        <f>TRIM(E2374)</f>
        <v>non terminato</v>
      </c>
      <c r="Q2374" t="str">
        <f t="shared" si="191"/>
        <v>10</v>
      </c>
      <c r="R2374" t="str">
        <f t="shared" si="191"/>
        <v>20</v>
      </c>
    </row>
    <row r="2375" spans="1:18" ht="12.75" customHeight="1" x14ac:dyDescent="0.3">
      <c r="A2375" s="16">
        <v>2380</v>
      </c>
      <c r="B2375" s="14" t="s">
        <v>1134</v>
      </c>
      <c r="C2375" s="14" t="s">
        <v>8</v>
      </c>
      <c r="D2375" s="14" t="s">
        <v>9</v>
      </c>
      <c r="E2375" s="15" t="s">
        <v>1391</v>
      </c>
      <c r="F2375" s="16">
        <v>30</v>
      </c>
      <c r="G2375" s="17">
        <v>28</v>
      </c>
      <c r="H2375" s="18">
        <f t="shared" si="187"/>
        <v>840</v>
      </c>
      <c r="I2375" s="14" t="str">
        <f t="shared" si="188"/>
        <v>ITA-SG-28</v>
      </c>
      <c r="J2375" s="32" t="str">
        <f>MID(Tabella1[[#This Row],[COD PRODOTTO]],3,3)</f>
        <v>608</v>
      </c>
      <c r="K2375" s="32"/>
      <c r="L2375" t="str">
        <f t="shared" si="189"/>
        <v>terminato</v>
      </c>
      <c r="M2375" t="str">
        <f t="shared" si="190"/>
        <v>A4608676</v>
      </c>
      <c r="N2375" t="str">
        <f>TRIM(C2375)</f>
        <v>ITA</v>
      </c>
      <c r="O2375" t="str">
        <f>TRIM(D2375)</f>
        <v>SG</v>
      </c>
      <c r="P2375" t="str">
        <f>TRIM(E2375)</f>
        <v>non terminato</v>
      </c>
      <c r="Q2375" t="str">
        <f t="shared" si="191"/>
        <v>30</v>
      </c>
      <c r="R2375" t="str">
        <f t="shared" si="191"/>
        <v>28</v>
      </c>
    </row>
    <row r="2376" spans="1:18" ht="12.75" customHeight="1" x14ac:dyDescent="0.3">
      <c r="A2376" s="16">
        <v>2381</v>
      </c>
      <c r="B2376" s="14" t="s">
        <v>1135</v>
      </c>
      <c r="C2376" s="14" t="s">
        <v>8</v>
      </c>
      <c r="D2376" s="14" t="s">
        <v>9</v>
      </c>
      <c r="E2376" s="15" t="s">
        <v>1391</v>
      </c>
      <c r="F2376" s="16">
        <v>10</v>
      </c>
      <c r="G2376" s="17">
        <v>39</v>
      </c>
      <c r="H2376" s="18">
        <f t="shared" si="187"/>
        <v>390</v>
      </c>
      <c r="I2376" s="14" t="str">
        <f t="shared" si="188"/>
        <v>ITA-SG-39</v>
      </c>
      <c r="J2376" s="32" t="str">
        <f>MID(Tabella1[[#This Row],[COD PRODOTTO]],3,3)</f>
        <v>157</v>
      </c>
      <c r="K2376" s="32"/>
      <c r="L2376" t="str">
        <f t="shared" si="189"/>
        <v>terminato</v>
      </c>
      <c r="M2376" t="str">
        <f t="shared" si="190"/>
        <v>A8157346</v>
      </c>
      <c r="N2376" t="str">
        <f>TRIM(C2376)</f>
        <v>ITA</v>
      </c>
      <c r="O2376" t="str">
        <f>TRIM(D2376)</f>
        <v>SG</v>
      </c>
      <c r="P2376" t="str">
        <f>TRIM(E2376)</f>
        <v>non terminato</v>
      </c>
      <c r="Q2376" t="str">
        <f t="shared" si="191"/>
        <v>10</v>
      </c>
      <c r="R2376" t="str">
        <f t="shared" si="191"/>
        <v>39</v>
      </c>
    </row>
    <row r="2377" spans="1:18" ht="12.75" customHeight="1" x14ac:dyDescent="0.3">
      <c r="A2377" s="16">
        <v>2382</v>
      </c>
      <c r="B2377" s="14" t="s">
        <v>1135</v>
      </c>
      <c r="C2377" s="14" t="s">
        <v>8</v>
      </c>
      <c r="D2377" s="14" t="s">
        <v>9</v>
      </c>
      <c r="E2377" s="14" t="s">
        <v>10</v>
      </c>
      <c r="F2377" s="16">
        <v>0</v>
      </c>
      <c r="G2377" s="17">
        <v>21</v>
      </c>
      <c r="H2377" s="18" t="str">
        <f t="shared" si="187"/>
        <v/>
      </c>
      <c r="I2377" s="14" t="str">
        <f t="shared" si="188"/>
        <v>ITA-SG-21</v>
      </c>
      <c r="J2377" s="32" t="str">
        <f>MID(Tabella1[[#This Row],[COD PRODOTTO]],3,3)</f>
        <v>157</v>
      </c>
      <c r="K2377" s="32"/>
      <c r="L2377" t="str">
        <f t="shared" si="189"/>
        <v>terminato</v>
      </c>
      <c r="M2377" t="str">
        <f t="shared" si="190"/>
        <v>A8157346</v>
      </c>
      <c r="N2377" t="str">
        <f>TRIM(C2377)</f>
        <v>ITA</v>
      </c>
      <c r="O2377" t="str">
        <f>TRIM(D2377)</f>
        <v>SG</v>
      </c>
      <c r="P2377" t="str">
        <f>TRIM(E2377)</f>
        <v>terminato</v>
      </c>
      <c r="Q2377" t="str">
        <f t="shared" si="191"/>
        <v>0</v>
      </c>
      <c r="R2377" t="str">
        <f t="shared" si="191"/>
        <v>21</v>
      </c>
    </row>
    <row r="2378" spans="1:18" ht="12.75" customHeight="1" x14ac:dyDescent="0.3">
      <c r="A2378" s="16">
        <v>2383</v>
      </c>
      <c r="B2378" s="14" t="s">
        <v>1136</v>
      </c>
      <c r="C2378" s="14" t="s">
        <v>8</v>
      </c>
      <c r="D2378" s="14" t="s">
        <v>94</v>
      </c>
      <c r="E2378" s="15" t="s">
        <v>1391</v>
      </c>
      <c r="F2378" s="16">
        <v>30</v>
      </c>
      <c r="G2378" s="17">
        <v>23</v>
      </c>
      <c r="H2378" s="18">
        <f t="shared" si="187"/>
        <v>690</v>
      </c>
      <c r="I2378" s="14" t="str">
        <f t="shared" si="188"/>
        <v>ITA-SG palla S.R.L.-23</v>
      </c>
      <c r="J2378" s="32" t="str">
        <f>MID(Tabella1[[#This Row],[COD PRODOTTO]],3,3)</f>
        <v>835</v>
      </c>
      <c r="K2378" s="32"/>
      <c r="L2378" t="str">
        <f t="shared" si="189"/>
        <v>terminato</v>
      </c>
      <c r="M2378" t="str">
        <f t="shared" si="190"/>
        <v>G8835227</v>
      </c>
      <c r="N2378" t="str">
        <f>TRIM(C2378)</f>
        <v>ITA</v>
      </c>
      <c r="O2378" t="str">
        <f>TRIM(D2378)</f>
        <v>SG palla S.R.L.</v>
      </c>
      <c r="P2378" t="str">
        <f>TRIM(E2378)</f>
        <v>non terminato</v>
      </c>
      <c r="Q2378" t="str">
        <f t="shared" si="191"/>
        <v>30</v>
      </c>
      <c r="R2378" t="str">
        <f t="shared" si="191"/>
        <v>23</v>
      </c>
    </row>
    <row r="2379" spans="1:18" ht="12.75" customHeight="1" x14ac:dyDescent="0.3">
      <c r="A2379" s="16">
        <v>2384</v>
      </c>
      <c r="B2379" s="14" t="s">
        <v>1136</v>
      </c>
      <c r="C2379" s="14" t="s">
        <v>8</v>
      </c>
      <c r="D2379" s="14" t="s">
        <v>94</v>
      </c>
      <c r="E2379" s="15" t="s">
        <v>1391</v>
      </c>
      <c r="F2379" s="16">
        <v>10</v>
      </c>
      <c r="G2379" s="17">
        <v>23</v>
      </c>
      <c r="H2379" s="18">
        <f t="shared" si="187"/>
        <v>230</v>
      </c>
      <c r="I2379" s="14" t="str">
        <f t="shared" si="188"/>
        <v>ITA-SG palla S.R.L.-23</v>
      </c>
      <c r="J2379" s="32" t="str">
        <f>MID(Tabella1[[#This Row],[COD PRODOTTO]],3,3)</f>
        <v>835</v>
      </c>
      <c r="K2379" s="32"/>
      <c r="L2379" t="str">
        <f t="shared" si="189"/>
        <v>terminato</v>
      </c>
      <c r="M2379" t="str">
        <f t="shared" si="190"/>
        <v>G8835227</v>
      </c>
      <c r="N2379" t="str">
        <f>TRIM(C2379)</f>
        <v>ITA</v>
      </c>
      <c r="O2379" t="str">
        <f>TRIM(D2379)</f>
        <v>SG palla S.R.L.</v>
      </c>
      <c r="P2379" t="str">
        <f>TRIM(E2379)</f>
        <v>non terminato</v>
      </c>
      <c r="Q2379" t="str">
        <f t="shared" si="191"/>
        <v>10</v>
      </c>
      <c r="R2379" t="str">
        <f t="shared" si="191"/>
        <v>23</v>
      </c>
    </row>
    <row r="2380" spans="1:18" ht="12.75" customHeight="1" x14ac:dyDescent="0.3">
      <c r="A2380" s="16">
        <v>2385</v>
      </c>
      <c r="B2380" s="14" t="s">
        <v>1137</v>
      </c>
      <c r="C2380" s="14" t="s">
        <v>8</v>
      </c>
      <c r="D2380" s="14" t="s">
        <v>105</v>
      </c>
      <c r="E2380" s="15" t="s">
        <v>1391</v>
      </c>
      <c r="F2380" s="16">
        <v>10</v>
      </c>
      <c r="G2380" s="17">
        <v>26</v>
      </c>
      <c r="H2380" s="18">
        <f t="shared" si="187"/>
        <v>260</v>
      </c>
      <c r="I2380" s="14" t="str">
        <f t="shared" si="188"/>
        <v>ITA-SG DISTRIBUZIONE SRL-26</v>
      </c>
      <c r="J2380" s="32" t="str">
        <f>MID(Tabella1[[#This Row],[COD PRODOTTO]],3,3)</f>
        <v>031</v>
      </c>
      <c r="K2380" s="32"/>
      <c r="L2380" t="str">
        <f t="shared" si="189"/>
        <v>terminato</v>
      </c>
      <c r="M2380" t="str">
        <f t="shared" si="190"/>
        <v>P3031554</v>
      </c>
      <c r="N2380" t="str">
        <f>TRIM(C2380)</f>
        <v>ITA</v>
      </c>
      <c r="O2380" t="str">
        <f>TRIM(D2380)</f>
        <v>SG DISTRIBUZIONE SRL</v>
      </c>
      <c r="P2380" t="str">
        <f>TRIM(E2380)</f>
        <v>non terminato</v>
      </c>
      <c r="Q2380" t="str">
        <f t="shared" si="191"/>
        <v>10</v>
      </c>
      <c r="R2380" t="str">
        <f t="shared" si="191"/>
        <v>26</v>
      </c>
    </row>
    <row r="2381" spans="1:18" ht="12.75" customHeight="1" x14ac:dyDescent="0.3">
      <c r="A2381" s="16">
        <v>2386</v>
      </c>
      <c r="B2381" s="14" t="s">
        <v>1138</v>
      </c>
      <c r="C2381" s="14" t="s">
        <v>8</v>
      </c>
      <c r="D2381" s="14" t="s">
        <v>9</v>
      </c>
      <c r="E2381" s="14" t="s">
        <v>10</v>
      </c>
      <c r="F2381" s="16">
        <v>0</v>
      </c>
      <c r="G2381" s="17">
        <v>33</v>
      </c>
      <c r="H2381" s="18" t="str">
        <f t="shared" si="187"/>
        <v/>
      </c>
      <c r="I2381" s="14" t="str">
        <f t="shared" si="188"/>
        <v>ITA-SG-33</v>
      </c>
      <c r="J2381" s="32" t="str">
        <f>MID(Tabella1[[#This Row],[COD PRODOTTO]],3,3)</f>
        <v>282</v>
      </c>
      <c r="K2381" s="32"/>
      <c r="L2381" t="str">
        <f t="shared" si="189"/>
        <v>terminato</v>
      </c>
      <c r="M2381" t="str">
        <f t="shared" si="190"/>
        <v>S5282426</v>
      </c>
      <c r="N2381" t="str">
        <f>TRIM(C2381)</f>
        <v>ITA</v>
      </c>
      <c r="O2381" t="str">
        <f>TRIM(D2381)</f>
        <v>SG</v>
      </c>
      <c r="P2381" t="str">
        <f>TRIM(E2381)</f>
        <v>terminato</v>
      </c>
      <c r="Q2381" t="str">
        <f t="shared" si="191"/>
        <v>0</v>
      </c>
      <c r="R2381" t="str">
        <f t="shared" si="191"/>
        <v>33</v>
      </c>
    </row>
    <row r="2382" spans="1:18" ht="12.75" customHeight="1" x14ac:dyDescent="0.3">
      <c r="A2382" s="16">
        <v>2387</v>
      </c>
      <c r="B2382" s="14" t="s">
        <v>1139</v>
      </c>
      <c r="C2382" s="14" t="s">
        <v>8</v>
      </c>
      <c r="D2382" s="14" t="s">
        <v>54</v>
      </c>
      <c r="E2382" s="15" t="s">
        <v>1391</v>
      </c>
      <c r="F2382" s="16">
        <v>10</v>
      </c>
      <c r="G2382" s="17">
        <v>33</v>
      </c>
      <c r="H2382" s="18">
        <f t="shared" si="187"/>
        <v>330</v>
      </c>
      <c r="I2382" s="14" t="str">
        <f t="shared" si="188"/>
        <v>ITA-zan S.R.L.-33</v>
      </c>
      <c r="J2382" s="32" t="str">
        <f>MID(Tabella1[[#This Row],[COD PRODOTTO]],3,3)</f>
        <v>154</v>
      </c>
      <c r="K2382" s="32"/>
      <c r="L2382" t="str">
        <f t="shared" si="189"/>
        <v>terminato</v>
      </c>
      <c r="M2382" t="str">
        <f t="shared" si="190"/>
        <v>S5154647</v>
      </c>
      <c r="N2382" t="str">
        <f>TRIM(C2382)</f>
        <v>ITA</v>
      </c>
      <c r="O2382" t="str">
        <f>TRIM(D2382)</f>
        <v>zan S.R.L.</v>
      </c>
      <c r="P2382" t="str">
        <f>TRIM(E2382)</f>
        <v>non terminato</v>
      </c>
      <c r="Q2382" t="str">
        <f t="shared" si="191"/>
        <v>10</v>
      </c>
      <c r="R2382" t="str">
        <f t="shared" si="191"/>
        <v>33</v>
      </c>
    </row>
    <row r="2383" spans="1:18" ht="12.75" customHeight="1" x14ac:dyDescent="0.3">
      <c r="A2383" s="16">
        <v>2388</v>
      </c>
      <c r="B2383" s="14" t="s">
        <v>1139</v>
      </c>
      <c r="C2383" s="14" t="s">
        <v>8</v>
      </c>
      <c r="D2383" s="14" t="s">
        <v>54</v>
      </c>
      <c r="E2383" s="14" t="s">
        <v>10</v>
      </c>
      <c r="F2383" s="16">
        <v>0</v>
      </c>
      <c r="G2383" s="17">
        <v>38</v>
      </c>
      <c r="H2383" s="18" t="str">
        <f t="shared" si="187"/>
        <v/>
      </c>
      <c r="I2383" s="14" t="str">
        <f t="shared" si="188"/>
        <v>ITA-zan S.R.L.-38</v>
      </c>
      <c r="J2383" s="32" t="str">
        <f>MID(Tabella1[[#This Row],[COD PRODOTTO]],3,3)</f>
        <v>154</v>
      </c>
      <c r="K2383" s="32"/>
      <c r="L2383" t="str">
        <f t="shared" si="189"/>
        <v>terminato</v>
      </c>
      <c r="M2383" t="str">
        <f t="shared" si="190"/>
        <v>S5154647</v>
      </c>
      <c r="N2383" t="str">
        <f>TRIM(C2383)</f>
        <v>ITA</v>
      </c>
      <c r="O2383" t="str">
        <f>TRIM(D2383)</f>
        <v>zan S.R.L.</v>
      </c>
      <c r="P2383" t="str">
        <f>TRIM(E2383)</f>
        <v>terminato</v>
      </c>
      <c r="Q2383" t="str">
        <f t="shared" si="191"/>
        <v>0</v>
      </c>
      <c r="R2383" t="str">
        <f t="shared" si="191"/>
        <v>38</v>
      </c>
    </row>
    <row r="2384" spans="1:18" ht="12.75" customHeight="1" x14ac:dyDescent="0.3">
      <c r="A2384" s="16">
        <v>2389</v>
      </c>
      <c r="B2384" s="14" t="s">
        <v>1140</v>
      </c>
      <c r="C2384" s="14" t="s">
        <v>8</v>
      </c>
      <c r="D2384" s="14" t="s">
        <v>9</v>
      </c>
      <c r="E2384" s="14" t="s">
        <v>10</v>
      </c>
      <c r="F2384" s="16">
        <v>0</v>
      </c>
      <c r="G2384" s="17">
        <v>36</v>
      </c>
      <c r="H2384" s="18" t="str">
        <f t="shared" si="187"/>
        <v/>
      </c>
      <c r="I2384" s="14" t="str">
        <f t="shared" si="188"/>
        <v>ITA-SG-36</v>
      </c>
      <c r="J2384" s="32" t="str">
        <f>MID(Tabella1[[#This Row],[COD PRODOTTO]],3,3)</f>
        <v>957</v>
      </c>
      <c r="K2384" s="32"/>
      <c r="L2384" t="str">
        <f t="shared" si="189"/>
        <v>terminato</v>
      </c>
      <c r="M2384" t="str">
        <f t="shared" si="190"/>
        <v>L8957592</v>
      </c>
      <c r="N2384" t="str">
        <f>TRIM(C2384)</f>
        <v>ITA</v>
      </c>
      <c r="O2384" t="str">
        <f>TRIM(D2384)</f>
        <v>SG</v>
      </c>
      <c r="P2384" t="str">
        <f>TRIM(E2384)</f>
        <v>terminato</v>
      </c>
      <c r="Q2384" t="str">
        <f t="shared" si="191"/>
        <v>0</v>
      </c>
      <c r="R2384" t="str">
        <f t="shared" si="191"/>
        <v>36</v>
      </c>
    </row>
    <row r="2385" spans="1:18" ht="12.75" customHeight="1" x14ac:dyDescent="0.3">
      <c r="A2385" s="16">
        <v>2390</v>
      </c>
      <c r="B2385" s="14" t="s">
        <v>1141</v>
      </c>
      <c r="C2385" s="14" t="s">
        <v>8</v>
      </c>
      <c r="D2385" s="14" t="s">
        <v>9</v>
      </c>
      <c r="E2385" s="15" t="s">
        <v>1391</v>
      </c>
      <c r="F2385" s="16">
        <v>10</v>
      </c>
      <c r="G2385" s="17">
        <v>31</v>
      </c>
      <c r="H2385" s="18">
        <f t="shared" si="187"/>
        <v>310</v>
      </c>
      <c r="I2385" s="14" t="str">
        <f t="shared" si="188"/>
        <v>ITA-SG-31</v>
      </c>
      <c r="J2385" s="32" t="str">
        <f>MID(Tabella1[[#This Row],[COD PRODOTTO]],3,3)</f>
        <v>448</v>
      </c>
      <c r="K2385" s="32"/>
      <c r="L2385" t="str">
        <f t="shared" si="189"/>
        <v>terminato</v>
      </c>
      <c r="M2385" t="str">
        <f t="shared" si="190"/>
        <v>D2448391</v>
      </c>
      <c r="N2385" t="str">
        <f>TRIM(C2385)</f>
        <v>ITA</v>
      </c>
      <c r="O2385" t="str">
        <f>TRIM(D2385)</f>
        <v>SG</v>
      </c>
      <c r="P2385" t="str">
        <f>TRIM(E2385)</f>
        <v>non terminato</v>
      </c>
      <c r="Q2385" t="str">
        <f t="shared" si="191"/>
        <v>10</v>
      </c>
      <c r="R2385" t="str">
        <f t="shared" si="191"/>
        <v>31</v>
      </c>
    </row>
    <row r="2386" spans="1:18" ht="12.75" customHeight="1" x14ac:dyDescent="0.3">
      <c r="A2386" s="16">
        <v>2391</v>
      </c>
      <c r="B2386" s="14" t="s">
        <v>1141</v>
      </c>
      <c r="C2386" s="14" t="s">
        <v>8</v>
      </c>
      <c r="D2386" s="14" t="s">
        <v>9</v>
      </c>
      <c r="E2386" s="14" t="s">
        <v>10</v>
      </c>
      <c r="F2386" s="16">
        <v>0</v>
      </c>
      <c r="G2386" s="17">
        <v>15</v>
      </c>
      <c r="H2386" s="18" t="str">
        <f t="shared" si="187"/>
        <v/>
      </c>
      <c r="I2386" s="14" t="str">
        <f t="shared" si="188"/>
        <v>ITA-SG-15</v>
      </c>
      <c r="J2386" s="32" t="str">
        <f>MID(Tabella1[[#This Row],[COD PRODOTTO]],3,3)</f>
        <v>448</v>
      </c>
      <c r="K2386" s="32"/>
      <c r="L2386" t="str">
        <f t="shared" si="189"/>
        <v>terminato</v>
      </c>
      <c r="M2386" t="str">
        <f t="shared" si="190"/>
        <v>D2448391</v>
      </c>
      <c r="N2386" t="str">
        <f>TRIM(C2386)</f>
        <v>ITA</v>
      </c>
      <c r="O2386" t="str">
        <f>TRIM(D2386)</f>
        <v>SG</v>
      </c>
      <c r="P2386" t="str">
        <f>TRIM(E2386)</f>
        <v>terminato</v>
      </c>
      <c r="Q2386" t="str">
        <f t="shared" si="191"/>
        <v>0</v>
      </c>
      <c r="R2386" t="str">
        <f t="shared" si="191"/>
        <v>15</v>
      </c>
    </row>
    <row r="2387" spans="1:18" ht="12.75" customHeight="1" x14ac:dyDescent="0.3">
      <c r="A2387" s="16">
        <v>2392</v>
      </c>
      <c r="B2387" s="14" t="s">
        <v>1142</v>
      </c>
      <c r="C2387" s="14" t="s">
        <v>8</v>
      </c>
      <c r="D2387" s="14" t="s">
        <v>9</v>
      </c>
      <c r="E2387" s="14" t="s">
        <v>10</v>
      </c>
      <c r="F2387" s="16">
        <v>0</v>
      </c>
      <c r="G2387" s="17">
        <v>14</v>
      </c>
      <c r="H2387" s="18" t="str">
        <f t="shared" si="187"/>
        <v/>
      </c>
      <c r="I2387" s="14" t="str">
        <f t="shared" si="188"/>
        <v>ITA-SG-14</v>
      </c>
      <c r="J2387" s="32" t="str">
        <f>MID(Tabella1[[#This Row],[COD PRODOTTO]],3,3)</f>
        <v>398</v>
      </c>
      <c r="K2387" s="32"/>
      <c r="L2387" t="str">
        <f t="shared" si="189"/>
        <v>terminato</v>
      </c>
      <c r="M2387" t="str">
        <f t="shared" si="190"/>
        <v>E7398593</v>
      </c>
      <c r="N2387" t="str">
        <f>TRIM(C2387)</f>
        <v>ITA</v>
      </c>
      <c r="O2387" t="str">
        <f>TRIM(D2387)</f>
        <v>SG</v>
      </c>
      <c r="P2387" t="str">
        <f>TRIM(E2387)</f>
        <v>terminato</v>
      </c>
      <c r="Q2387" t="str">
        <f t="shared" si="191"/>
        <v>0</v>
      </c>
      <c r="R2387" t="str">
        <f t="shared" si="191"/>
        <v>14</v>
      </c>
    </row>
    <row r="2388" spans="1:18" ht="12.75" customHeight="1" x14ac:dyDescent="0.3">
      <c r="A2388" s="16">
        <v>2393</v>
      </c>
      <c r="B2388" s="14" t="s">
        <v>1142</v>
      </c>
      <c r="C2388" s="14" t="s">
        <v>8</v>
      </c>
      <c r="D2388" s="14" t="s">
        <v>9</v>
      </c>
      <c r="E2388" s="15" t="s">
        <v>1391</v>
      </c>
      <c r="F2388" s="16">
        <v>30</v>
      </c>
      <c r="G2388" s="17">
        <v>30</v>
      </c>
      <c r="H2388" s="18">
        <f t="shared" si="187"/>
        <v>900</v>
      </c>
      <c r="I2388" s="14" t="str">
        <f t="shared" si="188"/>
        <v>ITA-SG-30</v>
      </c>
      <c r="J2388" s="32" t="str">
        <f>MID(Tabella1[[#This Row],[COD PRODOTTO]],3,3)</f>
        <v>398</v>
      </c>
      <c r="K2388" s="32"/>
      <c r="L2388" t="str">
        <f t="shared" si="189"/>
        <v>terminato</v>
      </c>
      <c r="M2388" t="str">
        <f t="shared" si="190"/>
        <v>E7398593</v>
      </c>
      <c r="N2388" t="str">
        <f>TRIM(C2388)</f>
        <v>ITA</v>
      </c>
      <c r="O2388" t="str">
        <f>TRIM(D2388)</f>
        <v>SG</v>
      </c>
      <c r="P2388" t="str">
        <f>TRIM(E2388)</f>
        <v>non terminato</v>
      </c>
      <c r="Q2388" t="str">
        <f t="shared" si="191"/>
        <v>30</v>
      </c>
      <c r="R2388" t="str">
        <f t="shared" si="191"/>
        <v>30</v>
      </c>
    </row>
    <row r="2389" spans="1:18" ht="12.75" customHeight="1" x14ac:dyDescent="0.3">
      <c r="A2389" s="16">
        <v>2394</v>
      </c>
      <c r="B2389" s="14" t="s">
        <v>1142</v>
      </c>
      <c r="C2389" s="14" t="s">
        <v>8</v>
      </c>
      <c r="D2389" s="14" t="s">
        <v>9</v>
      </c>
      <c r="E2389" s="15" t="s">
        <v>1391</v>
      </c>
      <c r="F2389" s="16">
        <v>10</v>
      </c>
      <c r="G2389" s="17">
        <v>16</v>
      </c>
      <c r="H2389" s="18">
        <f t="shared" si="187"/>
        <v>160</v>
      </c>
      <c r="I2389" s="14" t="str">
        <f t="shared" si="188"/>
        <v>ITA-SG-16</v>
      </c>
      <c r="J2389" s="32" t="str">
        <f>MID(Tabella1[[#This Row],[COD PRODOTTO]],3,3)</f>
        <v>398</v>
      </c>
      <c r="K2389" s="32"/>
      <c r="L2389" t="str">
        <f t="shared" si="189"/>
        <v>terminato</v>
      </c>
      <c r="M2389" t="str">
        <f t="shared" si="190"/>
        <v>E7398593</v>
      </c>
      <c r="N2389" t="str">
        <f>TRIM(C2389)</f>
        <v>ITA</v>
      </c>
      <c r="O2389" t="str">
        <f>TRIM(D2389)</f>
        <v>SG</v>
      </c>
      <c r="P2389" t="str">
        <f>TRIM(E2389)</f>
        <v>non terminato</v>
      </c>
      <c r="Q2389" t="str">
        <f t="shared" si="191"/>
        <v>10</v>
      </c>
      <c r="R2389" t="str">
        <f t="shared" si="191"/>
        <v>16</v>
      </c>
    </row>
    <row r="2390" spans="1:18" ht="12.75" customHeight="1" x14ac:dyDescent="0.3">
      <c r="A2390" s="16">
        <v>2395</v>
      </c>
      <c r="B2390" s="14" t="s">
        <v>1143</v>
      </c>
      <c r="C2390" s="14" t="s">
        <v>8</v>
      </c>
      <c r="D2390" s="14" t="s">
        <v>97</v>
      </c>
      <c r="E2390" s="15" t="s">
        <v>1391</v>
      </c>
      <c r="F2390" s="16">
        <v>10</v>
      </c>
      <c r="G2390" s="17">
        <v>14</v>
      </c>
      <c r="H2390" s="18">
        <f t="shared" si="187"/>
        <v>140</v>
      </c>
      <c r="I2390" s="14" t="str">
        <f t="shared" si="188"/>
        <v>ITA-zan SPA-14</v>
      </c>
      <c r="J2390" s="32" t="str">
        <f>MID(Tabella1[[#This Row],[COD PRODOTTO]],3,3)</f>
        <v>387</v>
      </c>
      <c r="K2390" s="32"/>
      <c r="L2390" t="str">
        <f t="shared" si="189"/>
        <v>terminato</v>
      </c>
      <c r="M2390" t="str">
        <f t="shared" si="190"/>
        <v>E3387949</v>
      </c>
      <c r="N2390" t="str">
        <f>TRIM(C2390)</f>
        <v>ITA</v>
      </c>
      <c r="O2390" t="str">
        <f>TRIM(D2390)</f>
        <v>zan SPA</v>
      </c>
      <c r="P2390" t="str">
        <f>TRIM(E2390)</f>
        <v>non terminato</v>
      </c>
      <c r="Q2390" t="str">
        <f t="shared" si="191"/>
        <v>10</v>
      </c>
      <c r="R2390" t="str">
        <f t="shared" si="191"/>
        <v>14</v>
      </c>
    </row>
    <row r="2391" spans="1:18" ht="12.75" customHeight="1" x14ac:dyDescent="0.3">
      <c r="A2391" s="16">
        <v>2396</v>
      </c>
      <c r="B2391" s="14" t="s">
        <v>1144</v>
      </c>
      <c r="C2391" s="14" t="s">
        <v>8</v>
      </c>
      <c r="D2391" s="14" t="s">
        <v>75</v>
      </c>
      <c r="E2391" s="14" t="s">
        <v>10</v>
      </c>
      <c r="F2391" s="16">
        <v>0</v>
      </c>
      <c r="G2391" s="17">
        <v>29</v>
      </c>
      <c r="H2391" s="18" t="str">
        <f t="shared" si="187"/>
        <v/>
      </c>
      <c r="I2391" s="14" t="str">
        <f t="shared" si="188"/>
        <v>ITA-lollo SRL-29</v>
      </c>
      <c r="J2391" s="32" t="str">
        <f>MID(Tabella1[[#This Row],[COD PRODOTTO]],3,3)</f>
        <v>822</v>
      </c>
      <c r="K2391" s="32"/>
      <c r="L2391" t="str">
        <f t="shared" si="189"/>
        <v>terminato</v>
      </c>
      <c r="M2391" t="str">
        <f t="shared" si="190"/>
        <v>L7822762</v>
      </c>
      <c r="N2391" t="str">
        <f>TRIM(C2391)</f>
        <v>ITA</v>
      </c>
      <c r="O2391" t="str">
        <f>TRIM(D2391)</f>
        <v>lollo SRL</v>
      </c>
      <c r="P2391" t="str">
        <f>TRIM(E2391)</f>
        <v>terminato</v>
      </c>
      <c r="Q2391" t="str">
        <f t="shared" si="191"/>
        <v>0</v>
      </c>
      <c r="R2391" t="str">
        <f t="shared" si="191"/>
        <v>29</v>
      </c>
    </row>
    <row r="2392" spans="1:18" ht="12.75" customHeight="1" x14ac:dyDescent="0.3">
      <c r="A2392" s="16">
        <v>2397</v>
      </c>
      <c r="B2392" s="14" t="s">
        <v>1145</v>
      </c>
      <c r="C2392" s="14" t="s">
        <v>8</v>
      </c>
      <c r="D2392" s="14" t="s">
        <v>49</v>
      </c>
      <c r="E2392" s="14" t="s">
        <v>10</v>
      </c>
      <c r="F2392" s="16">
        <v>0</v>
      </c>
      <c r="G2392" s="17">
        <v>34</v>
      </c>
      <c r="H2392" s="18" t="str">
        <f t="shared" si="187"/>
        <v/>
      </c>
      <c r="I2392" s="14" t="str">
        <f t="shared" si="188"/>
        <v>ITA-SICURpin SUD S.r.l-34</v>
      </c>
      <c r="J2392" s="32" t="str">
        <f>MID(Tabella1[[#This Row],[COD PRODOTTO]],3,3)</f>
        <v>535</v>
      </c>
      <c r="K2392" s="32"/>
      <c r="L2392" t="str">
        <f t="shared" si="189"/>
        <v>terminato</v>
      </c>
      <c r="M2392" t="str">
        <f t="shared" si="190"/>
        <v>L1535501</v>
      </c>
      <c r="N2392" t="str">
        <f>TRIM(C2392)</f>
        <v>ITA</v>
      </c>
      <c r="O2392" t="str">
        <f>TRIM(D2392)</f>
        <v>SICURpin SUD S.r.l</v>
      </c>
      <c r="P2392" t="str">
        <f>TRIM(E2392)</f>
        <v>terminato</v>
      </c>
      <c r="Q2392" t="str">
        <f t="shared" si="191"/>
        <v>0</v>
      </c>
      <c r="R2392" t="str">
        <f t="shared" si="191"/>
        <v>34</v>
      </c>
    </row>
    <row r="2393" spans="1:18" ht="12.75" customHeight="1" x14ac:dyDescent="0.3">
      <c r="A2393" s="16">
        <v>2398</v>
      </c>
      <c r="B2393" s="14" t="s">
        <v>1145</v>
      </c>
      <c r="C2393" s="14" t="s">
        <v>8</v>
      </c>
      <c r="D2393" s="14" t="s">
        <v>49</v>
      </c>
      <c r="E2393" s="15" t="s">
        <v>1391</v>
      </c>
      <c r="F2393" s="16">
        <v>10</v>
      </c>
      <c r="G2393" s="17">
        <v>31</v>
      </c>
      <c r="H2393" s="18">
        <f t="shared" si="187"/>
        <v>310</v>
      </c>
      <c r="I2393" s="14" t="str">
        <f t="shared" si="188"/>
        <v>ITA-SICURpin SUD S.r.l-31</v>
      </c>
      <c r="J2393" s="32" t="str">
        <f>MID(Tabella1[[#This Row],[COD PRODOTTO]],3,3)</f>
        <v>535</v>
      </c>
      <c r="K2393" s="32"/>
      <c r="L2393" t="str">
        <f t="shared" si="189"/>
        <v>terminato</v>
      </c>
      <c r="M2393" t="str">
        <f t="shared" si="190"/>
        <v>L1535501</v>
      </c>
      <c r="N2393" t="str">
        <f>TRIM(C2393)</f>
        <v>ITA</v>
      </c>
      <c r="O2393" t="str">
        <f>TRIM(D2393)</f>
        <v>SICURpin SUD S.r.l</v>
      </c>
      <c r="P2393" t="str">
        <f>TRIM(E2393)</f>
        <v>non terminato</v>
      </c>
      <c r="Q2393" t="str">
        <f t="shared" si="191"/>
        <v>10</v>
      </c>
      <c r="R2393" t="str">
        <f t="shared" si="191"/>
        <v>31</v>
      </c>
    </row>
    <row r="2394" spans="1:18" ht="12.75" customHeight="1" x14ac:dyDescent="0.3">
      <c r="A2394" s="16">
        <v>2399</v>
      </c>
      <c r="B2394" s="14" t="s">
        <v>1146</v>
      </c>
      <c r="C2394" s="14" t="s">
        <v>8</v>
      </c>
      <c r="D2394" s="14" t="s">
        <v>49</v>
      </c>
      <c r="E2394" s="14" t="s">
        <v>10</v>
      </c>
      <c r="F2394" s="16">
        <v>0</v>
      </c>
      <c r="G2394" s="17">
        <v>28</v>
      </c>
      <c r="H2394" s="18" t="str">
        <f t="shared" si="187"/>
        <v/>
      </c>
      <c r="I2394" s="14" t="str">
        <f t="shared" si="188"/>
        <v>ITA-SICURpin SUD S.r.l-28</v>
      </c>
      <c r="J2394" s="32" t="str">
        <f>MID(Tabella1[[#This Row],[COD PRODOTTO]],3,3)</f>
        <v>726</v>
      </c>
      <c r="K2394" s="32"/>
      <c r="L2394" t="str">
        <f t="shared" si="189"/>
        <v>terminato</v>
      </c>
      <c r="M2394" t="str">
        <f t="shared" si="190"/>
        <v>L6726723</v>
      </c>
      <c r="N2394" t="str">
        <f>TRIM(C2394)</f>
        <v>ITA</v>
      </c>
      <c r="O2394" t="str">
        <f>TRIM(D2394)</f>
        <v>SICURpin SUD S.r.l</v>
      </c>
      <c r="P2394" t="str">
        <f>TRIM(E2394)</f>
        <v>terminato</v>
      </c>
      <c r="Q2394" t="str">
        <f t="shared" si="191"/>
        <v>0</v>
      </c>
      <c r="R2394" t="str">
        <f t="shared" si="191"/>
        <v>28</v>
      </c>
    </row>
    <row r="2395" spans="1:18" ht="12.75" customHeight="1" x14ac:dyDescent="0.3">
      <c r="A2395" s="16">
        <v>2400</v>
      </c>
      <c r="B2395" s="14" t="s">
        <v>1147</v>
      </c>
      <c r="C2395" s="14" t="s">
        <v>8</v>
      </c>
      <c r="D2395" s="14" t="s">
        <v>47</v>
      </c>
      <c r="E2395" s="15" t="s">
        <v>1391</v>
      </c>
      <c r="F2395" s="16">
        <v>30</v>
      </c>
      <c r="G2395" s="17">
        <v>19</v>
      </c>
      <c r="H2395" s="18">
        <f t="shared" si="187"/>
        <v>570</v>
      </c>
      <c r="I2395" s="14" t="str">
        <f t="shared" si="188"/>
        <v>ITA-zan pin SPA-19</v>
      </c>
      <c r="J2395" s="32" t="str">
        <f>MID(Tabella1[[#This Row],[COD PRODOTTO]],3,3)</f>
        <v>647</v>
      </c>
      <c r="K2395" s="32"/>
      <c r="L2395" t="str">
        <f t="shared" si="189"/>
        <v>terminato</v>
      </c>
      <c r="M2395" t="str">
        <f t="shared" si="190"/>
        <v>V8647265</v>
      </c>
      <c r="N2395" t="str">
        <f>TRIM(C2395)</f>
        <v>ITA</v>
      </c>
      <c r="O2395" t="str">
        <f>TRIM(D2395)</f>
        <v>zan pin SPA</v>
      </c>
      <c r="P2395" t="str">
        <f>TRIM(E2395)</f>
        <v>non terminato</v>
      </c>
      <c r="Q2395" t="str">
        <f t="shared" si="191"/>
        <v>30</v>
      </c>
      <c r="R2395" t="str">
        <f t="shared" si="191"/>
        <v>19</v>
      </c>
    </row>
    <row r="2396" spans="1:18" ht="12.75" customHeight="1" x14ac:dyDescent="0.3">
      <c r="A2396" s="16">
        <v>2401</v>
      </c>
      <c r="B2396" s="14" t="s">
        <v>1147</v>
      </c>
      <c r="C2396" s="14" t="s">
        <v>8</v>
      </c>
      <c r="D2396" s="14" t="s">
        <v>47</v>
      </c>
      <c r="E2396" s="14" t="s">
        <v>10</v>
      </c>
      <c r="F2396" s="16">
        <v>0</v>
      </c>
      <c r="G2396" s="17">
        <v>22</v>
      </c>
      <c r="H2396" s="18" t="str">
        <f t="shared" si="187"/>
        <v/>
      </c>
      <c r="I2396" s="14" t="str">
        <f t="shared" si="188"/>
        <v>ITA-zan pin SPA-22</v>
      </c>
      <c r="J2396" s="32" t="str">
        <f>MID(Tabella1[[#This Row],[COD PRODOTTO]],3,3)</f>
        <v>647</v>
      </c>
      <c r="K2396" s="32"/>
      <c r="L2396" t="str">
        <f t="shared" si="189"/>
        <v>terminato</v>
      </c>
      <c r="M2396" t="str">
        <f t="shared" si="190"/>
        <v>V8647265</v>
      </c>
      <c r="N2396" t="str">
        <f>TRIM(C2396)</f>
        <v>ITA</v>
      </c>
      <c r="O2396" t="str">
        <f>TRIM(D2396)</f>
        <v>zan pin SPA</v>
      </c>
      <c r="P2396" t="str">
        <f>TRIM(E2396)</f>
        <v>terminato</v>
      </c>
      <c r="Q2396" t="str">
        <f t="shared" si="191"/>
        <v>0</v>
      </c>
      <c r="R2396" t="str">
        <f t="shared" si="191"/>
        <v>22</v>
      </c>
    </row>
    <row r="2397" spans="1:18" ht="12.75" customHeight="1" x14ac:dyDescent="0.3">
      <c r="A2397" s="16">
        <v>2402</v>
      </c>
      <c r="B2397" s="14" t="s">
        <v>1148</v>
      </c>
      <c r="C2397" s="14" t="s">
        <v>8</v>
      </c>
      <c r="D2397" s="14" t="s">
        <v>9</v>
      </c>
      <c r="E2397" s="14" t="s">
        <v>10</v>
      </c>
      <c r="F2397" s="16">
        <v>0</v>
      </c>
      <c r="G2397" s="17">
        <v>16</v>
      </c>
      <c r="H2397" s="18" t="str">
        <f t="shared" si="187"/>
        <v/>
      </c>
      <c r="I2397" s="14" t="str">
        <f t="shared" si="188"/>
        <v>ITA-SG-16</v>
      </c>
      <c r="J2397" s="32" t="str">
        <f>MID(Tabella1[[#This Row],[COD PRODOTTO]],3,3)</f>
        <v>547</v>
      </c>
      <c r="K2397" s="32"/>
      <c r="L2397" t="str">
        <f t="shared" si="189"/>
        <v>terminato</v>
      </c>
      <c r="M2397" t="str">
        <f t="shared" si="190"/>
        <v>L6547451</v>
      </c>
      <c r="N2397" t="str">
        <f>TRIM(C2397)</f>
        <v>ITA</v>
      </c>
      <c r="O2397" t="str">
        <f>TRIM(D2397)</f>
        <v>SG</v>
      </c>
      <c r="P2397" t="str">
        <f>TRIM(E2397)</f>
        <v>terminato</v>
      </c>
      <c r="Q2397" t="str">
        <f t="shared" si="191"/>
        <v>0</v>
      </c>
      <c r="R2397" t="str">
        <f t="shared" si="191"/>
        <v>16</v>
      </c>
    </row>
    <row r="2398" spans="1:18" ht="12.75" customHeight="1" x14ac:dyDescent="0.3">
      <c r="A2398" s="16">
        <v>2403</v>
      </c>
      <c r="B2398" s="14" t="s">
        <v>1148</v>
      </c>
      <c r="C2398" s="14" t="s">
        <v>8</v>
      </c>
      <c r="D2398" s="14" t="s">
        <v>9</v>
      </c>
      <c r="E2398" s="15" t="s">
        <v>1391</v>
      </c>
      <c r="F2398" s="16">
        <v>10</v>
      </c>
      <c r="G2398" s="17">
        <v>28</v>
      </c>
      <c r="H2398" s="18">
        <f t="shared" si="187"/>
        <v>280</v>
      </c>
      <c r="I2398" s="14" t="str">
        <f t="shared" si="188"/>
        <v>ITA-SG-28</v>
      </c>
      <c r="J2398" s="32" t="str">
        <f>MID(Tabella1[[#This Row],[COD PRODOTTO]],3,3)</f>
        <v>547</v>
      </c>
      <c r="K2398" s="32"/>
      <c r="L2398" t="str">
        <f t="shared" si="189"/>
        <v>terminato</v>
      </c>
      <c r="M2398" t="str">
        <f t="shared" si="190"/>
        <v>L6547451</v>
      </c>
      <c r="N2398" t="str">
        <f>TRIM(C2398)</f>
        <v>ITA</v>
      </c>
      <c r="O2398" t="str">
        <f>TRIM(D2398)</f>
        <v>SG</v>
      </c>
      <c r="P2398" t="str">
        <f>TRIM(E2398)</f>
        <v>non terminato</v>
      </c>
      <c r="Q2398" t="str">
        <f t="shared" si="191"/>
        <v>10</v>
      </c>
      <c r="R2398" t="str">
        <f t="shared" si="191"/>
        <v>28</v>
      </c>
    </row>
    <row r="2399" spans="1:18" ht="12.75" customHeight="1" x14ac:dyDescent="0.3">
      <c r="A2399" s="16">
        <v>2404</v>
      </c>
      <c r="B2399" s="14" t="s">
        <v>1149</v>
      </c>
      <c r="C2399" s="14" t="s">
        <v>8</v>
      </c>
      <c r="D2399" s="14" t="s">
        <v>65</v>
      </c>
      <c r="E2399" s="15" t="s">
        <v>1391</v>
      </c>
      <c r="F2399" s="16">
        <v>30</v>
      </c>
      <c r="G2399" s="17">
        <v>11</v>
      </c>
      <c r="H2399" s="18">
        <f t="shared" si="187"/>
        <v>330</v>
      </c>
      <c r="I2399" s="14" t="str">
        <f t="shared" si="188"/>
        <v>ITA-zan PAM-11</v>
      </c>
      <c r="J2399" s="32" t="str">
        <f>MID(Tabella1[[#This Row],[COD PRODOTTO]],3,3)</f>
        <v>897</v>
      </c>
      <c r="K2399" s="32"/>
      <c r="L2399" t="str">
        <f t="shared" si="189"/>
        <v>terminato</v>
      </c>
      <c r="M2399" t="str">
        <f t="shared" si="190"/>
        <v>P6897616</v>
      </c>
      <c r="N2399" t="str">
        <f>TRIM(C2399)</f>
        <v>ITA</v>
      </c>
      <c r="O2399" t="str">
        <f>TRIM(D2399)</f>
        <v>zan PAM</v>
      </c>
      <c r="P2399" t="str">
        <f>TRIM(E2399)</f>
        <v>non terminato</v>
      </c>
      <c r="Q2399" t="str">
        <f t="shared" si="191"/>
        <v>30</v>
      </c>
      <c r="R2399" t="str">
        <f t="shared" si="191"/>
        <v>11</v>
      </c>
    </row>
    <row r="2400" spans="1:18" ht="12.75" customHeight="1" x14ac:dyDescent="0.3">
      <c r="A2400" s="16">
        <v>2405</v>
      </c>
      <c r="B2400" s="14" t="s">
        <v>1149</v>
      </c>
      <c r="C2400" s="14" t="s">
        <v>8</v>
      </c>
      <c r="D2400" s="14" t="s">
        <v>65</v>
      </c>
      <c r="E2400" s="15" t="s">
        <v>1391</v>
      </c>
      <c r="F2400" s="16">
        <v>10</v>
      </c>
      <c r="G2400" s="17">
        <v>23</v>
      </c>
      <c r="H2400" s="18">
        <f t="shared" si="187"/>
        <v>230</v>
      </c>
      <c r="I2400" s="14" t="str">
        <f t="shared" si="188"/>
        <v>ITA-zan PAM-23</v>
      </c>
      <c r="J2400" s="32" t="str">
        <f>MID(Tabella1[[#This Row],[COD PRODOTTO]],3,3)</f>
        <v>897</v>
      </c>
      <c r="K2400" s="32"/>
      <c r="L2400" t="str">
        <f t="shared" si="189"/>
        <v>terminato</v>
      </c>
      <c r="M2400" t="str">
        <f t="shared" si="190"/>
        <v>P6897616</v>
      </c>
      <c r="N2400" t="str">
        <f>TRIM(C2400)</f>
        <v>ITA</v>
      </c>
      <c r="O2400" t="str">
        <f>TRIM(D2400)</f>
        <v>zan PAM</v>
      </c>
      <c r="P2400" t="str">
        <f>TRIM(E2400)</f>
        <v>non terminato</v>
      </c>
      <c r="Q2400" t="str">
        <f t="shared" si="191"/>
        <v>10</v>
      </c>
      <c r="R2400" t="str">
        <f t="shared" si="191"/>
        <v>23</v>
      </c>
    </row>
    <row r="2401" spans="1:18" ht="12.75" customHeight="1" x14ac:dyDescent="0.3">
      <c r="A2401" s="16">
        <v>2406</v>
      </c>
      <c r="B2401" s="14" t="s">
        <v>1149</v>
      </c>
      <c r="C2401" s="14" t="s">
        <v>8</v>
      </c>
      <c r="D2401" s="14" t="s">
        <v>65</v>
      </c>
      <c r="E2401" s="14" t="s">
        <v>10</v>
      </c>
      <c r="F2401" s="16">
        <v>0</v>
      </c>
      <c r="G2401" s="17">
        <v>18</v>
      </c>
      <c r="H2401" s="18" t="str">
        <f t="shared" si="187"/>
        <v/>
      </c>
      <c r="I2401" s="14" t="str">
        <f t="shared" si="188"/>
        <v>ITA-zan PAM-18</v>
      </c>
      <c r="J2401" s="32" t="str">
        <f>MID(Tabella1[[#This Row],[COD PRODOTTO]],3,3)</f>
        <v>897</v>
      </c>
      <c r="K2401" s="32"/>
      <c r="L2401" t="str">
        <f t="shared" si="189"/>
        <v>terminato</v>
      </c>
      <c r="M2401" t="str">
        <f t="shared" si="190"/>
        <v>P6897616</v>
      </c>
      <c r="N2401" t="str">
        <f>TRIM(C2401)</f>
        <v>ITA</v>
      </c>
      <c r="O2401" t="str">
        <f>TRIM(D2401)</f>
        <v>zan PAM</v>
      </c>
      <c r="P2401" t="str">
        <f>TRIM(E2401)</f>
        <v>terminato</v>
      </c>
      <c r="Q2401" t="str">
        <f t="shared" si="191"/>
        <v>0</v>
      </c>
      <c r="R2401" t="str">
        <f t="shared" si="191"/>
        <v>18</v>
      </c>
    </row>
    <row r="2402" spans="1:18" ht="12.75" customHeight="1" x14ac:dyDescent="0.3">
      <c r="A2402" s="16">
        <v>2407</v>
      </c>
      <c r="B2402" s="14" t="s">
        <v>1150</v>
      </c>
      <c r="C2402" s="14" t="s">
        <v>14</v>
      </c>
      <c r="D2402" s="14" t="s">
        <v>23</v>
      </c>
      <c r="E2402" s="14" t="s">
        <v>10</v>
      </c>
      <c r="F2402" s="16">
        <v>0</v>
      </c>
      <c r="G2402" s="17">
        <v>33</v>
      </c>
      <c r="H2402" s="18" t="str">
        <f t="shared" si="187"/>
        <v/>
      </c>
      <c r="I2402" s="14" t="str">
        <f t="shared" si="188"/>
        <v>EGY-zan pin assuf S.A.E.-33</v>
      </c>
      <c r="J2402" s="32" t="str">
        <f>MID(Tabella1[[#This Row],[COD PRODOTTO]],3,3)</f>
        <v>250</v>
      </c>
      <c r="K2402" s="32"/>
      <c r="L2402" t="str">
        <f t="shared" si="189"/>
        <v>terminato</v>
      </c>
      <c r="M2402" t="str">
        <f t="shared" si="190"/>
        <v>T3250757</v>
      </c>
      <c r="N2402" t="str">
        <f>TRIM(C2402)</f>
        <v>EGY</v>
      </c>
      <c r="O2402" t="str">
        <f>TRIM(D2402)</f>
        <v>zan pin assuf S.A.E.</v>
      </c>
      <c r="P2402" t="str">
        <f>TRIM(E2402)</f>
        <v>terminato</v>
      </c>
      <c r="Q2402" t="str">
        <f t="shared" si="191"/>
        <v>0</v>
      </c>
      <c r="R2402" t="str">
        <f t="shared" si="191"/>
        <v>33</v>
      </c>
    </row>
    <row r="2403" spans="1:18" ht="12.75" customHeight="1" x14ac:dyDescent="0.3">
      <c r="A2403" s="16">
        <v>2408</v>
      </c>
      <c r="B2403" s="14" t="s">
        <v>1150</v>
      </c>
      <c r="C2403" s="14" t="s">
        <v>14</v>
      </c>
      <c r="D2403" s="14" t="s">
        <v>23</v>
      </c>
      <c r="E2403" s="15" t="s">
        <v>1391</v>
      </c>
      <c r="F2403" s="16">
        <v>10</v>
      </c>
      <c r="G2403" s="17">
        <v>15</v>
      </c>
      <c r="H2403" s="18">
        <f t="shared" si="187"/>
        <v>150</v>
      </c>
      <c r="I2403" s="14" t="str">
        <f t="shared" si="188"/>
        <v>EGY-zan pin assuf S.A.E.-15</v>
      </c>
      <c r="J2403" s="32" t="str">
        <f>MID(Tabella1[[#This Row],[COD PRODOTTO]],3,3)</f>
        <v>250</v>
      </c>
      <c r="K2403" s="32"/>
      <c r="L2403" t="str">
        <f t="shared" si="189"/>
        <v>terminato</v>
      </c>
      <c r="M2403" t="str">
        <f t="shared" si="190"/>
        <v>T3250757</v>
      </c>
      <c r="N2403" t="str">
        <f>TRIM(C2403)</f>
        <v>EGY</v>
      </c>
      <c r="O2403" t="str">
        <f>TRIM(D2403)</f>
        <v>zan pin assuf S.A.E.</v>
      </c>
      <c r="P2403" t="str">
        <f>TRIM(E2403)</f>
        <v>non terminato</v>
      </c>
      <c r="Q2403" t="str">
        <f t="shared" si="191"/>
        <v>10</v>
      </c>
      <c r="R2403" t="str">
        <f t="shared" si="191"/>
        <v>15</v>
      </c>
    </row>
    <row r="2404" spans="1:18" ht="12.75" customHeight="1" x14ac:dyDescent="0.3">
      <c r="A2404" s="16">
        <v>2409</v>
      </c>
      <c r="B2404" s="14" t="s">
        <v>1150</v>
      </c>
      <c r="C2404" s="14" t="s">
        <v>14</v>
      </c>
      <c r="D2404" s="14" t="s">
        <v>23</v>
      </c>
      <c r="E2404" s="15" t="s">
        <v>1391</v>
      </c>
      <c r="F2404" s="16">
        <v>30</v>
      </c>
      <c r="G2404" s="17">
        <v>31</v>
      </c>
      <c r="H2404" s="18">
        <f t="shared" si="187"/>
        <v>930</v>
      </c>
      <c r="I2404" s="14" t="str">
        <f t="shared" si="188"/>
        <v>EGY-zan pin assuf S.A.E.-31</v>
      </c>
      <c r="J2404" s="32" t="str">
        <f>MID(Tabella1[[#This Row],[COD PRODOTTO]],3,3)</f>
        <v>250</v>
      </c>
      <c r="K2404" s="32"/>
      <c r="L2404" t="str">
        <f t="shared" si="189"/>
        <v>terminato</v>
      </c>
      <c r="M2404" t="str">
        <f t="shared" si="190"/>
        <v>T3250757</v>
      </c>
      <c r="N2404" t="str">
        <f>TRIM(C2404)</f>
        <v>EGY</v>
      </c>
      <c r="O2404" t="str">
        <f>TRIM(D2404)</f>
        <v>zan pin assuf S.A.E.</v>
      </c>
      <c r="P2404" t="str">
        <f>TRIM(E2404)</f>
        <v>non terminato</v>
      </c>
      <c r="Q2404" t="str">
        <f t="shared" si="191"/>
        <v>30</v>
      </c>
      <c r="R2404" t="str">
        <f t="shared" si="191"/>
        <v>31</v>
      </c>
    </row>
    <row r="2405" spans="1:18" ht="12.75" customHeight="1" x14ac:dyDescent="0.3">
      <c r="A2405" s="16">
        <v>2410</v>
      </c>
      <c r="B2405" s="14" t="s">
        <v>1151</v>
      </c>
      <c r="C2405" s="14" t="s">
        <v>14</v>
      </c>
      <c r="D2405" s="14" t="s">
        <v>23</v>
      </c>
      <c r="E2405" s="14" t="s">
        <v>10</v>
      </c>
      <c r="F2405" s="16">
        <v>0</v>
      </c>
      <c r="G2405" s="17">
        <v>12</v>
      </c>
      <c r="H2405" s="18" t="str">
        <f t="shared" si="187"/>
        <v/>
      </c>
      <c r="I2405" s="14" t="str">
        <f t="shared" si="188"/>
        <v>EGY-zan pin assuf S.A.E.-12</v>
      </c>
      <c r="J2405" s="32" t="str">
        <f>MID(Tabella1[[#This Row],[COD PRODOTTO]],3,3)</f>
        <v>555</v>
      </c>
      <c r="K2405" s="32"/>
      <c r="L2405" t="str">
        <f t="shared" si="189"/>
        <v>terminato</v>
      </c>
      <c r="M2405" t="str">
        <f t="shared" si="190"/>
        <v>A1555515</v>
      </c>
      <c r="N2405" t="str">
        <f>TRIM(C2405)</f>
        <v>EGY</v>
      </c>
      <c r="O2405" t="str">
        <f>TRIM(D2405)</f>
        <v>zan pin assuf S.A.E.</v>
      </c>
      <c r="P2405" t="str">
        <f>TRIM(E2405)</f>
        <v>terminato</v>
      </c>
      <c r="Q2405" t="str">
        <f t="shared" si="191"/>
        <v>0</v>
      </c>
      <c r="R2405" t="str">
        <f t="shared" si="191"/>
        <v>12</v>
      </c>
    </row>
    <row r="2406" spans="1:18" ht="12.75" customHeight="1" x14ac:dyDescent="0.3">
      <c r="A2406" s="16">
        <v>2411</v>
      </c>
      <c r="B2406" s="14" t="s">
        <v>1151</v>
      </c>
      <c r="C2406" s="14" t="s">
        <v>14</v>
      </c>
      <c r="D2406" s="14" t="s">
        <v>23</v>
      </c>
      <c r="E2406" s="15" t="s">
        <v>1391</v>
      </c>
      <c r="F2406" s="16">
        <v>20</v>
      </c>
      <c r="G2406" s="17">
        <v>39</v>
      </c>
      <c r="H2406" s="18">
        <f t="shared" si="187"/>
        <v>780</v>
      </c>
      <c r="I2406" s="14" t="str">
        <f t="shared" si="188"/>
        <v>EGY-zan pin assuf S.A.E.-39</v>
      </c>
      <c r="J2406" s="32" t="str">
        <f>MID(Tabella1[[#This Row],[COD PRODOTTO]],3,3)</f>
        <v>555</v>
      </c>
      <c r="K2406" s="32"/>
      <c r="L2406" t="str">
        <f t="shared" si="189"/>
        <v>terminato</v>
      </c>
      <c r="M2406" t="str">
        <f t="shared" si="190"/>
        <v>A1555515</v>
      </c>
      <c r="N2406" t="str">
        <f>TRIM(C2406)</f>
        <v>EGY</v>
      </c>
      <c r="O2406" t="str">
        <f>TRIM(D2406)</f>
        <v>zan pin assuf S.A.E.</v>
      </c>
      <c r="P2406" t="str">
        <f>TRIM(E2406)</f>
        <v>non terminato</v>
      </c>
      <c r="Q2406" t="str">
        <f t="shared" si="191"/>
        <v>20</v>
      </c>
      <c r="R2406" t="str">
        <f t="shared" si="191"/>
        <v>39</v>
      </c>
    </row>
    <row r="2407" spans="1:18" ht="12.75" customHeight="1" x14ac:dyDescent="0.3">
      <c r="A2407" s="16">
        <v>2412</v>
      </c>
      <c r="B2407" s="14" t="s">
        <v>1151</v>
      </c>
      <c r="C2407" s="14" t="s">
        <v>14</v>
      </c>
      <c r="D2407" s="14" t="s">
        <v>23</v>
      </c>
      <c r="E2407" s="15" t="s">
        <v>1391</v>
      </c>
      <c r="F2407" s="16">
        <v>10</v>
      </c>
      <c r="G2407" s="17">
        <v>26</v>
      </c>
      <c r="H2407" s="18">
        <f t="shared" si="187"/>
        <v>260</v>
      </c>
      <c r="I2407" s="14" t="str">
        <f t="shared" si="188"/>
        <v>EGY-zan pin assuf S.A.E.-26</v>
      </c>
      <c r="J2407" s="32" t="str">
        <f>MID(Tabella1[[#This Row],[COD PRODOTTO]],3,3)</f>
        <v>555</v>
      </c>
      <c r="K2407" s="32"/>
      <c r="L2407" t="str">
        <f t="shared" si="189"/>
        <v>terminato</v>
      </c>
      <c r="M2407" t="str">
        <f t="shared" si="190"/>
        <v>A1555515</v>
      </c>
      <c r="N2407" t="str">
        <f>TRIM(C2407)</f>
        <v>EGY</v>
      </c>
      <c r="O2407" t="str">
        <f>TRIM(D2407)</f>
        <v>zan pin assuf S.A.E.</v>
      </c>
      <c r="P2407" t="str">
        <f>TRIM(E2407)</f>
        <v>non terminato</v>
      </c>
      <c r="Q2407" t="str">
        <f t="shared" si="191"/>
        <v>10</v>
      </c>
      <c r="R2407" t="str">
        <f t="shared" si="191"/>
        <v>26</v>
      </c>
    </row>
    <row r="2408" spans="1:18" ht="12.75" customHeight="1" x14ac:dyDescent="0.3">
      <c r="A2408" s="16">
        <v>2413</v>
      </c>
      <c r="B2408" s="14" t="s">
        <v>1151</v>
      </c>
      <c r="C2408" s="14" t="s">
        <v>14</v>
      </c>
      <c r="D2408" s="14" t="s">
        <v>23</v>
      </c>
      <c r="E2408" s="15" t="s">
        <v>1391</v>
      </c>
      <c r="F2408" s="16">
        <v>30</v>
      </c>
      <c r="G2408" s="17">
        <v>22</v>
      </c>
      <c r="H2408" s="18">
        <f t="shared" si="187"/>
        <v>660</v>
      </c>
      <c r="I2408" s="14" t="str">
        <f t="shared" si="188"/>
        <v>EGY-zan pin assuf S.A.E.-22</v>
      </c>
      <c r="J2408" s="32" t="str">
        <f>MID(Tabella1[[#This Row],[COD PRODOTTO]],3,3)</f>
        <v>555</v>
      </c>
      <c r="K2408" s="32"/>
      <c r="L2408" t="str">
        <f t="shared" si="189"/>
        <v>terminato</v>
      </c>
      <c r="M2408" t="str">
        <f t="shared" si="190"/>
        <v>A1555515</v>
      </c>
      <c r="N2408" t="str">
        <f>TRIM(C2408)</f>
        <v>EGY</v>
      </c>
      <c r="O2408" t="str">
        <f>TRIM(D2408)</f>
        <v>zan pin assuf S.A.E.</v>
      </c>
      <c r="P2408" t="str">
        <f>TRIM(E2408)</f>
        <v>non terminato</v>
      </c>
      <c r="Q2408" t="str">
        <f t="shared" si="191"/>
        <v>30</v>
      </c>
      <c r="R2408" t="str">
        <f t="shared" si="191"/>
        <v>22</v>
      </c>
    </row>
    <row r="2409" spans="1:18" ht="12.75" customHeight="1" x14ac:dyDescent="0.3">
      <c r="A2409" s="16">
        <v>2414</v>
      </c>
      <c r="B2409" s="14" t="s">
        <v>1152</v>
      </c>
      <c r="C2409" s="14" t="s">
        <v>8</v>
      </c>
      <c r="D2409" s="14" t="s">
        <v>9</v>
      </c>
      <c r="E2409" s="15" t="s">
        <v>1391</v>
      </c>
      <c r="F2409" s="16">
        <v>10</v>
      </c>
      <c r="G2409" s="17">
        <v>16</v>
      </c>
      <c r="H2409" s="18">
        <f t="shared" si="187"/>
        <v>160</v>
      </c>
      <c r="I2409" s="14" t="str">
        <f t="shared" si="188"/>
        <v>ITA-SG-16</v>
      </c>
      <c r="J2409" s="32" t="str">
        <f>MID(Tabella1[[#This Row],[COD PRODOTTO]],3,3)</f>
        <v>790</v>
      </c>
      <c r="K2409" s="32"/>
      <c r="L2409" t="str">
        <f t="shared" si="189"/>
        <v>terminato</v>
      </c>
      <c r="M2409" t="str">
        <f t="shared" si="190"/>
        <v>P2790546</v>
      </c>
      <c r="N2409" t="str">
        <f>TRIM(C2409)</f>
        <v>ITA</v>
      </c>
      <c r="O2409" t="str">
        <f>TRIM(D2409)</f>
        <v>SG</v>
      </c>
      <c r="P2409" t="str">
        <f>TRIM(E2409)</f>
        <v>non terminato</v>
      </c>
      <c r="Q2409" t="str">
        <f t="shared" si="191"/>
        <v>10</v>
      </c>
      <c r="R2409" t="str">
        <f t="shared" si="191"/>
        <v>16</v>
      </c>
    </row>
    <row r="2410" spans="1:18" ht="12.75" customHeight="1" x14ac:dyDescent="0.3">
      <c r="A2410" s="16">
        <v>2415</v>
      </c>
      <c r="B2410" s="14" t="s">
        <v>1152</v>
      </c>
      <c r="C2410" s="14" t="s">
        <v>8</v>
      </c>
      <c r="D2410" s="14" t="s">
        <v>9</v>
      </c>
      <c r="E2410" s="14" t="s">
        <v>10</v>
      </c>
      <c r="F2410" s="16">
        <v>0</v>
      </c>
      <c r="G2410" s="17">
        <v>10</v>
      </c>
      <c r="H2410" s="18" t="str">
        <f t="shared" si="187"/>
        <v/>
      </c>
      <c r="I2410" s="14" t="str">
        <f t="shared" si="188"/>
        <v>ITA-SG-10</v>
      </c>
      <c r="J2410" s="32" t="str">
        <f>MID(Tabella1[[#This Row],[COD PRODOTTO]],3,3)</f>
        <v>790</v>
      </c>
      <c r="K2410" s="32"/>
      <c r="L2410" t="str">
        <f t="shared" si="189"/>
        <v>terminato</v>
      </c>
      <c r="M2410" t="str">
        <f t="shared" si="190"/>
        <v>P2790546</v>
      </c>
      <c r="N2410" t="str">
        <f>TRIM(C2410)</f>
        <v>ITA</v>
      </c>
      <c r="O2410" t="str">
        <f>TRIM(D2410)</f>
        <v>SG</v>
      </c>
      <c r="P2410" t="str">
        <f>TRIM(E2410)</f>
        <v>terminato</v>
      </c>
      <c r="Q2410" t="str">
        <f t="shared" si="191"/>
        <v>0</v>
      </c>
      <c r="R2410" t="str">
        <f t="shared" si="191"/>
        <v>10</v>
      </c>
    </row>
    <row r="2411" spans="1:18" ht="12.75" customHeight="1" x14ac:dyDescent="0.3">
      <c r="A2411" s="16">
        <v>2416</v>
      </c>
      <c r="B2411" s="14" t="s">
        <v>1153</v>
      </c>
      <c r="C2411" s="14" t="s">
        <v>8</v>
      </c>
      <c r="D2411" s="14" t="s">
        <v>47</v>
      </c>
      <c r="E2411" s="15" t="s">
        <v>1391</v>
      </c>
      <c r="F2411" s="16">
        <v>10</v>
      </c>
      <c r="G2411" s="17">
        <v>12</v>
      </c>
      <c r="H2411" s="18">
        <f t="shared" si="187"/>
        <v>120</v>
      </c>
      <c r="I2411" s="14" t="str">
        <f t="shared" si="188"/>
        <v>ITA-zan pin SPA-12</v>
      </c>
      <c r="J2411" s="32" t="str">
        <f>MID(Tabella1[[#This Row],[COD PRODOTTO]],3,3)</f>
        <v>091</v>
      </c>
      <c r="K2411" s="32"/>
      <c r="L2411" t="str">
        <f t="shared" si="189"/>
        <v>terminato</v>
      </c>
      <c r="M2411" t="str">
        <f t="shared" si="190"/>
        <v>O7091883</v>
      </c>
      <c r="N2411" t="str">
        <f>TRIM(C2411)</f>
        <v>ITA</v>
      </c>
      <c r="O2411" t="str">
        <f>TRIM(D2411)</f>
        <v>zan pin SPA</v>
      </c>
      <c r="P2411" t="str">
        <f>TRIM(E2411)</f>
        <v>non terminato</v>
      </c>
      <c r="Q2411" t="str">
        <f t="shared" si="191"/>
        <v>10</v>
      </c>
      <c r="R2411" t="str">
        <f t="shared" si="191"/>
        <v>12</v>
      </c>
    </row>
    <row r="2412" spans="1:18" ht="12.75" customHeight="1" x14ac:dyDescent="0.3">
      <c r="A2412" s="16">
        <v>2417</v>
      </c>
      <c r="B2412" s="14" t="s">
        <v>1153</v>
      </c>
      <c r="C2412" s="14" t="s">
        <v>8</v>
      </c>
      <c r="D2412" s="14" t="s">
        <v>47</v>
      </c>
      <c r="E2412" s="14" t="s">
        <v>10</v>
      </c>
      <c r="F2412" s="16">
        <v>0</v>
      </c>
      <c r="G2412" s="17">
        <v>34</v>
      </c>
      <c r="H2412" s="18" t="str">
        <f t="shared" si="187"/>
        <v/>
      </c>
      <c r="I2412" s="14" t="str">
        <f t="shared" si="188"/>
        <v>ITA-zan pin SPA-34</v>
      </c>
      <c r="J2412" s="32" t="str">
        <f>MID(Tabella1[[#This Row],[COD PRODOTTO]],3,3)</f>
        <v>091</v>
      </c>
      <c r="K2412" s="32"/>
      <c r="L2412" t="str">
        <f t="shared" si="189"/>
        <v>terminato</v>
      </c>
      <c r="M2412" t="str">
        <f t="shared" si="190"/>
        <v>O7091883</v>
      </c>
      <c r="N2412" t="str">
        <f>TRIM(C2412)</f>
        <v>ITA</v>
      </c>
      <c r="O2412" t="str">
        <f>TRIM(D2412)</f>
        <v>zan pin SPA</v>
      </c>
      <c r="P2412" t="str">
        <f>TRIM(E2412)</f>
        <v>terminato</v>
      </c>
      <c r="Q2412" t="str">
        <f t="shared" si="191"/>
        <v>0</v>
      </c>
      <c r="R2412" t="str">
        <f t="shared" si="191"/>
        <v>34</v>
      </c>
    </row>
    <row r="2413" spans="1:18" ht="12.75" customHeight="1" x14ac:dyDescent="0.3">
      <c r="A2413" s="16">
        <v>2418</v>
      </c>
      <c r="B2413" s="14" t="s">
        <v>1154</v>
      </c>
      <c r="C2413" s="14" t="s">
        <v>8</v>
      </c>
      <c r="D2413" s="14" t="s">
        <v>47</v>
      </c>
      <c r="E2413" s="14" t="s">
        <v>10</v>
      </c>
      <c r="F2413" s="16">
        <v>0</v>
      </c>
      <c r="G2413" s="17">
        <v>14</v>
      </c>
      <c r="H2413" s="18" t="str">
        <f t="shared" si="187"/>
        <v/>
      </c>
      <c r="I2413" s="14" t="str">
        <f t="shared" si="188"/>
        <v>ITA-zan pin SPA-14</v>
      </c>
      <c r="J2413" s="32" t="str">
        <f>MID(Tabella1[[#This Row],[COD PRODOTTO]],3,3)</f>
        <v>700</v>
      </c>
      <c r="K2413" s="32"/>
      <c r="L2413" t="str">
        <f t="shared" si="189"/>
        <v>terminato</v>
      </c>
      <c r="M2413" t="str">
        <f t="shared" si="190"/>
        <v>N7700570</v>
      </c>
      <c r="N2413" t="str">
        <f>TRIM(C2413)</f>
        <v>ITA</v>
      </c>
      <c r="O2413" t="str">
        <f>TRIM(D2413)</f>
        <v>zan pin SPA</v>
      </c>
      <c r="P2413" t="str">
        <f>TRIM(E2413)</f>
        <v>terminato</v>
      </c>
      <c r="Q2413" t="str">
        <f t="shared" si="191"/>
        <v>0</v>
      </c>
      <c r="R2413" t="str">
        <f t="shared" si="191"/>
        <v>14</v>
      </c>
    </row>
    <row r="2414" spans="1:18" ht="12.75" customHeight="1" x14ac:dyDescent="0.3">
      <c r="A2414" s="16">
        <v>2419</v>
      </c>
      <c r="B2414" s="14" t="s">
        <v>1154</v>
      </c>
      <c r="C2414" s="14" t="s">
        <v>8</v>
      </c>
      <c r="D2414" s="14" t="s">
        <v>47</v>
      </c>
      <c r="E2414" s="15" t="s">
        <v>1391</v>
      </c>
      <c r="F2414" s="16">
        <v>10</v>
      </c>
      <c r="G2414" s="17">
        <v>10</v>
      </c>
      <c r="H2414" s="18">
        <f t="shared" si="187"/>
        <v>100</v>
      </c>
      <c r="I2414" s="14" t="str">
        <f t="shared" si="188"/>
        <v>ITA-zan pin SPA-10</v>
      </c>
      <c r="J2414" s="32" t="str">
        <f>MID(Tabella1[[#This Row],[COD PRODOTTO]],3,3)</f>
        <v>700</v>
      </c>
      <c r="K2414" s="32"/>
      <c r="L2414" t="str">
        <f t="shared" si="189"/>
        <v>terminato</v>
      </c>
      <c r="M2414" t="str">
        <f t="shared" si="190"/>
        <v>N7700570</v>
      </c>
      <c r="N2414" t="str">
        <f>TRIM(C2414)</f>
        <v>ITA</v>
      </c>
      <c r="O2414" t="str">
        <f>TRIM(D2414)</f>
        <v>zan pin SPA</v>
      </c>
      <c r="P2414" t="str">
        <f>TRIM(E2414)</f>
        <v>non terminato</v>
      </c>
      <c r="Q2414" t="str">
        <f t="shared" si="191"/>
        <v>10</v>
      </c>
      <c r="R2414" t="str">
        <f t="shared" si="191"/>
        <v>10</v>
      </c>
    </row>
    <row r="2415" spans="1:18" ht="12.75" customHeight="1" x14ac:dyDescent="0.3">
      <c r="A2415" s="16">
        <v>2420</v>
      </c>
      <c r="B2415" s="14" t="s">
        <v>1154</v>
      </c>
      <c r="C2415" s="14" t="s">
        <v>8</v>
      </c>
      <c r="D2415" s="14" t="s">
        <v>47</v>
      </c>
      <c r="E2415" s="15" t="s">
        <v>1391</v>
      </c>
      <c r="F2415" s="16">
        <v>30</v>
      </c>
      <c r="G2415" s="17">
        <v>39</v>
      </c>
      <c r="H2415" s="18">
        <f t="shared" si="187"/>
        <v>1170</v>
      </c>
      <c r="I2415" s="14" t="str">
        <f t="shared" si="188"/>
        <v>ITA-zan pin SPA-39</v>
      </c>
      <c r="J2415" s="32" t="str">
        <f>MID(Tabella1[[#This Row],[COD PRODOTTO]],3,3)</f>
        <v>700</v>
      </c>
      <c r="K2415" s="32"/>
      <c r="L2415" t="str">
        <f t="shared" si="189"/>
        <v>terminato</v>
      </c>
      <c r="M2415" t="str">
        <f t="shared" si="190"/>
        <v>N7700570</v>
      </c>
      <c r="N2415" t="str">
        <f>TRIM(C2415)</f>
        <v>ITA</v>
      </c>
      <c r="O2415" t="str">
        <f>TRIM(D2415)</f>
        <v>zan pin SPA</v>
      </c>
      <c r="P2415" t="str">
        <f>TRIM(E2415)</f>
        <v>non terminato</v>
      </c>
      <c r="Q2415" t="str">
        <f t="shared" si="191"/>
        <v>30</v>
      </c>
      <c r="R2415" t="str">
        <f t="shared" si="191"/>
        <v>39</v>
      </c>
    </row>
    <row r="2416" spans="1:18" ht="12.75" customHeight="1" x14ac:dyDescent="0.3">
      <c r="A2416" s="16">
        <v>2421</v>
      </c>
      <c r="B2416" s="14" t="s">
        <v>1155</v>
      </c>
      <c r="C2416" s="14" t="s">
        <v>14</v>
      </c>
      <c r="D2416" s="14" t="s">
        <v>13</v>
      </c>
      <c r="E2416" s="14" t="s">
        <v>10</v>
      </c>
      <c r="F2416" s="16">
        <v>0</v>
      </c>
      <c r="G2416" s="17">
        <v>19</v>
      </c>
      <c r="H2416" s="18" t="str">
        <f t="shared" si="187"/>
        <v/>
      </c>
      <c r="I2416" s="14" t="str">
        <f t="shared" si="188"/>
        <v>EGY-ccc order-19</v>
      </c>
      <c r="J2416" s="32" t="str">
        <f>MID(Tabella1[[#This Row],[COD PRODOTTO]],3,3)</f>
        <v>031</v>
      </c>
      <c r="K2416" s="32"/>
      <c r="L2416" t="str">
        <f t="shared" si="189"/>
        <v>terminato</v>
      </c>
      <c r="M2416" t="str">
        <f t="shared" si="190"/>
        <v>E9031936</v>
      </c>
      <c r="N2416" t="str">
        <f>TRIM(C2416)</f>
        <v>EGY</v>
      </c>
      <c r="O2416" t="str">
        <f>TRIM(D2416)</f>
        <v>ccc order</v>
      </c>
      <c r="P2416" t="str">
        <f>TRIM(E2416)</f>
        <v>terminato</v>
      </c>
      <c r="Q2416" t="str">
        <f t="shared" si="191"/>
        <v>0</v>
      </c>
      <c r="R2416" t="str">
        <f t="shared" si="191"/>
        <v>19</v>
      </c>
    </row>
    <row r="2417" spans="1:18" ht="12.75" customHeight="1" x14ac:dyDescent="0.3">
      <c r="A2417" s="16">
        <v>2422</v>
      </c>
      <c r="B2417" s="14" t="s">
        <v>1155</v>
      </c>
      <c r="C2417" s="14" t="s">
        <v>14</v>
      </c>
      <c r="D2417" s="14" t="s">
        <v>13</v>
      </c>
      <c r="E2417" s="15" t="s">
        <v>1391</v>
      </c>
      <c r="F2417" s="16">
        <v>10</v>
      </c>
      <c r="G2417" s="17">
        <v>37</v>
      </c>
      <c r="H2417" s="18">
        <f t="shared" si="187"/>
        <v>370</v>
      </c>
      <c r="I2417" s="14" t="str">
        <f t="shared" si="188"/>
        <v>EGY-ccc order-37</v>
      </c>
      <c r="J2417" s="32" t="str">
        <f>MID(Tabella1[[#This Row],[COD PRODOTTO]],3,3)</f>
        <v>031</v>
      </c>
      <c r="K2417" s="32"/>
      <c r="L2417" t="str">
        <f t="shared" si="189"/>
        <v>terminato</v>
      </c>
      <c r="M2417" t="str">
        <f t="shared" si="190"/>
        <v>E9031936</v>
      </c>
      <c r="N2417" t="str">
        <f>TRIM(C2417)</f>
        <v>EGY</v>
      </c>
      <c r="O2417" t="str">
        <f>TRIM(D2417)</f>
        <v>ccc order</v>
      </c>
      <c r="P2417" t="str">
        <f>TRIM(E2417)</f>
        <v>non terminato</v>
      </c>
      <c r="Q2417" t="str">
        <f t="shared" si="191"/>
        <v>10</v>
      </c>
      <c r="R2417" t="str">
        <f t="shared" si="191"/>
        <v>37</v>
      </c>
    </row>
    <row r="2418" spans="1:18" ht="12.75" customHeight="1" x14ac:dyDescent="0.3">
      <c r="A2418" s="16">
        <v>2423</v>
      </c>
      <c r="B2418" s="14" t="s">
        <v>1155</v>
      </c>
      <c r="C2418" s="14" t="s">
        <v>14</v>
      </c>
      <c r="D2418" s="14" t="s">
        <v>13</v>
      </c>
      <c r="E2418" s="15" t="s">
        <v>1391</v>
      </c>
      <c r="F2418" s="16">
        <v>30</v>
      </c>
      <c r="G2418" s="17">
        <v>27</v>
      </c>
      <c r="H2418" s="18">
        <f t="shared" si="187"/>
        <v>810</v>
      </c>
      <c r="I2418" s="14" t="str">
        <f t="shared" si="188"/>
        <v>EGY-ccc order-27</v>
      </c>
      <c r="J2418" s="32" t="str">
        <f>MID(Tabella1[[#This Row],[COD PRODOTTO]],3,3)</f>
        <v>031</v>
      </c>
      <c r="K2418" s="32"/>
      <c r="L2418" t="str">
        <f t="shared" si="189"/>
        <v>terminato</v>
      </c>
      <c r="M2418" t="str">
        <f t="shared" si="190"/>
        <v>E9031936</v>
      </c>
      <c r="N2418" t="str">
        <f>TRIM(C2418)</f>
        <v>EGY</v>
      </c>
      <c r="O2418" t="str">
        <f>TRIM(D2418)</f>
        <v>ccc order</v>
      </c>
      <c r="P2418" t="str">
        <f>TRIM(E2418)</f>
        <v>non terminato</v>
      </c>
      <c r="Q2418" t="str">
        <f t="shared" si="191"/>
        <v>30</v>
      </c>
      <c r="R2418" t="str">
        <f t="shared" si="191"/>
        <v>27</v>
      </c>
    </row>
    <row r="2419" spans="1:18" ht="12.75" customHeight="1" x14ac:dyDescent="0.3">
      <c r="A2419" s="16">
        <v>2424</v>
      </c>
      <c r="B2419" s="14" t="s">
        <v>1156</v>
      </c>
      <c r="C2419" s="14" t="s">
        <v>14</v>
      </c>
      <c r="D2419" s="14" t="s">
        <v>31</v>
      </c>
      <c r="E2419" s="14" t="s">
        <v>10</v>
      </c>
      <c r="F2419" s="16">
        <v>0</v>
      </c>
      <c r="G2419" s="17">
        <v>29</v>
      </c>
      <c r="H2419" s="18" t="str">
        <f t="shared" si="187"/>
        <v/>
      </c>
      <c r="I2419" s="14" t="str">
        <f t="shared" si="188"/>
        <v>EGY-order For Trading SARL-29</v>
      </c>
      <c r="J2419" s="32" t="str">
        <f>MID(Tabella1[[#This Row],[COD PRODOTTO]],3,3)</f>
        <v>209</v>
      </c>
      <c r="K2419" s="32"/>
      <c r="L2419" t="str">
        <f t="shared" si="189"/>
        <v>terminato</v>
      </c>
      <c r="M2419" t="str">
        <f t="shared" si="190"/>
        <v>M1209046</v>
      </c>
      <c r="N2419" t="str">
        <f>TRIM(C2419)</f>
        <v>EGY</v>
      </c>
      <c r="O2419" t="str">
        <f>TRIM(D2419)</f>
        <v>order For Trading SARL</v>
      </c>
      <c r="P2419" t="str">
        <f>TRIM(E2419)</f>
        <v>terminato</v>
      </c>
      <c r="Q2419" t="str">
        <f t="shared" si="191"/>
        <v>0</v>
      </c>
      <c r="R2419" t="str">
        <f t="shared" si="191"/>
        <v>29</v>
      </c>
    </row>
    <row r="2420" spans="1:18" ht="12.75" customHeight="1" x14ac:dyDescent="0.3">
      <c r="A2420" s="16">
        <v>2425</v>
      </c>
      <c r="B2420" s="14" t="s">
        <v>1156</v>
      </c>
      <c r="C2420" s="14" t="s">
        <v>14</v>
      </c>
      <c r="D2420" s="14" t="s">
        <v>31</v>
      </c>
      <c r="E2420" s="15" t="s">
        <v>1391</v>
      </c>
      <c r="F2420" s="16">
        <v>30</v>
      </c>
      <c r="G2420" s="17">
        <v>37</v>
      </c>
      <c r="H2420" s="18">
        <f t="shared" si="187"/>
        <v>1110</v>
      </c>
      <c r="I2420" s="14" t="str">
        <f t="shared" si="188"/>
        <v>EGY-order For Trading SARL-37</v>
      </c>
      <c r="J2420" s="32" t="str">
        <f>MID(Tabella1[[#This Row],[COD PRODOTTO]],3,3)</f>
        <v>209</v>
      </c>
      <c r="K2420" s="32"/>
      <c r="L2420" t="str">
        <f t="shared" si="189"/>
        <v>terminato</v>
      </c>
      <c r="M2420" t="str">
        <f t="shared" si="190"/>
        <v>M1209046</v>
      </c>
      <c r="N2420" t="str">
        <f>TRIM(C2420)</f>
        <v>EGY</v>
      </c>
      <c r="O2420" t="str">
        <f>TRIM(D2420)</f>
        <v>order For Trading SARL</v>
      </c>
      <c r="P2420" t="str">
        <f>TRIM(E2420)</f>
        <v>non terminato</v>
      </c>
      <c r="Q2420" t="str">
        <f t="shared" si="191"/>
        <v>30</v>
      </c>
      <c r="R2420" t="str">
        <f t="shared" si="191"/>
        <v>37</v>
      </c>
    </row>
    <row r="2421" spans="1:18" ht="12.75" customHeight="1" x14ac:dyDescent="0.3">
      <c r="A2421" s="16">
        <v>2426</v>
      </c>
      <c r="B2421" s="14" t="s">
        <v>1157</v>
      </c>
      <c r="C2421" s="14" t="s">
        <v>14</v>
      </c>
      <c r="D2421" s="14" t="s">
        <v>23</v>
      </c>
      <c r="E2421" s="15" t="s">
        <v>1391</v>
      </c>
      <c r="F2421" s="16">
        <v>10</v>
      </c>
      <c r="G2421" s="17">
        <v>15</v>
      </c>
      <c r="H2421" s="18">
        <f t="shared" si="187"/>
        <v>150</v>
      </c>
      <c r="I2421" s="14" t="str">
        <f t="shared" si="188"/>
        <v>EGY-zan pin assuf S.A.E.-15</v>
      </c>
      <c r="J2421" s="32" t="str">
        <f>MID(Tabella1[[#This Row],[COD PRODOTTO]],3,3)</f>
        <v>462</v>
      </c>
      <c r="K2421" s="32"/>
      <c r="L2421" t="str">
        <f t="shared" si="189"/>
        <v>terminato</v>
      </c>
      <c r="M2421" t="str">
        <f t="shared" si="190"/>
        <v>A5462375</v>
      </c>
      <c r="N2421" t="str">
        <f>TRIM(C2421)</f>
        <v>EGY</v>
      </c>
      <c r="O2421" t="str">
        <f>TRIM(D2421)</f>
        <v>zan pin assuf S.A.E.</v>
      </c>
      <c r="P2421" t="str">
        <f>TRIM(E2421)</f>
        <v>non terminato</v>
      </c>
      <c r="Q2421" t="str">
        <f t="shared" si="191"/>
        <v>10</v>
      </c>
      <c r="R2421" t="str">
        <f t="shared" si="191"/>
        <v>15</v>
      </c>
    </row>
    <row r="2422" spans="1:18" ht="12.75" customHeight="1" x14ac:dyDescent="0.3">
      <c r="A2422" s="16">
        <v>2427</v>
      </c>
      <c r="B2422" s="14" t="s">
        <v>1157</v>
      </c>
      <c r="C2422" s="14" t="s">
        <v>14</v>
      </c>
      <c r="D2422" s="14" t="s">
        <v>23</v>
      </c>
      <c r="E2422" s="14" t="s">
        <v>10</v>
      </c>
      <c r="F2422" s="16">
        <v>0</v>
      </c>
      <c r="G2422" s="17">
        <v>38</v>
      </c>
      <c r="H2422" s="18" t="str">
        <f t="shared" si="187"/>
        <v/>
      </c>
      <c r="I2422" s="14" t="str">
        <f t="shared" si="188"/>
        <v>EGY-zan pin assuf S.A.E.-38</v>
      </c>
      <c r="J2422" s="32" t="str">
        <f>MID(Tabella1[[#This Row],[COD PRODOTTO]],3,3)</f>
        <v>462</v>
      </c>
      <c r="K2422" s="32"/>
      <c r="L2422" t="str">
        <f t="shared" si="189"/>
        <v>terminato</v>
      </c>
      <c r="M2422" t="str">
        <f t="shared" si="190"/>
        <v>A5462375</v>
      </c>
      <c r="N2422" t="str">
        <f>TRIM(C2422)</f>
        <v>EGY</v>
      </c>
      <c r="O2422" t="str">
        <f>TRIM(D2422)</f>
        <v>zan pin assuf S.A.E.</v>
      </c>
      <c r="P2422" t="str">
        <f>TRIM(E2422)</f>
        <v>terminato</v>
      </c>
      <c r="Q2422" t="str">
        <f t="shared" si="191"/>
        <v>0</v>
      </c>
      <c r="R2422" t="str">
        <f t="shared" si="191"/>
        <v>38</v>
      </c>
    </row>
    <row r="2423" spans="1:18" ht="12.75" customHeight="1" x14ac:dyDescent="0.3">
      <c r="A2423" s="16">
        <v>2428</v>
      </c>
      <c r="B2423" s="14" t="s">
        <v>1157</v>
      </c>
      <c r="C2423" s="14" t="s">
        <v>14</v>
      </c>
      <c r="D2423" s="14" t="s">
        <v>23</v>
      </c>
      <c r="E2423" s="15" t="s">
        <v>1391</v>
      </c>
      <c r="F2423" s="16">
        <v>30</v>
      </c>
      <c r="G2423" s="17">
        <v>34</v>
      </c>
      <c r="H2423" s="18">
        <f t="shared" si="187"/>
        <v>1020</v>
      </c>
      <c r="I2423" s="14" t="str">
        <f t="shared" si="188"/>
        <v>EGY-zan pin assuf S.A.E.-34</v>
      </c>
      <c r="J2423" s="32" t="str">
        <f>MID(Tabella1[[#This Row],[COD PRODOTTO]],3,3)</f>
        <v>462</v>
      </c>
      <c r="K2423" s="32"/>
      <c r="L2423" t="str">
        <f t="shared" si="189"/>
        <v>terminato</v>
      </c>
      <c r="M2423" t="str">
        <f t="shared" si="190"/>
        <v>A5462375</v>
      </c>
      <c r="N2423" t="str">
        <f>TRIM(C2423)</f>
        <v>EGY</v>
      </c>
      <c r="O2423" t="str">
        <f>TRIM(D2423)</f>
        <v>zan pin assuf S.A.E.</v>
      </c>
      <c r="P2423" t="str">
        <f>TRIM(E2423)</f>
        <v>non terminato</v>
      </c>
      <c r="Q2423" t="str">
        <f t="shared" si="191"/>
        <v>30</v>
      </c>
      <c r="R2423" t="str">
        <f t="shared" si="191"/>
        <v>34</v>
      </c>
    </row>
    <row r="2424" spans="1:18" ht="12.75" customHeight="1" x14ac:dyDescent="0.3">
      <c r="A2424" s="16">
        <v>2429</v>
      </c>
      <c r="B2424" s="14" t="s">
        <v>1158</v>
      </c>
      <c r="C2424" s="14" t="s">
        <v>14</v>
      </c>
      <c r="D2424" s="14" t="s">
        <v>23</v>
      </c>
      <c r="E2424" s="15" t="s">
        <v>1391</v>
      </c>
      <c r="F2424" s="16">
        <v>10</v>
      </c>
      <c r="G2424" s="17">
        <v>38</v>
      </c>
      <c r="H2424" s="18">
        <f t="shared" si="187"/>
        <v>380</v>
      </c>
      <c r="I2424" s="14" t="str">
        <f t="shared" si="188"/>
        <v>EGY-zan pin assuf S.A.E.-38</v>
      </c>
      <c r="J2424" s="32" t="str">
        <f>MID(Tabella1[[#This Row],[COD PRODOTTO]],3,3)</f>
        <v>375</v>
      </c>
      <c r="K2424" s="32"/>
      <c r="L2424" t="str">
        <f t="shared" si="189"/>
        <v>terminato</v>
      </c>
      <c r="M2424" t="str">
        <f t="shared" si="190"/>
        <v>G2375721</v>
      </c>
      <c r="N2424" t="str">
        <f>TRIM(C2424)</f>
        <v>EGY</v>
      </c>
      <c r="O2424" t="str">
        <f>TRIM(D2424)</f>
        <v>zan pin assuf S.A.E.</v>
      </c>
      <c r="P2424" t="str">
        <f>TRIM(E2424)</f>
        <v>non terminato</v>
      </c>
      <c r="Q2424" t="str">
        <f t="shared" si="191"/>
        <v>10</v>
      </c>
      <c r="R2424" t="str">
        <f t="shared" si="191"/>
        <v>38</v>
      </c>
    </row>
    <row r="2425" spans="1:18" ht="12.75" customHeight="1" x14ac:dyDescent="0.3">
      <c r="A2425" s="16">
        <v>2430</v>
      </c>
      <c r="B2425" s="14" t="s">
        <v>1159</v>
      </c>
      <c r="C2425" s="14" t="s">
        <v>14</v>
      </c>
      <c r="D2425" s="14" t="s">
        <v>23</v>
      </c>
      <c r="E2425" s="14" t="s">
        <v>10</v>
      </c>
      <c r="F2425" s="16">
        <v>0</v>
      </c>
      <c r="G2425" s="17">
        <v>20</v>
      </c>
      <c r="H2425" s="18" t="str">
        <f t="shared" si="187"/>
        <v/>
      </c>
      <c r="I2425" s="14" t="str">
        <f t="shared" si="188"/>
        <v>EGY-zan pin assuf S.A.E.-20</v>
      </c>
      <c r="J2425" s="32" t="str">
        <f>MID(Tabella1[[#This Row],[COD PRODOTTO]],3,3)</f>
        <v>060</v>
      </c>
      <c r="K2425" s="32"/>
      <c r="L2425" t="str">
        <f t="shared" si="189"/>
        <v>terminato</v>
      </c>
      <c r="M2425" t="str">
        <f t="shared" si="190"/>
        <v>H8060855</v>
      </c>
      <c r="N2425" t="str">
        <f>TRIM(C2425)</f>
        <v>EGY</v>
      </c>
      <c r="O2425" t="str">
        <f>TRIM(D2425)</f>
        <v>zan pin assuf S.A.E.</v>
      </c>
      <c r="P2425" t="str">
        <f>TRIM(E2425)</f>
        <v>terminato</v>
      </c>
      <c r="Q2425" t="str">
        <f t="shared" si="191"/>
        <v>0</v>
      </c>
      <c r="R2425" t="str">
        <f t="shared" si="191"/>
        <v>20</v>
      </c>
    </row>
    <row r="2426" spans="1:18" ht="12.75" customHeight="1" x14ac:dyDescent="0.3">
      <c r="A2426" s="16">
        <v>2431</v>
      </c>
      <c r="B2426" s="14" t="s">
        <v>1159</v>
      </c>
      <c r="C2426" s="14" t="s">
        <v>14</v>
      </c>
      <c r="D2426" s="14" t="s">
        <v>23</v>
      </c>
      <c r="E2426" s="15" t="s">
        <v>1391</v>
      </c>
      <c r="F2426" s="16">
        <v>10</v>
      </c>
      <c r="G2426" s="17">
        <v>29</v>
      </c>
      <c r="H2426" s="18">
        <f t="shared" si="187"/>
        <v>290</v>
      </c>
      <c r="I2426" s="14" t="str">
        <f t="shared" si="188"/>
        <v>EGY-zan pin assuf S.A.E.-29</v>
      </c>
      <c r="J2426" s="32" t="str">
        <f>MID(Tabella1[[#This Row],[COD PRODOTTO]],3,3)</f>
        <v>060</v>
      </c>
      <c r="K2426" s="32"/>
      <c r="L2426" t="str">
        <f t="shared" si="189"/>
        <v>terminato</v>
      </c>
      <c r="M2426" t="str">
        <f t="shared" si="190"/>
        <v>H8060855</v>
      </c>
      <c r="N2426" t="str">
        <f>TRIM(C2426)</f>
        <v>EGY</v>
      </c>
      <c r="O2426" t="str">
        <f>TRIM(D2426)</f>
        <v>zan pin assuf S.A.E.</v>
      </c>
      <c r="P2426" t="str">
        <f>TRIM(E2426)</f>
        <v>non terminato</v>
      </c>
      <c r="Q2426" t="str">
        <f t="shared" si="191"/>
        <v>10</v>
      </c>
      <c r="R2426" t="str">
        <f t="shared" si="191"/>
        <v>29</v>
      </c>
    </row>
    <row r="2427" spans="1:18" ht="12.75" customHeight="1" x14ac:dyDescent="0.3">
      <c r="A2427" s="16">
        <v>2432</v>
      </c>
      <c r="B2427" s="14" t="s">
        <v>1160</v>
      </c>
      <c r="C2427" s="14" t="s">
        <v>14</v>
      </c>
      <c r="D2427" s="14" t="s">
        <v>13</v>
      </c>
      <c r="E2427" s="14" t="s">
        <v>10</v>
      </c>
      <c r="F2427" s="16">
        <v>0</v>
      </c>
      <c r="G2427" s="17">
        <v>10</v>
      </c>
      <c r="H2427" s="18" t="str">
        <f t="shared" si="187"/>
        <v/>
      </c>
      <c r="I2427" s="14" t="str">
        <f t="shared" si="188"/>
        <v>EGY-ccc order-10</v>
      </c>
      <c r="J2427" s="32" t="str">
        <f>MID(Tabella1[[#This Row],[COD PRODOTTO]],3,3)</f>
        <v>403</v>
      </c>
      <c r="K2427" s="32"/>
      <c r="L2427" t="str">
        <f t="shared" si="189"/>
        <v>terminato</v>
      </c>
      <c r="M2427" t="str">
        <f t="shared" si="190"/>
        <v>H6403063</v>
      </c>
      <c r="N2427" t="str">
        <f>TRIM(C2427)</f>
        <v>EGY</v>
      </c>
      <c r="O2427" t="str">
        <f>TRIM(D2427)</f>
        <v>ccc order</v>
      </c>
      <c r="P2427" t="str">
        <f>TRIM(E2427)</f>
        <v>terminato</v>
      </c>
      <c r="Q2427" t="str">
        <f t="shared" si="191"/>
        <v>0</v>
      </c>
      <c r="R2427" t="str">
        <f t="shared" si="191"/>
        <v>10</v>
      </c>
    </row>
    <row r="2428" spans="1:18" ht="12.75" customHeight="1" x14ac:dyDescent="0.3">
      <c r="A2428" s="16">
        <v>2433</v>
      </c>
      <c r="B2428" s="14" t="s">
        <v>1160</v>
      </c>
      <c r="C2428" s="14" t="s">
        <v>14</v>
      </c>
      <c r="D2428" s="14" t="s">
        <v>13</v>
      </c>
      <c r="E2428" s="15" t="s">
        <v>1391</v>
      </c>
      <c r="F2428" s="16">
        <v>30</v>
      </c>
      <c r="G2428" s="17">
        <v>40</v>
      </c>
      <c r="H2428" s="18">
        <f t="shared" si="187"/>
        <v>1200</v>
      </c>
      <c r="I2428" s="14" t="str">
        <f t="shared" si="188"/>
        <v>EGY-ccc order-40</v>
      </c>
      <c r="J2428" s="32" t="str">
        <f>MID(Tabella1[[#This Row],[COD PRODOTTO]],3,3)</f>
        <v>403</v>
      </c>
      <c r="K2428" s="32"/>
      <c r="L2428" t="str">
        <f t="shared" si="189"/>
        <v>terminato</v>
      </c>
      <c r="M2428" t="str">
        <f t="shared" si="190"/>
        <v>H6403063</v>
      </c>
      <c r="N2428" t="str">
        <f>TRIM(C2428)</f>
        <v>EGY</v>
      </c>
      <c r="O2428" t="str">
        <f>TRIM(D2428)</f>
        <v>ccc order</v>
      </c>
      <c r="P2428" t="str">
        <f>TRIM(E2428)</f>
        <v>non terminato</v>
      </c>
      <c r="Q2428" t="str">
        <f t="shared" si="191"/>
        <v>30</v>
      </c>
      <c r="R2428" t="str">
        <f t="shared" si="191"/>
        <v>40</v>
      </c>
    </row>
    <row r="2429" spans="1:18" ht="12.75" customHeight="1" x14ac:dyDescent="0.3">
      <c r="A2429" s="16">
        <v>2434</v>
      </c>
      <c r="B2429" s="14" t="s">
        <v>1160</v>
      </c>
      <c r="C2429" s="14" t="s">
        <v>14</v>
      </c>
      <c r="D2429" s="14" t="s">
        <v>13</v>
      </c>
      <c r="E2429" s="15" t="s">
        <v>1391</v>
      </c>
      <c r="F2429" s="16">
        <v>10</v>
      </c>
      <c r="G2429" s="17">
        <v>19</v>
      </c>
      <c r="H2429" s="18">
        <f t="shared" si="187"/>
        <v>190</v>
      </c>
      <c r="I2429" s="14" t="str">
        <f t="shared" si="188"/>
        <v>EGY-ccc order-19</v>
      </c>
      <c r="J2429" s="32" t="str">
        <f>MID(Tabella1[[#This Row],[COD PRODOTTO]],3,3)</f>
        <v>403</v>
      </c>
      <c r="K2429" s="32"/>
      <c r="L2429" t="str">
        <f t="shared" si="189"/>
        <v>terminato</v>
      </c>
      <c r="M2429" t="str">
        <f t="shared" si="190"/>
        <v>H6403063</v>
      </c>
      <c r="N2429" t="str">
        <f>TRIM(C2429)</f>
        <v>EGY</v>
      </c>
      <c r="O2429" t="str">
        <f>TRIM(D2429)</f>
        <v>ccc order</v>
      </c>
      <c r="P2429" t="str">
        <f>TRIM(E2429)</f>
        <v>non terminato</v>
      </c>
      <c r="Q2429" t="str">
        <f t="shared" si="191"/>
        <v>10</v>
      </c>
      <c r="R2429" t="str">
        <f t="shared" si="191"/>
        <v>19</v>
      </c>
    </row>
    <row r="2430" spans="1:18" ht="12.75" customHeight="1" x14ac:dyDescent="0.3">
      <c r="A2430" s="16">
        <v>2435</v>
      </c>
      <c r="B2430" s="14" t="s">
        <v>1161</v>
      </c>
      <c r="C2430" s="14" t="s">
        <v>8</v>
      </c>
      <c r="D2430" s="14" t="s">
        <v>47</v>
      </c>
      <c r="E2430" s="14" t="s">
        <v>10</v>
      </c>
      <c r="F2430" s="16">
        <v>0</v>
      </c>
      <c r="G2430" s="17">
        <v>15</v>
      </c>
      <c r="H2430" s="18" t="str">
        <f t="shared" si="187"/>
        <v/>
      </c>
      <c r="I2430" s="14" t="str">
        <f t="shared" si="188"/>
        <v>ITA-zan pin SPA-15</v>
      </c>
      <c r="J2430" s="32" t="str">
        <f>MID(Tabella1[[#This Row],[COD PRODOTTO]],3,3)</f>
        <v>125</v>
      </c>
      <c r="K2430" s="32"/>
      <c r="L2430" t="str">
        <f t="shared" si="189"/>
        <v>terminato</v>
      </c>
      <c r="M2430" t="str">
        <f t="shared" si="190"/>
        <v>A4125527</v>
      </c>
      <c r="N2430" t="str">
        <f>TRIM(C2430)</f>
        <v>ITA</v>
      </c>
      <c r="O2430" t="str">
        <f>TRIM(D2430)</f>
        <v>zan pin SPA</v>
      </c>
      <c r="P2430" t="str">
        <f>TRIM(E2430)</f>
        <v>terminato</v>
      </c>
      <c r="Q2430" t="str">
        <f t="shared" si="191"/>
        <v>0</v>
      </c>
      <c r="R2430" t="str">
        <f t="shared" si="191"/>
        <v>15</v>
      </c>
    </row>
    <row r="2431" spans="1:18" ht="12.75" customHeight="1" x14ac:dyDescent="0.3">
      <c r="A2431" s="16">
        <v>2436</v>
      </c>
      <c r="B2431" s="14" t="s">
        <v>1162</v>
      </c>
      <c r="C2431" s="14" t="s">
        <v>8</v>
      </c>
      <c r="D2431" s="14" t="s">
        <v>97</v>
      </c>
      <c r="E2431" s="14" t="s">
        <v>10</v>
      </c>
      <c r="F2431" s="16">
        <v>0</v>
      </c>
      <c r="G2431" s="17">
        <v>24</v>
      </c>
      <c r="H2431" s="18" t="str">
        <f t="shared" si="187"/>
        <v/>
      </c>
      <c r="I2431" s="14" t="str">
        <f t="shared" si="188"/>
        <v>ITA-zan SPA-24</v>
      </c>
      <c r="J2431" s="32" t="str">
        <f>MID(Tabella1[[#This Row],[COD PRODOTTO]],3,3)</f>
        <v>524</v>
      </c>
      <c r="K2431" s="32"/>
      <c r="L2431" t="str">
        <f t="shared" si="189"/>
        <v>terminato</v>
      </c>
      <c r="M2431" t="str">
        <f t="shared" si="190"/>
        <v>C4524344</v>
      </c>
      <c r="N2431" t="str">
        <f>TRIM(C2431)</f>
        <v>ITA</v>
      </c>
      <c r="O2431" t="str">
        <f>TRIM(D2431)</f>
        <v>zan SPA</v>
      </c>
      <c r="P2431" t="str">
        <f>TRIM(E2431)</f>
        <v>terminato</v>
      </c>
      <c r="Q2431" t="str">
        <f t="shared" si="191"/>
        <v>0</v>
      </c>
      <c r="R2431" t="str">
        <f t="shared" si="191"/>
        <v>24</v>
      </c>
    </row>
    <row r="2432" spans="1:18" ht="12.75" customHeight="1" x14ac:dyDescent="0.3">
      <c r="A2432" s="16">
        <v>2437</v>
      </c>
      <c r="B2432" s="14" t="s">
        <v>1162</v>
      </c>
      <c r="C2432" s="14" t="s">
        <v>8</v>
      </c>
      <c r="D2432" s="14" t="s">
        <v>97</v>
      </c>
      <c r="E2432" s="15" t="s">
        <v>1391</v>
      </c>
      <c r="F2432" s="16">
        <v>30</v>
      </c>
      <c r="G2432" s="17">
        <v>12</v>
      </c>
      <c r="H2432" s="18">
        <f t="shared" si="187"/>
        <v>360</v>
      </c>
      <c r="I2432" s="14" t="str">
        <f t="shared" si="188"/>
        <v>ITA-zan SPA-12</v>
      </c>
      <c r="J2432" s="32" t="str">
        <f>MID(Tabella1[[#This Row],[COD PRODOTTO]],3,3)</f>
        <v>524</v>
      </c>
      <c r="K2432" s="32"/>
      <c r="L2432" t="str">
        <f t="shared" si="189"/>
        <v>terminato</v>
      </c>
      <c r="M2432" t="str">
        <f t="shared" si="190"/>
        <v>C4524344</v>
      </c>
      <c r="N2432" t="str">
        <f>TRIM(C2432)</f>
        <v>ITA</v>
      </c>
      <c r="O2432" t="str">
        <f>TRIM(D2432)</f>
        <v>zan SPA</v>
      </c>
      <c r="P2432" t="str">
        <f>TRIM(E2432)</f>
        <v>non terminato</v>
      </c>
      <c r="Q2432" t="str">
        <f t="shared" si="191"/>
        <v>30</v>
      </c>
      <c r="R2432" t="str">
        <f t="shared" si="191"/>
        <v>12</v>
      </c>
    </row>
    <row r="2433" spans="1:18" ht="12.75" customHeight="1" x14ac:dyDescent="0.3">
      <c r="A2433" s="16">
        <v>2438</v>
      </c>
      <c r="B2433" s="14" t="s">
        <v>1162</v>
      </c>
      <c r="C2433" s="14" t="s">
        <v>8</v>
      </c>
      <c r="D2433" s="14" t="s">
        <v>97</v>
      </c>
      <c r="E2433" s="15" t="s">
        <v>1391</v>
      </c>
      <c r="F2433" s="16">
        <v>10</v>
      </c>
      <c r="G2433" s="17">
        <v>10</v>
      </c>
      <c r="H2433" s="18">
        <f t="shared" si="187"/>
        <v>100</v>
      </c>
      <c r="I2433" s="14" t="str">
        <f t="shared" si="188"/>
        <v>ITA-zan SPA-10</v>
      </c>
      <c r="J2433" s="32" t="str">
        <f>MID(Tabella1[[#This Row],[COD PRODOTTO]],3,3)</f>
        <v>524</v>
      </c>
      <c r="K2433" s="32"/>
      <c r="L2433" t="str">
        <f t="shared" si="189"/>
        <v>terminato</v>
      </c>
      <c r="M2433" t="str">
        <f t="shared" si="190"/>
        <v>C4524344</v>
      </c>
      <c r="N2433" t="str">
        <f>TRIM(C2433)</f>
        <v>ITA</v>
      </c>
      <c r="O2433" t="str">
        <f>TRIM(D2433)</f>
        <v>zan SPA</v>
      </c>
      <c r="P2433" t="str">
        <f>TRIM(E2433)</f>
        <v>non terminato</v>
      </c>
      <c r="Q2433" t="str">
        <f t="shared" si="191"/>
        <v>10</v>
      </c>
      <c r="R2433" t="str">
        <f t="shared" si="191"/>
        <v>10</v>
      </c>
    </row>
    <row r="2434" spans="1:18" ht="12.75" customHeight="1" x14ac:dyDescent="0.3">
      <c r="A2434" s="16">
        <v>2439</v>
      </c>
      <c r="B2434" s="14" t="s">
        <v>1163</v>
      </c>
      <c r="C2434" s="14" t="s">
        <v>8</v>
      </c>
      <c r="D2434" s="14" t="s">
        <v>97</v>
      </c>
      <c r="E2434" s="15" t="s">
        <v>1391</v>
      </c>
      <c r="F2434" s="16">
        <v>30</v>
      </c>
      <c r="G2434" s="17">
        <v>32</v>
      </c>
      <c r="H2434" s="18">
        <f t="shared" ref="H2434:H2497" si="192">IF(G2434*F2434=0,"",G2434*F2434)</f>
        <v>960</v>
      </c>
      <c r="I2434" s="14" t="str">
        <f t="shared" ref="I2434:I2497" si="193">_xlfn.CONCAT(C2434,"-",D2434,"-",G2434)</f>
        <v>ITA-zan SPA-32</v>
      </c>
      <c r="J2434" s="32" t="str">
        <f>MID(Tabella1[[#This Row],[COD PRODOTTO]],3,3)</f>
        <v>780</v>
      </c>
      <c r="K2434" s="32"/>
      <c r="L2434" t="str">
        <f t="shared" si="189"/>
        <v>terminato</v>
      </c>
      <c r="M2434" t="str">
        <f t="shared" si="190"/>
        <v>S8780867</v>
      </c>
      <c r="N2434" t="str">
        <f>TRIM(C2434)</f>
        <v>ITA</v>
      </c>
      <c r="O2434" t="str">
        <f>TRIM(D2434)</f>
        <v>zan SPA</v>
      </c>
      <c r="P2434" t="str">
        <f t="shared" ref="P2434:R2497" si="194">TRIM(E2434)</f>
        <v>non terminato</v>
      </c>
      <c r="Q2434" t="str">
        <f t="shared" si="191"/>
        <v>30</v>
      </c>
      <c r="R2434" t="str">
        <f t="shared" si="191"/>
        <v>32</v>
      </c>
    </row>
    <row r="2435" spans="1:18" ht="12.75" customHeight="1" x14ac:dyDescent="0.3">
      <c r="A2435" s="16">
        <v>2440</v>
      </c>
      <c r="B2435" s="14" t="s">
        <v>1163</v>
      </c>
      <c r="C2435" s="14" t="s">
        <v>8</v>
      </c>
      <c r="D2435" s="14" t="s">
        <v>97</v>
      </c>
      <c r="E2435" s="15" t="s">
        <v>1391</v>
      </c>
      <c r="F2435" s="16">
        <v>10</v>
      </c>
      <c r="G2435" s="17">
        <v>35</v>
      </c>
      <c r="H2435" s="18">
        <f t="shared" si="192"/>
        <v>350</v>
      </c>
      <c r="I2435" s="14" t="str">
        <f t="shared" si="193"/>
        <v>ITA-zan SPA-35</v>
      </c>
      <c r="J2435" s="32" t="str">
        <f>MID(Tabella1[[#This Row],[COD PRODOTTO]],3,3)</f>
        <v>780</v>
      </c>
      <c r="K2435" s="32"/>
      <c r="L2435" t="str">
        <f t="shared" ref="L2435:L2498" si="195">IF($E2435="","non terminato","terminato")</f>
        <v>terminato</v>
      </c>
      <c r="M2435" t="str">
        <f t="shared" ref="M2435:M2498" si="196">TRIM(B2435)</f>
        <v>S8780867</v>
      </c>
      <c r="N2435" t="str">
        <f>TRIM(C2435)</f>
        <v>ITA</v>
      </c>
      <c r="O2435" t="str">
        <f>TRIM(D2435)</f>
        <v>zan SPA</v>
      </c>
      <c r="P2435" t="str">
        <f t="shared" si="194"/>
        <v>non terminato</v>
      </c>
      <c r="Q2435" t="str">
        <f t="shared" si="194"/>
        <v>10</v>
      </c>
      <c r="R2435" t="str">
        <f t="shared" si="194"/>
        <v>35</v>
      </c>
    </row>
    <row r="2436" spans="1:18" ht="12.75" customHeight="1" x14ac:dyDescent="0.3">
      <c r="A2436" s="16">
        <v>2441</v>
      </c>
      <c r="B2436" s="14" t="s">
        <v>1163</v>
      </c>
      <c r="C2436" s="14" t="s">
        <v>8</v>
      </c>
      <c r="D2436" s="14" t="s">
        <v>97</v>
      </c>
      <c r="E2436" s="14" t="s">
        <v>10</v>
      </c>
      <c r="F2436" s="16">
        <v>0</v>
      </c>
      <c r="G2436" s="17">
        <v>38</v>
      </c>
      <c r="H2436" s="18" t="str">
        <f t="shared" si="192"/>
        <v/>
      </c>
      <c r="I2436" s="14" t="str">
        <f t="shared" si="193"/>
        <v>ITA-zan SPA-38</v>
      </c>
      <c r="J2436" s="32" t="str">
        <f>MID(Tabella1[[#This Row],[COD PRODOTTO]],3,3)</f>
        <v>780</v>
      </c>
      <c r="K2436" s="32"/>
      <c r="L2436" t="str">
        <f t="shared" si="195"/>
        <v>terminato</v>
      </c>
      <c r="M2436" t="str">
        <f t="shared" si="196"/>
        <v>S8780867</v>
      </c>
      <c r="N2436" t="str">
        <f>TRIM(C2436)</f>
        <v>ITA</v>
      </c>
      <c r="O2436" t="str">
        <f>TRIM(D2436)</f>
        <v>zan SPA</v>
      </c>
      <c r="P2436" t="str">
        <f t="shared" si="194"/>
        <v>terminato</v>
      </c>
      <c r="Q2436" t="str">
        <f t="shared" si="194"/>
        <v>0</v>
      </c>
      <c r="R2436" t="str">
        <f t="shared" si="194"/>
        <v>38</v>
      </c>
    </row>
    <row r="2437" spans="1:18" ht="12.75" customHeight="1" x14ac:dyDescent="0.3">
      <c r="A2437" s="16">
        <v>2442</v>
      </c>
      <c r="B2437" s="14" t="s">
        <v>1164</v>
      </c>
      <c r="C2437" s="14" t="s">
        <v>8</v>
      </c>
      <c r="D2437" s="14" t="s">
        <v>36</v>
      </c>
      <c r="E2437" s="14" t="s">
        <v>10</v>
      </c>
      <c r="F2437" s="16">
        <v>0</v>
      </c>
      <c r="G2437" s="17">
        <v>30</v>
      </c>
      <c r="H2437" s="18" t="str">
        <f t="shared" si="192"/>
        <v/>
      </c>
      <c r="I2437" s="14" t="str">
        <f t="shared" si="193"/>
        <v>ITA-zan VETRI-30</v>
      </c>
      <c r="J2437" s="32" t="str">
        <f>MID(Tabella1[[#This Row],[COD PRODOTTO]],3,3)</f>
        <v>787</v>
      </c>
      <c r="K2437" s="32"/>
      <c r="L2437" t="str">
        <f t="shared" si="195"/>
        <v>terminato</v>
      </c>
      <c r="M2437" t="str">
        <f t="shared" si="196"/>
        <v>P0787120</v>
      </c>
      <c r="N2437" t="str">
        <f>TRIM(C2437)</f>
        <v>ITA</v>
      </c>
      <c r="O2437" t="str">
        <f>TRIM(D2437)</f>
        <v>zan VETRI</v>
      </c>
      <c r="P2437" t="str">
        <f t="shared" si="194"/>
        <v>terminato</v>
      </c>
      <c r="Q2437" t="str">
        <f t="shared" si="194"/>
        <v>0</v>
      </c>
      <c r="R2437" t="str">
        <f t="shared" si="194"/>
        <v>30</v>
      </c>
    </row>
    <row r="2438" spans="1:18" ht="12.75" customHeight="1" x14ac:dyDescent="0.3">
      <c r="A2438" s="16">
        <v>2443</v>
      </c>
      <c r="B2438" s="14" t="s">
        <v>1165</v>
      </c>
      <c r="C2438" s="14" t="s">
        <v>14</v>
      </c>
      <c r="D2438" s="14" t="s">
        <v>13</v>
      </c>
      <c r="E2438" s="14" t="s">
        <v>10</v>
      </c>
      <c r="F2438" s="16">
        <v>0</v>
      </c>
      <c r="G2438" s="17">
        <v>19</v>
      </c>
      <c r="H2438" s="18" t="str">
        <f t="shared" si="192"/>
        <v/>
      </c>
      <c r="I2438" s="14" t="str">
        <f t="shared" si="193"/>
        <v>EGY-ccc order-19</v>
      </c>
      <c r="J2438" s="32" t="str">
        <f>MID(Tabella1[[#This Row],[COD PRODOTTO]],3,3)</f>
        <v>365</v>
      </c>
      <c r="K2438" s="32"/>
      <c r="L2438" t="str">
        <f t="shared" si="195"/>
        <v>terminato</v>
      </c>
      <c r="M2438" t="str">
        <f t="shared" si="196"/>
        <v>M5365920</v>
      </c>
      <c r="N2438" t="str">
        <f>TRIM(C2438)</f>
        <v>EGY</v>
      </c>
      <c r="O2438" t="str">
        <f>TRIM(D2438)</f>
        <v>ccc order</v>
      </c>
      <c r="P2438" t="str">
        <f t="shared" si="194"/>
        <v>terminato</v>
      </c>
      <c r="Q2438" t="str">
        <f t="shared" si="194"/>
        <v>0</v>
      </c>
      <c r="R2438" t="str">
        <f t="shared" si="194"/>
        <v>19</v>
      </c>
    </row>
    <row r="2439" spans="1:18" ht="12.75" customHeight="1" x14ac:dyDescent="0.3">
      <c r="A2439" s="16">
        <v>2444</v>
      </c>
      <c r="B2439" s="14" t="s">
        <v>1165</v>
      </c>
      <c r="C2439" s="14" t="s">
        <v>14</v>
      </c>
      <c r="D2439" s="14" t="s">
        <v>13</v>
      </c>
      <c r="E2439" s="15" t="s">
        <v>1391</v>
      </c>
      <c r="F2439" s="16">
        <v>30</v>
      </c>
      <c r="G2439" s="17">
        <v>18</v>
      </c>
      <c r="H2439" s="18">
        <f t="shared" si="192"/>
        <v>540</v>
      </c>
      <c r="I2439" s="14" t="str">
        <f t="shared" si="193"/>
        <v>EGY-ccc order-18</v>
      </c>
      <c r="J2439" s="32" t="str">
        <f>MID(Tabella1[[#This Row],[COD PRODOTTO]],3,3)</f>
        <v>365</v>
      </c>
      <c r="K2439" s="32"/>
      <c r="L2439" t="str">
        <f t="shared" si="195"/>
        <v>terminato</v>
      </c>
      <c r="M2439" t="str">
        <f t="shared" si="196"/>
        <v>M5365920</v>
      </c>
      <c r="N2439" t="str">
        <f>TRIM(C2439)</f>
        <v>EGY</v>
      </c>
      <c r="O2439" t="str">
        <f>TRIM(D2439)</f>
        <v>ccc order</v>
      </c>
      <c r="P2439" t="str">
        <f t="shared" si="194"/>
        <v>non terminato</v>
      </c>
      <c r="Q2439" t="str">
        <f t="shared" si="194"/>
        <v>30</v>
      </c>
      <c r="R2439" t="str">
        <f t="shared" si="194"/>
        <v>18</v>
      </c>
    </row>
    <row r="2440" spans="1:18" ht="12.75" customHeight="1" x14ac:dyDescent="0.3">
      <c r="A2440" s="16">
        <v>2445</v>
      </c>
      <c r="B2440" s="14" t="s">
        <v>1166</v>
      </c>
      <c r="C2440" s="14" t="s">
        <v>14</v>
      </c>
      <c r="D2440" s="14" t="s">
        <v>23</v>
      </c>
      <c r="E2440" s="14" t="s">
        <v>10</v>
      </c>
      <c r="F2440" s="16">
        <v>0</v>
      </c>
      <c r="G2440" s="17">
        <v>13</v>
      </c>
      <c r="H2440" s="18" t="str">
        <f t="shared" si="192"/>
        <v/>
      </c>
      <c r="I2440" s="14" t="str">
        <f t="shared" si="193"/>
        <v>EGY-zan pin assuf S.A.E.-13</v>
      </c>
      <c r="J2440" s="32" t="str">
        <f>MID(Tabella1[[#This Row],[COD PRODOTTO]],3,3)</f>
        <v>997</v>
      </c>
      <c r="K2440" s="32"/>
      <c r="L2440" t="str">
        <f t="shared" si="195"/>
        <v>terminato</v>
      </c>
      <c r="M2440" t="str">
        <f t="shared" si="196"/>
        <v>M6997430</v>
      </c>
      <c r="N2440" t="str">
        <f>TRIM(C2440)</f>
        <v>EGY</v>
      </c>
      <c r="O2440" t="str">
        <f>TRIM(D2440)</f>
        <v>zan pin assuf S.A.E.</v>
      </c>
      <c r="P2440" t="str">
        <f t="shared" si="194"/>
        <v>terminato</v>
      </c>
      <c r="Q2440" t="str">
        <f t="shared" si="194"/>
        <v>0</v>
      </c>
      <c r="R2440" t="str">
        <f t="shared" si="194"/>
        <v>13</v>
      </c>
    </row>
    <row r="2441" spans="1:18" ht="12.75" customHeight="1" x14ac:dyDescent="0.3">
      <c r="A2441" s="16">
        <v>2446</v>
      </c>
      <c r="B2441" s="14" t="s">
        <v>1166</v>
      </c>
      <c r="C2441" s="14" t="s">
        <v>14</v>
      </c>
      <c r="D2441" s="14" t="s">
        <v>23</v>
      </c>
      <c r="E2441" s="15" t="s">
        <v>1391</v>
      </c>
      <c r="F2441" s="16">
        <v>30</v>
      </c>
      <c r="G2441" s="17">
        <v>27</v>
      </c>
      <c r="H2441" s="18">
        <f t="shared" si="192"/>
        <v>810</v>
      </c>
      <c r="I2441" s="14" t="str">
        <f t="shared" si="193"/>
        <v>EGY-zan pin assuf S.A.E.-27</v>
      </c>
      <c r="J2441" s="32" t="str">
        <f>MID(Tabella1[[#This Row],[COD PRODOTTO]],3,3)</f>
        <v>997</v>
      </c>
      <c r="K2441" s="32"/>
      <c r="L2441" t="str">
        <f t="shared" si="195"/>
        <v>terminato</v>
      </c>
      <c r="M2441" t="str">
        <f t="shared" si="196"/>
        <v>M6997430</v>
      </c>
      <c r="N2441" t="str">
        <f>TRIM(C2441)</f>
        <v>EGY</v>
      </c>
      <c r="O2441" t="str">
        <f>TRIM(D2441)</f>
        <v>zan pin assuf S.A.E.</v>
      </c>
      <c r="P2441" t="str">
        <f t="shared" si="194"/>
        <v>non terminato</v>
      </c>
      <c r="Q2441" t="str">
        <f t="shared" si="194"/>
        <v>30</v>
      </c>
      <c r="R2441" t="str">
        <f t="shared" si="194"/>
        <v>27</v>
      </c>
    </row>
    <row r="2442" spans="1:18" ht="12.75" customHeight="1" x14ac:dyDescent="0.3">
      <c r="A2442" s="16">
        <v>2447</v>
      </c>
      <c r="B2442" s="14" t="s">
        <v>1166</v>
      </c>
      <c r="C2442" s="14" t="s">
        <v>14</v>
      </c>
      <c r="D2442" s="14" t="s">
        <v>23</v>
      </c>
      <c r="E2442" s="15" t="s">
        <v>1391</v>
      </c>
      <c r="F2442" s="16">
        <v>10</v>
      </c>
      <c r="G2442" s="17">
        <v>26</v>
      </c>
      <c r="H2442" s="18">
        <f t="shared" si="192"/>
        <v>260</v>
      </c>
      <c r="I2442" s="14" t="str">
        <f t="shared" si="193"/>
        <v>EGY-zan pin assuf S.A.E.-26</v>
      </c>
      <c r="J2442" s="32" t="str">
        <f>MID(Tabella1[[#This Row],[COD PRODOTTO]],3,3)</f>
        <v>997</v>
      </c>
      <c r="K2442" s="32"/>
      <c r="L2442" t="str">
        <f t="shared" si="195"/>
        <v>terminato</v>
      </c>
      <c r="M2442" t="str">
        <f t="shared" si="196"/>
        <v>M6997430</v>
      </c>
      <c r="N2442" t="str">
        <f>TRIM(C2442)</f>
        <v>EGY</v>
      </c>
      <c r="O2442" t="str">
        <f>TRIM(D2442)</f>
        <v>zan pin assuf S.A.E.</v>
      </c>
      <c r="P2442" t="str">
        <f t="shared" si="194"/>
        <v>non terminato</v>
      </c>
      <c r="Q2442" t="str">
        <f t="shared" si="194"/>
        <v>10</v>
      </c>
      <c r="R2442" t="str">
        <f t="shared" si="194"/>
        <v>26</v>
      </c>
    </row>
    <row r="2443" spans="1:18" ht="12.75" customHeight="1" x14ac:dyDescent="0.3">
      <c r="A2443" s="16">
        <v>2448</v>
      </c>
      <c r="B2443" s="14" t="s">
        <v>1167</v>
      </c>
      <c r="C2443" s="14" t="s">
        <v>30</v>
      </c>
      <c r="D2443" s="14" t="s">
        <v>16</v>
      </c>
      <c r="E2443" s="15" t="s">
        <v>1391</v>
      </c>
      <c r="F2443" s="16">
        <v>30</v>
      </c>
      <c r="G2443" s="17">
        <v>23</v>
      </c>
      <c r="H2443" s="18">
        <f t="shared" si="192"/>
        <v>690</v>
      </c>
      <c r="I2443" s="14" t="str">
        <f t="shared" si="193"/>
        <v>NON PRESENTE-EGYPTIAN SAE-23</v>
      </c>
      <c r="J2443" s="32" t="str">
        <f>MID(Tabella1[[#This Row],[COD PRODOTTO]],3,3)</f>
        <v>930</v>
      </c>
      <c r="K2443" s="32"/>
      <c r="L2443" t="str">
        <f t="shared" si="195"/>
        <v>terminato</v>
      </c>
      <c r="M2443" t="str">
        <f t="shared" si="196"/>
        <v>T1930073</v>
      </c>
      <c r="N2443" t="str">
        <f>TRIM(C2443)</f>
        <v>NON PRESENTE</v>
      </c>
      <c r="O2443" t="str">
        <f>TRIM(D2443)</f>
        <v>EGYPTIAN SAE</v>
      </c>
      <c r="P2443" t="str">
        <f t="shared" si="194"/>
        <v>non terminato</v>
      </c>
      <c r="Q2443" t="str">
        <f t="shared" si="194"/>
        <v>30</v>
      </c>
      <c r="R2443" t="str">
        <f t="shared" si="194"/>
        <v>23</v>
      </c>
    </row>
    <row r="2444" spans="1:18" ht="12.75" customHeight="1" x14ac:dyDescent="0.3">
      <c r="A2444" s="16">
        <v>2449</v>
      </c>
      <c r="B2444" s="14" t="s">
        <v>1167</v>
      </c>
      <c r="C2444" s="14" t="s">
        <v>30</v>
      </c>
      <c r="D2444" s="14" t="s">
        <v>16</v>
      </c>
      <c r="E2444" s="14" t="s">
        <v>10</v>
      </c>
      <c r="F2444" s="16">
        <v>0</v>
      </c>
      <c r="G2444" s="17">
        <v>15</v>
      </c>
      <c r="H2444" s="18" t="str">
        <f t="shared" si="192"/>
        <v/>
      </c>
      <c r="I2444" s="14" t="str">
        <f t="shared" si="193"/>
        <v>NON PRESENTE-EGYPTIAN SAE-15</v>
      </c>
      <c r="J2444" s="32" t="str">
        <f>MID(Tabella1[[#This Row],[COD PRODOTTO]],3,3)</f>
        <v>930</v>
      </c>
      <c r="K2444" s="32"/>
      <c r="L2444" t="str">
        <f t="shared" si="195"/>
        <v>terminato</v>
      </c>
      <c r="M2444" t="str">
        <f t="shared" si="196"/>
        <v>T1930073</v>
      </c>
      <c r="N2444" t="str">
        <f>TRIM(C2444)</f>
        <v>NON PRESENTE</v>
      </c>
      <c r="O2444" t="str">
        <f>TRIM(D2444)</f>
        <v>EGYPTIAN SAE</v>
      </c>
      <c r="P2444" t="str">
        <f t="shared" si="194"/>
        <v>terminato</v>
      </c>
      <c r="Q2444" t="str">
        <f t="shared" si="194"/>
        <v>0</v>
      </c>
      <c r="R2444" t="str">
        <f t="shared" si="194"/>
        <v>15</v>
      </c>
    </row>
    <row r="2445" spans="1:18" ht="12.75" customHeight="1" x14ac:dyDescent="0.3">
      <c r="A2445" s="16">
        <v>2450</v>
      </c>
      <c r="B2445" s="14" t="s">
        <v>1167</v>
      </c>
      <c r="C2445" s="14" t="s">
        <v>30</v>
      </c>
      <c r="D2445" s="14" t="s">
        <v>16</v>
      </c>
      <c r="E2445" s="15" t="s">
        <v>1391</v>
      </c>
      <c r="F2445" s="16">
        <v>10</v>
      </c>
      <c r="G2445" s="17">
        <v>17</v>
      </c>
      <c r="H2445" s="18">
        <f t="shared" si="192"/>
        <v>170</v>
      </c>
      <c r="I2445" s="14" t="str">
        <f t="shared" si="193"/>
        <v>NON PRESENTE-EGYPTIAN SAE-17</v>
      </c>
      <c r="J2445" s="32" t="str">
        <f>MID(Tabella1[[#This Row],[COD PRODOTTO]],3,3)</f>
        <v>930</v>
      </c>
      <c r="K2445" s="32"/>
      <c r="L2445" t="str">
        <f t="shared" si="195"/>
        <v>terminato</v>
      </c>
      <c r="M2445" t="str">
        <f t="shared" si="196"/>
        <v>T1930073</v>
      </c>
      <c r="N2445" t="str">
        <f>TRIM(C2445)</f>
        <v>NON PRESENTE</v>
      </c>
      <c r="O2445" t="str">
        <f>TRIM(D2445)</f>
        <v>EGYPTIAN SAE</v>
      </c>
      <c r="P2445" t="str">
        <f t="shared" si="194"/>
        <v>non terminato</v>
      </c>
      <c r="Q2445" t="str">
        <f t="shared" si="194"/>
        <v>10</v>
      </c>
      <c r="R2445" t="str">
        <f t="shared" si="194"/>
        <v>17</v>
      </c>
    </row>
    <row r="2446" spans="1:18" ht="12.75" customHeight="1" x14ac:dyDescent="0.3">
      <c r="A2446" s="16">
        <v>2451</v>
      </c>
      <c r="B2446" s="14" t="s">
        <v>1168</v>
      </c>
      <c r="C2446" s="14" t="s">
        <v>8</v>
      </c>
      <c r="D2446" s="14" t="s">
        <v>97</v>
      </c>
      <c r="E2446" s="15" t="s">
        <v>1391</v>
      </c>
      <c r="F2446" s="16">
        <v>10</v>
      </c>
      <c r="G2446" s="17">
        <v>17</v>
      </c>
      <c r="H2446" s="18">
        <f t="shared" si="192"/>
        <v>170</v>
      </c>
      <c r="I2446" s="14" t="str">
        <f t="shared" si="193"/>
        <v>ITA-zan SPA-17</v>
      </c>
      <c r="J2446" s="32" t="str">
        <f>MID(Tabella1[[#This Row],[COD PRODOTTO]],3,3)</f>
        <v>984</v>
      </c>
      <c r="K2446" s="32"/>
      <c r="L2446" t="str">
        <f t="shared" si="195"/>
        <v>terminato</v>
      </c>
      <c r="M2446" t="str">
        <f t="shared" si="196"/>
        <v>B1984070</v>
      </c>
      <c r="N2446" t="str">
        <f>TRIM(C2446)</f>
        <v>ITA</v>
      </c>
      <c r="O2446" t="str">
        <f>TRIM(D2446)</f>
        <v>zan SPA</v>
      </c>
      <c r="P2446" t="str">
        <f t="shared" si="194"/>
        <v>non terminato</v>
      </c>
      <c r="Q2446" t="str">
        <f t="shared" si="194"/>
        <v>10</v>
      </c>
      <c r="R2446" t="str">
        <f t="shared" si="194"/>
        <v>17</v>
      </c>
    </row>
    <row r="2447" spans="1:18" ht="12.75" customHeight="1" x14ac:dyDescent="0.3">
      <c r="A2447" s="16">
        <v>2452</v>
      </c>
      <c r="B2447" s="14" t="s">
        <v>1168</v>
      </c>
      <c r="C2447" s="14" t="s">
        <v>8</v>
      </c>
      <c r="D2447" s="14" t="s">
        <v>97</v>
      </c>
      <c r="E2447" s="14" t="s">
        <v>10</v>
      </c>
      <c r="F2447" s="16">
        <v>0</v>
      </c>
      <c r="G2447" s="17">
        <v>25</v>
      </c>
      <c r="H2447" s="18" t="str">
        <f t="shared" si="192"/>
        <v/>
      </c>
      <c r="I2447" s="14" t="str">
        <f t="shared" si="193"/>
        <v>ITA-zan SPA-25</v>
      </c>
      <c r="J2447" s="32" t="str">
        <f>MID(Tabella1[[#This Row],[COD PRODOTTO]],3,3)</f>
        <v>984</v>
      </c>
      <c r="K2447" s="32"/>
      <c r="L2447" t="str">
        <f t="shared" si="195"/>
        <v>terminato</v>
      </c>
      <c r="M2447" t="str">
        <f t="shared" si="196"/>
        <v>B1984070</v>
      </c>
      <c r="N2447" t="str">
        <f>TRIM(C2447)</f>
        <v>ITA</v>
      </c>
      <c r="O2447" t="str">
        <f>TRIM(D2447)</f>
        <v>zan SPA</v>
      </c>
      <c r="P2447" t="str">
        <f t="shared" si="194"/>
        <v>terminato</v>
      </c>
      <c r="Q2447" t="str">
        <f t="shared" si="194"/>
        <v>0</v>
      </c>
      <c r="R2447" t="str">
        <f t="shared" si="194"/>
        <v>25</v>
      </c>
    </row>
    <row r="2448" spans="1:18" ht="12.75" customHeight="1" x14ac:dyDescent="0.3">
      <c r="A2448" s="16">
        <v>2453</v>
      </c>
      <c r="B2448" s="14" t="s">
        <v>1168</v>
      </c>
      <c r="C2448" s="14" t="s">
        <v>8</v>
      </c>
      <c r="D2448" s="14" t="s">
        <v>97</v>
      </c>
      <c r="E2448" s="15" t="s">
        <v>1391</v>
      </c>
      <c r="F2448" s="16">
        <v>30</v>
      </c>
      <c r="G2448" s="17">
        <v>39</v>
      </c>
      <c r="H2448" s="18">
        <f t="shared" si="192"/>
        <v>1170</v>
      </c>
      <c r="I2448" s="14" t="str">
        <f t="shared" si="193"/>
        <v>ITA-zan SPA-39</v>
      </c>
      <c r="J2448" s="32" t="str">
        <f>MID(Tabella1[[#This Row],[COD PRODOTTO]],3,3)</f>
        <v>984</v>
      </c>
      <c r="K2448" s="32"/>
      <c r="L2448" t="str">
        <f t="shared" si="195"/>
        <v>terminato</v>
      </c>
      <c r="M2448" t="str">
        <f t="shared" si="196"/>
        <v>B1984070</v>
      </c>
      <c r="N2448" t="str">
        <f>TRIM(C2448)</f>
        <v>ITA</v>
      </c>
      <c r="O2448" t="str">
        <f>TRIM(D2448)</f>
        <v>zan SPA</v>
      </c>
      <c r="P2448" t="str">
        <f t="shared" si="194"/>
        <v>non terminato</v>
      </c>
      <c r="Q2448" t="str">
        <f t="shared" si="194"/>
        <v>30</v>
      </c>
      <c r="R2448" t="str">
        <f t="shared" si="194"/>
        <v>39</v>
      </c>
    </row>
    <row r="2449" spans="1:18" ht="12.75" customHeight="1" x14ac:dyDescent="0.3">
      <c r="A2449" s="16">
        <v>2454</v>
      </c>
      <c r="B2449" s="14" t="s">
        <v>1169</v>
      </c>
      <c r="C2449" s="14" t="s">
        <v>8</v>
      </c>
      <c r="D2449" s="14" t="s">
        <v>54</v>
      </c>
      <c r="E2449" s="14" t="s">
        <v>10</v>
      </c>
      <c r="F2449" s="16">
        <v>0</v>
      </c>
      <c r="G2449" s="17">
        <v>11</v>
      </c>
      <c r="H2449" s="18" t="str">
        <f t="shared" si="192"/>
        <v/>
      </c>
      <c r="I2449" s="14" t="str">
        <f t="shared" si="193"/>
        <v>ITA-zan S.R.L.-11</v>
      </c>
      <c r="J2449" s="32" t="str">
        <f>MID(Tabella1[[#This Row],[COD PRODOTTO]],3,3)</f>
        <v>703</v>
      </c>
      <c r="K2449" s="32"/>
      <c r="L2449" t="str">
        <f t="shared" si="195"/>
        <v>terminato</v>
      </c>
      <c r="M2449" t="str">
        <f t="shared" si="196"/>
        <v>D9703161</v>
      </c>
      <c r="N2449" t="str">
        <f>TRIM(C2449)</f>
        <v>ITA</v>
      </c>
      <c r="O2449" t="str">
        <f>TRIM(D2449)</f>
        <v>zan S.R.L.</v>
      </c>
      <c r="P2449" t="str">
        <f t="shared" si="194"/>
        <v>terminato</v>
      </c>
      <c r="Q2449" t="str">
        <f t="shared" si="194"/>
        <v>0</v>
      </c>
      <c r="R2449" t="str">
        <f t="shared" si="194"/>
        <v>11</v>
      </c>
    </row>
    <row r="2450" spans="1:18" ht="12.75" customHeight="1" x14ac:dyDescent="0.3">
      <c r="A2450" s="16">
        <v>2455</v>
      </c>
      <c r="B2450" s="14" t="s">
        <v>1169</v>
      </c>
      <c r="C2450" s="14" t="s">
        <v>8</v>
      </c>
      <c r="D2450" s="14" t="s">
        <v>54</v>
      </c>
      <c r="E2450" s="15" t="s">
        <v>1391</v>
      </c>
      <c r="F2450" s="16">
        <v>10</v>
      </c>
      <c r="G2450" s="17">
        <v>13</v>
      </c>
      <c r="H2450" s="18">
        <f t="shared" si="192"/>
        <v>130</v>
      </c>
      <c r="I2450" s="14" t="str">
        <f t="shared" si="193"/>
        <v>ITA-zan S.R.L.-13</v>
      </c>
      <c r="J2450" s="32" t="str">
        <f>MID(Tabella1[[#This Row],[COD PRODOTTO]],3,3)</f>
        <v>703</v>
      </c>
      <c r="K2450" s="32"/>
      <c r="L2450" t="str">
        <f t="shared" si="195"/>
        <v>terminato</v>
      </c>
      <c r="M2450" t="str">
        <f t="shared" si="196"/>
        <v>D9703161</v>
      </c>
      <c r="N2450" t="str">
        <f>TRIM(C2450)</f>
        <v>ITA</v>
      </c>
      <c r="O2450" t="str">
        <f>TRIM(D2450)</f>
        <v>zan S.R.L.</v>
      </c>
      <c r="P2450" t="str">
        <f t="shared" si="194"/>
        <v>non terminato</v>
      </c>
      <c r="Q2450" t="str">
        <f t="shared" si="194"/>
        <v>10</v>
      </c>
      <c r="R2450" t="str">
        <f t="shared" si="194"/>
        <v>13</v>
      </c>
    </row>
    <row r="2451" spans="1:18" ht="12.75" customHeight="1" x14ac:dyDescent="0.3">
      <c r="A2451" s="16">
        <v>2456</v>
      </c>
      <c r="B2451" s="14" t="s">
        <v>1169</v>
      </c>
      <c r="C2451" s="14" t="s">
        <v>8</v>
      </c>
      <c r="D2451" s="14" t="s">
        <v>54</v>
      </c>
      <c r="E2451" s="15" t="s">
        <v>1391</v>
      </c>
      <c r="F2451" s="16">
        <v>30</v>
      </c>
      <c r="G2451" s="17">
        <v>26</v>
      </c>
      <c r="H2451" s="18">
        <f t="shared" si="192"/>
        <v>780</v>
      </c>
      <c r="I2451" s="14" t="str">
        <f t="shared" si="193"/>
        <v>ITA-zan S.R.L.-26</v>
      </c>
      <c r="J2451" s="32" t="str">
        <f>MID(Tabella1[[#This Row],[COD PRODOTTO]],3,3)</f>
        <v>703</v>
      </c>
      <c r="K2451" s="32"/>
      <c r="L2451" t="str">
        <f t="shared" si="195"/>
        <v>terminato</v>
      </c>
      <c r="M2451" t="str">
        <f t="shared" si="196"/>
        <v>D9703161</v>
      </c>
      <c r="N2451" t="str">
        <f>TRIM(C2451)</f>
        <v>ITA</v>
      </c>
      <c r="O2451" t="str">
        <f>TRIM(D2451)</f>
        <v>zan S.R.L.</v>
      </c>
      <c r="P2451" t="str">
        <f t="shared" si="194"/>
        <v>non terminato</v>
      </c>
      <c r="Q2451" t="str">
        <f t="shared" si="194"/>
        <v>30</v>
      </c>
      <c r="R2451" t="str">
        <f t="shared" si="194"/>
        <v>26</v>
      </c>
    </row>
    <row r="2452" spans="1:18" ht="12.75" customHeight="1" x14ac:dyDescent="0.3">
      <c r="A2452" s="16">
        <v>2457</v>
      </c>
      <c r="B2452" s="14" t="s">
        <v>1170</v>
      </c>
      <c r="C2452" s="14" t="s">
        <v>8</v>
      </c>
      <c r="D2452" s="14" t="s">
        <v>36</v>
      </c>
      <c r="E2452" s="14" t="s">
        <v>10</v>
      </c>
      <c r="F2452" s="16">
        <v>0</v>
      </c>
      <c r="G2452" s="17">
        <v>39</v>
      </c>
      <c r="H2452" s="18" t="str">
        <f t="shared" si="192"/>
        <v/>
      </c>
      <c r="I2452" s="14" t="str">
        <f t="shared" si="193"/>
        <v>ITA-zan VETRI-39</v>
      </c>
      <c r="J2452" s="32" t="str">
        <f>MID(Tabella1[[#This Row],[COD PRODOTTO]],3,3)</f>
        <v>501</v>
      </c>
      <c r="K2452" s="32"/>
      <c r="L2452" t="str">
        <f t="shared" si="195"/>
        <v>terminato</v>
      </c>
      <c r="M2452" t="str">
        <f t="shared" si="196"/>
        <v>S0501272</v>
      </c>
      <c r="N2452" t="str">
        <f>TRIM(C2452)</f>
        <v>ITA</v>
      </c>
      <c r="O2452" t="str">
        <f>TRIM(D2452)</f>
        <v>zan VETRI</v>
      </c>
      <c r="P2452" t="str">
        <f t="shared" si="194"/>
        <v>terminato</v>
      </c>
      <c r="Q2452" t="str">
        <f t="shared" si="194"/>
        <v>0</v>
      </c>
      <c r="R2452" t="str">
        <f t="shared" si="194"/>
        <v>39</v>
      </c>
    </row>
    <row r="2453" spans="1:18" ht="12.75" customHeight="1" x14ac:dyDescent="0.3">
      <c r="A2453" s="16">
        <v>2458</v>
      </c>
      <c r="B2453" s="14" t="s">
        <v>1170</v>
      </c>
      <c r="C2453" s="14" t="s">
        <v>8</v>
      </c>
      <c r="D2453" s="14" t="s">
        <v>36</v>
      </c>
      <c r="E2453" s="15" t="s">
        <v>1391</v>
      </c>
      <c r="F2453" s="16">
        <v>10</v>
      </c>
      <c r="G2453" s="17">
        <v>20</v>
      </c>
      <c r="H2453" s="18">
        <f t="shared" si="192"/>
        <v>200</v>
      </c>
      <c r="I2453" s="14" t="str">
        <f t="shared" si="193"/>
        <v>ITA-zan VETRI-20</v>
      </c>
      <c r="J2453" s="32" t="str">
        <f>MID(Tabella1[[#This Row],[COD PRODOTTO]],3,3)</f>
        <v>501</v>
      </c>
      <c r="K2453" s="32"/>
      <c r="L2453" t="str">
        <f t="shared" si="195"/>
        <v>terminato</v>
      </c>
      <c r="M2453" t="str">
        <f t="shared" si="196"/>
        <v>S0501272</v>
      </c>
      <c r="N2453" t="str">
        <f>TRIM(C2453)</f>
        <v>ITA</v>
      </c>
      <c r="O2453" t="str">
        <f>TRIM(D2453)</f>
        <v>zan VETRI</v>
      </c>
      <c r="P2453" t="str">
        <f t="shared" si="194"/>
        <v>non terminato</v>
      </c>
      <c r="Q2453" t="str">
        <f t="shared" si="194"/>
        <v>10</v>
      </c>
      <c r="R2453" t="str">
        <f t="shared" si="194"/>
        <v>20</v>
      </c>
    </row>
    <row r="2454" spans="1:18" ht="12.75" customHeight="1" x14ac:dyDescent="0.3">
      <c r="A2454" s="16">
        <v>2459</v>
      </c>
      <c r="B2454" s="14" t="s">
        <v>1171</v>
      </c>
      <c r="C2454" s="14" t="s">
        <v>8</v>
      </c>
      <c r="D2454" s="14" t="s">
        <v>36</v>
      </c>
      <c r="E2454" s="14" t="s">
        <v>10</v>
      </c>
      <c r="F2454" s="16">
        <v>0</v>
      </c>
      <c r="G2454" s="17">
        <v>16</v>
      </c>
      <c r="H2454" s="18" t="str">
        <f t="shared" si="192"/>
        <v/>
      </c>
      <c r="I2454" s="14" t="str">
        <f t="shared" si="193"/>
        <v>ITA-zan VETRI-16</v>
      </c>
      <c r="J2454" s="32" t="str">
        <f>MID(Tabella1[[#This Row],[COD PRODOTTO]],3,3)</f>
        <v>357</v>
      </c>
      <c r="K2454" s="32"/>
      <c r="L2454" t="str">
        <f t="shared" si="195"/>
        <v>terminato</v>
      </c>
      <c r="M2454" t="str">
        <f t="shared" si="196"/>
        <v>R2357324</v>
      </c>
      <c r="N2454" t="str">
        <f>TRIM(C2454)</f>
        <v>ITA</v>
      </c>
      <c r="O2454" t="str">
        <f>TRIM(D2454)</f>
        <v>zan VETRI</v>
      </c>
      <c r="P2454" t="str">
        <f t="shared" si="194"/>
        <v>terminato</v>
      </c>
      <c r="Q2454" t="str">
        <f t="shared" si="194"/>
        <v>0</v>
      </c>
      <c r="R2454" t="str">
        <f t="shared" si="194"/>
        <v>16</v>
      </c>
    </row>
    <row r="2455" spans="1:18" ht="12.75" customHeight="1" x14ac:dyDescent="0.3">
      <c r="A2455" s="16">
        <v>2460</v>
      </c>
      <c r="B2455" s="14" t="s">
        <v>1172</v>
      </c>
      <c r="C2455" s="14" t="s">
        <v>8</v>
      </c>
      <c r="D2455" s="14" t="s">
        <v>9</v>
      </c>
      <c r="E2455" s="14" t="s">
        <v>10</v>
      </c>
      <c r="F2455" s="16">
        <v>0</v>
      </c>
      <c r="G2455" s="17">
        <v>25</v>
      </c>
      <c r="H2455" s="18" t="str">
        <f t="shared" si="192"/>
        <v/>
      </c>
      <c r="I2455" s="14" t="str">
        <f t="shared" si="193"/>
        <v>ITA-SG-25</v>
      </c>
      <c r="J2455" s="32" t="str">
        <f>MID(Tabella1[[#This Row],[COD PRODOTTO]],3,3)</f>
        <v>459</v>
      </c>
      <c r="K2455" s="32"/>
      <c r="L2455" t="str">
        <f t="shared" si="195"/>
        <v>terminato</v>
      </c>
      <c r="M2455" t="str">
        <f t="shared" si="196"/>
        <v>L1459429</v>
      </c>
      <c r="N2455" t="str">
        <f>TRIM(C2455)</f>
        <v>ITA</v>
      </c>
      <c r="O2455" t="str">
        <f>TRIM(D2455)</f>
        <v>SG</v>
      </c>
      <c r="P2455" t="str">
        <f t="shared" si="194"/>
        <v>terminato</v>
      </c>
      <c r="Q2455" t="str">
        <f t="shared" si="194"/>
        <v>0</v>
      </c>
      <c r="R2455" t="str">
        <f t="shared" si="194"/>
        <v>25</v>
      </c>
    </row>
    <row r="2456" spans="1:18" ht="12.75" customHeight="1" x14ac:dyDescent="0.3">
      <c r="A2456" s="16">
        <v>2461</v>
      </c>
      <c r="B2456" s="14" t="s">
        <v>1172</v>
      </c>
      <c r="C2456" s="14" t="s">
        <v>8</v>
      </c>
      <c r="D2456" s="14" t="s">
        <v>9</v>
      </c>
      <c r="E2456" s="15" t="s">
        <v>1391</v>
      </c>
      <c r="F2456" s="16">
        <v>30</v>
      </c>
      <c r="G2456" s="17">
        <v>15</v>
      </c>
      <c r="H2456" s="18">
        <f t="shared" si="192"/>
        <v>450</v>
      </c>
      <c r="I2456" s="14" t="str">
        <f t="shared" si="193"/>
        <v>ITA-SG-15</v>
      </c>
      <c r="J2456" s="32" t="str">
        <f>MID(Tabella1[[#This Row],[COD PRODOTTO]],3,3)</f>
        <v>459</v>
      </c>
      <c r="K2456" s="32"/>
      <c r="L2456" t="str">
        <f t="shared" si="195"/>
        <v>terminato</v>
      </c>
      <c r="M2456" t="str">
        <f t="shared" si="196"/>
        <v>L1459429</v>
      </c>
      <c r="N2456" t="str">
        <f>TRIM(C2456)</f>
        <v>ITA</v>
      </c>
      <c r="O2456" t="str">
        <f>TRIM(D2456)</f>
        <v>SG</v>
      </c>
      <c r="P2456" t="str">
        <f t="shared" si="194"/>
        <v>non terminato</v>
      </c>
      <c r="Q2456" t="str">
        <f t="shared" si="194"/>
        <v>30</v>
      </c>
      <c r="R2456" t="str">
        <f t="shared" si="194"/>
        <v>15</v>
      </c>
    </row>
    <row r="2457" spans="1:18" ht="12.75" customHeight="1" x14ac:dyDescent="0.3">
      <c r="A2457" s="16">
        <v>2462</v>
      </c>
      <c r="B2457" s="14" t="s">
        <v>1172</v>
      </c>
      <c r="C2457" s="14" t="s">
        <v>8</v>
      </c>
      <c r="D2457" s="14" t="s">
        <v>9</v>
      </c>
      <c r="E2457" s="15" t="s">
        <v>1391</v>
      </c>
      <c r="F2457" s="16">
        <v>10</v>
      </c>
      <c r="G2457" s="17">
        <v>10</v>
      </c>
      <c r="H2457" s="18">
        <f t="shared" si="192"/>
        <v>100</v>
      </c>
      <c r="I2457" s="14" t="str">
        <f t="shared" si="193"/>
        <v>ITA-SG-10</v>
      </c>
      <c r="J2457" s="32" t="str">
        <f>MID(Tabella1[[#This Row],[COD PRODOTTO]],3,3)</f>
        <v>459</v>
      </c>
      <c r="K2457" s="32"/>
      <c r="L2457" t="str">
        <f t="shared" si="195"/>
        <v>terminato</v>
      </c>
      <c r="M2457" t="str">
        <f t="shared" si="196"/>
        <v>L1459429</v>
      </c>
      <c r="N2457" t="str">
        <f>TRIM(C2457)</f>
        <v>ITA</v>
      </c>
      <c r="O2457" t="str">
        <f>TRIM(D2457)</f>
        <v>SG</v>
      </c>
      <c r="P2457" t="str">
        <f t="shared" si="194"/>
        <v>non terminato</v>
      </c>
      <c r="Q2457" t="str">
        <f t="shared" si="194"/>
        <v>10</v>
      </c>
      <c r="R2457" t="str">
        <f t="shared" si="194"/>
        <v>10</v>
      </c>
    </row>
    <row r="2458" spans="1:18" ht="12.75" customHeight="1" x14ac:dyDescent="0.3">
      <c r="A2458" s="16">
        <v>2463</v>
      </c>
      <c r="B2458" s="14" t="s">
        <v>1173</v>
      </c>
      <c r="C2458" s="14" t="s">
        <v>8</v>
      </c>
      <c r="D2458" s="14" t="s">
        <v>180</v>
      </c>
      <c r="E2458" s="15" t="s">
        <v>1391</v>
      </c>
      <c r="F2458" s="16">
        <v>10</v>
      </c>
      <c r="G2458" s="17">
        <v>14</v>
      </c>
      <c r="H2458" s="18">
        <f t="shared" si="192"/>
        <v>140</v>
      </c>
      <c r="I2458" s="14" t="str">
        <f t="shared" si="193"/>
        <v>ITA-mull-14</v>
      </c>
      <c r="J2458" s="32" t="str">
        <f>MID(Tabella1[[#This Row],[COD PRODOTTO]],3,3)</f>
        <v>751</v>
      </c>
      <c r="K2458" s="32"/>
      <c r="L2458" t="str">
        <f t="shared" si="195"/>
        <v>terminato</v>
      </c>
      <c r="M2458" t="str">
        <f t="shared" si="196"/>
        <v>G9751152</v>
      </c>
      <c r="N2458" t="str">
        <f>TRIM(C2458)</f>
        <v>ITA</v>
      </c>
      <c r="O2458" t="str">
        <f>TRIM(D2458)</f>
        <v>mull</v>
      </c>
      <c r="P2458" t="str">
        <f t="shared" si="194"/>
        <v>non terminato</v>
      </c>
      <c r="Q2458" t="str">
        <f t="shared" si="194"/>
        <v>10</v>
      </c>
      <c r="R2458" t="str">
        <f t="shared" si="194"/>
        <v>14</v>
      </c>
    </row>
    <row r="2459" spans="1:18" ht="12.75" customHeight="1" x14ac:dyDescent="0.3">
      <c r="A2459" s="16">
        <v>2464</v>
      </c>
      <c r="B2459" s="14" t="s">
        <v>1173</v>
      </c>
      <c r="C2459" s="14" t="s">
        <v>8</v>
      </c>
      <c r="D2459" s="14" t="s">
        <v>180</v>
      </c>
      <c r="E2459" s="15" t="s">
        <v>1391</v>
      </c>
      <c r="F2459" s="16">
        <v>30</v>
      </c>
      <c r="G2459" s="17">
        <v>17</v>
      </c>
      <c r="H2459" s="18">
        <f t="shared" si="192"/>
        <v>510</v>
      </c>
      <c r="I2459" s="14" t="str">
        <f t="shared" si="193"/>
        <v>ITA-mull-17</v>
      </c>
      <c r="J2459" s="32" t="str">
        <f>MID(Tabella1[[#This Row],[COD PRODOTTO]],3,3)</f>
        <v>751</v>
      </c>
      <c r="K2459" s="32"/>
      <c r="L2459" t="str">
        <f t="shared" si="195"/>
        <v>terminato</v>
      </c>
      <c r="M2459" t="str">
        <f t="shared" si="196"/>
        <v>G9751152</v>
      </c>
      <c r="N2459" t="str">
        <f>TRIM(C2459)</f>
        <v>ITA</v>
      </c>
      <c r="O2459" t="str">
        <f>TRIM(D2459)</f>
        <v>mull</v>
      </c>
      <c r="P2459" t="str">
        <f t="shared" si="194"/>
        <v>non terminato</v>
      </c>
      <c r="Q2459" t="str">
        <f t="shared" si="194"/>
        <v>30</v>
      </c>
      <c r="R2459" t="str">
        <f t="shared" si="194"/>
        <v>17</v>
      </c>
    </row>
    <row r="2460" spans="1:18" ht="12.75" customHeight="1" x14ac:dyDescent="0.3">
      <c r="A2460" s="16">
        <v>2465</v>
      </c>
      <c r="B2460" s="14" t="s">
        <v>1174</v>
      </c>
      <c r="C2460" s="14" t="s">
        <v>8</v>
      </c>
      <c r="D2460" s="14" t="s">
        <v>75</v>
      </c>
      <c r="E2460" s="14" t="s">
        <v>10</v>
      </c>
      <c r="F2460" s="16">
        <v>0</v>
      </c>
      <c r="G2460" s="17">
        <v>16</v>
      </c>
      <c r="H2460" s="18" t="str">
        <f t="shared" si="192"/>
        <v/>
      </c>
      <c r="I2460" s="14" t="str">
        <f t="shared" si="193"/>
        <v>ITA-lollo SRL-16</v>
      </c>
      <c r="J2460" s="32" t="str">
        <f>MID(Tabella1[[#This Row],[COD PRODOTTO]],3,3)</f>
        <v>589</v>
      </c>
      <c r="K2460" s="32"/>
      <c r="L2460" t="str">
        <f t="shared" si="195"/>
        <v>terminato</v>
      </c>
      <c r="M2460" t="str">
        <f t="shared" si="196"/>
        <v>M7589885</v>
      </c>
      <c r="N2460" t="str">
        <f>TRIM(C2460)</f>
        <v>ITA</v>
      </c>
      <c r="O2460" t="str">
        <f>TRIM(D2460)</f>
        <v>lollo SRL</v>
      </c>
      <c r="P2460" t="str">
        <f t="shared" si="194"/>
        <v>terminato</v>
      </c>
      <c r="Q2460" t="str">
        <f t="shared" si="194"/>
        <v>0</v>
      </c>
      <c r="R2460" t="str">
        <f t="shared" si="194"/>
        <v>16</v>
      </c>
    </row>
    <row r="2461" spans="1:18" ht="12.75" customHeight="1" x14ac:dyDescent="0.3">
      <c r="A2461" s="16">
        <v>2466</v>
      </c>
      <c r="B2461" s="14" t="s">
        <v>1175</v>
      </c>
      <c r="C2461" s="14" t="s">
        <v>8</v>
      </c>
      <c r="D2461" s="14" t="s">
        <v>9</v>
      </c>
      <c r="E2461" s="14" t="s">
        <v>10</v>
      </c>
      <c r="F2461" s="16">
        <v>0</v>
      </c>
      <c r="G2461" s="17">
        <v>18</v>
      </c>
      <c r="H2461" s="18" t="str">
        <f t="shared" si="192"/>
        <v/>
      </c>
      <c r="I2461" s="14" t="str">
        <f t="shared" si="193"/>
        <v>ITA-SG-18</v>
      </c>
      <c r="J2461" s="32" t="str">
        <f>MID(Tabella1[[#This Row],[COD PRODOTTO]],3,3)</f>
        <v>410</v>
      </c>
      <c r="K2461" s="32"/>
      <c r="L2461" t="str">
        <f t="shared" si="195"/>
        <v>terminato</v>
      </c>
      <c r="M2461" t="str">
        <f t="shared" si="196"/>
        <v>D2410503</v>
      </c>
      <c r="N2461" t="str">
        <f>TRIM(C2461)</f>
        <v>ITA</v>
      </c>
      <c r="O2461" t="str">
        <f>TRIM(D2461)</f>
        <v>SG</v>
      </c>
      <c r="P2461" t="str">
        <f t="shared" si="194"/>
        <v>terminato</v>
      </c>
      <c r="Q2461" t="str">
        <f t="shared" si="194"/>
        <v>0</v>
      </c>
      <c r="R2461" t="str">
        <f t="shared" si="194"/>
        <v>18</v>
      </c>
    </row>
    <row r="2462" spans="1:18" ht="12.75" customHeight="1" x14ac:dyDescent="0.3">
      <c r="A2462" s="16">
        <v>2467</v>
      </c>
      <c r="B2462" s="14" t="s">
        <v>1175</v>
      </c>
      <c r="C2462" s="14" t="s">
        <v>8</v>
      </c>
      <c r="D2462" s="14" t="s">
        <v>9</v>
      </c>
      <c r="E2462" s="15" t="s">
        <v>1391</v>
      </c>
      <c r="F2462" s="16">
        <v>10</v>
      </c>
      <c r="G2462" s="17">
        <v>10</v>
      </c>
      <c r="H2462" s="18">
        <f t="shared" si="192"/>
        <v>100</v>
      </c>
      <c r="I2462" s="14" t="str">
        <f t="shared" si="193"/>
        <v>ITA-SG-10</v>
      </c>
      <c r="J2462" s="32" t="str">
        <f>MID(Tabella1[[#This Row],[COD PRODOTTO]],3,3)</f>
        <v>410</v>
      </c>
      <c r="K2462" s="32"/>
      <c r="L2462" t="str">
        <f t="shared" si="195"/>
        <v>terminato</v>
      </c>
      <c r="M2462" t="str">
        <f t="shared" si="196"/>
        <v>D2410503</v>
      </c>
      <c r="N2462" t="str">
        <f>TRIM(C2462)</f>
        <v>ITA</v>
      </c>
      <c r="O2462" t="str">
        <f>TRIM(D2462)</f>
        <v>SG</v>
      </c>
      <c r="P2462" t="str">
        <f t="shared" si="194"/>
        <v>non terminato</v>
      </c>
      <c r="Q2462" t="str">
        <f t="shared" si="194"/>
        <v>10</v>
      </c>
      <c r="R2462" t="str">
        <f t="shared" si="194"/>
        <v>10</v>
      </c>
    </row>
    <row r="2463" spans="1:18" ht="12.75" customHeight="1" x14ac:dyDescent="0.3">
      <c r="A2463" s="16">
        <v>2468</v>
      </c>
      <c r="B2463" s="14" t="s">
        <v>1176</v>
      </c>
      <c r="C2463" s="14" t="s">
        <v>8</v>
      </c>
      <c r="D2463" s="14" t="s">
        <v>36</v>
      </c>
      <c r="E2463" s="14" t="s">
        <v>10</v>
      </c>
      <c r="F2463" s="16">
        <v>0</v>
      </c>
      <c r="G2463" s="17">
        <v>22</v>
      </c>
      <c r="H2463" s="18" t="str">
        <f t="shared" si="192"/>
        <v/>
      </c>
      <c r="I2463" s="14" t="str">
        <f t="shared" si="193"/>
        <v>ITA-zan VETRI-22</v>
      </c>
      <c r="J2463" s="32" t="str">
        <f>MID(Tabella1[[#This Row],[COD PRODOTTO]],3,3)</f>
        <v>252</v>
      </c>
      <c r="K2463" s="32"/>
      <c r="L2463" t="str">
        <f t="shared" si="195"/>
        <v>terminato</v>
      </c>
      <c r="M2463" t="str">
        <f t="shared" si="196"/>
        <v>D4252915</v>
      </c>
      <c r="N2463" t="str">
        <f>TRIM(C2463)</f>
        <v>ITA</v>
      </c>
      <c r="O2463" t="str">
        <f>TRIM(D2463)</f>
        <v>zan VETRI</v>
      </c>
      <c r="P2463" t="str">
        <f t="shared" si="194"/>
        <v>terminato</v>
      </c>
      <c r="Q2463" t="str">
        <f t="shared" si="194"/>
        <v>0</v>
      </c>
      <c r="R2463" t="str">
        <f t="shared" si="194"/>
        <v>22</v>
      </c>
    </row>
    <row r="2464" spans="1:18" ht="12.75" customHeight="1" x14ac:dyDescent="0.3">
      <c r="A2464" s="16">
        <v>2469</v>
      </c>
      <c r="B2464" s="14" t="s">
        <v>1177</v>
      </c>
      <c r="C2464" s="14" t="s">
        <v>8</v>
      </c>
      <c r="D2464" s="14" t="s">
        <v>47</v>
      </c>
      <c r="E2464" s="14" t="s">
        <v>10</v>
      </c>
      <c r="F2464" s="16">
        <v>0</v>
      </c>
      <c r="G2464" s="17">
        <v>13</v>
      </c>
      <c r="H2464" s="18" t="str">
        <f t="shared" si="192"/>
        <v/>
      </c>
      <c r="I2464" s="14" t="str">
        <f t="shared" si="193"/>
        <v>ITA-zan pin SPA-13</v>
      </c>
      <c r="J2464" s="32" t="str">
        <f>MID(Tabella1[[#This Row],[COD PRODOTTO]],3,3)</f>
        <v>501</v>
      </c>
      <c r="K2464" s="32"/>
      <c r="L2464" t="str">
        <f t="shared" si="195"/>
        <v>terminato</v>
      </c>
      <c r="M2464" t="str">
        <f t="shared" si="196"/>
        <v>F7501841</v>
      </c>
      <c r="N2464" t="str">
        <f>TRIM(C2464)</f>
        <v>ITA</v>
      </c>
      <c r="O2464" t="str">
        <f>TRIM(D2464)</f>
        <v>zan pin SPA</v>
      </c>
      <c r="P2464" t="str">
        <f t="shared" si="194"/>
        <v>terminato</v>
      </c>
      <c r="Q2464" t="str">
        <f t="shared" si="194"/>
        <v>0</v>
      </c>
      <c r="R2464" t="str">
        <f t="shared" si="194"/>
        <v>13</v>
      </c>
    </row>
    <row r="2465" spans="1:18" ht="12.75" customHeight="1" x14ac:dyDescent="0.3">
      <c r="A2465" s="16">
        <v>2470</v>
      </c>
      <c r="B2465" s="14" t="s">
        <v>1178</v>
      </c>
      <c r="C2465" s="14" t="s">
        <v>8</v>
      </c>
      <c r="D2465" s="14" t="s">
        <v>47</v>
      </c>
      <c r="E2465" s="15" t="s">
        <v>1391</v>
      </c>
      <c r="F2465" s="16">
        <v>10</v>
      </c>
      <c r="G2465" s="17">
        <v>13</v>
      </c>
      <c r="H2465" s="18">
        <f t="shared" si="192"/>
        <v>130</v>
      </c>
      <c r="I2465" s="14" t="str">
        <f t="shared" si="193"/>
        <v>ITA-zan pin SPA-13</v>
      </c>
      <c r="J2465" s="32" t="str">
        <f>MID(Tabella1[[#This Row],[COD PRODOTTO]],3,3)</f>
        <v>608</v>
      </c>
      <c r="K2465" s="32"/>
      <c r="L2465" t="str">
        <f t="shared" si="195"/>
        <v>terminato</v>
      </c>
      <c r="M2465" t="str">
        <f t="shared" si="196"/>
        <v>R6608032</v>
      </c>
      <c r="N2465" t="str">
        <f>TRIM(C2465)</f>
        <v>ITA</v>
      </c>
      <c r="O2465" t="str">
        <f>TRIM(D2465)</f>
        <v>zan pin SPA</v>
      </c>
      <c r="P2465" t="str">
        <f t="shared" si="194"/>
        <v>non terminato</v>
      </c>
      <c r="Q2465" t="str">
        <f t="shared" si="194"/>
        <v>10</v>
      </c>
      <c r="R2465" t="str">
        <f t="shared" si="194"/>
        <v>13</v>
      </c>
    </row>
    <row r="2466" spans="1:18" ht="12.75" customHeight="1" x14ac:dyDescent="0.3">
      <c r="A2466" s="16">
        <v>2471</v>
      </c>
      <c r="B2466" s="14" t="s">
        <v>1178</v>
      </c>
      <c r="C2466" s="14" t="s">
        <v>8</v>
      </c>
      <c r="D2466" s="14" t="s">
        <v>47</v>
      </c>
      <c r="E2466" s="14" t="s">
        <v>10</v>
      </c>
      <c r="F2466" s="16">
        <v>0</v>
      </c>
      <c r="G2466" s="17">
        <v>32</v>
      </c>
      <c r="H2466" s="18" t="str">
        <f t="shared" si="192"/>
        <v/>
      </c>
      <c r="I2466" s="14" t="str">
        <f t="shared" si="193"/>
        <v>ITA-zan pin SPA-32</v>
      </c>
      <c r="J2466" s="32" t="str">
        <f>MID(Tabella1[[#This Row],[COD PRODOTTO]],3,3)</f>
        <v>608</v>
      </c>
      <c r="K2466" s="32"/>
      <c r="L2466" t="str">
        <f t="shared" si="195"/>
        <v>terminato</v>
      </c>
      <c r="M2466" t="str">
        <f t="shared" si="196"/>
        <v>R6608032</v>
      </c>
      <c r="N2466" t="str">
        <f>TRIM(C2466)</f>
        <v>ITA</v>
      </c>
      <c r="O2466" t="str">
        <f>TRIM(D2466)</f>
        <v>zan pin SPA</v>
      </c>
      <c r="P2466" t="str">
        <f t="shared" si="194"/>
        <v>terminato</v>
      </c>
      <c r="Q2466" t="str">
        <f t="shared" si="194"/>
        <v>0</v>
      </c>
      <c r="R2466" t="str">
        <f t="shared" si="194"/>
        <v>32</v>
      </c>
    </row>
    <row r="2467" spans="1:18" ht="12.75" customHeight="1" x14ac:dyDescent="0.3">
      <c r="A2467" s="16">
        <v>2472</v>
      </c>
      <c r="B2467" s="14" t="s">
        <v>1178</v>
      </c>
      <c r="C2467" s="14" t="s">
        <v>8</v>
      </c>
      <c r="D2467" s="14" t="s">
        <v>47</v>
      </c>
      <c r="E2467" s="15" t="s">
        <v>1391</v>
      </c>
      <c r="F2467" s="16">
        <v>30</v>
      </c>
      <c r="G2467" s="17">
        <v>13</v>
      </c>
      <c r="H2467" s="18">
        <f t="shared" si="192"/>
        <v>390</v>
      </c>
      <c r="I2467" s="14" t="str">
        <f t="shared" si="193"/>
        <v>ITA-zan pin SPA-13</v>
      </c>
      <c r="J2467" s="32" t="str">
        <f>MID(Tabella1[[#This Row],[COD PRODOTTO]],3,3)</f>
        <v>608</v>
      </c>
      <c r="K2467" s="32"/>
      <c r="L2467" t="str">
        <f t="shared" si="195"/>
        <v>terminato</v>
      </c>
      <c r="M2467" t="str">
        <f t="shared" si="196"/>
        <v>R6608032</v>
      </c>
      <c r="N2467" t="str">
        <f>TRIM(C2467)</f>
        <v>ITA</v>
      </c>
      <c r="O2467" t="str">
        <f>TRIM(D2467)</f>
        <v>zan pin SPA</v>
      </c>
      <c r="P2467" t="str">
        <f t="shared" si="194"/>
        <v>non terminato</v>
      </c>
      <c r="Q2467" t="str">
        <f t="shared" si="194"/>
        <v>30</v>
      </c>
      <c r="R2467" t="str">
        <f t="shared" si="194"/>
        <v>13</v>
      </c>
    </row>
    <row r="2468" spans="1:18" ht="12.75" customHeight="1" x14ac:dyDescent="0.3">
      <c r="A2468" s="16">
        <v>2473</v>
      </c>
      <c r="B2468" s="14" t="s">
        <v>1179</v>
      </c>
      <c r="C2468" s="14" t="s">
        <v>8</v>
      </c>
      <c r="D2468" s="14" t="s">
        <v>9</v>
      </c>
      <c r="E2468" s="15" t="s">
        <v>1391</v>
      </c>
      <c r="F2468" s="16">
        <v>10</v>
      </c>
      <c r="G2468" s="17">
        <v>28</v>
      </c>
      <c r="H2468" s="18">
        <f t="shared" si="192"/>
        <v>280</v>
      </c>
      <c r="I2468" s="14" t="str">
        <f t="shared" si="193"/>
        <v>ITA-SG-28</v>
      </c>
      <c r="J2468" s="32" t="str">
        <f>MID(Tabella1[[#This Row],[COD PRODOTTO]],3,3)</f>
        <v>885</v>
      </c>
      <c r="K2468" s="32"/>
      <c r="L2468" t="str">
        <f t="shared" si="195"/>
        <v>terminato</v>
      </c>
      <c r="M2468" t="str">
        <f t="shared" si="196"/>
        <v>R9885280</v>
      </c>
      <c r="N2468" t="str">
        <f>TRIM(C2468)</f>
        <v>ITA</v>
      </c>
      <c r="O2468" t="str">
        <f>TRIM(D2468)</f>
        <v>SG</v>
      </c>
      <c r="P2468" t="str">
        <f t="shared" si="194"/>
        <v>non terminato</v>
      </c>
      <c r="Q2468" t="str">
        <f t="shared" si="194"/>
        <v>10</v>
      </c>
      <c r="R2468" t="str">
        <f t="shared" si="194"/>
        <v>28</v>
      </c>
    </row>
    <row r="2469" spans="1:18" ht="12.75" customHeight="1" x14ac:dyDescent="0.3">
      <c r="A2469" s="16">
        <v>2474</v>
      </c>
      <c r="B2469" s="14" t="s">
        <v>1179</v>
      </c>
      <c r="C2469" s="14" t="s">
        <v>8</v>
      </c>
      <c r="D2469" s="14" t="s">
        <v>9</v>
      </c>
      <c r="E2469" s="15" t="s">
        <v>1391</v>
      </c>
      <c r="F2469" s="16">
        <v>30</v>
      </c>
      <c r="G2469" s="17">
        <v>25</v>
      </c>
      <c r="H2469" s="18">
        <f t="shared" si="192"/>
        <v>750</v>
      </c>
      <c r="I2469" s="14" t="str">
        <f t="shared" si="193"/>
        <v>ITA-SG-25</v>
      </c>
      <c r="J2469" s="32" t="str">
        <f>MID(Tabella1[[#This Row],[COD PRODOTTO]],3,3)</f>
        <v>885</v>
      </c>
      <c r="K2469" s="32"/>
      <c r="L2469" t="str">
        <f t="shared" si="195"/>
        <v>terminato</v>
      </c>
      <c r="M2469" t="str">
        <f t="shared" si="196"/>
        <v>R9885280</v>
      </c>
      <c r="N2469" t="str">
        <f>TRIM(C2469)</f>
        <v>ITA</v>
      </c>
      <c r="O2469" t="str">
        <f>TRIM(D2469)</f>
        <v>SG</v>
      </c>
      <c r="P2469" t="str">
        <f t="shared" si="194"/>
        <v>non terminato</v>
      </c>
      <c r="Q2469" t="str">
        <f t="shared" si="194"/>
        <v>30</v>
      </c>
      <c r="R2469" t="str">
        <f t="shared" si="194"/>
        <v>25</v>
      </c>
    </row>
    <row r="2470" spans="1:18" ht="12.75" customHeight="1" x14ac:dyDescent="0.3">
      <c r="A2470" s="16">
        <v>2475</v>
      </c>
      <c r="B2470" s="14" t="s">
        <v>1179</v>
      </c>
      <c r="C2470" s="14" t="s">
        <v>8</v>
      </c>
      <c r="D2470" s="14" t="s">
        <v>9</v>
      </c>
      <c r="E2470" s="14" t="s">
        <v>10</v>
      </c>
      <c r="F2470" s="16">
        <v>0</v>
      </c>
      <c r="G2470" s="17">
        <v>33</v>
      </c>
      <c r="H2470" s="18" t="str">
        <f t="shared" si="192"/>
        <v/>
      </c>
      <c r="I2470" s="14" t="str">
        <f t="shared" si="193"/>
        <v>ITA-SG-33</v>
      </c>
      <c r="J2470" s="32" t="str">
        <f>MID(Tabella1[[#This Row],[COD PRODOTTO]],3,3)</f>
        <v>885</v>
      </c>
      <c r="K2470" s="32"/>
      <c r="L2470" t="str">
        <f t="shared" si="195"/>
        <v>terminato</v>
      </c>
      <c r="M2470" t="str">
        <f t="shared" si="196"/>
        <v>R9885280</v>
      </c>
      <c r="N2470" t="str">
        <f>TRIM(C2470)</f>
        <v>ITA</v>
      </c>
      <c r="O2470" t="str">
        <f>TRIM(D2470)</f>
        <v>SG</v>
      </c>
      <c r="P2470" t="str">
        <f t="shared" si="194"/>
        <v>terminato</v>
      </c>
      <c r="Q2470" t="str">
        <f t="shared" si="194"/>
        <v>0</v>
      </c>
      <c r="R2470" t="str">
        <f t="shared" si="194"/>
        <v>33</v>
      </c>
    </row>
    <row r="2471" spans="1:18" ht="12.75" customHeight="1" x14ac:dyDescent="0.3">
      <c r="A2471" s="16">
        <v>2476</v>
      </c>
      <c r="B2471" s="14" t="s">
        <v>1180</v>
      </c>
      <c r="C2471" s="14" t="s">
        <v>8</v>
      </c>
      <c r="D2471" s="14" t="s">
        <v>9</v>
      </c>
      <c r="E2471" s="15" t="s">
        <v>1391</v>
      </c>
      <c r="F2471" s="16">
        <v>10</v>
      </c>
      <c r="G2471" s="17">
        <v>12</v>
      </c>
      <c r="H2471" s="18">
        <f t="shared" si="192"/>
        <v>120</v>
      </c>
      <c r="I2471" s="14" t="str">
        <f t="shared" si="193"/>
        <v>ITA-SG-12</v>
      </c>
      <c r="J2471" s="32" t="str">
        <f>MID(Tabella1[[#This Row],[COD PRODOTTO]],3,3)</f>
        <v>954</v>
      </c>
      <c r="K2471" s="32"/>
      <c r="L2471" t="str">
        <f t="shared" si="195"/>
        <v>terminato</v>
      </c>
      <c r="M2471" t="str">
        <f t="shared" si="196"/>
        <v>S0954741</v>
      </c>
      <c r="N2471" t="str">
        <f>TRIM(C2471)</f>
        <v>ITA</v>
      </c>
      <c r="O2471" t="str">
        <f>TRIM(D2471)</f>
        <v>SG</v>
      </c>
      <c r="P2471" t="str">
        <f t="shared" si="194"/>
        <v>non terminato</v>
      </c>
      <c r="Q2471" t="str">
        <f t="shared" si="194"/>
        <v>10</v>
      </c>
      <c r="R2471" t="str">
        <f t="shared" si="194"/>
        <v>12</v>
      </c>
    </row>
    <row r="2472" spans="1:18" ht="12.75" customHeight="1" x14ac:dyDescent="0.3">
      <c r="A2472" s="16">
        <v>2477</v>
      </c>
      <c r="B2472" s="14" t="s">
        <v>1180</v>
      </c>
      <c r="C2472" s="14" t="s">
        <v>8</v>
      </c>
      <c r="D2472" s="14" t="s">
        <v>9</v>
      </c>
      <c r="E2472" s="14" t="s">
        <v>10</v>
      </c>
      <c r="F2472" s="16">
        <v>0</v>
      </c>
      <c r="G2472" s="17">
        <v>11</v>
      </c>
      <c r="H2472" s="18" t="str">
        <f t="shared" si="192"/>
        <v/>
      </c>
      <c r="I2472" s="14" t="str">
        <f t="shared" si="193"/>
        <v>ITA-SG-11</v>
      </c>
      <c r="J2472" s="32" t="str">
        <f>MID(Tabella1[[#This Row],[COD PRODOTTO]],3,3)</f>
        <v>954</v>
      </c>
      <c r="K2472" s="32"/>
      <c r="L2472" t="str">
        <f t="shared" si="195"/>
        <v>terminato</v>
      </c>
      <c r="M2472" t="str">
        <f t="shared" si="196"/>
        <v>S0954741</v>
      </c>
      <c r="N2472" t="str">
        <f>TRIM(C2472)</f>
        <v>ITA</v>
      </c>
      <c r="O2472" t="str">
        <f>TRIM(D2472)</f>
        <v>SG</v>
      </c>
      <c r="P2472" t="str">
        <f t="shared" si="194"/>
        <v>terminato</v>
      </c>
      <c r="Q2472" t="str">
        <f t="shared" si="194"/>
        <v>0</v>
      </c>
      <c r="R2472" t="str">
        <f t="shared" si="194"/>
        <v>11</v>
      </c>
    </row>
    <row r="2473" spans="1:18" ht="12.75" customHeight="1" x14ac:dyDescent="0.3">
      <c r="A2473" s="16">
        <v>2478</v>
      </c>
      <c r="B2473" s="14" t="s">
        <v>1180</v>
      </c>
      <c r="C2473" s="14" t="s">
        <v>8</v>
      </c>
      <c r="D2473" s="14" t="s">
        <v>9</v>
      </c>
      <c r="E2473" s="15" t="s">
        <v>1391</v>
      </c>
      <c r="F2473" s="16">
        <v>30</v>
      </c>
      <c r="G2473" s="17">
        <v>35</v>
      </c>
      <c r="H2473" s="18">
        <f t="shared" si="192"/>
        <v>1050</v>
      </c>
      <c r="I2473" s="14" t="str">
        <f t="shared" si="193"/>
        <v>ITA-SG-35</v>
      </c>
      <c r="J2473" s="32" t="str">
        <f>MID(Tabella1[[#This Row],[COD PRODOTTO]],3,3)</f>
        <v>954</v>
      </c>
      <c r="K2473" s="32"/>
      <c r="L2473" t="str">
        <f t="shared" si="195"/>
        <v>terminato</v>
      </c>
      <c r="M2473" t="str">
        <f t="shared" si="196"/>
        <v>S0954741</v>
      </c>
      <c r="N2473" t="str">
        <f>TRIM(C2473)</f>
        <v>ITA</v>
      </c>
      <c r="O2473" t="str">
        <f>TRIM(D2473)</f>
        <v>SG</v>
      </c>
      <c r="P2473" t="str">
        <f t="shared" si="194"/>
        <v>non terminato</v>
      </c>
      <c r="Q2473" t="str">
        <f t="shared" si="194"/>
        <v>30</v>
      </c>
      <c r="R2473" t="str">
        <f t="shared" si="194"/>
        <v>35</v>
      </c>
    </row>
    <row r="2474" spans="1:18" ht="12.75" customHeight="1" x14ac:dyDescent="0.3">
      <c r="A2474" s="16">
        <v>2479</v>
      </c>
      <c r="B2474" s="14" t="s">
        <v>1181</v>
      </c>
      <c r="C2474" s="14" t="s">
        <v>8</v>
      </c>
      <c r="D2474" s="14" t="s">
        <v>9</v>
      </c>
      <c r="E2474" s="15" t="s">
        <v>1391</v>
      </c>
      <c r="F2474" s="16">
        <v>20</v>
      </c>
      <c r="G2474" s="17">
        <v>20</v>
      </c>
      <c r="H2474" s="18">
        <f t="shared" si="192"/>
        <v>400</v>
      </c>
      <c r="I2474" s="14" t="str">
        <f t="shared" si="193"/>
        <v>ITA-SG-20</v>
      </c>
      <c r="J2474" s="32" t="str">
        <f>MID(Tabella1[[#This Row],[COD PRODOTTO]],3,3)</f>
        <v>683</v>
      </c>
      <c r="K2474" s="32"/>
      <c r="L2474" t="str">
        <f t="shared" si="195"/>
        <v>terminato</v>
      </c>
      <c r="M2474" t="str">
        <f t="shared" si="196"/>
        <v>D9683112</v>
      </c>
      <c r="N2474" t="str">
        <f>TRIM(C2474)</f>
        <v>ITA</v>
      </c>
      <c r="O2474" t="str">
        <f>TRIM(D2474)</f>
        <v>SG</v>
      </c>
      <c r="P2474" t="str">
        <f t="shared" si="194"/>
        <v>non terminato</v>
      </c>
      <c r="Q2474" t="str">
        <f t="shared" si="194"/>
        <v>20</v>
      </c>
      <c r="R2474" t="str">
        <f t="shared" si="194"/>
        <v>20</v>
      </c>
    </row>
    <row r="2475" spans="1:18" ht="12.75" customHeight="1" x14ac:dyDescent="0.3">
      <c r="A2475" s="16">
        <v>2480</v>
      </c>
      <c r="B2475" s="14" t="s">
        <v>1181</v>
      </c>
      <c r="C2475" s="14" t="s">
        <v>8</v>
      </c>
      <c r="D2475" s="14" t="s">
        <v>9</v>
      </c>
      <c r="E2475" s="15" t="s">
        <v>1391</v>
      </c>
      <c r="F2475" s="16">
        <v>10</v>
      </c>
      <c r="G2475" s="17">
        <v>16</v>
      </c>
      <c r="H2475" s="18">
        <f t="shared" si="192"/>
        <v>160</v>
      </c>
      <c r="I2475" s="14" t="str">
        <f t="shared" si="193"/>
        <v>ITA-SG-16</v>
      </c>
      <c r="J2475" s="32" t="str">
        <f>MID(Tabella1[[#This Row],[COD PRODOTTO]],3,3)</f>
        <v>683</v>
      </c>
      <c r="K2475" s="32"/>
      <c r="L2475" t="str">
        <f t="shared" si="195"/>
        <v>terminato</v>
      </c>
      <c r="M2475" t="str">
        <f t="shared" si="196"/>
        <v>D9683112</v>
      </c>
      <c r="N2475" t="str">
        <f>TRIM(C2475)</f>
        <v>ITA</v>
      </c>
      <c r="O2475" t="str">
        <f>TRIM(D2475)</f>
        <v>SG</v>
      </c>
      <c r="P2475" t="str">
        <f t="shared" si="194"/>
        <v>non terminato</v>
      </c>
      <c r="Q2475" t="str">
        <f t="shared" si="194"/>
        <v>10</v>
      </c>
      <c r="R2475" t="str">
        <f t="shared" si="194"/>
        <v>16</v>
      </c>
    </row>
    <row r="2476" spans="1:18" ht="12.75" customHeight="1" x14ac:dyDescent="0.3">
      <c r="A2476" s="16">
        <v>2481</v>
      </c>
      <c r="B2476" s="14" t="s">
        <v>1181</v>
      </c>
      <c r="C2476" s="14" t="s">
        <v>8</v>
      </c>
      <c r="D2476" s="14" t="s">
        <v>9</v>
      </c>
      <c r="E2476" s="14" t="s">
        <v>10</v>
      </c>
      <c r="F2476" s="16">
        <v>0</v>
      </c>
      <c r="G2476" s="17">
        <v>10</v>
      </c>
      <c r="H2476" s="18" t="str">
        <f t="shared" si="192"/>
        <v/>
      </c>
      <c r="I2476" s="14" t="str">
        <f t="shared" si="193"/>
        <v>ITA-SG-10</v>
      </c>
      <c r="J2476" s="32" t="str">
        <f>MID(Tabella1[[#This Row],[COD PRODOTTO]],3,3)</f>
        <v>683</v>
      </c>
      <c r="K2476" s="32"/>
      <c r="L2476" t="str">
        <f t="shared" si="195"/>
        <v>terminato</v>
      </c>
      <c r="M2476" t="str">
        <f t="shared" si="196"/>
        <v>D9683112</v>
      </c>
      <c r="N2476" t="str">
        <f>TRIM(C2476)</f>
        <v>ITA</v>
      </c>
      <c r="O2476" t="str">
        <f>TRIM(D2476)</f>
        <v>SG</v>
      </c>
      <c r="P2476" t="str">
        <f t="shared" si="194"/>
        <v>terminato</v>
      </c>
      <c r="Q2476" t="str">
        <f t="shared" si="194"/>
        <v>0</v>
      </c>
      <c r="R2476" t="str">
        <f t="shared" si="194"/>
        <v>10</v>
      </c>
    </row>
    <row r="2477" spans="1:18" ht="12.75" customHeight="1" x14ac:dyDescent="0.3">
      <c r="A2477" s="16">
        <v>2482</v>
      </c>
      <c r="B2477" s="14" t="s">
        <v>1181</v>
      </c>
      <c r="C2477" s="14" t="s">
        <v>8</v>
      </c>
      <c r="D2477" s="14" t="s">
        <v>9</v>
      </c>
      <c r="E2477" s="15" t="s">
        <v>1391</v>
      </c>
      <c r="F2477" s="16">
        <v>30</v>
      </c>
      <c r="G2477" s="17">
        <v>23</v>
      </c>
      <c r="H2477" s="18">
        <f t="shared" si="192"/>
        <v>690</v>
      </c>
      <c r="I2477" s="14" t="str">
        <f t="shared" si="193"/>
        <v>ITA-SG-23</v>
      </c>
      <c r="J2477" s="32" t="str">
        <f>MID(Tabella1[[#This Row],[COD PRODOTTO]],3,3)</f>
        <v>683</v>
      </c>
      <c r="K2477" s="32"/>
      <c r="L2477" t="str">
        <f t="shared" si="195"/>
        <v>terminato</v>
      </c>
      <c r="M2477" t="str">
        <f t="shared" si="196"/>
        <v>D9683112</v>
      </c>
      <c r="N2477" t="str">
        <f>TRIM(C2477)</f>
        <v>ITA</v>
      </c>
      <c r="O2477" t="str">
        <f>TRIM(D2477)</f>
        <v>SG</v>
      </c>
      <c r="P2477" t="str">
        <f t="shared" si="194"/>
        <v>non terminato</v>
      </c>
      <c r="Q2477" t="str">
        <f t="shared" si="194"/>
        <v>30</v>
      </c>
      <c r="R2477" t="str">
        <f t="shared" si="194"/>
        <v>23</v>
      </c>
    </row>
    <row r="2478" spans="1:18" ht="12.75" customHeight="1" x14ac:dyDescent="0.3">
      <c r="A2478" s="16">
        <v>2483</v>
      </c>
      <c r="B2478" s="14" t="s">
        <v>1182</v>
      </c>
      <c r="C2478" s="14" t="s">
        <v>8</v>
      </c>
      <c r="D2478" s="14" t="s">
        <v>9</v>
      </c>
      <c r="E2478" s="15" t="s">
        <v>1391</v>
      </c>
      <c r="F2478" s="16">
        <v>30</v>
      </c>
      <c r="G2478" s="17">
        <v>36</v>
      </c>
      <c r="H2478" s="18">
        <f t="shared" si="192"/>
        <v>1080</v>
      </c>
      <c r="I2478" s="14" t="str">
        <f t="shared" si="193"/>
        <v>ITA-SG-36</v>
      </c>
      <c r="J2478" s="32" t="str">
        <f>MID(Tabella1[[#This Row],[COD PRODOTTO]],3,3)</f>
        <v>273</v>
      </c>
      <c r="K2478" s="32"/>
      <c r="L2478" t="str">
        <f t="shared" si="195"/>
        <v>terminato</v>
      </c>
      <c r="M2478" t="str">
        <f t="shared" si="196"/>
        <v>M6273192</v>
      </c>
      <c r="N2478" t="str">
        <f>TRIM(C2478)</f>
        <v>ITA</v>
      </c>
      <c r="O2478" t="str">
        <f>TRIM(D2478)</f>
        <v>SG</v>
      </c>
      <c r="P2478" t="str">
        <f t="shared" si="194"/>
        <v>non terminato</v>
      </c>
      <c r="Q2478" t="str">
        <f t="shared" si="194"/>
        <v>30</v>
      </c>
      <c r="R2478" t="str">
        <f t="shared" si="194"/>
        <v>36</v>
      </c>
    </row>
    <row r="2479" spans="1:18" ht="12.75" customHeight="1" x14ac:dyDescent="0.3">
      <c r="A2479" s="16">
        <v>2484</v>
      </c>
      <c r="B2479" s="14" t="s">
        <v>1182</v>
      </c>
      <c r="C2479" s="14" t="s">
        <v>8</v>
      </c>
      <c r="D2479" s="14" t="s">
        <v>9</v>
      </c>
      <c r="E2479" s="14" t="s">
        <v>10</v>
      </c>
      <c r="F2479" s="16">
        <v>0</v>
      </c>
      <c r="G2479" s="17">
        <v>22</v>
      </c>
      <c r="H2479" s="18" t="str">
        <f t="shared" si="192"/>
        <v/>
      </c>
      <c r="I2479" s="14" t="str">
        <f t="shared" si="193"/>
        <v>ITA-SG-22</v>
      </c>
      <c r="J2479" s="32" t="str">
        <f>MID(Tabella1[[#This Row],[COD PRODOTTO]],3,3)</f>
        <v>273</v>
      </c>
      <c r="K2479" s="32"/>
      <c r="L2479" t="str">
        <f t="shared" si="195"/>
        <v>terminato</v>
      </c>
      <c r="M2479" t="str">
        <f t="shared" si="196"/>
        <v>M6273192</v>
      </c>
      <c r="N2479" t="str">
        <f>TRIM(C2479)</f>
        <v>ITA</v>
      </c>
      <c r="O2479" t="str">
        <f>TRIM(D2479)</f>
        <v>SG</v>
      </c>
      <c r="P2479" t="str">
        <f t="shared" si="194"/>
        <v>terminato</v>
      </c>
      <c r="Q2479" t="str">
        <f t="shared" si="194"/>
        <v>0</v>
      </c>
      <c r="R2479" t="str">
        <f t="shared" si="194"/>
        <v>22</v>
      </c>
    </row>
    <row r="2480" spans="1:18" ht="12.75" customHeight="1" x14ac:dyDescent="0.3">
      <c r="A2480" s="16">
        <v>2485</v>
      </c>
      <c r="B2480" s="14" t="s">
        <v>1182</v>
      </c>
      <c r="C2480" s="14" t="s">
        <v>8</v>
      </c>
      <c r="D2480" s="14" t="s">
        <v>9</v>
      </c>
      <c r="E2480" s="15" t="s">
        <v>1391</v>
      </c>
      <c r="F2480" s="16">
        <v>10</v>
      </c>
      <c r="G2480" s="17">
        <v>14</v>
      </c>
      <c r="H2480" s="18">
        <f t="shared" si="192"/>
        <v>140</v>
      </c>
      <c r="I2480" s="14" t="str">
        <f t="shared" si="193"/>
        <v>ITA-SG-14</v>
      </c>
      <c r="J2480" s="32" t="str">
        <f>MID(Tabella1[[#This Row],[COD PRODOTTO]],3,3)</f>
        <v>273</v>
      </c>
      <c r="K2480" s="32"/>
      <c r="L2480" t="str">
        <f t="shared" si="195"/>
        <v>terminato</v>
      </c>
      <c r="M2480" t="str">
        <f t="shared" si="196"/>
        <v>M6273192</v>
      </c>
      <c r="N2480" t="str">
        <f>TRIM(C2480)</f>
        <v>ITA</v>
      </c>
      <c r="O2480" t="str">
        <f>TRIM(D2480)</f>
        <v>SG</v>
      </c>
      <c r="P2480" t="str">
        <f t="shared" si="194"/>
        <v>non terminato</v>
      </c>
      <c r="Q2480" t="str">
        <f t="shared" si="194"/>
        <v>10</v>
      </c>
      <c r="R2480" t="str">
        <f t="shared" si="194"/>
        <v>14</v>
      </c>
    </row>
    <row r="2481" spans="1:18" ht="12.75" customHeight="1" x14ac:dyDescent="0.3">
      <c r="A2481" s="16">
        <v>2486</v>
      </c>
      <c r="B2481" s="14" t="s">
        <v>1183</v>
      </c>
      <c r="C2481" s="14" t="s">
        <v>8</v>
      </c>
      <c r="D2481" s="14" t="s">
        <v>9</v>
      </c>
      <c r="E2481" s="15" t="s">
        <v>1391</v>
      </c>
      <c r="F2481" s="16">
        <v>10</v>
      </c>
      <c r="G2481" s="17">
        <v>11</v>
      </c>
      <c r="H2481" s="18">
        <f t="shared" si="192"/>
        <v>110</v>
      </c>
      <c r="I2481" s="14" t="str">
        <f t="shared" si="193"/>
        <v>ITA-SG-11</v>
      </c>
      <c r="J2481" s="32" t="str">
        <f>MID(Tabella1[[#This Row],[COD PRODOTTO]],3,3)</f>
        <v>448</v>
      </c>
      <c r="K2481" s="32"/>
      <c r="L2481" t="str">
        <f t="shared" si="195"/>
        <v>terminato</v>
      </c>
      <c r="M2481" t="str">
        <f t="shared" si="196"/>
        <v>C0448675</v>
      </c>
      <c r="N2481" t="str">
        <f>TRIM(C2481)</f>
        <v>ITA</v>
      </c>
      <c r="O2481" t="str">
        <f>TRIM(D2481)</f>
        <v>SG</v>
      </c>
      <c r="P2481" t="str">
        <f t="shared" si="194"/>
        <v>non terminato</v>
      </c>
      <c r="Q2481" t="str">
        <f t="shared" si="194"/>
        <v>10</v>
      </c>
      <c r="R2481" t="str">
        <f t="shared" si="194"/>
        <v>11</v>
      </c>
    </row>
    <row r="2482" spans="1:18" ht="12.75" customHeight="1" x14ac:dyDescent="0.3">
      <c r="A2482" s="16">
        <v>2487</v>
      </c>
      <c r="B2482" s="14" t="s">
        <v>1183</v>
      </c>
      <c r="C2482" s="14" t="s">
        <v>8</v>
      </c>
      <c r="D2482" s="14" t="s">
        <v>9</v>
      </c>
      <c r="E2482" s="14" t="s">
        <v>10</v>
      </c>
      <c r="F2482" s="16">
        <v>0</v>
      </c>
      <c r="G2482" s="17">
        <v>18</v>
      </c>
      <c r="H2482" s="18" t="str">
        <f t="shared" si="192"/>
        <v/>
      </c>
      <c r="I2482" s="14" t="str">
        <f t="shared" si="193"/>
        <v>ITA-SG-18</v>
      </c>
      <c r="J2482" s="32" t="str">
        <f>MID(Tabella1[[#This Row],[COD PRODOTTO]],3,3)</f>
        <v>448</v>
      </c>
      <c r="K2482" s="32"/>
      <c r="L2482" t="str">
        <f t="shared" si="195"/>
        <v>terminato</v>
      </c>
      <c r="M2482" t="str">
        <f t="shared" si="196"/>
        <v>C0448675</v>
      </c>
      <c r="N2482" t="str">
        <f>TRIM(C2482)</f>
        <v>ITA</v>
      </c>
      <c r="O2482" t="str">
        <f>TRIM(D2482)</f>
        <v>SG</v>
      </c>
      <c r="P2482" t="str">
        <f t="shared" si="194"/>
        <v>terminato</v>
      </c>
      <c r="Q2482" t="str">
        <f t="shared" si="194"/>
        <v>0</v>
      </c>
      <c r="R2482" t="str">
        <f t="shared" si="194"/>
        <v>18</v>
      </c>
    </row>
    <row r="2483" spans="1:18" ht="12.75" customHeight="1" x14ac:dyDescent="0.3">
      <c r="A2483" s="16">
        <v>2488</v>
      </c>
      <c r="B2483" s="14" t="s">
        <v>1184</v>
      </c>
      <c r="C2483" s="14" t="s">
        <v>8</v>
      </c>
      <c r="D2483" s="14" t="s">
        <v>54</v>
      </c>
      <c r="E2483" s="14" t="s">
        <v>10</v>
      </c>
      <c r="F2483" s="16">
        <v>0</v>
      </c>
      <c r="G2483" s="17">
        <v>33</v>
      </c>
      <c r="H2483" s="18" t="str">
        <f t="shared" si="192"/>
        <v/>
      </c>
      <c r="I2483" s="14" t="str">
        <f t="shared" si="193"/>
        <v>ITA-zan S.R.L.-33</v>
      </c>
      <c r="J2483" s="32" t="str">
        <f>MID(Tabella1[[#This Row],[COD PRODOTTO]],3,3)</f>
        <v>228</v>
      </c>
      <c r="K2483" s="32"/>
      <c r="L2483" t="str">
        <f t="shared" si="195"/>
        <v>terminato</v>
      </c>
      <c r="M2483" t="str">
        <f t="shared" si="196"/>
        <v>F2228435</v>
      </c>
      <c r="N2483" t="str">
        <f>TRIM(C2483)</f>
        <v>ITA</v>
      </c>
      <c r="O2483" t="str">
        <f>TRIM(D2483)</f>
        <v>zan S.R.L.</v>
      </c>
      <c r="P2483" t="str">
        <f t="shared" si="194"/>
        <v>terminato</v>
      </c>
      <c r="Q2483" t="str">
        <f t="shared" si="194"/>
        <v>0</v>
      </c>
      <c r="R2483" t="str">
        <f t="shared" si="194"/>
        <v>33</v>
      </c>
    </row>
    <row r="2484" spans="1:18" ht="12.75" customHeight="1" x14ac:dyDescent="0.3">
      <c r="A2484" s="16">
        <v>2489</v>
      </c>
      <c r="B2484" s="14" t="s">
        <v>1184</v>
      </c>
      <c r="C2484" s="14" t="s">
        <v>8</v>
      </c>
      <c r="D2484" s="14" t="s">
        <v>54</v>
      </c>
      <c r="E2484" s="15" t="s">
        <v>1391</v>
      </c>
      <c r="F2484" s="16">
        <v>30</v>
      </c>
      <c r="G2484" s="17">
        <v>29</v>
      </c>
      <c r="H2484" s="18">
        <f t="shared" si="192"/>
        <v>870</v>
      </c>
      <c r="I2484" s="14" t="str">
        <f t="shared" si="193"/>
        <v>ITA-zan S.R.L.-29</v>
      </c>
      <c r="J2484" s="32" t="str">
        <f>MID(Tabella1[[#This Row],[COD PRODOTTO]],3,3)</f>
        <v>228</v>
      </c>
      <c r="K2484" s="32"/>
      <c r="L2484" t="str">
        <f t="shared" si="195"/>
        <v>terminato</v>
      </c>
      <c r="M2484" t="str">
        <f t="shared" si="196"/>
        <v>F2228435</v>
      </c>
      <c r="N2484" t="str">
        <f>TRIM(C2484)</f>
        <v>ITA</v>
      </c>
      <c r="O2484" t="str">
        <f>TRIM(D2484)</f>
        <v>zan S.R.L.</v>
      </c>
      <c r="P2484" t="str">
        <f t="shared" si="194"/>
        <v>non terminato</v>
      </c>
      <c r="Q2484" t="str">
        <f t="shared" si="194"/>
        <v>30</v>
      </c>
      <c r="R2484" t="str">
        <f t="shared" si="194"/>
        <v>29</v>
      </c>
    </row>
    <row r="2485" spans="1:18" ht="12.75" customHeight="1" x14ac:dyDescent="0.3">
      <c r="A2485" s="16">
        <v>2490</v>
      </c>
      <c r="B2485" s="14" t="s">
        <v>1184</v>
      </c>
      <c r="C2485" s="14" t="s">
        <v>8</v>
      </c>
      <c r="D2485" s="14" t="s">
        <v>54</v>
      </c>
      <c r="E2485" s="15" t="s">
        <v>1391</v>
      </c>
      <c r="F2485" s="16">
        <v>10</v>
      </c>
      <c r="G2485" s="17">
        <v>40</v>
      </c>
      <c r="H2485" s="18">
        <f t="shared" si="192"/>
        <v>400</v>
      </c>
      <c r="I2485" s="14" t="str">
        <f t="shared" si="193"/>
        <v>ITA-zan S.R.L.-40</v>
      </c>
      <c r="J2485" s="32" t="str">
        <f>MID(Tabella1[[#This Row],[COD PRODOTTO]],3,3)</f>
        <v>228</v>
      </c>
      <c r="K2485" s="32"/>
      <c r="L2485" t="str">
        <f t="shared" si="195"/>
        <v>terminato</v>
      </c>
      <c r="M2485" t="str">
        <f t="shared" si="196"/>
        <v>F2228435</v>
      </c>
      <c r="N2485" t="str">
        <f>TRIM(C2485)</f>
        <v>ITA</v>
      </c>
      <c r="O2485" t="str">
        <f>TRIM(D2485)</f>
        <v>zan S.R.L.</v>
      </c>
      <c r="P2485" t="str">
        <f t="shared" si="194"/>
        <v>non terminato</v>
      </c>
      <c r="Q2485" t="str">
        <f t="shared" si="194"/>
        <v>10</v>
      </c>
      <c r="R2485" t="str">
        <f t="shared" si="194"/>
        <v>40</v>
      </c>
    </row>
    <row r="2486" spans="1:18" ht="12.75" customHeight="1" x14ac:dyDescent="0.3">
      <c r="A2486" s="16">
        <v>2491</v>
      </c>
      <c r="B2486" s="14" t="s">
        <v>1185</v>
      </c>
      <c r="C2486" s="14" t="s">
        <v>8</v>
      </c>
      <c r="D2486" s="14" t="s">
        <v>36</v>
      </c>
      <c r="E2486" s="14" t="s">
        <v>10</v>
      </c>
      <c r="F2486" s="16">
        <v>0</v>
      </c>
      <c r="G2486" s="17">
        <v>21</v>
      </c>
      <c r="H2486" s="18" t="str">
        <f t="shared" si="192"/>
        <v/>
      </c>
      <c r="I2486" s="14" t="str">
        <f t="shared" si="193"/>
        <v>ITA-zan VETRI-21</v>
      </c>
      <c r="J2486" s="32" t="str">
        <f>MID(Tabella1[[#This Row],[COD PRODOTTO]],3,3)</f>
        <v>871</v>
      </c>
      <c r="K2486" s="32"/>
      <c r="L2486" t="str">
        <f t="shared" si="195"/>
        <v>terminato</v>
      </c>
      <c r="M2486" t="str">
        <f t="shared" si="196"/>
        <v>N4871582</v>
      </c>
      <c r="N2486" t="str">
        <f>TRIM(C2486)</f>
        <v>ITA</v>
      </c>
      <c r="O2486" t="str">
        <f>TRIM(D2486)</f>
        <v>zan VETRI</v>
      </c>
      <c r="P2486" t="str">
        <f t="shared" si="194"/>
        <v>terminato</v>
      </c>
      <c r="Q2486" t="str">
        <f t="shared" si="194"/>
        <v>0</v>
      </c>
      <c r="R2486" t="str">
        <f t="shared" si="194"/>
        <v>21</v>
      </c>
    </row>
    <row r="2487" spans="1:18" ht="12.75" customHeight="1" x14ac:dyDescent="0.3">
      <c r="A2487" s="16">
        <v>2492</v>
      </c>
      <c r="B2487" s="14" t="s">
        <v>1185</v>
      </c>
      <c r="C2487" s="14" t="s">
        <v>8</v>
      </c>
      <c r="D2487" s="14" t="s">
        <v>36</v>
      </c>
      <c r="E2487" s="15" t="s">
        <v>1391</v>
      </c>
      <c r="F2487" s="16">
        <v>10</v>
      </c>
      <c r="G2487" s="17">
        <v>22</v>
      </c>
      <c r="H2487" s="18">
        <f t="shared" si="192"/>
        <v>220</v>
      </c>
      <c r="I2487" s="14" t="str">
        <f t="shared" si="193"/>
        <v>ITA-zan VETRI-22</v>
      </c>
      <c r="J2487" s="32" t="str">
        <f>MID(Tabella1[[#This Row],[COD PRODOTTO]],3,3)</f>
        <v>871</v>
      </c>
      <c r="K2487" s="32"/>
      <c r="L2487" t="str">
        <f t="shared" si="195"/>
        <v>terminato</v>
      </c>
      <c r="M2487" t="str">
        <f t="shared" si="196"/>
        <v>N4871582</v>
      </c>
      <c r="N2487" t="str">
        <f>TRIM(C2487)</f>
        <v>ITA</v>
      </c>
      <c r="O2487" t="str">
        <f>TRIM(D2487)</f>
        <v>zan VETRI</v>
      </c>
      <c r="P2487" t="str">
        <f t="shared" si="194"/>
        <v>non terminato</v>
      </c>
      <c r="Q2487" t="str">
        <f t="shared" si="194"/>
        <v>10</v>
      </c>
      <c r="R2487" t="str">
        <f t="shared" si="194"/>
        <v>22</v>
      </c>
    </row>
    <row r="2488" spans="1:18" ht="12.75" customHeight="1" x14ac:dyDescent="0.3">
      <c r="A2488" s="16">
        <v>2493</v>
      </c>
      <c r="B2488" s="14" t="s">
        <v>1185</v>
      </c>
      <c r="C2488" s="14" t="s">
        <v>8</v>
      </c>
      <c r="D2488" s="14" t="s">
        <v>36</v>
      </c>
      <c r="E2488" s="15" t="s">
        <v>1391</v>
      </c>
      <c r="F2488" s="16">
        <v>30</v>
      </c>
      <c r="G2488" s="17">
        <v>17</v>
      </c>
      <c r="H2488" s="18">
        <f t="shared" si="192"/>
        <v>510</v>
      </c>
      <c r="I2488" s="14" t="str">
        <f t="shared" si="193"/>
        <v>ITA-zan VETRI-17</v>
      </c>
      <c r="J2488" s="32" t="str">
        <f>MID(Tabella1[[#This Row],[COD PRODOTTO]],3,3)</f>
        <v>871</v>
      </c>
      <c r="K2488" s="32"/>
      <c r="L2488" t="str">
        <f t="shared" si="195"/>
        <v>terminato</v>
      </c>
      <c r="M2488" t="str">
        <f t="shared" si="196"/>
        <v>N4871582</v>
      </c>
      <c r="N2488" t="str">
        <f>TRIM(C2488)</f>
        <v>ITA</v>
      </c>
      <c r="O2488" t="str">
        <f>TRIM(D2488)</f>
        <v>zan VETRI</v>
      </c>
      <c r="P2488" t="str">
        <f t="shared" si="194"/>
        <v>non terminato</v>
      </c>
      <c r="Q2488" t="str">
        <f t="shared" si="194"/>
        <v>30</v>
      </c>
      <c r="R2488" t="str">
        <f t="shared" si="194"/>
        <v>17</v>
      </c>
    </row>
    <row r="2489" spans="1:18" ht="12.75" customHeight="1" x14ac:dyDescent="0.3">
      <c r="A2489" s="16">
        <v>2494</v>
      </c>
      <c r="B2489" s="14" t="s">
        <v>1186</v>
      </c>
      <c r="C2489" s="14" t="s">
        <v>8</v>
      </c>
      <c r="D2489" s="14" t="s">
        <v>75</v>
      </c>
      <c r="E2489" s="14" t="s">
        <v>10</v>
      </c>
      <c r="F2489" s="16">
        <v>0</v>
      </c>
      <c r="G2489" s="17">
        <v>32</v>
      </c>
      <c r="H2489" s="18" t="str">
        <f t="shared" si="192"/>
        <v/>
      </c>
      <c r="I2489" s="14" t="str">
        <f t="shared" si="193"/>
        <v>ITA-lollo SRL-32</v>
      </c>
      <c r="J2489" s="32" t="str">
        <f>MID(Tabella1[[#This Row],[COD PRODOTTO]],3,3)</f>
        <v>024</v>
      </c>
      <c r="K2489" s="32"/>
      <c r="L2489" t="str">
        <f t="shared" si="195"/>
        <v>terminato</v>
      </c>
      <c r="M2489" t="str">
        <f t="shared" si="196"/>
        <v>M1024521</v>
      </c>
      <c r="N2489" t="str">
        <f>TRIM(C2489)</f>
        <v>ITA</v>
      </c>
      <c r="O2489" t="str">
        <f>TRIM(D2489)</f>
        <v>lollo SRL</v>
      </c>
      <c r="P2489" t="str">
        <f t="shared" si="194"/>
        <v>terminato</v>
      </c>
      <c r="Q2489" t="str">
        <f t="shared" si="194"/>
        <v>0</v>
      </c>
      <c r="R2489" t="str">
        <f t="shared" si="194"/>
        <v>32</v>
      </c>
    </row>
    <row r="2490" spans="1:18" ht="12.75" customHeight="1" x14ac:dyDescent="0.3">
      <c r="A2490" s="16">
        <v>2495</v>
      </c>
      <c r="B2490" s="14" t="s">
        <v>1187</v>
      </c>
      <c r="C2490" s="14" t="s">
        <v>8</v>
      </c>
      <c r="D2490" s="14" t="s">
        <v>9</v>
      </c>
      <c r="E2490" s="14" t="s">
        <v>10</v>
      </c>
      <c r="F2490" s="16">
        <v>0</v>
      </c>
      <c r="G2490" s="17">
        <v>33</v>
      </c>
      <c r="H2490" s="18" t="str">
        <f t="shared" si="192"/>
        <v/>
      </c>
      <c r="I2490" s="14" t="str">
        <f t="shared" si="193"/>
        <v>ITA-SG-33</v>
      </c>
      <c r="J2490" s="32" t="str">
        <f>MID(Tabella1[[#This Row],[COD PRODOTTO]],3,3)</f>
        <v>579</v>
      </c>
      <c r="K2490" s="32"/>
      <c r="L2490" t="str">
        <f t="shared" si="195"/>
        <v>terminato</v>
      </c>
      <c r="M2490" t="str">
        <f t="shared" si="196"/>
        <v>E3579863</v>
      </c>
      <c r="N2490" t="str">
        <f>TRIM(C2490)</f>
        <v>ITA</v>
      </c>
      <c r="O2490" t="str">
        <f>TRIM(D2490)</f>
        <v>SG</v>
      </c>
      <c r="P2490" t="str">
        <f t="shared" si="194"/>
        <v>terminato</v>
      </c>
      <c r="Q2490" t="str">
        <f t="shared" si="194"/>
        <v>0</v>
      </c>
      <c r="R2490" t="str">
        <f t="shared" si="194"/>
        <v>33</v>
      </c>
    </row>
    <row r="2491" spans="1:18" ht="12.75" customHeight="1" x14ac:dyDescent="0.3">
      <c r="A2491" s="16">
        <v>2496</v>
      </c>
      <c r="B2491" s="14" t="s">
        <v>1188</v>
      </c>
      <c r="C2491" s="14" t="s">
        <v>14</v>
      </c>
      <c r="D2491" s="14" t="s">
        <v>13</v>
      </c>
      <c r="E2491" s="14" t="s">
        <v>10</v>
      </c>
      <c r="F2491" s="16">
        <v>0</v>
      </c>
      <c r="G2491" s="17">
        <v>17</v>
      </c>
      <c r="H2491" s="18" t="str">
        <f t="shared" si="192"/>
        <v/>
      </c>
      <c r="I2491" s="14" t="str">
        <f t="shared" si="193"/>
        <v>EGY-ccc order-17</v>
      </c>
      <c r="J2491" s="32" t="str">
        <f>MID(Tabella1[[#This Row],[COD PRODOTTO]],3,3)</f>
        <v>711</v>
      </c>
      <c r="K2491" s="32"/>
      <c r="L2491" t="str">
        <f t="shared" si="195"/>
        <v>terminato</v>
      </c>
      <c r="M2491" t="str">
        <f t="shared" si="196"/>
        <v>A8711356</v>
      </c>
      <c r="N2491" t="str">
        <f>TRIM(C2491)</f>
        <v>EGY</v>
      </c>
      <c r="O2491" t="str">
        <f>TRIM(D2491)</f>
        <v>ccc order</v>
      </c>
      <c r="P2491" t="str">
        <f t="shared" si="194"/>
        <v>terminato</v>
      </c>
      <c r="Q2491" t="str">
        <f t="shared" si="194"/>
        <v>0</v>
      </c>
      <c r="R2491" t="str">
        <f t="shared" si="194"/>
        <v>17</v>
      </c>
    </row>
    <row r="2492" spans="1:18" ht="12.75" customHeight="1" x14ac:dyDescent="0.3">
      <c r="A2492" s="16">
        <v>2497</v>
      </c>
      <c r="B2492" s="14" t="s">
        <v>1188</v>
      </c>
      <c r="C2492" s="14" t="s">
        <v>14</v>
      </c>
      <c r="D2492" s="14" t="s">
        <v>13</v>
      </c>
      <c r="E2492" s="15" t="s">
        <v>1391</v>
      </c>
      <c r="F2492" s="16">
        <v>10</v>
      </c>
      <c r="G2492" s="17">
        <v>19</v>
      </c>
      <c r="H2492" s="18">
        <f t="shared" si="192"/>
        <v>190</v>
      </c>
      <c r="I2492" s="14" t="str">
        <f t="shared" si="193"/>
        <v>EGY-ccc order-19</v>
      </c>
      <c r="J2492" s="32" t="str">
        <f>MID(Tabella1[[#This Row],[COD PRODOTTO]],3,3)</f>
        <v>711</v>
      </c>
      <c r="K2492" s="32"/>
      <c r="L2492" t="str">
        <f t="shared" si="195"/>
        <v>terminato</v>
      </c>
      <c r="M2492" t="str">
        <f t="shared" si="196"/>
        <v>A8711356</v>
      </c>
      <c r="N2492" t="str">
        <f>TRIM(C2492)</f>
        <v>EGY</v>
      </c>
      <c r="O2492" t="str">
        <f>TRIM(D2492)</f>
        <v>ccc order</v>
      </c>
      <c r="P2492" t="str">
        <f t="shared" si="194"/>
        <v>non terminato</v>
      </c>
      <c r="Q2492" t="str">
        <f t="shared" si="194"/>
        <v>10</v>
      </c>
      <c r="R2492" t="str">
        <f t="shared" si="194"/>
        <v>19</v>
      </c>
    </row>
    <row r="2493" spans="1:18" ht="12.75" customHeight="1" x14ac:dyDescent="0.3">
      <c r="A2493" s="16">
        <v>2498</v>
      </c>
      <c r="B2493" s="14" t="s">
        <v>1188</v>
      </c>
      <c r="C2493" s="14" t="s">
        <v>14</v>
      </c>
      <c r="D2493" s="14" t="s">
        <v>13</v>
      </c>
      <c r="E2493" s="15" t="s">
        <v>1391</v>
      </c>
      <c r="F2493" s="16">
        <v>30</v>
      </c>
      <c r="G2493" s="17">
        <v>22</v>
      </c>
      <c r="H2493" s="18">
        <f t="shared" si="192"/>
        <v>660</v>
      </c>
      <c r="I2493" s="14" t="str">
        <f t="shared" si="193"/>
        <v>EGY-ccc order-22</v>
      </c>
      <c r="J2493" s="32" t="str">
        <f>MID(Tabella1[[#This Row],[COD PRODOTTO]],3,3)</f>
        <v>711</v>
      </c>
      <c r="K2493" s="32"/>
      <c r="L2493" t="str">
        <f t="shared" si="195"/>
        <v>terminato</v>
      </c>
      <c r="M2493" t="str">
        <f t="shared" si="196"/>
        <v>A8711356</v>
      </c>
      <c r="N2493" t="str">
        <f>TRIM(C2493)</f>
        <v>EGY</v>
      </c>
      <c r="O2493" t="str">
        <f>TRIM(D2493)</f>
        <v>ccc order</v>
      </c>
      <c r="P2493" t="str">
        <f t="shared" si="194"/>
        <v>non terminato</v>
      </c>
      <c r="Q2493" t="str">
        <f t="shared" si="194"/>
        <v>30</v>
      </c>
      <c r="R2493" t="str">
        <f t="shared" si="194"/>
        <v>22</v>
      </c>
    </row>
    <row r="2494" spans="1:18" ht="12.75" customHeight="1" x14ac:dyDescent="0.3">
      <c r="A2494" s="16">
        <v>2499</v>
      </c>
      <c r="B2494" s="14" t="s">
        <v>1189</v>
      </c>
      <c r="C2494" s="14" t="s">
        <v>8</v>
      </c>
      <c r="D2494" s="14" t="s">
        <v>9</v>
      </c>
      <c r="E2494" s="14" t="s">
        <v>10</v>
      </c>
      <c r="F2494" s="16">
        <v>0</v>
      </c>
      <c r="G2494" s="17">
        <v>16</v>
      </c>
      <c r="H2494" s="18" t="str">
        <f t="shared" si="192"/>
        <v/>
      </c>
      <c r="I2494" s="14" t="str">
        <f t="shared" si="193"/>
        <v>ITA-SG-16</v>
      </c>
      <c r="J2494" s="32" t="str">
        <f>MID(Tabella1[[#This Row],[COD PRODOTTO]],3,3)</f>
        <v>644</v>
      </c>
      <c r="K2494" s="32"/>
      <c r="L2494" t="str">
        <f t="shared" si="195"/>
        <v>terminato</v>
      </c>
      <c r="M2494" t="str">
        <f t="shared" si="196"/>
        <v>M3644047</v>
      </c>
      <c r="N2494" t="str">
        <f>TRIM(C2494)</f>
        <v>ITA</v>
      </c>
      <c r="O2494" t="str">
        <f>TRIM(D2494)</f>
        <v>SG</v>
      </c>
      <c r="P2494" t="str">
        <f t="shared" si="194"/>
        <v>terminato</v>
      </c>
      <c r="Q2494" t="str">
        <f t="shared" si="194"/>
        <v>0</v>
      </c>
      <c r="R2494" t="str">
        <f t="shared" si="194"/>
        <v>16</v>
      </c>
    </row>
    <row r="2495" spans="1:18" ht="12.75" customHeight="1" x14ac:dyDescent="0.3">
      <c r="A2495" s="16">
        <v>2500</v>
      </c>
      <c r="B2495" s="14" t="s">
        <v>1189</v>
      </c>
      <c r="C2495" s="14" t="s">
        <v>8</v>
      </c>
      <c r="D2495" s="14" t="s">
        <v>9</v>
      </c>
      <c r="E2495" s="15" t="s">
        <v>1391</v>
      </c>
      <c r="F2495" s="16">
        <v>30</v>
      </c>
      <c r="G2495" s="17">
        <v>30</v>
      </c>
      <c r="H2495" s="18">
        <f t="shared" si="192"/>
        <v>900</v>
      </c>
      <c r="I2495" s="14" t="str">
        <f t="shared" si="193"/>
        <v>ITA-SG-30</v>
      </c>
      <c r="J2495" s="32" t="str">
        <f>MID(Tabella1[[#This Row],[COD PRODOTTO]],3,3)</f>
        <v>644</v>
      </c>
      <c r="K2495" s="32"/>
      <c r="L2495" t="str">
        <f t="shared" si="195"/>
        <v>terminato</v>
      </c>
      <c r="M2495" t="str">
        <f t="shared" si="196"/>
        <v>M3644047</v>
      </c>
      <c r="N2495" t="str">
        <f>TRIM(C2495)</f>
        <v>ITA</v>
      </c>
      <c r="O2495" t="str">
        <f>TRIM(D2495)</f>
        <v>SG</v>
      </c>
      <c r="P2495" t="str">
        <f t="shared" si="194"/>
        <v>non terminato</v>
      </c>
      <c r="Q2495" t="str">
        <f t="shared" si="194"/>
        <v>30</v>
      </c>
      <c r="R2495" t="str">
        <f t="shared" si="194"/>
        <v>30</v>
      </c>
    </row>
    <row r="2496" spans="1:18" ht="12.75" customHeight="1" x14ac:dyDescent="0.3">
      <c r="A2496" s="16">
        <v>2501</v>
      </c>
      <c r="B2496" s="14" t="s">
        <v>1189</v>
      </c>
      <c r="C2496" s="14" t="s">
        <v>8</v>
      </c>
      <c r="D2496" s="14" t="s">
        <v>9</v>
      </c>
      <c r="E2496" s="15" t="s">
        <v>1391</v>
      </c>
      <c r="F2496" s="16">
        <v>10</v>
      </c>
      <c r="G2496" s="17">
        <v>29</v>
      </c>
      <c r="H2496" s="18">
        <f t="shared" si="192"/>
        <v>290</v>
      </c>
      <c r="I2496" s="14" t="str">
        <f t="shared" si="193"/>
        <v>ITA-SG-29</v>
      </c>
      <c r="J2496" s="32" t="str">
        <f>MID(Tabella1[[#This Row],[COD PRODOTTO]],3,3)</f>
        <v>644</v>
      </c>
      <c r="K2496" s="32"/>
      <c r="L2496" t="str">
        <f t="shared" si="195"/>
        <v>terminato</v>
      </c>
      <c r="M2496" t="str">
        <f t="shared" si="196"/>
        <v>M3644047</v>
      </c>
      <c r="N2496" t="str">
        <f>TRIM(C2496)</f>
        <v>ITA</v>
      </c>
      <c r="O2496" t="str">
        <f>TRIM(D2496)</f>
        <v>SG</v>
      </c>
      <c r="P2496" t="str">
        <f t="shared" si="194"/>
        <v>non terminato</v>
      </c>
      <c r="Q2496" t="str">
        <f t="shared" si="194"/>
        <v>10</v>
      </c>
      <c r="R2496" t="str">
        <f t="shared" si="194"/>
        <v>29</v>
      </c>
    </row>
    <row r="2497" spans="1:18" ht="12.75" customHeight="1" x14ac:dyDescent="0.3">
      <c r="A2497" s="16">
        <v>2502</v>
      </c>
      <c r="B2497" s="14" t="s">
        <v>1190</v>
      </c>
      <c r="C2497" s="14" t="s">
        <v>8</v>
      </c>
      <c r="D2497" s="14" t="s">
        <v>9</v>
      </c>
      <c r="E2497" s="15" t="s">
        <v>1391</v>
      </c>
      <c r="F2497" s="16">
        <v>10</v>
      </c>
      <c r="G2497" s="17">
        <v>18</v>
      </c>
      <c r="H2497" s="18">
        <f t="shared" si="192"/>
        <v>180</v>
      </c>
      <c r="I2497" s="14" t="str">
        <f t="shared" si="193"/>
        <v>ITA-SG-18</v>
      </c>
      <c r="J2497" s="32" t="str">
        <f>MID(Tabella1[[#This Row],[COD PRODOTTO]],3,3)</f>
        <v>089</v>
      </c>
      <c r="K2497" s="32"/>
      <c r="L2497" t="str">
        <f t="shared" si="195"/>
        <v>terminato</v>
      </c>
      <c r="M2497" t="str">
        <f t="shared" si="196"/>
        <v>D6089916</v>
      </c>
      <c r="N2497" t="str">
        <f>TRIM(C2497)</f>
        <v>ITA</v>
      </c>
      <c r="O2497" t="str">
        <f>TRIM(D2497)</f>
        <v>SG</v>
      </c>
      <c r="P2497" t="str">
        <f t="shared" si="194"/>
        <v>non terminato</v>
      </c>
      <c r="Q2497" t="str">
        <f t="shared" si="194"/>
        <v>10</v>
      </c>
      <c r="R2497" t="str">
        <f t="shared" si="194"/>
        <v>18</v>
      </c>
    </row>
    <row r="2498" spans="1:18" ht="12.75" customHeight="1" x14ac:dyDescent="0.3">
      <c r="A2498" s="16">
        <v>2503</v>
      </c>
      <c r="B2498" s="14" t="s">
        <v>1190</v>
      </c>
      <c r="C2498" s="14" t="s">
        <v>8</v>
      </c>
      <c r="D2498" s="14" t="s">
        <v>9</v>
      </c>
      <c r="E2498" s="14" t="s">
        <v>10</v>
      </c>
      <c r="F2498" s="16">
        <v>0</v>
      </c>
      <c r="G2498" s="17">
        <v>38</v>
      </c>
      <c r="H2498" s="18" t="str">
        <f t="shared" ref="H2498:H2561" si="197">IF(G2498*F2498=0,"",G2498*F2498)</f>
        <v/>
      </c>
      <c r="I2498" s="14" t="str">
        <f t="shared" ref="I2498:I2561" si="198">_xlfn.CONCAT(C2498,"-",D2498,"-",G2498)</f>
        <v>ITA-SG-38</v>
      </c>
      <c r="J2498" s="32" t="str">
        <f>MID(Tabella1[[#This Row],[COD PRODOTTO]],3,3)</f>
        <v>089</v>
      </c>
      <c r="K2498" s="32"/>
      <c r="L2498" t="str">
        <f t="shared" si="195"/>
        <v>terminato</v>
      </c>
      <c r="M2498" t="str">
        <f t="shared" si="196"/>
        <v>D6089916</v>
      </c>
      <c r="N2498" t="str">
        <f>TRIM(C2498)</f>
        <v>ITA</v>
      </c>
      <c r="O2498" t="str">
        <f>TRIM(D2498)</f>
        <v>SG</v>
      </c>
      <c r="P2498" t="str">
        <f>TRIM(E2498)</f>
        <v>terminato</v>
      </c>
      <c r="Q2498" t="str">
        <f>TRIM(F2498)</f>
        <v>0</v>
      </c>
      <c r="R2498" t="str">
        <f>TRIM(G2498)</f>
        <v>38</v>
      </c>
    </row>
    <row r="2499" spans="1:18" ht="12.75" customHeight="1" x14ac:dyDescent="0.3">
      <c r="A2499" s="16">
        <v>2504</v>
      </c>
      <c r="B2499" s="14" t="s">
        <v>1191</v>
      </c>
      <c r="C2499" s="14" t="s">
        <v>30</v>
      </c>
      <c r="D2499" s="14" t="s">
        <v>36</v>
      </c>
      <c r="E2499" s="14" t="s">
        <v>10</v>
      </c>
      <c r="F2499" s="16">
        <v>0</v>
      </c>
      <c r="G2499" s="17">
        <v>29</v>
      </c>
      <c r="H2499" s="18" t="str">
        <f t="shared" si="197"/>
        <v/>
      </c>
      <c r="I2499" s="14" t="str">
        <f t="shared" si="198"/>
        <v>NON PRESENTE-zan VETRI-29</v>
      </c>
      <c r="J2499" s="32" t="str">
        <f>MID(Tabella1[[#This Row],[COD PRODOTTO]],3,3)</f>
        <v>756</v>
      </c>
      <c r="K2499" s="32"/>
      <c r="L2499" t="str">
        <f t="shared" ref="L2499:L2562" si="199">IF($E2499="","non terminato","terminato")</f>
        <v>terminato</v>
      </c>
      <c r="M2499" t="str">
        <f t="shared" ref="M2499:M2562" si="200">TRIM(B2499)</f>
        <v>I2756894</v>
      </c>
      <c r="N2499" t="str">
        <f>TRIM(C2499)</f>
        <v>NON PRESENTE</v>
      </c>
      <c r="O2499" t="str">
        <f>TRIM(D2499)</f>
        <v>zan VETRI</v>
      </c>
      <c r="P2499" t="str">
        <f>TRIM(E2499)</f>
        <v>terminato</v>
      </c>
      <c r="Q2499" t="str">
        <f t="shared" ref="Q2499:R2562" si="201">TRIM(F2499)</f>
        <v>0</v>
      </c>
      <c r="R2499" t="str">
        <f t="shared" si="201"/>
        <v>29</v>
      </c>
    </row>
    <row r="2500" spans="1:18" ht="12.75" customHeight="1" x14ac:dyDescent="0.3">
      <c r="A2500" s="16">
        <v>2505</v>
      </c>
      <c r="B2500" s="14" t="s">
        <v>1192</v>
      </c>
      <c r="C2500" s="14" t="s">
        <v>8</v>
      </c>
      <c r="D2500" s="14" t="s">
        <v>9</v>
      </c>
      <c r="E2500" s="15" t="s">
        <v>1391</v>
      </c>
      <c r="F2500" s="16">
        <v>10</v>
      </c>
      <c r="G2500" s="17">
        <v>16</v>
      </c>
      <c r="H2500" s="18">
        <f t="shared" si="197"/>
        <v>160</v>
      </c>
      <c r="I2500" s="14" t="str">
        <f t="shared" si="198"/>
        <v>ITA-SG-16</v>
      </c>
      <c r="J2500" s="32" t="str">
        <f>MID(Tabella1[[#This Row],[COD PRODOTTO]],3,3)</f>
        <v>972</v>
      </c>
      <c r="K2500" s="32"/>
      <c r="L2500" t="str">
        <f t="shared" si="199"/>
        <v>terminato</v>
      </c>
      <c r="M2500" t="str">
        <f t="shared" si="200"/>
        <v>F1972141</v>
      </c>
      <c r="N2500" t="str">
        <f>TRIM(C2500)</f>
        <v>ITA</v>
      </c>
      <c r="O2500" t="str">
        <f>TRIM(D2500)</f>
        <v>SG</v>
      </c>
      <c r="P2500" t="str">
        <f>TRIM(E2500)</f>
        <v>non terminato</v>
      </c>
      <c r="Q2500" t="str">
        <f t="shared" si="201"/>
        <v>10</v>
      </c>
      <c r="R2500" t="str">
        <f t="shared" si="201"/>
        <v>16</v>
      </c>
    </row>
    <row r="2501" spans="1:18" ht="12.75" customHeight="1" x14ac:dyDescent="0.3">
      <c r="A2501" s="16">
        <v>2506</v>
      </c>
      <c r="B2501" s="14" t="s">
        <v>1192</v>
      </c>
      <c r="C2501" s="14" t="s">
        <v>8</v>
      </c>
      <c r="D2501" s="14" t="s">
        <v>9</v>
      </c>
      <c r="E2501" s="14" t="s">
        <v>10</v>
      </c>
      <c r="F2501" s="16">
        <v>0</v>
      </c>
      <c r="G2501" s="17">
        <v>35</v>
      </c>
      <c r="H2501" s="18" t="str">
        <f t="shared" si="197"/>
        <v/>
      </c>
      <c r="I2501" s="14" t="str">
        <f t="shared" si="198"/>
        <v>ITA-SG-35</v>
      </c>
      <c r="J2501" s="32" t="str">
        <f>MID(Tabella1[[#This Row],[COD PRODOTTO]],3,3)</f>
        <v>972</v>
      </c>
      <c r="K2501" s="32"/>
      <c r="L2501" t="str">
        <f t="shared" si="199"/>
        <v>terminato</v>
      </c>
      <c r="M2501" t="str">
        <f t="shared" si="200"/>
        <v>F1972141</v>
      </c>
      <c r="N2501" t="str">
        <f>TRIM(C2501)</f>
        <v>ITA</v>
      </c>
      <c r="O2501" t="str">
        <f>TRIM(D2501)</f>
        <v>SG</v>
      </c>
      <c r="P2501" t="str">
        <f>TRIM(E2501)</f>
        <v>terminato</v>
      </c>
      <c r="Q2501" t="str">
        <f t="shared" si="201"/>
        <v>0</v>
      </c>
      <c r="R2501" t="str">
        <f t="shared" si="201"/>
        <v>35</v>
      </c>
    </row>
    <row r="2502" spans="1:18" ht="12.75" customHeight="1" x14ac:dyDescent="0.3">
      <c r="A2502" s="16">
        <v>2507</v>
      </c>
      <c r="B2502" s="14" t="s">
        <v>1193</v>
      </c>
      <c r="C2502" s="14" t="s">
        <v>8</v>
      </c>
      <c r="D2502" s="14" t="s">
        <v>47</v>
      </c>
      <c r="E2502" s="14" t="s">
        <v>10</v>
      </c>
      <c r="F2502" s="16">
        <v>0</v>
      </c>
      <c r="G2502" s="17">
        <v>11</v>
      </c>
      <c r="H2502" s="18" t="str">
        <f t="shared" si="197"/>
        <v/>
      </c>
      <c r="I2502" s="14" t="str">
        <f t="shared" si="198"/>
        <v>ITA-zan pin SPA-11</v>
      </c>
      <c r="J2502" s="32" t="str">
        <f>MID(Tabella1[[#This Row],[COD PRODOTTO]],3,3)</f>
        <v>811</v>
      </c>
      <c r="K2502" s="32"/>
      <c r="L2502" t="str">
        <f t="shared" si="199"/>
        <v>terminato</v>
      </c>
      <c r="M2502" t="str">
        <f t="shared" si="200"/>
        <v>A4811540</v>
      </c>
      <c r="N2502" t="str">
        <f>TRIM(C2502)</f>
        <v>ITA</v>
      </c>
      <c r="O2502" t="str">
        <f>TRIM(D2502)</f>
        <v>zan pin SPA</v>
      </c>
      <c r="P2502" t="str">
        <f>TRIM(E2502)</f>
        <v>terminato</v>
      </c>
      <c r="Q2502" t="str">
        <f t="shared" si="201"/>
        <v>0</v>
      </c>
      <c r="R2502" t="str">
        <f t="shared" si="201"/>
        <v>11</v>
      </c>
    </row>
    <row r="2503" spans="1:18" ht="12.75" customHeight="1" x14ac:dyDescent="0.3">
      <c r="A2503" s="16">
        <v>2508</v>
      </c>
      <c r="B2503" s="14" t="s">
        <v>1194</v>
      </c>
      <c r="C2503" s="14" t="s">
        <v>8</v>
      </c>
      <c r="D2503" s="14" t="s">
        <v>36</v>
      </c>
      <c r="E2503" s="14" t="s">
        <v>10</v>
      </c>
      <c r="F2503" s="16">
        <v>0</v>
      </c>
      <c r="G2503" s="17">
        <v>38</v>
      </c>
      <c r="H2503" s="18" t="str">
        <f t="shared" si="197"/>
        <v/>
      </c>
      <c r="I2503" s="14" t="str">
        <f t="shared" si="198"/>
        <v>ITA-zan VETRI-38</v>
      </c>
      <c r="J2503" s="32" t="str">
        <f>MID(Tabella1[[#This Row],[COD PRODOTTO]],3,3)</f>
        <v>488</v>
      </c>
      <c r="K2503" s="32"/>
      <c r="L2503" t="str">
        <f t="shared" si="199"/>
        <v>terminato</v>
      </c>
      <c r="M2503" t="str">
        <f t="shared" si="200"/>
        <v>M1488066</v>
      </c>
      <c r="N2503" t="str">
        <f>TRIM(C2503)</f>
        <v>ITA</v>
      </c>
      <c r="O2503" t="str">
        <f>TRIM(D2503)</f>
        <v>zan VETRI</v>
      </c>
      <c r="P2503" t="str">
        <f>TRIM(E2503)</f>
        <v>terminato</v>
      </c>
      <c r="Q2503" t="str">
        <f t="shared" si="201"/>
        <v>0</v>
      </c>
      <c r="R2503" t="str">
        <f t="shared" si="201"/>
        <v>38</v>
      </c>
    </row>
    <row r="2504" spans="1:18" ht="12.75" customHeight="1" x14ac:dyDescent="0.3">
      <c r="A2504" s="16">
        <v>2509</v>
      </c>
      <c r="B2504" s="14" t="s">
        <v>1195</v>
      </c>
      <c r="C2504" s="14" t="s">
        <v>8</v>
      </c>
      <c r="D2504" s="14" t="s">
        <v>94</v>
      </c>
      <c r="E2504" s="15" t="s">
        <v>1391</v>
      </c>
      <c r="F2504" s="16">
        <v>10</v>
      </c>
      <c r="G2504" s="17">
        <v>12</v>
      </c>
      <c r="H2504" s="18">
        <f t="shared" si="197"/>
        <v>120</v>
      </c>
      <c r="I2504" s="14" t="str">
        <f t="shared" si="198"/>
        <v>ITA-SG palla S.R.L.-12</v>
      </c>
      <c r="J2504" s="32" t="str">
        <f>MID(Tabella1[[#This Row],[COD PRODOTTO]],3,3)</f>
        <v>937</v>
      </c>
      <c r="K2504" s="32"/>
      <c r="L2504" t="str">
        <f t="shared" si="199"/>
        <v>terminato</v>
      </c>
      <c r="M2504" t="str">
        <f t="shared" si="200"/>
        <v>P2937700</v>
      </c>
      <c r="N2504" t="str">
        <f>TRIM(C2504)</f>
        <v>ITA</v>
      </c>
      <c r="O2504" t="str">
        <f>TRIM(D2504)</f>
        <v>SG palla S.R.L.</v>
      </c>
      <c r="P2504" t="str">
        <f>TRIM(E2504)</f>
        <v>non terminato</v>
      </c>
      <c r="Q2504" t="str">
        <f t="shared" si="201"/>
        <v>10</v>
      </c>
      <c r="R2504" t="str">
        <f t="shared" si="201"/>
        <v>12</v>
      </c>
    </row>
    <row r="2505" spans="1:18" ht="12.75" customHeight="1" x14ac:dyDescent="0.3">
      <c r="A2505" s="16">
        <v>2510</v>
      </c>
      <c r="B2505" s="14" t="s">
        <v>1195</v>
      </c>
      <c r="C2505" s="14" t="s">
        <v>8</v>
      </c>
      <c r="D2505" s="14" t="s">
        <v>94</v>
      </c>
      <c r="E2505" s="15" t="s">
        <v>1391</v>
      </c>
      <c r="F2505" s="16">
        <v>30</v>
      </c>
      <c r="G2505" s="17">
        <v>30</v>
      </c>
      <c r="H2505" s="18">
        <f t="shared" si="197"/>
        <v>900</v>
      </c>
      <c r="I2505" s="14" t="str">
        <f t="shared" si="198"/>
        <v>ITA-SG palla S.R.L.-30</v>
      </c>
      <c r="J2505" s="32" t="str">
        <f>MID(Tabella1[[#This Row],[COD PRODOTTO]],3,3)</f>
        <v>937</v>
      </c>
      <c r="K2505" s="32"/>
      <c r="L2505" t="str">
        <f t="shared" si="199"/>
        <v>terminato</v>
      </c>
      <c r="M2505" t="str">
        <f t="shared" si="200"/>
        <v>P2937700</v>
      </c>
      <c r="N2505" t="str">
        <f>TRIM(C2505)</f>
        <v>ITA</v>
      </c>
      <c r="O2505" t="str">
        <f>TRIM(D2505)</f>
        <v>SG palla S.R.L.</v>
      </c>
      <c r="P2505" t="str">
        <f>TRIM(E2505)</f>
        <v>non terminato</v>
      </c>
      <c r="Q2505" t="str">
        <f t="shared" si="201"/>
        <v>30</v>
      </c>
      <c r="R2505" t="str">
        <f t="shared" si="201"/>
        <v>30</v>
      </c>
    </row>
    <row r="2506" spans="1:18" ht="12.75" customHeight="1" x14ac:dyDescent="0.3">
      <c r="A2506" s="16">
        <v>2511</v>
      </c>
      <c r="B2506" s="14" t="s">
        <v>1195</v>
      </c>
      <c r="C2506" s="14" t="s">
        <v>8</v>
      </c>
      <c r="D2506" s="14" t="s">
        <v>94</v>
      </c>
      <c r="E2506" s="14" t="s">
        <v>10</v>
      </c>
      <c r="F2506" s="16">
        <v>0</v>
      </c>
      <c r="G2506" s="17">
        <v>30</v>
      </c>
      <c r="H2506" s="18" t="str">
        <f t="shared" si="197"/>
        <v/>
      </c>
      <c r="I2506" s="14" t="str">
        <f t="shared" si="198"/>
        <v>ITA-SG palla S.R.L.-30</v>
      </c>
      <c r="J2506" s="32" t="str">
        <f>MID(Tabella1[[#This Row],[COD PRODOTTO]],3,3)</f>
        <v>937</v>
      </c>
      <c r="K2506" s="32"/>
      <c r="L2506" t="str">
        <f t="shared" si="199"/>
        <v>terminato</v>
      </c>
      <c r="M2506" t="str">
        <f t="shared" si="200"/>
        <v>P2937700</v>
      </c>
      <c r="N2506" t="str">
        <f>TRIM(C2506)</f>
        <v>ITA</v>
      </c>
      <c r="O2506" t="str">
        <f>TRIM(D2506)</f>
        <v>SG palla S.R.L.</v>
      </c>
      <c r="P2506" t="str">
        <f>TRIM(E2506)</f>
        <v>terminato</v>
      </c>
      <c r="Q2506" t="str">
        <f t="shared" si="201"/>
        <v>0</v>
      </c>
      <c r="R2506" t="str">
        <f t="shared" si="201"/>
        <v>30</v>
      </c>
    </row>
    <row r="2507" spans="1:18" ht="12.75" customHeight="1" x14ac:dyDescent="0.3">
      <c r="A2507" s="16">
        <v>2512</v>
      </c>
      <c r="B2507" s="14" t="s">
        <v>1196</v>
      </c>
      <c r="C2507" s="14" t="s">
        <v>8</v>
      </c>
      <c r="D2507" s="14" t="s">
        <v>97</v>
      </c>
      <c r="E2507" s="14" t="s">
        <v>10</v>
      </c>
      <c r="F2507" s="16">
        <v>0</v>
      </c>
      <c r="G2507" s="17">
        <v>16</v>
      </c>
      <c r="H2507" s="18" t="str">
        <f t="shared" si="197"/>
        <v/>
      </c>
      <c r="I2507" s="14" t="str">
        <f t="shared" si="198"/>
        <v>ITA-zan SPA-16</v>
      </c>
      <c r="J2507" s="32" t="str">
        <f>MID(Tabella1[[#This Row],[COD PRODOTTO]],3,3)</f>
        <v>599</v>
      </c>
      <c r="K2507" s="32"/>
      <c r="L2507" t="str">
        <f t="shared" si="199"/>
        <v>terminato</v>
      </c>
      <c r="M2507" t="str">
        <f t="shared" si="200"/>
        <v>R0599555</v>
      </c>
      <c r="N2507" t="str">
        <f>TRIM(C2507)</f>
        <v>ITA</v>
      </c>
      <c r="O2507" t="str">
        <f>TRIM(D2507)</f>
        <v>zan SPA</v>
      </c>
      <c r="P2507" t="str">
        <f>TRIM(E2507)</f>
        <v>terminato</v>
      </c>
      <c r="Q2507" t="str">
        <f t="shared" si="201"/>
        <v>0</v>
      </c>
      <c r="R2507" t="str">
        <f t="shared" si="201"/>
        <v>16</v>
      </c>
    </row>
    <row r="2508" spans="1:18" ht="12.75" customHeight="1" x14ac:dyDescent="0.3">
      <c r="A2508" s="16">
        <v>2513</v>
      </c>
      <c r="B2508" s="14" t="s">
        <v>1196</v>
      </c>
      <c r="C2508" s="14" t="s">
        <v>8</v>
      </c>
      <c r="D2508" s="14" t="s">
        <v>97</v>
      </c>
      <c r="E2508" s="15" t="s">
        <v>1391</v>
      </c>
      <c r="F2508" s="16">
        <v>30</v>
      </c>
      <c r="G2508" s="17">
        <v>14</v>
      </c>
      <c r="H2508" s="18">
        <f t="shared" si="197"/>
        <v>420</v>
      </c>
      <c r="I2508" s="14" t="str">
        <f t="shared" si="198"/>
        <v>ITA-zan SPA-14</v>
      </c>
      <c r="J2508" s="32" t="str">
        <f>MID(Tabella1[[#This Row],[COD PRODOTTO]],3,3)</f>
        <v>599</v>
      </c>
      <c r="K2508" s="32"/>
      <c r="L2508" t="str">
        <f t="shared" si="199"/>
        <v>terminato</v>
      </c>
      <c r="M2508" t="str">
        <f t="shared" si="200"/>
        <v>R0599555</v>
      </c>
      <c r="N2508" t="str">
        <f>TRIM(C2508)</f>
        <v>ITA</v>
      </c>
      <c r="O2508" t="str">
        <f>TRIM(D2508)</f>
        <v>zan SPA</v>
      </c>
      <c r="P2508" t="str">
        <f>TRIM(E2508)</f>
        <v>non terminato</v>
      </c>
      <c r="Q2508" t="str">
        <f t="shared" si="201"/>
        <v>30</v>
      </c>
      <c r="R2508" t="str">
        <f t="shared" si="201"/>
        <v>14</v>
      </c>
    </row>
    <row r="2509" spans="1:18" ht="12.75" customHeight="1" x14ac:dyDescent="0.3">
      <c r="A2509" s="16">
        <v>2514</v>
      </c>
      <c r="B2509" s="14" t="s">
        <v>1196</v>
      </c>
      <c r="C2509" s="14" t="s">
        <v>8</v>
      </c>
      <c r="D2509" s="14" t="s">
        <v>97</v>
      </c>
      <c r="E2509" s="15" t="s">
        <v>1391</v>
      </c>
      <c r="F2509" s="16">
        <v>10</v>
      </c>
      <c r="G2509" s="17">
        <v>24</v>
      </c>
      <c r="H2509" s="18">
        <f t="shared" si="197"/>
        <v>240</v>
      </c>
      <c r="I2509" s="14" t="str">
        <f t="shared" si="198"/>
        <v>ITA-zan SPA-24</v>
      </c>
      <c r="J2509" s="32" t="str">
        <f>MID(Tabella1[[#This Row],[COD PRODOTTO]],3,3)</f>
        <v>599</v>
      </c>
      <c r="K2509" s="32"/>
      <c r="L2509" t="str">
        <f t="shared" si="199"/>
        <v>terminato</v>
      </c>
      <c r="M2509" t="str">
        <f t="shared" si="200"/>
        <v>R0599555</v>
      </c>
      <c r="N2509" t="str">
        <f>TRIM(C2509)</f>
        <v>ITA</v>
      </c>
      <c r="O2509" t="str">
        <f>TRIM(D2509)</f>
        <v>zan SPA</v>
      </c>
      <c r="P2509" t="str">
        <f>TRIM(E2509)</f>
        <v>non terminato</v>
      </c>
      <c r="Q2509" t="str">
        <f t="shared" si="201"/>
        <v>10</v>
      </c>
      <c r="R2509" t="str">
        <f t="shared" si="201"/>
        <v>24</v>
      </c>
    </row>
    <row r="2510" spans="1:18" ht="12.75" customHeight="1" x14ac:dyDescent="0.3">
      <c r="A2510" s="16">
        <v>2515</v>
      </c>
      <c r="B2510" s="14" t="s">
        <v>1197</v>
      </c>
      <c r="C2510" s="14" t="s">
        <v>8</v>
      </c>
      <c r="D2510" s="14" t="s">
        <v>47</v>
      </c>
      <c r="E2510" s="15" t="s">
        <v>1391</v>
      </c>
      <c r="F2510" s="16">
        <v>30</v>
      </c>
      <c r="G2510" s="17">
        <v>20</v>
      </c>
      <c r="H2510" s="18">
        <f t="shared" si="197"/>
        <v>600</v>
      </c>
      <c r="I2510" s="14" t="str">
        <f t="shared" si="198"/>
        <v>ITA-zan pin SPA-20</v>
      </c>
      <c r="J2510" s="32" t="str">
        <f>MID(Tabella1[[#This Row],[COD PRODOTTO]],3,3)</f>
        <v>110</v>
      </c>
      <c r="K2510" s="32"/>
      <c r="L2510" t="str">
        <f t="shared" si="199"/>
        <v>terminato</v>
      </c>
      <c r="M2510" t="str">
        <f t="shared" si="200"/>
        <v>G8110771</v>
      </c>
      <c r="N2510" t="str">
        <f>TRIM(C2510)</f>
        <v>ITA</v>
      </c>
      <c r="O2510" t="str">
        <f>TRIM(D2510)</f>
        <v>zan pin SPA</v>
      </c>
      <c r="P2510" t="str">
        <f>TRIM(E2510)</f>
        <v>non terminato</v>
      </c>
      <c r="Q2510" t="str">
        <f t="shared" si="201"/>
        <v>30</v>
      </c>
      <c r="R2510" t="str">
        <f t="shared" si="201"/>
        <v>20</v>
      </c>
    </row>
    <row r="2511" spans="1:18" ht="12.75" customHeight="1" x14ac:dyDescent="0.3">
      <c r="A2511" s="16">
        <v>2516</v>
      </c>
      <c r="B2511" s="14" t="s">
        <v>1197</v>
      </c>
      <c r="C2511" s="14" t="s">
        <v>8</v>
      </c>
      <c r="D2511" s="14" t="s">
        <v>47</v>
      </c>
      <c r="E2511" s="14" t="s">
        <v>10</v>
      </c>
      <c r="F2511" s="16">
        <v>0</v>
      </c>
      <c r="G2511" s="17">
        <v>35</v>
      </c>
      <c r="H2511" s="18" t="str">
        <f t="shared" si="197"/>
        <v/>
      </c>
      <c r="I2511" s="14" t="str">
        <f t="shared" si="198"/>
        <v>ITA-zan pin SPA-35</v>
      </c>
      <c r="J2511" s="32" t="str">
        <f>MID(Tabella1[[#This Row],[COD PRODOTTO]],3,3)</f>
        <v>110</v>
      </c>
      <c r="K2511" s="32"/>
      <c r="L2511" t="str">
        <f t="shared" si="199"/>
        <v>terminato</v>
      </c>
      <c r="M2511" t="str">
        <f t="shared" si="200"/>
        <v>G8110771</v>
      </c>
      <c r="N2511" t="str">
        <f>TRIM(C2511)</f>
        <v>ITA</v>
      </c>
      <c r="O2511" t="str">
        <f>TRIM(D2511)</f>
        <v>zan pin SPA</v>
      </c>
      <c r="P2511" t="str">
        <f>TRIM(E2511)</f>
        <v>terminato</v>
      </c>
      <c r="Q2511" t="str">
        <f t="shared" si="201"/>
        <v>0</v>
      </c>
      <c r="R2511" t="str">
        <f t="shared" si="201"/>
        <v>35</v>
      </c>
    </row>
    <row r="2512" spans="1:18" ht="12.75" customHeight="1" x14ac:dyDescent="0.3">
      <c r="A2512" s="16">
        <v>2517</v>
      </c>
      <c r="B2512" s="14" t="s">
        <v>1197</v>
      </c>
      <c r="C2512" s="14" t="s">
        <v>8</v>
      </c>
      <c r="D2512" s="14" t="s">
        <v>47</v>
      </c>
      <c r="E2512" s="15" t="s">
        <v>1391</v>
      </c>
      <c r="F2512" s="16">
        <v>10</v>
      </c>
      <c r="G2512" s="17">
        <v>33</v>
      </c>
      <c r="H2512" s="18">
        <f t="shared" si="197"/>
        <v>330</v>
      </c>
      <c r="I2512" s="14" t="str">
        <f t="shared" si="198"/>
        <v>ITA-zan pin SPA-33</v>
      </c>
      <c r="J2512" s="32" t="str">
        <f>MID(Tabella1[[#This Row],[COD PRODOTTO]],3,3)</f>
        <v>110</v>
      </c>
      <c r="K2512" s="32"/>
      <c r="L2512" t="str">
        <f t="shared" si="199"/>
        <v>terminato</v>
      </c>
      <c r="M2512" t="str">
        <f t="shared" si="200"/>
        <v>G8110771</v>
      </c>
      <c r="N2512" t="str">
        <f>TRIM(C2512)</f>
        <v>ITA</v>
      </c>
      <c r="O2512" t="str">
        <f>TRIM(D2512)</f>
        <v>zan pin SPA</v>
      </c>
      <c r="P2512" t="str">
        <f>TRIM(E2512)</f>
        <v>non terminato</v>
      </c>
      <c r="Q2512" t="str">
        <f t="shared" si="201"/>
        <v>10</v>
      </c>
      <c r="R2512" t="str">
        <f t="shared" si="201"/>
        <v>33</v>
      </c>
    </row>
    <row r="2513" spans="1:18" ht="12.75" customHeight="1" x14ac:dyDescent="0.3">
      <c r="A2513" s="16">
        <v>2518</v>
      </c>
      <c r="B2513" s="14" t="s">
        <v>1198</v>
      </c>
      <c r="C2513" s="14" t="s">
        <v>8</v>
      </c>
      <c r="D2513" s="14" t="s">
        <v>180</v>
      </c>
      <c r="E2513" s="14" t="s">
        <v>10</v>
      </c>
      <c r="F2513" s="16">
        <v>0</v>
      </c>
      <c r="G2513" s="17">
        <v>28</v>
      </c>
      <c r="H2513" s="18" t="str">
        <f t="shared" si="197"/>
        <v/>
      </c>
      <c r="I2513" s="14" t="str">
        <f t="shared" si="198"/>
        <v>ITA-mull-28</v>
      </c>
      <c r="J2513" s="32" t="str">
        <f>MID(Tabella1[[#This Row],[COD PRODOTTO]],3,3)</f>
        <v>920</v>
      </c>
      <c r="K2513" s="32"/>
      <c r="L2513" t="str">
        <f t="shared" si="199"/>
        <v>terminato</v>
      </c>
      <c r="M2513" t="str">
        <f t="shared" si="200"/>
        <v>R5920569</v>
      </c>
      <c r="N2513" t="str">
        <f>TRIM(C2513)</f>
        <v>ITA</v>
      </c>
      <c r="O2513" t="str">
        <f>TRIM(D2513)</f>
        <v>mull</v>
      </c>
      <c r="P2513" t="str">
        <f>TRIM(E2513)</f>
        <v>terminato</v>
      </c>
      <c r="Q2513" t="str">
        <f t="shared" si="201"/>
        <v>0</v>
      </c>
      <c r="R2513" t="str">
        <f t="shared" si="201"/>
        <v>28</v>
      </c>
    </row>
    <row r="2514" spans="1:18" ht="12.75" customHeight="1" x14ac:dyDescent="0.3">
      <c r="A2514" s="16">
        <v>2519</v>
      </c>
      <c r="B2514" s="14" t="s">
        <v>1198</v>
      </c>
      <c r="C2514" s="14" t="s">
        <v>8</v>
      </c>
      <c r="D2514" s="14" t="s">
        <v>180</v>
      </c>
      <c r="E2514" s="15" t="s">
        <v>1391</v>
      </c>
      <c r="F2514" s="16">
        <v>30</v>
      </c>
      <c r="G2514" s="17">
        <v>19</v>
      </c>
      <c r="H2514" s="18">
        <f t="shared" si="197"/>
        <v>570</v>
      </c>
      <c r="I2514" s="14" t="str">
        <f t="shared" si="198"/>
        <v>ITA-mull-19</v>
      </c>
      <c r="J2514" s="32" t="str">
        <f>MID(Tabella1[[#This Row],[COD PRODOTTO]],3,3)</f>
        <v>920</v>
      </c>
      <c r="K2514" s="32"/>
      <c r="L2514" t="str">
        <f t="shared" si="199"/>
        <v>terminato</v>
      </c>
      <c r="M2514" t="str">
        <f t="shared" si="200"/>
        <v>R5920569</v>
      </c>
      <c r="N2514" t="str">
        <f>TRIM(C2514)</f>
        <v>ITA</v>
      </c>
      <c r="O2514" t="str">
        <f>TRIM(D2514)</f>
        <v>mull</v>
      </c>
      <c r="P2514" t="str">
        <f>TRIM(E2514)</f>
        <v>non terminato</v>
      </c>
      <c r="Q2514" t="str">
        <f t="shared" si="201"/>
        <v>30</v>
      </c>
      <c r="R2514" t="str">
        <f t="shared" si="201"/>
        <v>19</v>
      </c>
    </row>
    <row r="2515" spans="1:18" ht="12.75" customHeight="1" x14ac:dyDescent="0.3">
      <c r="A2515" s="16">
        <v>2520</v>
      </c>
      <c r="B2515" s="14" t="s">
        <v>1198</v>
      </c>
      <c r="C2515" s="14" t="s">
        <v>8</v>
      </c>
      <c r="D2515" s="14" t="s">
        <v>180</v>
      </c>
      <c r="E2515" s="15" t="s">
        <v>1391</v>
      </c>
      <c r="F2515" s="16">
        <v>20</v>
      </c>
      <c r="G2515" s="17">
        <v>34</v>
      </c>
      <c r="H2515" s="18">
        <f t="shared" si="197"/>
        <v>680</v>
      </c>
      <c r="I2515" s="14" t="str">
        <f t="shared" si="198"/>
        <v>ITA-mull-34</v>
      </c>
      <c r="J2515" s="32" t="str">
        <f>MID(Tabella1[[#This Row],[COD PRODOTTO]],3,3)</f>
        <v>920</v>
      </c>
      <c r="K2515" s="32"/>
      <c r="L2515" t="str">
        <f t="shared" si="199"/>
        <v>terminato</v>
      </c>
      <c r="M2515" t="str">
        <f t="shared" si="200"/>
        <v>R5920569</v>
      </c>
      <c r="N2515" t="str">
        <f>TRIM(C2515)</f>
        <v>ITA</v>
      </c>
      <c r="O2515" t="str">
        <f>TRIM(D2515)</f>
        <v>mull</v>
      </c>
      <c r="P2515" t="str">
        <f>TRIM(E2515)</f>
        <v>non terminato</v>
      </c>
      <c r="Q2515" t="str">
        <f t="shared" si="201"/>
        <v>20</v>
      </c>
      <c r="R2515" t="str">
        <f t="shared" si="201"/>
        <v>34</v>
      </c>
    </row>
    <row r="2516" spans="1:18" ht="12.75" customHeight="1" x14ac:dyDescent="0.3">
      <c r="A2516" s="16">
        <v>2521</v>
      </c>
      <c r="B2516" s="14" t="s">
        <v>1198</v>
      </c>
      <c r="C2516" s="14" t="s">
        <v>8</v>
      </c>
      <c r="D2516" s="14" t="s">
        <v>180</v>
      </c>
      <c r="E2516" s="15" t="s">
        <v>1391</v>
      </c>
      <c r="F2516" s="16">
        <v>10</v>
      </c>
      <c r="G2516" s="17">
        <v>35</v>
      </c>
      <c r="H2516" s="18">
        <f t="shared" si="197"/>
        <v>350</v>
      </c>
      <c r="I2516" s="14" t="str">
        <f t="shared" si="198"/>
        <v>ITA-mull-35</v>
      </c>
      <c r="J2516" s="32" t="str">
        <f>MID(Tabella1[[#This Row],[COD PRODOTTO]],3,3)</f>
        <v>920</v>
      </c>
      <c r="K2516" s="32"/>
      <c r="L2516" t="str">
        <f t="shared" si="199"/>
        <v>terminato</v>
      </c>
      <c r="M2516" t="str">
        <f t="shared" si="200"/>
        <v>R5920569</v>
      </c>
      <c r="N2516" t="str">
        <f>TRIM(C2516)</f>
        <v>ITA</v>
      </c>
      <c r="O2516" t="str">
        <f>TRIM(D2516)</f>
        <v>mull</v>
      </c>
      <c r="P2516" t="str">
        <f>TRIM(E2516)</f>
        <v>non terminato</v>
      </c>
      <c r="Q2516" t="str">
        <f t="shared" si="201"/>
        <v>10</v>
      </c>
      <c r="R2516" t="str">
        <f t="shared" si="201"/>
        <v>35</v>
      </c>
    </row>
    <row r="2517" spans="1:18" ht="12.75" customHeight="1" x14ac:dyDescent="0.3">
      <c r="A2517" s="16">
        <v>2522</v>
      </c>
      <c r="B2517" s="14" t="s">
        <v>1199</v>
      </c>
      <c r="C2517" s="14" t="s">
        <v>8</v>
      </c>
      <c r="D2517" s="14" t="s">
        <v>75</v>
      </c>
      <c r="E2517" s="14" t="s">
        <v>10</v>
      </c>
      <c r="F2517" s="16">
        <v>0</v>
      </c>
      <c r="G2517" s="17">
        <v>20</v>
      </c>
      <c r="H2517" s="18" t="str">
        <f t="shared" si="197"/>
        <v/>
      </c>
      <c r="I2517" s="14" t="str">
        <f t="shared" si="198"/>
        <v>ITA-lollo SRL-20</v>
      </c>
      <c r="J2517" s="32" t="str">
        <f>MID(Tabella1[[#This Row],[COD PRODOTTO]],3,3)</f>
        <v>482</v>
      </c>
      <c r="K2517" s="32"/>
      <c r="L2517" t="str">
        <f t="shared" si="199"/>
        <v>terminato</v>
      </c>
      <c r="M2517" t="str">
        <f t="shared" si="200"/>
        <v>S0482408</v>
      </c>
      <c r="N2517" t="str">
        <f>TRIM(C2517)</f>
        <v>ITA</v>
      </c>
      <c r="O2517" t="str">
        <f>TRIM(D2517)</f>
        <v>lollo SRL</v>
      </c>
      <c r="P2517" t="str">
        <f>TRIM(E2517)</f>
        <v>terminato</v>
      </c>
      <c r="Q2517" t="str">
        <f t="shared" si="201"/>
        <v>0</v>
      </c>
      <c r="R2517" t="str">
        <f t="shared" si="201"/>
        <v>20</v>
      </c>
    </row>
    <row r="2518" spans="1:18" ht="12.75" customHeight="1" x14ac:dyDescent="0.3">
      <c r="A2518" s="16">
        <v>2523</v>
      </c>
      <c r="B2518" s="14" t="s">
        <v>1200</v>
      </c>
      <c r="C2518" s="14" t="s">
        <v>8</v>
      </c>
      <c r="D2518" s="14" t="s">
        <v>36</v>
      </c>
      <c r="E2518" s="15" t="s">
        <v>1391</v>
      </c>
      <c r="F2518" s="16">
        <v>20</v>
      </c>
      <c r="G2518" s="17">
        <v>22</v>
      </c>
      <c r="H2518" s="18">
        <f t="shared" si="197"/>
        <v>440</v>
      </c>
      <c r="I2518" s="14" t="str">
        <f t="shared" si="198"/>
        <v>ITA-zan VETRI-22</v>
      </c>
      <c r="J2518" s="32" t="str">
        <f>MID(Tabella1[[#This Row],[COD PRODOTTO]],3,3)</f>
        <v>042</v>
      </c>
      <c r="K2518" s="32"/>
      <c r="L2518" t="str">
        <f t="shared" si="199"/>
        <v>terminato</v>
      </c>
      <c r="M2518" t="str">
        <f t="shared" si="200"/>
        <v>M8042216</v>
      </c>
      <c r="N2518" t="str">
        <f>TRIM(C2518)</f>
        <v>ITA</v>
      </c>
      <c r="O2518" t="str">
        <f>TRIM(D2518)</f>
        <v>zan VETRI</v>
      </c>
      <c r="P2518" t="str">
        <f>TRIM(E2518)</f>
        <v>non terminato</v>
      </c>
      <c r="Q2518" t="str">
        <f t="shared" si="201"/>
        <v>20</v>
      </c>
      <c r="R2518" t="str">
        <f t="shared" si="201"/>
        <v>22</v>
      </c>
    </row>
    <row r="2519" spans="1:18" ht="12.75" customHeight="1" x14ac:dyDescent="0.3">
      <c r="A2519" s="16">
        <v>2524</v>
      </c>
      <c r="B2519" s="14" t="s">
        <v>1200</v>
      </c>
      <c r="C2519" s="14" t="s">
        <v>8</v>
      </c>
      <c r="D2519" s="14" t="s">
        <v>36</v>
      </c>
      <c r="E2519" s="14" t="s">
        <v>10</v>
      </c>
      <c r="F2519" s="16">
        <v>0</v>
      </c>
      <c r="G2519" s="17">
        <v>27</v>
      </c>
      <c r="H2519" s="18" t="str">
        <f t="shared" si="197"/>
        <v/>
      </c>
      <c r="I2519" s="14" t="str">
        <f t="shared" si="198"/>
        <v>ITA-zan VETRI-27</v>
      </c>
      <c r="J2519" s="32" t="str">
        <f>MID(Tabella1[[#This Row],[COD PRODOTTO]],3,3)</f>
        <v>042</v>
      </c>
      <c r="K2519" s="32"/>
      <c r="L2519" t="str">
        <f t="shared" si="199"/>
        <v>terminato</v>
      </c>
      <c r="M2519" t="str">
        <f t="shared" si="200"/>
        <v>M8042216</v>
      </c>
      <c r="N2519" t="str">
        <f>TRIM(C2519)</f>
        <v>ITA</v>
      </c>
      <c r="O2519" t="str">
        <f>TRIM(D2519)</f>
        <v>zan VETRI</v>
      </c>
      <c r="P2519" t="str">
        <f>TRIM(E2519)</f>
        <v>terminato</v>
      </c>
      <c r="Q2519" t="str">
        <f t="shared" si="201"/>
        <v>0</v>
      </c>
      <c r="R2519" t="str">
        <f t="shared" si="201"/>
        <v>27</v>
      </c>
    </row>
    <row r="2520" spans="1:18" ht="12.75" customHeight="1" x14ac:dyDescent="0.3">
      <c r="A2520" s="16">
        <v>2525</v>
      </c>
      <c r="B2520" s="14" t="s">
        <v>1200</v>
      </c>
      <c r="C2520" s="14" t="s">
        <v>8</v>
      </c>
      <c r="D2520" s="14" t="s">
        <v>36</v>
      </c>
      <c r="E2520" s="15" t="s">
        <v>1391</v>
      </c>
      <c r="F2520" s="16">
        <v>10</v>
      </c>
      <c r="G2520" s="17">
        <v>28</v>
      </c>
      <c r="H2520" s="18">
        <f t="shared" si="197"/>
        <v>280</v>
      </c>
      <c r="I2520" s="14" t="str">
        <f t="shared" si="198"/>
        <v>ITA-zan VETRI-28</v>
      </c>
      <c r="J2520" s="32" t="str">
        <f>MID(Tabella1[[#This Row],[COD PRODOTTO]],3,3)</f>
        <v>042</v>
      </c>
      <c r="K2520" s="32"/>
      <c r="L2520" t="str">
        <f t="shared" si="199"/>
        <v>terminato</v>
      </c>
      <c r="M2520" t="str">
        <f t="shared" si="200"/>
        <v>M8042216</v>
      </c>
      <c r="N2520" t="str">
        <f>TRIM(C2520)</f>
        <v>ITA</v>
      </c>
      <c r="O2520" t="str">
        <f>TRIM(D2520)</f>
        <v>zan VETRI</v>
      </c>
      <c r="P2520" t="str">
        <f>TRIM(E2520)</f>
        <v>non terminato</v>
      </c>
      <c r="Q2520" t="str">
        <f t="shared" si="201"/>
        <v>10</v>
      </c>
      <c r="R2520" t="str">
        <f t="shared" si="201"/>
        <v>28</v>
      </c>
    </row>
    <row r="2521" spans="1:18" ht="12.75" customHeight="1" x14ac:dyDescent="0.3">
      <c r="A2521" s="16">
        <v>2526</v>
      </c>
      <c r="B2521" s="14" t="s">
        <v>1200</v>
      </c>
      <c r="C2521" s="14" t="s">
        <v>8</v>
      </c>
      <c r="D2521" s="14" t="s">
        <v>36</v>
      </c>
      <c r="E2521" s="15" t="s">
        <v>1391</v>
      </c>
      <c r="F2521" s="16">
        <v>30</v>
      </c>
      <c r="G2521" s="17">
        <v>37</v>
      </c>
      <c r="H2521" s="18">
        <f t="shared" si="197"/>
        <v>1110</v>
      </c>
      <c r="I2521" s="14" t="str">
        <f t="shared" si="198"/>
        <v>ITA-zan VETRI-37</v>
      </c>
      <c r="J2521" s="32" t="str">
        <f>MID(Tabella1[[#This Row],[COD PRODOTTO]],3,3)</f>
        <v>042</v>
      </c>
      <c r="K2521" s="32"/>
      <c r="L2521" t="str">
        <f t="shared" si="199"/>
        <v>terminato</v>
      </c>
      <c r="M2521" t="str">
        <f t="shared" si="200"/>
        <v>M8042216</v>
      </c>
      <c r="N2521" t="str">
        <f>TRIM(C2521)</f>
        <v>ITA</v>
      </c>
      <c r="O2521" t="str">
        <f>TRIM(D2521)</f>
        <v>zan VETRI</v>
      </c>
      <c r="P2521" t="str">
        <f>TRIM(E2521)</f>
        <v>non terminato</v>
      </c>
      <c r="Q2521" t="str">
        <f t="shared" si="201"/>
        <v>30</v>
      </c>
      <c r="R2521" t="str">
        <f t="shared" si="201"/>
        <v>37</v>
      </c>
    </row>
    <row r="2522" spans="1:18" ht="12.75" customHeight="1" x14ac:dyDescent="0.3">
      <c r="A2522" s="16">
        <v>2527</v>
      </c>
      <c r="B2522" s="14" t="s">
        <v>1201</v>
      </c>
      <c r="C2522" s="14" t="s">
        <v>14</v>
      </c>
      <c r="D2522" s="14" t="s">
        <v>23</v>
      </c>
      <c r="E2522" s="15" t="s">
        <v>1391</v>
      </c>
      <c r="F2522" s="16">
        <v>10</v>
      </c>
      <c r="G2522" s="17">
        <v>27</v>
      </c>
      <c r="H2522" s="18">
        <f t="shared" si="197"/>
        <v>270</v>
      </c>
      <c r="I2522" s="14" t="str">
        <f t="shared" si="198"/>
        <v>EGY-zan pin assuf S.A.E.-27</v>
      </c>
      <c r="J2522" s="32" t="str">
        <f>MID(Tabella1[[#This Row],[COD PRODOTTO]],3,3)</f>
        <v>131</v>
      </c>
      <c r="K2522" s="32"/>
      <c r="L2522" t="str">
        <f t="shared" si="199"/>
        <v>terminato</v>
      </c>
      <c r="M2522" t="str">
        <f t="shared" si="200"/>
        <v>A7131425</v>
      </c>
      <c r="N2522" t="str">
        <f>TRIM(C2522)</f>
        <v>EGY</v>
      </c>
      <c r="O2522" t="str">
        <f>TRIM(D2522)</f>
        <v>zan pin assuf S.A.E.</v>
      </c>
      <c r="P2522" t="str">
        <f>TRIM(E2522)</f>
        <v>non terminato</v>
      </c>
      <c r="Q2522" t="str">
        <f t="shared" si="201"/>
        <v>10</v>
      </c>
      <c r="R2522" t="str">
        <f t="shared" si="201"/>
        <v>27</v>
      </c>
    </row>
    <row r="2523" spans="1:18" ht="12.75" customHeight="1" x14ac:dyDescent="0.3">
      <c r="A2523" s="16">
        <v>2528</v>
      </c>
      <c r="B2523" s="14" t="s">
        <v>1201</v>
      </c>
      <c r="C2523" s="14" t="s">
        <v>14</v>
      </c>
      <c r="D2523" s="14" t="s">
        <v>23</v>
      </c>
      <c r="E2523" s="15" t="s">
        <v>1391</v>
      </c>
      <c r="F2523" s="16">
        <v>20</v>
      </c>
      <c r="G2523" s="17">
        <v>33</v>
      </c>
      <c r="H2523" s="18">
        <f t="shared" si="197"/>
        <v>660</v>
      </c>
      <c r="I2523" s="14" t="str">
        <f t="shared" si="198"/>
        <v>EGY-zan pin assuf S.A.E.-33</v>
      </c>
      <c r="J2523" s="32" t="str">
        <f>MID(Tabella1[[#This Row],[COD PRODOTTO]],3,3)</f>
        <v>131</v>
      </c>
      <c r="K2523" s="32"/>
      <c r="L2523" t="str">
        <f t="shared" si="199"/>
        <v>terminato</v>
      </c>
      <c r="M2523" t="str">
        <f t="shared" si="200"/>
        <v>A7131425</v>
      </c>
      <c r="N2523" t="str">
        <f>TRIM(C2523)</f>
        <v>EGY</v>
      </c>
      <c r="O2523" t="str">
        <f>TRIM(D2523)</f>
        <v>zan pin assuf S.A.E.</v>
      </c>
      <c r="P2523" t="str">
        <f>TRIM(E2523)</f>
        <v>non terminato</v>
      </c>
      <c r="Q2523" t="str">
        <f t="shared" si="201"/>
        <v>20</v>
      </c>
      <c r="R2523" t="str">
        <f t="shared" si="201"/>
        <v>33</v>
      </c>
    </row>
    <row r="2524" spans="1:18" ht="12.75" customHeight="1" x14ac:dyDescent="0.3">
      <c r="A2524" s="16">
        <v>2529</v>
      </c>
      <c r="B2524" s="14" t="s">
        <v>1201</v>
      </c>
      <c r="C2524" s="14" t="s">
        <v>14</v>
      </c>
      <c r="D2524" s="14" t="s">
        <v>23</v>
      </c>
      <c r="E2524" s="14" t="s">
        <v>10</v>
      </c>
      <c r="F2524" s="16">
        <v>0</v>
      </c>
      <c r="G2524" s="17">
        <v>29</v>
      </c>
      <c r="H2524" s="18" t="str">
        <f t="shared" si="197"/>
        <v/>
      </c>
      <c r="I2524" s="14" t="str">
        <f t="shared" si="198"/>
        <v>EGY-zan pin assuf S.A.E.-29</v>
      </c>
      <c r="J2524" s="32" t="str">
        <f>MID(Tabella1[[#This Row],[COD PRODOTTO]],3,3)</f>
        <v>131</v>
      </c>
      <c r="K2524" s="32"/>
      <c r="L2524" t="str">
        <f t="shared" si="199"/>
        <v>terminato</v>
      </c>
      <c r="M2524" t="str">
        <f t="shared" si="200"/>
        <v>A7131425</v>
      </c>
      <c r="N2524" t="str">
        <f>TRIM(C2524)</f>
        <v>EGY</v>
      </c>
      <c r="O2524" t="str">
        <f>TRIM(D2524)</f>
        <v>zan pin assuf S.A.E.</v>
      </c>
      <c r="P2524" t="str">
        <f>TRIM(E2524)</f>
        <v>terminato</v>
      </c>
      <c r="Q2524" t="str">
        <f t="shared" si="201"/>
        <v>0</v>
      </c>
      <c r="R2524" t="str">
        <f t="shared" si="201"/>
        <v>29</v>
      </c>
    </row>
    <row r="2525" spans="1:18" ht="12.75" customHeight="1" x14ac:dyDescent="0.3">
      <c r="A2525" s="16">
        <v>2530</v>
      </c>
      <c r="B2525" s="14" t="s">
        <v>1202</v>
      </c>
      <c r="C2525" s="14" t="s">
        <v>8</v>
      </c>
      <c r="D2525" s="14" t="s">
        <v>9</v>
      </c>
      <c r="E2525" s="14" t="s">
        <v>10</v>
      </c>
      <c r="F2525" s="16">
        <v>0</v>
      </c>
      <c r="G2525" s="17">
        <v>28</v>
      </c>
      <c r="H2525" s="18" t="str">
        <f t="shared" si="197"/>
        <v/>
      </c>
      <c r="I2525" s="14" t="str">
        <f t="shared" si="198"/>
        <v>ITA-SG-28</v>
      </c>
      <c r="J2525" s="32" t="str">
        <f>MID(Tabella1[[#This Row],[COD PRODOTTO]],3,3)</f>
        <v>227</v>
      </c>
      <c r="K2525" s="32"/>
      <c r="L2525" t="str">
        <f t="shared" si="199"/>
        <v>terminato</v>
      </c>
      <c r="M2525" t="str">
        <f t="shared" si="200"/>
        <v>V3227657</v>
      </c>
      <c r="N2525" t="str">
        <f>TRIM(C2525)</f>
        <v>ITA</v>
      </c>
      <c r="O2525" t="str">
        <f>TRIM(D2525)</f>
        <v>SG</v>
      </c>
      <c r="P2525" t="str">
        <f>TRIM(E2525)</f>
        <v>terminato</v>
      </c>
      <c r="Q2525" t="str">
        <f t="shared" si="201"/>
        <v>0</v>
      </c>
      <c r="R2525" t="str">
        <f t="shared" si="201"/>
        <v>28</v>
      </c>
    </row>
    <row r="2526" spans="1:18" ht="12.75" customHeight="1" x14ac:dyDescent="0.3">
      <c r="A2526" s="16">
        <v>2531</v>
      </c>
      <c r="B2526" s="14" t="s">
        <v>1203</v>
      </c>
      <c r="C2526" s="14" t="s">
        <v>8</v>
      </c>
      <c r="D2526" s="14" t="s">
        <v>105</v>
      </c>
      <c r="E2526" s="15" t="s">
        <v>1391</v>
      </c>
      <c r="F2526" s="16">
        <v>10</v>
      </c>
      <c r="G2526" s="17">
        <v>36</v>
      </c>
      <c r="H2526" s="18">
        <f t="shared" si="197"/>
        <v>360</v>
      </c>
      <c r="I2526" s="14" t="str">
        <f t="shared" si="198"/>
        <v>ITA-SG DISTRIBUZIONE SRL-36</v>
      </c>
      <c r="J2526" s="32" t="str">
        <f>MID(Tabella1[[#This Row],[COD PRODOTTO]],3,3)</f>
        <v>492</v>
      </c>
      <c r="K2526" s="32"/>
      <c r="L2526" t="str">
        <f t="shared" si="199"/>
        <v>terminato</v>
      </c>
      <c r="M2526" t="str">
        <f t="shared" si="200"/>
        <v>S6492373</v>
      </c>
      <c r="N2526" t="str">
        <f>TRIM(C2526)</f>
        <v>ITA</v>
      </c>
      <c r="O2526" t="str">
        <f>TRIM(D2526)</f>
        <v>SG DISTRIBUZIONE SRL</v>
      </c>
      <c r="P2526" t="str">
        <f>TRIM(E2526)</f>
        <v>non terminato</v>
      </c>
      <c r="Q2526" t="str">
        <f t="shared" si="201"/>
        <v>10</v>
      </c>
      <c r="R2526" t="str">
        <f t="shared" si="201"/>
        <v>36</v>
      </c>
    </row>
    <row r="2527" spans="1:18" ht="12.75" customHeight="1" x14ac:dyDescent="0.3">
      <c r="A2527" s="16">
        <v>2532</v>
      </c>
      <c r="B2527" s="14" t="s">
        <v>1204</v>
      </c>
      <c r="C2527" s="14" t="s">
        <v>8</v>
      </c>
      <c r="D2527" s="14" t="s">
        <v>9</v>
      </c>
      <c r="E2527" s="14" t="s">
        <v>10</v>
      </c>
      <c r="F2527" s="16">
        <v>0</v>
      </c>
      <c r="G2527" s="17">
        <v>26</v>
      </c>
      <c r="H2527" s="18" t="str">
        <f t="shared" si="197"/>
        <v/>
      </c>
      <c r="I2527" s="14" t="str">
        <f t="shared" si="198"/>
        <v>ITA-SG-26</v>
      </c>
      <c r="J2527" s="32" t="str">
        <f>MID(Tabella1[[#This Row],[COD PRODOTTO]],3,3)</f>
        <v>816</v>
      </c>
      <c r="K2527" s="32"/>
      <c r="L2527" t="str">
        <f t="shared" si="199"/>
        <v>terminato</v>
      </c>
      <c r="M2527" t="str">
        <f t="shared" si="200"/>
        <v>L4816118</v>
      </c>
      <c r="N2527" t="str">
        <f>TRIM(C2527)</f>
        <v>ITA</v>
      </c>
      <c r="O2527" t="str">
        <f>TRIM(D2527)</f>
        <v>SG</v>
      </c>
      <c r="P2527" t="str">
        <f>TRIM(E2527)</f>
        <v>terminato</v>
      </c>
      <c r="Q2527" t="str">
        <f t="shared" si="201"/>
        <v>0</v>
      </c>
      <c r="R2527" t="str">
        <f t="shared" si="201"/>
        <v>26</v>
      </c>
    </row>
    <row r="2528" spans="1:18" ht="12.75" customHeight="1" x14ac:dyDescent="0.3">
      <c r="A2528" s="16">
        <v>2533</v>
      </c>
      <c r="B2528" s="14" t="s">
        <v>1204</v>
      </c>
      <c r="C2528" s="14" t="s">
        <v>8</v>
      </c>
      <c r="D2528" s="14" t="s">
        <v>9</v>
      </c>
      <c r="E2528" s="15" t="s">
        <v>1391</v>
      </c>
      <c r="F2528" s="16">
        <v>10</v>
      </c>
      <c r="G2528" s="17">
        <v>26</v>
      </c>
      <c r="H2528" s="18">
        <f t="shared" si="197"/>
        <v>260</v>
      </c>
      <c r="I2528" s="14" t="str">
        <f t="shared" si="198"/>
        <v>ITA-SG-26</v>
      </c>
      <c r="J2528" s="32" t="str">
        <f>MID(Tabella1[[#This Row],[COD PRODOTTO]],3,3)</f>
        <v>816</v>
      </c>
      <c r="K2528" s="32"/>
      <c r="L2528" t="str">
        <f t="shared" si="199"/>
        <v>terminato</v>
      </c>
      <c r="M2528" t="str">
        <f t="shared" si="200"/>
        <v>L4816118</v>
      </c>
      <c r="N2528" t="str">
        <f>TRIM(C2528)</f>
        <v>ITA</v>
      </c>
      <c r="O2528" t="str">
        <f>TRIM(D2528)</f>
        <v>SG</v>
      </c>
      <c r="P2528" t="str">
        <f>TRIM(E2528)</f>
        <v>non terminato</v>
      </c>
      <c r="Q2528" t="str">
        <f t="shared" si="201"/>
        <v>10</v>
      </c>
      <c r="R2528" t="str">
        <f t="shared" si="201"/>
        <v>26</v>
      </c>
    </row>
    <row r="2529" spans="1:18" ht="12.75" customHeight="1" x14ac:dyDescent="0.3">
      <c r="A2529" s="16">
        <v>2534</v>
      </c>
      <c r="B2529" s="14" t="s">
        <v>1205</v>
      </c>
      <c r="C2529" s="14" t="s">
        <v>8</v>
      </c>
      <c r="D2529" s="14" t="s">
        <v>36</v>
      </c>
      <c r="E2529" s="15" t="s">
        <v>1391</v>
      </c>
      <c r="F2529" s="16">
        <v>10</v>
      </c>
      <c r="G2529" s="17">
        <v>22</v>
      </c>
      <c r="H2529" s="18">
        <f t="shared" si="197"/>
        <v>220</v>
      </c>
      <c r="I2529" s="14" t="str">
        <f t="shared" si="198"/>
        <v>ITA-zan VETRI-22</v>
      </c>
      <c r="J2529" s="32" t="str">
        <f>MID(Tabella1[[#This Row],[COD PRODOTTO]],3,3)</f>
        <v>829</v>
      </c>
      <c r="K2529" s="32"/>
      <c r="L2529" t="str">
        <f t="shared" si="199"/>
        <v>terminato</v>
      </c>
      <c r="M2529" t="str">
        <f t="shared" si="200"/>
        <v>M2829624</v>
      </c>
      <c r="N2529" t="str">
        <f>TRIM(C2529)</f>
        <v>ITA</v>
      </c>
      <c r="O2529" t="str">
        <f>TRIM(D2529)</f>
        <v>zan VETRI</v>
      </c>
      <c r="P2529" t="str">
        <f>TRIM(E2529)</f>
        <v>non terminato</v>
      </c>
      <c r="Q2529" t="str">
        <f t="shared" si="201"/>
        <v>10</v>
      </c>
      <c r="R2529" t="str">
        <f t="shared" si="201"/>
        <v>22</v>
      </c>
    </row>
    <row r="2530" spans="1:18" ht="12.75" customHeight="1" x14ac:dyDescent="0.3">
      <c r="A2530" s="16">
        <v>2535</v>
      </c>
      <c r="B2530" s="14" t="s">
        <v>1205</v>
      </c>
      <c r="C2530" s="14" t="s">
        <v>8</v>
      </c>
      <c r="D2530" s="14" t="s">
        <v>36</v>
      </c>
      <c r="E2530" s="15" t="s">
        <v>1391</v>
      </c>
      <c r="F2530" s="16">
        <v>30</v>
      </c>
      <c r="G2530" s="17">
        <v>32</v>
      </c>
      <c r="H2530" s="18">
        <f t="shared" si="197"/>
        <v>960</v>
      </c>
      <c r="I2530" s="14" t="str">
        <f t="shared" si="198"/>
        <v>ITA-zan VETRI-32</v>
      </c>
      <c r="J2530" s="32" t="str">
        <f>MID(Tabella1[[#This Row],[COD PRODOTTO]],3,3)</f>
        <v>829</v>
      </c>
      <c r="K2530" s="32"/>
      <c r="L2530" t="str">
        <f t="shared" si="199"/>
        <v>terminato</v>
      </c>
      <c r="M2530" t="str">
        <f t="shared" si="200"/>
        <v>M2829624</v>
      </c>
      <c r="N2530" t="str">
        <f>TRIM(C2530)</f>
        <v>ITA</v>
      </c>
      <c r="O2530" t="str">
        <f>TRIM(D2530)</f>
        <v>zan VETRI</v>
      </c>
      <c r="P2530" t="str">
        <f>TRIM(E2530)</f>
        <v>non terminato</v>
      </c>
      <c r="Q2530" t="str">
        <f t="shared" si="201"/>
        <v>30</v>
      </c>
      <c r="R2530" t="str">
        <f t="shared" si="201"/>
        <v>32</v>
      </c>
    </row>
    <row r="2531" spans="1:18" ht="12.75" customHeight="1" x14ac:dyDescent="0.3">
      <c r="A2531" s="16">
        <v>2536</v>
      </c>
      <c r="B2531" s="14" t="s">
        <v>1206</v>
      </c>
      <c r="C2531" s="14" t="s">
        <v>8</v>
      </c>
      <c r="D2531" s="14" t="s">
        <v>9</v>
      </c>
      <c r="E2531" s="15" t="s">
        <v>1391</v>
      </c>
      <c r="F2531" s="16">
        <v>10</v>
      </c>
      <c r="G2531" s="17">
        <v>28</v>
      </c>
      <c r="H2531" s="18">
        <f t="shared" si="197"/>
        <v>280</v>
      </c>
      <c r="I2531" s="14" t="str">
        <f t="shared" si="198"/>
        <v>ITA-SG-28</v>
      </c>
      <c r="J2531" s="32" t="str">
        <f>MID(Tabella1[[#This Row],[COD PRODOTTO]],3,3)</f>
        <v>568</v>
      </c>
      <c r="K2531" s="32"/>
      <c r="L2531" t="str">
        <f t="shared" si="199"/>
        <v>terminato</v>
      </c>
      <c r="M2531" t="str">
        <f t="shared" si="200"/>
        <v>M5568517</v>
      </c>
      <c r="N2531" t="str">
        <f>TRIM(C2531)</f>
        <v>ITA</v>
      </c>
      <c r="O2531" t="str">
        <f>TRIM(D2531)</f>
        <v>SG</v>
      </c>
      <c r="P2531" t="str">
        <f>TRIM(E2531)</f>
        <v>non terminato</v>
      </c>
      <c r="Q2531" t="str">
        <f t="shared" si="201"/>
        <v>10</v>
      </c>
      <c r="R2531" t="str">
        <f t="shared" si="201"/>
        <v>28</v>
      </c>
    </row>
    <row r="2532" spans="1:18" ht="12.75" customHeight="1" x14ac:dyDescent="0.3">
      <c r="A2532" s="16">
        <v>2537</v>
      </c>
      <c r="B2532" s="14" t="s">
        <v>1206</v>
      </c>
      <c r="C2532" s="14" t="s">
        <v>8</v>
      </c>
      <c r="D2532" s="14" t="s">
        <v>9</v>
      </c>
      <c r="E2532" s="14" t="s">
        <v>10</v>
      </c>
      <c r="F2532" s="16">
        <v>0</v>
      </c>
      <c r="G2532" s="17">
        <v>24</v>
      </c>
      <c r="H2532" s="18" t="str">
        <f t="shared" si="197"/>
        <v/>
      </c>
      <c r="I2532" s="14" t="str">
        <f t="shared" si="198"/>
        <v>ITA-SG-24</v>
      </c>
      <c r="J2532" s="32" t="str">
        <f>MID(Tabella1[[#This Row],[COD PRODOTTO]],3,3)</f>
        <v>568</v>
      </c>
      <c r="K2532" s="32"/>
      <c r="L2532" t="str">
        <f t="shared" si="199"/>
        <v>terminato</v>
      </c>
      <c r="M2532" t="str">
        <f t="shared" si="200"/>
        <v>M5568517</v>
      </c>
      <c r="N2532" t="str">
        <f>TRIM(C2532)</f>
        <v>ITA</v>
      </c>
      <c r="O2532" t="str">
        <f>TRIM(D2532)</f>
        <v>SG</v>
      </c>
      <c r="P2532" t="str">
        <f>TRIM(E2532)</f>
        <v>terminato</v>
      </c>
      <c r="Q2532" t="str">
        <f t="shared" si="201"/>
        <v>0</v>
      </c>
      <c r="R2532" t="str">
        <f t="shared" si="201"/>
        <v>24</v>
      </c>
    </row>
    <row r="2533" spans="1:18" ht="12.75" customHeight="1" x14ac:dyDescent="0.3">
      <c r="A2533" s="16">
        <v>2538</v>
      </c>
      <c r="B2533" s="14" t="s">
        <v>1207</v>
      </c>
      <c r="C2533" s="14" t="s">
        <v>8</v>
      </c>
      <c r="D2533" s="14" t="s">
        <v>65</v>
      </c>
      <c r="E2533" s="15" t="s">
        <v>1391</v>
      </c>
      <c r="F2533" s="16">
        <v>30</v>
      </c>
      <c r="G2533" s="17">
        <v>27</v>
      </c>
      <c r="H2533" s="18">
        <f t="shared" si="197"/>
        <v>810</v>
      </c>
      <c r="I2533" s="14" t="str">
        <f t="shared" si="198"/>
        <v>ITA-zan PAM-27</v>
      </c>
      <c r="J2533" s="32" t="str">
        <f>MID(Tabella1[[#This Row],[COD PRODOTTO]],3,3)</f>
        <v>089</v>
      </c>
      <c r="K2533" s="32"/>
      <c r="L2533" t="str">
        <f t="shared" si="199"/>
        <v>terminato</v>
      </c>
      <c r="M2533" t="str">
        <f t="shared" si="200"/>
        <v>G3089116</v>
      </c>
      <c r="N2533" t="str">
        <f>TRIM(C2533)</f>
        <v>ITA</v>
      </c>
      <c r="O2533" t="str">
        <f>TRIM(D2533)</f>
        <v>zan PAM</v>
      </c>
      <c r="P2533" t="str">
        <f>TRIM(E2533)</f>
        <v>non terminato</v>
      </c>
      <c r="Q2533" t="str">
        <f t="shared" si="201"/>
        <v>30</v>
      </c>
      <c r="R2533" t="str">
        <f t="shared" si="201"/>
        <v>27</v>
      </c>
    </row>
    <row r="2534" spans="1:18" ht="12.75" customHeight="1" x14ac:dyDescent="0.3">
      <c r="A2534" s="16">
        <v>2539</v>
      </c>
      <c r="B2534" s="14" t="s">
        <v>1207</v>
      </c>
      <c r="C2534" s="14" t="s">
        <v>8</v>
      </c>
      <c r="D2534" s="14" t="s">
        <v>65</v>
      </c>
      <c r="E2534" s="14" t="s">
        <v>10</v>
      </c>
      <c r="F2534" s="16">
        <v>0</v>
      </c>
      <c r="G2534" s="17">
        <v>19</v>
      </c>
      <c r="H2534" s="18" t="str">
        <f t="shared" si="197"/>
        <v/>
      </c>
      <c r="I2534" s="14" t="str">
        <f t="shared" si="198"/>
        <v>ITA-zan PAM-19</v>
      </c>
      <c r="J2534" s="32" t="str">
        <f>MID(Tabella1[[#This Row],[COD PRODOTTO]],3,3)</f>
        <v>089</v>
      </c>
      <c r="K2534" s="32"/>
      <c r="L2534" t="str">
        <f t="shared" si="199"/>
        <v>terminato</v>
      </c>
      <c r="M2534" t="str">
        <f t="shared" si="200"/>
        <v>G3089116</v>
      </c>
      <c r="N2534" t="str">
        <f>TRIM(C2534)</f>
        <v>ITA</v>
      </c>
      <c r="O2534" t="str">
        <f>TRIM(D2534)</f>
        <v>zan PAM</v>
      </c>
      <c r="P2534" t="str">
        <f>TRIM(E2534)</f>
        <v>terminato</v>
      </c>
      <c r="Q2534" t="str">
        <f t="shared" si="201"/>
        <v>0</v>
      </c>
      <c r="R2534" t="str">
        <f t="shared" si="201"/>
        <v>19</v>
      </c>
    </row>
    <row r="2535" spans="1:18" ht="12.75" customHeight="1" x14ac:dyDescent="0.3">
      <c r="A2535" s="16">
        <v>2540</v>
      </c>
      <c r="B2535" s="14" t="s">
        <v>1207</v>
      </c>
      <c r="C2535" s="14" t="s">
        <v>8</v>
      </c>
      <c r="D2535" s="14" t="s">
        <v>65</v>
      </c>
      <c r="E2535" s="15" t="s">
        <v>1391</v>
      </c>
      <c r="F2535" s="16">
        <v>10</v>
      </c>
      <c r="G2535" s="17">
        <v>30</v>
      </c>
      <c r="H2535" s="18">
        <f t="shared" si="197"/>
        <v>300</v>
      </c>
      <c r="I2535" s="14" t="str">
        <f t="shared" si="198"/>
        <v>ITA-zan PAM-30</v>
      </c>
      <c r="J2535" s="32" t="str">
        <f>MID(Tabella1[[#This Row],[COD PRODOTTO]],3,3)</f>
        <v>089</v>
      </c>
      <c r="K2535" s="32"/>
      <c r="L2535" t="str">
        <f t="shared" si="199"/>
        <v>terminato</v>
      </c>
      <c r="M2535" t="str">
        <f t="shared" si="200"/>
        <v>G3089116</v>
      </c>
      <c r="N2535" t="str">
        <f>TRIM(C2535)</f>
        <v>ITA</v>
      </c>
      <c r="O2535" t="str">
        <f>TRIM(D2535)</f>
        <v>zan PAM</v>
      </c>
      <c r="P2535" t="str">
        <f>TRIM(E2535)</f>
        <v>non terminato</v>
      </c>
      <c r="Q2535" t="str">
        <f t="shared" si="201"/>
        <v>10</v>
      </c>
      <c r="R2535" t="str">
        <f t="shared" si="201"/>
        <v>30</v>
      </c>
    </row>
    <row r="2536" spans="1:18" ht="12.75" customHeight="1" x14ac:dyDescent="0.3">
      <c r="A2536" s="16">
        <v>2541</v>
      </c>
      <c r="B2536" s="14" t="s">
        <v>1208</v>
      </c>
      <c r="C2536" s="14" t="s">
        <v>8</v>
      </c>
      <c r="D2536" s="14" t="s">
        <v>9</v>
      </c>
      <c r="E2536" s="14" t="s">
        <v>10</v>
      </c>
      <c r="F2536" s="16">
        <v>0</v>
      </c>
      <c r="G2536" s="17">
        <v>29</v>
      </c>
      <c r="H2536" s="18" t="str">
        <f t="shared" si="197"/>
        <v/>
      </c>
      <c r="I2536" s="14" t="str">
        <f t="shared" si="198"/>
        <v>ITA-SG-29</v>
      </c>
      <c r="J2536" s="32" t="str">
        <f>MID(Tabella1[[#This Row],[COD PRODOTTO]],3,3)</f>
        <v>920</v>
      </c>
      <c r="K2536" s="32"/>
      <c r="L2536" t="str">
        <f t="shared" si="199"/>
        <v>terminato</v>
      </c>
      <c r="M2536" t="str">
        <f t="shared" si="200"/>
        <v>C9920213</v>
      </c>
      <c r="N2536" t="str">
        <f>TRIM(C2536)</f>
        <v>ITA</v>
      </c>
      <c r="O2536" t="str">
        <f>TRIM(D2536)</f>
        <v>SG</v>
      </c>
      <c r="P2536" t="str">
        <f>TRIM(E2536)</f>
        <v>terminato</v>
      </c>
      <c r="Q2536" t="str">
        <f t="shared" si="201"/>
        <v>0</v>
      </c>
      <c r="R2536" t="str">
        <f t="shared" si="201"/>
        <v>29</v>
      </c>
    </row>
    <row r="2537" spans="1:18" ht="12.75" customHeight="1" x14ac:dyDescent="0.3">
      <c r="A2537" s="16">
        <v>2542</v>
      </c>
      <c r="B2537" s="14" t="s">
        <v>1208</v>
      </c>
      <c r="C2537" s="14" t="s">
        <v>8</v>
      </c>
      <c r="D2537" s="14" t="s">
        <v>9</v>
      </c>
      <c r="E2537" s="15" t="s">
        <v>1391</v>
      </c>
      <c r="F2537" s="16">
        <v>10</v>
      </c>
      <c r="G2537" s="17">
        <v>21</v>
      </c>
      <c r="H2537" s="18">
        <f t="shared" si="197"/>
        <v>210</v>
      </c>
      <c r="I2537" s="14" t="str">
        <f t="shared" si="198"/>
        <v>ITA-SG-21</v>
      </c>
      <c r="J2537" s="32" t="str">
        <f>MID(Tabella1[[#This Row],[COD PRODOTTO]],3,3)</f>
        <v>920</v>
      </c>
      <c r="K2537" s="32"/>
      <c r="L2537" t="str">
        <f t="shared" si="199"/>
        <v>terminato</v>
      </c>
      <c r="M2537" t="str">
        <f t="shared" si="200"/>
        <v>C9920213</v>
      </c>
      <c r="N2537" t="str">
        <f>TRIM(C2537)</f>
        <v>ITA</v>
      </c>
      <c r="O2537" t="str">
        <f>TRIM(D2537)</f>
        <v>SG</v>
      </c>
      <c r="P2537" t="str">
        <f>TRIM(E2537)</f>
        <v>non terminato</v>
      </c>
      <c r="Q2537" t="str">
        <f t="shared" si="201"/>
        <v>10</v>
      </c>
      <c r="R2537" t="str">
        <f t="shared" si="201"/>
        <v>21</v>
      </c>
    </row>
    <row r="2538" spans="1:18" ht="12.75" customHeight="1" x14ac:dyDescent="0.3">
      <c r="A2538" s="16">
        <v>2543</v>
      </c>
      <c r="B2538" s="14" t="s">
        <v>1208</v>
      </c>
      <c r="C2538" s="14" t="s">
        <v>8</v>
      </c>
      <c r="D2538" s="14" t="s">
        <v>9</v>
      </c>
      <c r="E2538" s="15" t="s">
        <v>1391</v>
      </c>
      <c r="F2538" s="16">
        <v>20</v>
      </c>
      <c r="G2538" s="17">
        <v>14</v>
      </c>
      <c r="H2538" s="18">
        <f t="shared" si="197"/>
        <v>280</v>
      </c>
      <c r="I2538" s="14" t="str">
        <f t="shared" si="198"/>
        <v>ITA-SG-14</v>
      </c>
      <c r="J2538" s="32" t="str">
        <f>MID(Tabella1[[#This Row],[COD PRODOTTO]],3,3)</f>
        <v>920</v>
      </c>
      <c r="K2538" s="32"/>
      <c r="L2538" t="str">
        <f t="shared" si="199"/>
        <v>terminato</v>
      </c>
      <c r="M2538" t="str">
        <f t="shared" si="200"/>
        <v>C9920213</v>
      </c>
      <c r="N2538" t="str">
        <f>TRIM(C2538)</f>
        <v>ITA</v>
      </c>
      <c r="O2538" t="str">
        <f>TRIM(D2538)</f>
        <v>SG</v>
      </c>
      <c r="P2538" t="str">
        <f>TRIM(E2538)</f>
        <v>non terminato</v>
      </c>
      <c r="Q2538" t="str">
        <f t="shared" si="201"/>
        <v>20</v>
      </c>
      <c r="R2538" t="str">
        <f t="shared" si="201"/>
        <v>14</v>
      </c>
    </row>
    <row r="2539" spans="1:18" ht="12.75" customHeight="1" x14ac:dyDescent="0.3">
      <c r="A2539" s="16">
        <v>2544</v>
      </c>
      <c r="B2539" s="14" t="s">
        <v>1208</v>
      </c>
      <c r="C2539" s="14" t="s">
        <v>8</v>
      </c>
      <c r="D2539" s="14" t="s">
        <v>9</v>
      </c>
      <c r="E2539" s="15" t="s">
        <v>1391</v>
      </c>
      <c r="F2539" s="16">
        <v>30</v>
      </c>
      <c r="G2539" s="17">
        <v>20</v>
      </c>
      <c r="H2539" s="18">
        <f t="shared" si="197"/>
        <v>600</v>
      </c>
      <c r="I2539" s="14" t="str">
        <f t="shared" si="198"/>
        <v>ITA-SG-20</v>
      </c>
      <c r="J2539" s="32" t="str">
        <f>MID(Tabella1[[#This Row],[COD PRODOTTO]],3,3)</f>
        <v>920</v>
      </c>
      <c r="K2539" s="32"/>
      <c r="L2539" t="str">
        <f t="shared" si="199"/>
        <v>terminato</v>
      </c>
      <c r="M2539" t="str">
        <f t="shared" si="200"/>
        <v>C9920213</v>
      </c>
      <c r="N2539" t="str">
        <f>TRIM(C2539)</f>
        <v>ITA</v>
      </c>
      <c r="O2539" t="str">
        <f>TRIM(D2539)</f>
        <v>SG</v>
      </c>
      <c r="P2539" t="str">
        <f>TRIM(E2539)</f>
        <v>non terminato</v>
      </c>
      <c r="Q2539" t="str">
        <f t="shared" si="201"/>
        <v>30</v>
      </c>
      <c r="R2539" t="str">
        <f t="shared" si="201"/>
        <v>20</v>
      </c>
    </row>
    <row r="2540" spans="1:18" ht="12.75" customHeight="1" x14ac:dyDescent="0.3">
      <c r="A2540" s="16">
        <v>2545</v>
      </c>
      <c r="B2540" s="14" t="s">
        <v>1209</v>
      </c>
      <c r="C2540" s="14" t="s">
        <v>8</v>
      </c>
      <c r="D2540" s="14" t="s">
        <v>47</v>
      </c>
      <c r="E2540" s="15" t="s">
        <v>1391</v>
      </c>
      <c r="F2540" s="16">
        <v>10</v>
      </c>
      <c r="G2540" s="17">
        <v>12</v>
      </c>
      <c r="H2540" s="18">
        <f t="shared" si="197"/>
        <v>120</v>
      </c>
      <c r="I2540" s="14" t="str">
        <f t="shared" si="198"/>
        <v>ITA-zan pin SPA-12</v>
      </c>
      <c r="J2540" s="32" t="str">
        <f>MID(Tabella1[[#This Row],[COD PRODOTTO]],3,3)</f>
        <v>916</v>
      </c>
      <c r="K2540" s="32"/>
      <c r="L2540" t="str">
        <f t="shared" si="199"/>
        <v>terminato</v>
      </c>
      <c r="M2540" t="str">
        <f t="shared" si="200"/>
        <v>S5916562</v>
      </c>
      <c r="N2540" t="str">
        <f>TRIM(C2540)</f>
        <v>ITA</v>
      </c>
      <c r="O2540" t="str">
        <f>TRIM(D2540)</f>
        <v>zan pin SPA</v>
      </c>
      <c r="P2540" t="str">
        <f>TRIM(E2540)</f>
        <v>non terminato</v>
      </c>
      <c r="Q2540" t="str">
        <f t="shared" si="201"/>
        <v>10</v>
      </c>
      <c r="R2540" t="str">
        <f t="shared" si="201"/>
        <v>12</v>
      </c>
    </row>
    <row r="2541" spans="1:18" ht="12.75" customHeight="1" x14ac:dyDescent="0.3">
      <c r="A2541" s="16">
        <v>2546</v>
      </c>
      <c r="B2541" s="14" t="s">
        <v>1210</v>
      </c>
      <c r="C2541" s="14" t="s">
        <v>8</v>
      </c>
      <c r="D2541" s="14" t="s">
        <v>47</v>
      </c>
      <c r="E2541" s="14" t="s">
        <v>10</v>
      </c>
      <c r="F2541" s="16">
        <v>0</v>
      </c>
      <c r="G2541" s="17">
        <v>25</v>
      </c>
      <c r="H2541" s="18" t="str">
        <f t="shared" si="197"/>
        <v/>
      </c>
      <c r="I2541" s="14" t="str">
        <f t="shared" si="198"/>
        <v>ITA-zan pin SPA-25</v>
      </c>
      <c r="J2541" s="32" t="str">
        <f>MID(Tabella1[[#This Row],[COD PRODOTTO]],3,3)</f>
        <v>896</v>
      </c>
      <c r="K2541" s="32"/>
      <c r="L2541" t="str">
        <f t="shared" si="199"/>
        <v>terminato</v>
      </c>
      <c r="M2541" t="str">
        <f t="shared" si="200"/>
        <v>F5896303</v>
      </c>
      <c r="N2541" t="str">
        <f>TRIM(C2541)</f>
        <v>ITA</v>
      </c>
      <c r="O2541" t="str">
        <f>TRIM(D2541)</f>
        <v>zan pin SPA</v>
      </c>
      <c r="P2541" t="str">
        <f>TRIM(E2541)</f>
        <v>terminato</v>
      </c>
      <c r="Q2541" t="str">
        <f t="shared" si="201"/>
        <v>0</v>
      </c>
      <c r="R2541" t="str">
        <f t="shared" si="201"/>
        <v>25</v>
      </c>
    </row>
    <row r="2542" spans="1:18" ht="12.75" customHeight="1" x14ac:dyDescent="0.3">
      <c r="A2542" s="16">
        <v>2547</v>
      </c>
      <c r="B2542" s="14" t="s">
        <v>1211</v>
      </c>
      <c r="C2542" s="14" t="s">
        <v>14</v>
      </c>
      <c r="D2542" s="14" t="s">
        <v>23</v>
      </c>
      <c r="E2542" s="14" t="s">
        <v>10</v>
      </c>
      <c r="F2542" s="16">
        <v>0</v>
      </c>
      <c r="G2542" s="17">
        <v>10</v>
      </c>
      <c r="H2542" s="18" t="str">
        <f t="shared" si="197"/>
        <v/>
      </c>
      <c r="I2542" s="14" t="str">
        <f t="shared" si="198"/>
        <v>EGY-zan pin assuf S.A.E.-10</v>
      </c>
      <c r="J2542" s="32" t="str">
        <f>MID(Tabella1[[#This Row],[COD PRODOTTO]],3,3)</f>
        <v>216</v>
      </c>
      <c r="K2542" s="32"/>
      <c r="L2542" t="str">
        <f t="shared" si="199"/>
        <v>terminato</v>
      </c>
      <c r="M2542" t="str">
        <f t="shared" si="200"/>
        <v>E2216945</v>
      </c>
      <c r="N2542" t="str">
        <f>TRIM(C2542)</f>
        <v>EGY</v>
      </c>
      <c r="O2542" t="str">
        <f>TRIM(D2542)</f>
        <v>zan pin assuf S.A.E.</v>
      </c>
      <c r="P2542" t="str">
        <f>TRIM(E2542)</f>
        <v>terminato</v>
      </c>
      <c r="Q2542" t="str">
        <f t="shared" si="201"/>
        <v>0</v>
      </c>
      <c r="R2542" t="str">
        <f t="shared" si="201"/>
        <v>10</v>
      </c>
    </row>
    <row r="2543" spans="1:18" ht="12.75" customHeight="1" x14ac:dyDescent="0.3">
      <c r="A2543" s="16">
        <v>2548</v>
      </c>
      <c r="B2543" s="14" t="s">
        <v>1211</v>
      </c>
      <c r="C2543" s="14" t="s">
        <v>14</v>
      </c>
      <c r="D2543" s="14" t="s">
        <v>23</v>
      </c>
      <c r="E2543" s="15" t="s">
        <v>1391</v>
      </c>
      <c r="F2543" s="16">
        <v>30</v>
      </c>
      <c r="G2543" s="17">
        <v>40</v>
      </c>
      <c r="H2543" s="18">
        <f t="shared" si="197"/>
        <v>1200</v>
      </c>
      <c r="I2543" s="14" t="str">
        <f t="shared" si="198"/>
        <v>EGY-zan pin assuf S.A.E.-40</v>
      </c>
      <c r="J2543" s="32" t="str">
        <f>MID(Tabella1[[#This Row],[COD PRODOTTO]],3,3)</f>
        <v>216</v>
      </c>
      <c r="K2543" s="32"/>
      <c r="L2543" t="str">
        <f t="shared" si="199"/>
        <v>terminato</v>
      </c>
      <c r="M2543" t="str">
        <f t="shared" si="200"/>
        <v>E2216945</v>
      </c>
      <c r="N2543" t="str">
        <f>TRIM(C2543)</f>
        <v>EGY</v>
      </c>
      <c r="O2543" t="str">
        <f>TRIM(D2543)</f>
        <v>zan pin assuf S.A.E.</v>
      </c>
      <c r="P2543" t="str">
        <f>TRIM(E2543)</f>
        <v>non terminato</v>
      </c>
      <c r="Q2543" t="str">
        <f t="shared" si="201"/>
        <v>30</v>
      </c>
      <c r="R2543" t="str">
        <f t="shared" si="201"/>
        <v>40</v>
      </c>
    </row>
    <row r="2544" spans="1:18" ht="12.75" customHeight="1" x14ac:dyDescent="0.3">
      <c r="A2544" s="16">
        <v>2549</v>
      </c>
      <c r="B2544" s="14" t="s">
        <v>1211</v>
      </c>
      <c r="C2544" s="14" t="s">
        <v>14</v>
      </c>
      <c r="D2544" s="14" t="s">
        <v>23</v>
      </c>
      <c r="E2544" s="15" t="s">
        <v>1391</v>
      </c>
      <c r="F2544" s="16">
        <v>10</v>
      </c>
      <c r="G2544" s="17">
        <v>23</v>
      </c>
      <c r="H2544" s="18">
        <f t="shared" si="197"/>
        <v>230</v>
      </c>
      <c r="I2544" s="14" t="str">
        <f t="shared" si="198"/>
        <v>EGY-zan pin assuf S.A.E.-23</v>
      </c>
      <c r="J2544" s="32" t="str">
        <f>MID(Tabella1[[#This Row],[COD PRODOTTO]],3,3)</f>
        <v>216</v>
      </c>
      <c r="K2544" s="32"/>
      <c r="L2544" t="str">
        <f t="shared" si="199"/>
        <v>terminato</v>
      </c>
      <c r="M2544" t="str">
        <f t="shared" si="200"/>
        <v>E2216945</v>
      </c>
      <c r="N2544" t="str">
        <f>TRIM(C2544)</f>
        <v>EGY</v>
      </c>
      <c r="O2544" t="str">
        <f>TRIM(D2544)</f>
        <v>zan pin assuf S.A.E.</v>
      </c>
      <c r="P2544" t="str">
        <f>TRIM(E2544)</f>
        <v>non terminato</v>
      </c>
      <c r="Q2544" t="str">
        <f t="shared" si="201"/>
        <v>10</v>
      </c>
      <c r="R2544" t="str">
        <f t="shared" si="201"/>
        <v>23</v>
      </c>
    </row>
    <row r="2545" spans="1:18" ht="12.75" customHeight="1" x14ac:dyDescent="0.3">
      <c r="A2545" s="16">
        <v>2550</v>
      </c>
      <c r="B2545" s="14" t="s">
        <v>1212</v>
      </c>
      <c r="C2545" s="14" t="s">
        <v>14</v>
      </c>
      <c r="D2545" s="14" t="s">
        <v>13</v>
      </c>
      <c r="E2545" s="15" t="s">
        <v>1391</v>
      </c>
      <c r="F2545" s="16">
        <v>10</v>
      </c>
      <c r="G2545" s="17">
        <v>25</v>
      </c>
      <c r="H2545" s="18">
        <f t="shared" si="197"/>
        <v>250</v>
      </c>
      <c r="I2545" s="14" t="str">
        <f t="shared" si="198"/>
        <v>EGY-ccc order-25</v>
      </c>
      <c r="J2545" s="32" t="str">
        <f>MID(Tabella1[[#This Row],[COD PRODOTTO]],3,3)</f>
        <v>932</v>
      </c>
      <c r="K2545" s="32"/>
      <c r="L2545" t="str">
        <f t="shared" si="199"/>
        <v>terminato</v>
      </c>
      <c r="M2545" t="str">
        <f t="shared" si="200"/>
        <v>A3932588</v>
      </c>
      <c r="N2545" t="str">
        <f>TRIM(C2545)</f>
        <v>EGY</v>
      </c>
      <c r="O2545" t="str">
        <f>TRIM(D2545)</f>
        <v>ccc order</v>
      </c>
      <c r="P2545" t="str">
        <f>TRIM(E2545)</f>
        <v>non terminato</v>
      </c>
      <c r="Q2545" t="str">
        <f t="shared" si="201"/>
        <v>10</v>
      </c>
      <c r="R2545" t="str">
        <f t="shared" si="201"/>
        <v>25</v>
      </c>
    </row>
    <row r="2546" spans="1:18" ht="12.75" customHeight="1" x14ac:dyDescent="0.3">
      <c r="A2546" s="16">
        <v>2551</v>
      </c>
      <c r="B2546" s="14" t="s">
        <v>1212</v>
      </c>
      <c r="C2546" s="14" t="s">
        <v>14</v>
      </c>
      <c r="D2546" s="14" t="s">
        <v>13</v>
      </c>
      <c r="E2546" s="14" t="s">
        <v>10</v>
      </c>
      <c r="F2546" s="16">
        <v>0</v>
      </c>
      <c r="G2546" s="17">
        <v>11</v>
      </c>
      <c r="H2546" s="18" t="str">
        <f t="shared" si="197"/>
        <v/>
      </c>
      <c r="I2546" s="14" t="str">
        <f t="shared" si="198"/>
        <v>EGY-ccc order-11</v>
      </c>
      <c r="J2546" s="32" t="str">
        <f>MID(Tabella1[[#This Row],[COD PRODOTTO]],3,3)</f>
        <v>932</v>
      </c>
      <c r="K2546" s="32"/>
      <c r="L2546" t="str">
        <f t="shared" si="199"/>
        <v>terminato</v>
      </c>
      <c r="M2546" t="str">
        <f t="shared" si="200"/>
        <v>A3932588</v>
      </c>
      <c r="N2546" t="str">
        <f>TRIM(C2546)</f>
        <v>EGY</v>
      </c>
      <c r="O2546" t="str">
        <f>TRIM(D2546)</f>
        <v>ccc order</v>
      </c>
      <c r="P2546" t="str">
        <f>TRIM(E2546)</f>
        <v>terminato</v>
      </c>
      <c r="Q2546" t="str">
        <f t="shared" si="201"/>
        <v>0</v>
      </c>
      <c r="R2546" t="str">
        <f t="shared" si="201"/>
        <v>11</v>
      </c>
    </row>
    <row r="2547" spans="1:18" ht="12.75" customHeight="1" x14ac:dyDescent="0.3">
      <c r="A2547" s="16">
        <v>2552</v>
      </c>
      <c r="B2547" s="14" t="s">
        <v>1212</v>
      </c>
      <c r="C2547" s="14" t="s">
        <v>14</v>
      </c>
      <c r="D2547" s="14" t="s">
        <v>13</v>
      </c>
      <c r="E2547" s="15" t="s">
        <v>1391</v>
      </c>
      <c r="F2547" s="16">
        <v>30</v>
      </c>
      <c r="G2547" s="17">
        <v>10</v>
      </c>
      <c r="H2547" s="18">
        <f t="shared" si="197"/>
        <v>300</v>
      </c>
      <c r="I2547" s="14" t="str">
        <f t="shared" si="198"/>
        <v>EGY-ccc order-10</v>
      </c>
      <c r="J2547" s="32" t="str">
        <f>MID(Tabella1[[#This Row],[COD PRODOTTO]],3,3)</f>
        <v>932</v>
      </c>
      <c r="K2547" s="32"/>
      <c r="L2547" t="str">
        <f t="shared" si="199"/>
        <v>terminato</v>
      </c>
      <c r="M2547" t="str">
        <f t="shared" si="200"/>
        <v>A3932588</v>
      </c>
      <c r="N2547" t="str">
        <f>TRIM(C2547)</f>
        <v>EGY</v>
      </c>
      <c r="O2547" t="str">
        <f>TRIM(D2547)</f>
        <v>ccc order</v>
      </c>
      <c r="P2547" t="str">
        <f>TRIM(E2547)</f>
        <v>non terminato</v>
      </c>
      <c r="Q2547" t="str">
        <f t="shared" si="201"/>
        <v>30</v>
      </c>
      <c r="R2547" t="str">
        <f t="shared" si="201"/>
        <v>10</v>
      </c>
    </row>
    <row r="2548" spans="1:18" ht="12.75" customHeight="1" x14ac:dyDescent="0.3">
      <c r="A2548" s="16">
        <v>2553</v>
      </c>
      <c r="B2548" s="14" t="s">
        <v>1213</v>
      </c>
      <c r="C2548" s="14" t="s">
        <v>14</v>
      </c>
      <c r="D2548" s="14" t="s">
        <v>13</v>
      </c>
      <c r="E2548" s="15" t="s">
        <v>1391</v>
      </c>
      <c r="F2548" s="16">
        <v>10</v>
      </c>
      <c r="G2548" s="17">
        <v>37</v>
      </c>
      <c r="H2548" s="18">
        <f t="shared" si="197"/>
        <v>370</v>
      </c>
      <c r="I2548" s="14" t="str">
        <f t="shared" si="198"/>
        <v>EGY-ccc order-37</v>
      </c>
      <c r="J2548" s="32" t="str">
        <f>MID(Tabella1[[#This Row],[COD PRODOTTO]],3,3)</f>
        <v>139</v>
      </c>
      <c r="K2548" s="32"/>
      <c r="L2548" t="str">
        <f t="shared" si="199"/>
        <v>terminato</v>
      </c>
      <c r="M2548" t="str">
        <f t="shared" si="200"/>
        <v>A7139968</v>
      </c>
      <c r="N2548" t="str">
        <f>TRIM(C2548)</f>
        <v>EGY</v>
      </c>
      <c r="O2548" t="str">
        <f>TRIM(D2548)</f>
        <v>ccc order</v>
      </c>
      <c r="P2548" t="str">
        <f>TRIM(E2548)</f>
        <v>non terminato</v>
      </c>
      <c r="Q2548" t="str">
        <f t="shared" si="201"/>
        <v>10</v>
      </c>
      <c r="R2548" t="str">
        <f t="shared" si="201"/>
        <v>37</v>
      </c>
    </row>
    <row r="2549" spans="1:18" ht="12.75" customHeight="1" x14ac:dyDescent="0.3">
      <c r="A2549" s="16">
        <v>2554</v>
      </c>
      <c r="B2549" s="14" t="s">
        <v>1213</v>
      </c>
      <c r="C2549" s="14" t="s">
        <v>14</v>
      </c>
      <c r="D2549" s="14" t="s">
        <v>13</v>
      </c>
      <c r="E2549" s="14" t="s">
        <v>10</v>
      </c>
      <c r="F2549" s="16">
        <v>0</v>
      </c>
      <c r="G2549" s="17">
        <v>31</v>
      </c>
      <c r="H2549" s="18" t="str">
        <f t="shared" si="197"/>
        <v/>
      </c>
      <c r="I2549" s="14" t="str">
        <f t="shared" si="198"/>
        <v>EGY-ccc order-31</v>
      </c>
      <c r="J2549" s="32" t="str">
        <f>MID(Tabella1[[#This Row],[COD PRODOTTO]],3,3)</f>
        <v>139</v>
      </c>
      <c r="K2549" s="32"/>
      <c r="L2549" t="str">
        <f t="shared" si="199"/>
        <v>terminato</v>
      </c>
      <c r="M2549" t="str">
        <f t="shared" si="200"/>
        <v>A7139968</v>
      </c>
      <c r="N2549" t="str">
        <f>TRIM(C2549)</f>
        <v>EGY</v>
      </c>
      <c r="O2549" t="str">
        <f>TRIM(D2549)</f>
        <v>ccc order</v>
      </c>
      <c r="P2549" t="str">
        <f>TRIM(E2549)</f>
        <v>terminato</v>
      </c>
      <c r="Q2549" t="str">
        <f t="shared" si="201"/>
        <v>0</v>
      </c>
      <c r="R2549" t="str">
        <f t="shared" si="201"/>
        <v>31</v>
      </c>
    </row>
    <row r="2550" spans="1:18" ht="12.75" customHeight="1" x14ac:dyDescent="0.3">
      <c r="A2550" s="16">
        <v>2555</v>
      </c>
      <c r="B2550" s="14" t="s">
        <v>1213</v>
      </c>
      <c r="C2550" s="14" t="s">
        <v>14</v>
      </c>
      <c r="D2550" s="14" t="s">
        <v>13</v>
      </c>
      <c r="E2550" s="15" t="s">
        <v>1391</v>
      </c>
      <c r="F2550" s="16">
        <v>30</v>
      </c>
      <c r="G2550" s="17">
        <v>34</v>
      </c>
      <c r="H2550" s="18">
        <f t="shared" si="197"/>
        <v>1020</v>
      </c>
      <c r="I2550" s="14" t="str">
        <f t="shared" si="198"/>
        <v>EGY-ccc order-34</v>
      </c>
      <c r="J2550" s="32" t="str">
        <f>MID(Tabella1[[#This Row],[COD PRODOTTO]],3,3)</f>
        <v>139</v>
      </c>
      <c r="K2550" s="32"/>
      <c r="L2550" t="str">
        <f t="shared" si="199"/>
        <v>terminato</v>
      </c>
      <c r="M2550" t="str">
        <f t="shared" si="200"/>
        <v>A7139968</v>
      </c>
      <c r="N2550" t="str">
        <f>TRIM(C2550)</f>
        <v>EGY</v>
      </c>
      <c r="O2550" t="str">
        <f>TRIM(D2550)</f>
        <v>ccc order</v>
      </c>
      <c r="P2550" t="str">
        <f>TRIM(E2550)</f>
        <v>non terminato</v>
      </c>
      <c r="Q2550" t="str">
        <f t="shared" si="201"/>
        <v>30</v>
      </c>
      <c r="R2550" t="str">
        <f t="shared" si="201"/>
        <v>34</v>
      </c>
    </row>
    <row r="2551" spans="1:18" ht="12.75" customHeight="1" x14ac:dyDescent="0.3">
      <c r="A2551" s="16">
        <v>2556</v>
      </c>
      <c r="B2551" s="14" t="s">
        <v>1214</v>
      </c>
      <c r="C2551" s="14" t="s">
        <v>14</v>
      </c>
      <c r="D2551" s="14" t="s">
        <v>23</v>
      </c>
      <c r="E2551" s="15" t="s">
        <v>1391</v>
      </c>
      <c r="F2551" s="16">
        <v>20</v>
      </c>
      <c r="G2551" s="17">
        <v>36</v>
      </c>
      <c r="H2551" s="18">
        <f t="shared" si="197"/>
        <v>720</v>
      </c>
      <c r="I2551" s="14" t="str">
        <f t="shared" si="198"/>
        <v>EGY-zan pin assuf S.A.E.-36</v>
      </c>
      <c r="J2551" s="32" t="str">
        <f>MID(Tabella1[[#This Row],[COD PRODOTTO]],3,3)</f>
        <v>498</v>
      </c>
      <c r="K2551" s="32"/>
      <c r="L2551" t="str">
        <f t="shared" si="199"/>
        <v>terminato</v>
      </c>
      <c r="M2551" t="str">
        <f t="shared" si="200"/>
        <v>K2498866</v>
      </c>
      <c r="N2551" t="str">
        <f>TRIM(C2551)</f>
        <v>EGY</v>
      </c>
      <c r="O2551" t="str">
        <f>TRIM(D2551)</f>
        <v>zan pin assuf S.A.E.</v>
      </c>
      <c r="P2551" t="str">
        <f>TRIM(E2551)</f>
        <v>non terminato</v>
      </c>
      <c r="Q2551" t="str">
        <f t="shared" si="201"/>
        <v>20</v>
      </c>
      <c r="R2551" t="str">
        <f t="shared" si="201"/>
        <v>36</v>
      </c>
    </row>
    <row r="2552" spans="1:18" ht="12.75" customHeight="1" x14ac:dyDescent="0.3">
      <c r="A2552" s="16">
        <v>2557</v>
      </c>
      <c r="B2552" s="14" t="s">
        <v>1214</v>
      </c>
      <c r="C2552" s="14" t="s">
        <v>14</v>
      </c>
      <c r="D2552" s="14" t="s">
        <v>23</v>
      </c>
      <c r="E2552" s="15" t="s">
        <v>1391</v>
      </c>
      <c r="F2552" s="16">
        <v>30</v>
      </c>
      <c r="G2552" s="17">
        <v>35</v>
      </c>
      <c r="H2552" s="18">
        <f t="shared" si="197"/>
        <v>1050</v>
      </c>
      <c r="I2552" s="14" t="str">
        <f t="shared" si="198"/>
        <v>EGY-zan pin assuf S.A.E.-35</v>
      </c>
      <c r="J2552" s="32" t="str">
        <f>MID(Tabella1[[#This Row],[COD PRODOTTO]],3,3)</f>
        <v>498</v>
      </c>
      <c r="K2552" s="32"/>
      <c r="L2552" t="str">
        <f t="shared" si="199"/>
        <v>terminato</v>
      </c>
      <c r="M2552" t="str">
        <f t="shared" si="200"/>
        <v>K2498866</v>
      </c>
      <c r="N2552" t="str">
        <f>TRIM(C2552)</f>
        <v>EGY</v>
      </c>
      <c r="O2552" t="str">
        <f>TRIM(D2552)</f>
        <v>zan pin assuf S.A.E.</v>
      </c>
      <c r="P2552" t="str">
        <f>TRIM(E2552)</f>
        <v>non terminato</v>
      </c>
      <c r="Q2552" t="str">
        <f t="shared" si="201"/>
        <v>30</v>
      </c>
      <c r="R2552" t="str">
        <f t="shared" si="201"/>
        <v>35</v>
      </c>
    </row>
    <row r="2553" spans="1:18" ht="12.75" customHeight="1" x14ac:dyDescent="0.3">
      <c r="A2553" s="16">
        <v>2558</v>
      </c>
      <c r="B2553" s="14" t="s">
        <v>1214</v>
      </c>
      <c r="C2553" s="14" t="s">
        <v>14</v>
      </c>
      <c r="D2553" s="14" t="s">
        <v>23</v>
      </c>
      <c r="E2553" s="14" t="s">
        <v>10</v>
      </c>
      <c r="F2553" s="16">
        <v>0</v>
      </c>
      <c r="G2553" s="17">
        <v>39</v>
      </c>
      <c r="H2553" s="18" t="str">
        <f t="shared" si="197"/>
        <v/>
      </c>
      <c r="I2553" s="14" t="str">
        <f t="shared" si="198"/>
        <v>EGY-zan pin assuf S.A.E.-39</v>
      </c>
      <c r="J2553" s="32" t="str">
        <f>MID(Tabella1[[#This Row],[COD PRODOTTO]],3,3)</f>
        <v>498</v>
      </c>
      <c r="K2553" s="32"/>
      <c r="L2553" t="str">
        <f t="shared" si="199"/>
        <v>terminato</v>
      </c>
      <c r="M2553" t="str">
        <f t="shared" si="200"/>
        <v>K2498866</v>
      </c>
      <c r="N2553" t="str">
        <f>TRIM(C2553)</f>
        <v>EGY</v>
      </c>
      <c r="O2553" t="str">
        <f>TRIM(D2553)</f>
        <v>zan pin assuf S.A.E.</v>
      </c>
      <c r="P2553" t="str">
        <f>TRIM(E2553)</f>
        <v>terminato</v>
      </c>
      <c r="Q2553" t="str">
        <f t="shared" si="201"/>
        <v>0</v>
      </c>
      <c r="R2553" t="str">
        <f t="shared" si="201"/>
        <v>39</v>
      </c>
    </row>
    <row r="2554" spans="1:18" ht="12.75" customHeight="1" x14ac:dyDescent="0.3">
      <c r="A2554" s="16">
        <v>2559</v>
      </c>
      <c r="B2554" s="14" t="s">
        <v>1214</v>
      </c>
      <c r="C2554" s="14" t="s">
        <v>14</v>
      </c>
      <c r="D2554" s="14" t="s">
        <v>23</v>
      </c>
      <c r="E2554" s="15" t="s">
        <v>1391</v>
      </c>
      <c r="F2554" s="16">
        <v>10</v>
      </c>
      <c r="G2554" s="17">
        <v>36</v>
      </c>
      <c r="H2554" s="18">
        <f t="shared" si="197"/>
        <v>360</v>
      </c>
      <c r="I2554" s="14" t="str">
        <f t="shared" si="198"/>
        <v>EGY-zan pin assuf S.A.E.-36</v>
      </c>
      <c r="J2554" s="32" t="str">
        <f>MID(Tabella1[[#This Row],[COD PRODOTTO]],3,3)</f>
        <v>498</v>
      </c>
      <c r="K2554" s="32"/>
      <c r="L2554" t="str">
        <f t="shared" si="199"/>
        <v>terminato</v>
      </c>
      <c r="M2554" t="str">
        <f t="shared" si="200"/>
        <v>K2498866</v>
      </c>
      <c r="N2554" t="str">
        <f>TRIM(C2554)</f>
        <v>EGY</v>
      </c>
      <c r="O2554" t="str">
        <f>TRIM(D2554)</f>
        <v>zan pin assuf S.A.E.</v>
      </c>
      <c r="P2554" t="str">
        <f>TRIM(E2554)</f>
        <v>non terminato</v>
      </c>
      <c r="Q2554" t="str">
        <f t="shared" si="201"/>
        <v>10</v>
      </c>
      <c r="R2554" t="str">
        <f t="shared" si="201"/>
        <v>36</v>
      </c>
    </row>
    <row r="2555" spans="1:18" ht="12.75" customHeight="1" x14ac:dyDescent="0.3">
      <c r="A2555" s="16">
        <v>2560</v>
      </c>
      <c r="B2555" s="14" t="s">
        <v>1215</v>
      </c>
      <c r="C2555" s="14" t="s">
        <v>8</v>
      </c>
      <c r="D2555" s="14" t="s">
        <v>47</v>
      </c>
      <c r="E2555" s="14" t="s">
        <v>10</v>
      </c>
      <c r="F2555" s="16">
        <v>0</v>
      </c>
      <c r="G2555" s="17">
        <v>32</v>
      </c>
      <c r="H2555" s="18" t="str">
        <f t="shared" si="197"/>
        <v/>
      </c>
      <c r="I2555" s="14" t="str">
        <f t="shared" si="198"/>
        <v>ITA-zan pin SPA-32</v>
      </c>
      <c r="J2555" s="32" t="str">
        <f>MID(Tabella1[[#This Row],[COD PRODOTTO]],3,3)</f>
        <v>490</v>
      </c>
      <c r="K2555" s="32"/>
      <c r="L2555" t="str">
        <f t="shared" si="199"/>
        <v>terminato</v>
      </c>
      <c r="M2555" t="str">
        <f t="shared" si="200"/>
        <v>A2490817</v>
      </c>
      <c r="N2555" t="str">
        <f>TRIM(C2555)</f>
        <v>ITA</v>
      </c>
      <c r="O2555" t="str">
        <f>TRIM(D2555)</f>
        <v>zan pin SPA</v>
      </c>
      <c r="P2555" t="str">
        <f>TRIM(E2555)</f>
        <v>terminato</v>
      </c>
      <c r="Q2555" t="str">
        <f t="shared" si="201"/>
        <v>0</v>
      </c>
      <c r="R2555" t="str">
        <f t="shared" si="201"/>
        <v>32</v>
      </c>
    </row>
    <row r="2556" spans="1:18" ht="12.75" customHeight="1" x14ac:dyDescent="0.3">
      <c r="A2556" s="16">
        <v>2561</v>
      </c>
      <c r="B2556" s="14" t="s">
        <v>1215</v>
      </c>
      <c r="C2556" s="14" t="s">
        <v>8</v>
      </c>
      <c r="D2556" s="14" t="s">
        <v>47</v>
      </c>
      <c r="E2556" s="15" t="s">
        <v>1391</v>
      </c>
      <c r="F2556" s="16">
        <v>10</v>
      </c>
      <c r="G2556" s="17">
        <v>12</v>
      </c>
      <c r="H2556" s="18">
        <f t="shared" si="197"/>
        <v>120</v>
      </c>
      <c r="I2556" s="14" t="str">
        <f t="shared" si="198"/>
        <v>ITA-zan pin SPA-12</v>
      </c>
      <c r="J2556" s="32" t="str">
        <f>MID(Tabella1[[#This Row],[COD PRODOTTO]],3,3)</f>
        <v>490</v>
      </c>
      <c r="K2556" s="32"/>
      <c r="L2556" t="str">
        <f t="shared" si="199"/>
        <v>terminato</v>
      </c>
      <c r="M2556" t="str">
        <f t="shared" si="200"/>
        <v>A2490817</v>
      </c>
      <c r="N2556" t="str">
        <f>TRIM(C2556)</f>
        <v>ITA</v>
      </c>
      <c r="O2556" t="str">
        <f>TRIM(D2556)</f>
        <v>zan pin SPA</v>
      </c>
      <c r="P2556" t="str">
        <f>TRIM(E2556)</f>
        <v>non terminato</v>
      </c>
      <c r="Q2556" t="str">
        <f t="shared" si="201"/>
        <v>10</v>
      </c>
      <c r="R2556" t="str">
        <f t="shared" si="201"/>
        <v>12</v>
      </c>
    </row>
    <row r="2557" spans="1:18" ht="12.75" customHeight="1" x14ac:dyDescent="0.3">
      <c r="A2557" s="16">
        <v>2562</v>
      </c>
      <c r="B2557" s="14" t="s">
        <v>1216</v>
      </c>
      <c r="C2557" s="14" t="s">
        <v>8</v>
      </c>
      <c r="D2557" s="14" t="s">
        <v>36</v>
      </c>
      <c r="E2557" s="14" t="s">
        <v>10</v>
      </c>
      <c r="F2557" s="16">
        <v>0</v>
      </c>
      <c r="G2557" s="17">
        <v>27</v>
      </c>
      <c r="H2557" s="18" t="str">
        <f t="shared" si="197"/>
        <v/>
      </c>
      <c r="I2557" s="14" t="str">
        <f t="shared" si="198"/>
        <v>ITA-zan VETRI-27</v>
      </c>
      <c r="J2557" s="32" t="str">
        <f>MID(Tabella1[[#This Row],[COD PRODOTTO]],3,3)</f>
        <v>230</v>
      </c>
      <c r="K2557" s="32"/>
      <c r="L2557" t="str">
        <f t="shared" si="199"/>
        <v>terminato</v>
      </c>
      <c r="M2557" t="str">
        <f t="shared" si="200"/>
        <v>G5230551</v>
      </c>
      <c r="N2557" t="str">
        <f>TRIM(C2557)</f>
        <v>ITA</v>
      </c>
      <c r="O2557" t="str">
        <f>TRIM(D2557)</f>
        <v>zan VETRI</v>
      </c>
      <c r="P2557" t="str">
        <f>TRIM(E2557)</f>
        <v>terminato</v>
      </c>
      <c r="Q2557" t="str">
        <f t="shared" si="201"/>
        <v>0</v>
      </c>
      <c r="R2557" t="str">
        <f t="shared" si="201"/>
        <v>27</v>
      </c>
    </row>
    <row r="2558" spans="1:18" ht="12.75" customHeight="1" x14ac:dyDescent="0.3">
      <c r="A2558" s="16">
        <v>2563</v>
      </c>
      <c r="B2558" s="14" t="s">
        <v>1216</v>
      </c>
      <c r="C2558" s="14" t="s">
        <v>8</v>
      </c>
      <c r="D2558" s="14" t="s">
        <v>36</v>
      </c>
      <c r="E2558" s="15" t="s">
        <v>1391</v>
      </c>
      <c r="F2558" s="16">
        <v>10</v>
      </c>
      <c r="G2558" s="17">
        <v>27</v>
      </c>
      <c r="H2558" s="18">
        <f t="shared" si="197"/>
        <v>270</v>
      </c>
      <c r="I2558" s="14" t="str">
        <f t="shared" si="198"/>
        <v>ITA-zan VETRI-27</v>
      </c>
      <c r="J2558" s="32" t="str">
        <f>MID(Tabella1[[#This Row],[COD PRODOTTO]],3,3)</f>
        <v>230</v>
      </c>
      <c r="K2558" s="32"/>
      <c r="L2558" t="str">
        <f t="shared" si="199"/>
        <v>terminato</v>
      </c>
      <c r="M2558" t="str">
        <f t="shared" si="200"/>
        <v>G5230551</v>
      </c>
      <c r="N2558" t="str">
        <f>TRIM(C2558)</f>
        <v>ITA</v>
      </c>
      <c r="O2558" t="str">
        <f>TRIM(D2558)</f>
        <v>zan VETRI</v>
      </c>
      <c r="P2558" t="str">
        <f>TRIM(E2558)</f>
        <v>non terminato</v>
      </c>
      <c r="Q2558" t="str">
        <f t="shared" si="201"/>
        <v>10</v>
      </c>
      <c r="R2558" t="str">
        <f t="shared" si="201"/>
        <v>27</v>
      </c>
    </row>
    <row r="2559" spans="1:18" ht="12.75" customHeight="1" x14ac:dyDescent="0.3">
      <c r="A2559" s="16">
        <v>2564</v>
      </c>
      <c r="B2559" s="14" t="s">
        <v>1216</v>
      </c>
      <c r="C2559" s="14" t="s">
        <v>8</v>
      </c>
      <c r="D2559" s="14" t="s">
        <v>36</v>
      </c>
      <c r="E2559" s="15" t="s">
        <v>1391</v>
      </c>
      <c r="F2559" s="16">
        <v>30</v>
      </c>
      <c r="G2559" s="17">
        <v>19</v>
      </c>
      <c r="H2559" s="18">
        <f t="shared" si="197"/>
        <v>570</v>
      </c>
      <c r="I2559" s="14" t="str">
        <f t="shared" si="198"/>
        <v>ITA-zan VETRI-19</v>
      </c>
      <c r="J2559" s="32" t="str">
        <f>MID(Tabella1[[#This Row],[COD PRODOTTO]],3,3)</f>
        <v>230</v>
      </c>
      <c r="K2559" s="32"/>
      <c r="L2559" t="str">
        <f t="shared" si="199"/>
        <v>terminato</v>
      </c>
      <c r="M2559" t="str">
        <f t="shared" si="200"/>
        <v>G5230551</v>
      </c>
      <c r="N2559" t="str">
        <f>TRIM(C2559)</f>
        <v>ITA</v>
      </c>
      <c r="O2559" t="str">
        <f>TRIM(D2559)</f>
        <v>zan VETRI</v>
      </c>
      <c r="P2559" t="str">
        <f>TRIM(E2559)</f>
        <v>non terminato</v>
      </c>
      <c r="Q2559" t="str">
        <f t="shared" si="201"/>
        <v>30</v>
      </c>
      <c r="R2559" t="str">
        <f t="shared" si="201"/>
        <v>19</v>
      </c>
    </row>
    <row r="2560" spans="1:18" ht="12.75" customHeight="1" x14ac:dyDescent="0.3">
      <c r="A2560" s="16">
        <v>2565</v>
      </c>
      <c r="B2560" s="14" t="s">
        <v>1217</v>
      </c>
      <c r="C2560" s="14" t="s">
        <v>8</v>
      </c>
      <c r="D2560" s="14" t="s">
        <v>9</v>
      </c>
      <c r="E2560" s="14" t="s">
        <v>10</v>
      </c>
      <c r="F2560" s="16">
        <v>0</v>
      </c>
      <c r="G2560" s="17">
        <v>27</v>
      </c>
      <c r="H2560" s="18" t="str">
        <f t="shared" si="197"/>
        <v/>
      </c>
      <c r="I2560" s="14" t="str">
        <f t="shared" si="198"/>
        <v>ITA-SG-27</v>
      </c>
      <c r="J2560" s="32" t="str">
        <f>MID(Tabella1[[#This Row],[COD PRODOTTO]],3,3)</f>
        <v>415</v>
      </c>
      <c r="K2560" s="32"/>
      <c r="L2560" t="str">
        <f t="shared" si="199"/>
        <v>terminato</v>
      </c>
      <c r="M2560" t="str">
        <f t="shared" si="200"/>
        <v>R4415989</v>
      </c>
      <c r="N2560" t="str">
        <f>TRIM(C2560)</f>
        <v>ITA</v>
      </c>
      <c r="O2560" t="str">
        <f>TRIM(D2560)</f>
        <v>SG</v>
      </c>
      <c r="P2560" t="str">
        <f>TRIM(E2560)</f>
        <v>terminato</v>
      </c>
      <c r="Q2560" t="str">
        <f t="shared" si="201"/>
        <v>0</v>
      </c>
      <c r="R2560" t="str">
        <f t="shared" si="201"/>
        <v>27</v>
      </c>
    </row>
    <row r="2561" spans="1:18" ht="12.75" customHeight="1" x14ac:dyDescent="0.3">
      <c r="A2561" s="16">
        <v>2566</v>
      </c>
      <c r="B2561" s="14" t="s">
        <v>1217</v>
      </c>
      <c r="C2561" s="14" t="s">
        <v>8</v>
      </c>
      <c r="D2561" s="14" t="s">
        <v>9</v>
      </c>
      <c r="E2561" s="15" t="s">
        <v>1391</v>
      </c>
      <c r="F2561" s="16">
        <v>10</v>
      </c>
      <c r="G2561" s="17">
        <v>15</v>
      </c>
      <c r="H2561" s="18">
        <f t="shared" si="197"/>
        <v>150</v>
      </c>
      <c r="I2561" s="14" t="str">
        <f t="shared" si="198"/>
        <v>ITA-SG-15</v>
      </c>
      <c r="J2561" s="32" t="str">
        <f>MID(Tabella1[[#This Row],[COD PRODOTTO]],3,3)</f>
        <v>415</v>
      </c>
      <c r="K2561" s="32"/>
      <c r="L2561" t="str">
        <f t="shared" si="199"/>
        <v>terminato</v>
      </c>
      <c r="M2561" t="str">
        <f t="shared" si="200"/>
        <v>R4415989</v>
      </c>
      <c r="N2561" t="str">
        <f>TRIM(C2561)</f>
        <v>ITA</v>
      </c>
      <c r="O2561" t="str">
        <f>TRIM(D2561)</f>
        <v>SG</v>
      </c>
      <c r="P2561" t="str">
        <f>TRIM(E2561)</f>
        <v>non terminato</v>
      </c>
      <c r="Q2561" t="str">
        <f t="shared" si="201"/>
        <v>10</v>
      </c>
      <c r="R2561" t="str">
        <f t="shared" si="201"/>
        <v>15</v>
      </c>
    </row>
    <row r="2562" spans="1:18" ht="12.75" customHeight="1" x14ac:dyDescent="0.3">
      <c r="A2562" s="16">
        <v>2567</v>
      </c>
      <c r="B2562" s="14" t="s">
        <v>1217</v>
      </c>
      <c r="C2562" s="14" t="s">
        <v>8</v>
      </c>
      <c r="D2562" s="14" t="s">
        <v>9</v>
      </c>
      <c r="E2562" s="15" t="s">
        <v>1391</v>
      </c>
      <c r="F2562" s="16">
        <v>30</v>
      </c>
      <c r="G2562" s="17">
        <v>28</v>
      </c>
      <c r="H2562" s="18">
        <f t="shared" ref="H2562:H2625" si="202">IF(G2562*F2562=0,"",G2562*F2562)</f>
        <v>840</v>
      </c>
      <c r="I2562" s="14" t="str">
        <f t="shared" ref="I2562:I2625" si="203">_xlfn.CONCAT(C2562,"-",D2562,"-",G2562)</f>
        <v>ITA-SG-28</v>
      </c>
      <c r="J2562" s="32" t="str">
        <f>MID(Tabella1[[#This Row],[COD PRODOTTO]],3,3)</f>
        <v>415</v>
      </c>
      <c r="K2562" s="32"/>
      <c r="L2562" t="str">
        <f t="shared" si="199"/>
        <v>terminato</v>
      </c>
      <c r="M2562" t="str">
        <f t="shared" si="200"/>
        <v>R4415989</v>
      </c>
      <c r="N2562" t="str">
        <f>TRIM(C2562)</f>
        <v>ITA</v>
      </c>
      <c r="O2562" t="str">
        <f>TRIM(D2562)</f>
        <v>SG</v>
      </c>
      <c r="P2562" t="str">
        <f t="shared" ref="P2562:R2625" si="204">TRIM(E2562)</f>
        <v>non terminato</v>
      </c>
      <c r="Q2562" t="str">
        <f t="shared" si="201"/>
        <v>30</v>
      </c>
      <c r="R2562" t="str">
        <f t="shared" si="201"/>
        <v>28</v>
      </c>
    </row>
    <row r="2563" spans="1:18" ht="12.75" customHeight="1" x14ac:dyDescent="0.3">
      <c r="A2563" s="16">
        <v>2568</v>
      </c>
      <c r="B2563" s="14" t="s">
        <v>1218</v>
      </c>
      <c r="C2563" s="14" t="s">
        <v>8</v>
      </c>
      <c r="D2563" s="14" t="s">
        <v>9</v>
      </c>
      <c r="E2563" s="14" t="s">
        <v>10</v>
      </c>
      <c r="F2563" s="16">
        <v>0</v>
      </c>
      <c r="G2563" s="17">
        <v>27</v>
      </c>
      <c r="H2563" s="18" t="str">
        <f t="shared" si="202"/>
        <v/>
      </c>
      <c r="I2563" s="14" t="str">
        <f t="shared" si="203"/>
        <v>ITA-SG-27</v>
      </c>
      <c r="J2563" s="32" t="str">
        <f>MID(Tabella1[[#This Row],[COD PRODOTTO]],3,3)</f>
        <v>019</v>
      </c>
      <c r="K2563" s="32"/>
      <c r="L2563" t="str">
        <f t="shared" ref="L2563:L2626" si="205">IF($E2563="","non terminato","terminato")</f>
        <v>terminato</v>
      </c>
      <c r="M2563" t="str">
        <f t="shared" ref="M2563:M2626" si="206">TRIM(B2563)</f>
        <v>L0019612</v>
      </c>
      <c r="N2563" t="str">
        <f>TRIM(C2563)</f>
        <v>ITA</v>
      </c>
      <c r="O2563" t="str">
        <f>TRIM(D2563)</f>
        <v>SG</v>
      </c>
      <c r="P2563" t="str">
        <f t="shared" si="204"/>
        <v>terminato</v>
      </c>
      <c r="Q2563" t="str">
        <f t="shared" si="204"/>
        <v>0</v>
      </c>
      <c r="R2563" t="str">
        <f t="shared" si="204"/>
        <v>27</v>
      </c>
    </row>
    <row r="2564" spans="1:18" ht="12.75" customHeight="1" x14ac:dyDescent="0.3">
      <c r="A2564" s="16">
        <v>2569</v>
      </c>
      <c r="B2564" s="14" t="s">
        <v>1218</v>
      </c>
      <c r="C2564" s="14" t="s">
        <v>8</v>
      </c>
      <c r="D2564" s="14" t="s">
        <v>9</v>
      </c>
      <c r="E2564" s="15" t="s">
        <v>1391</v>
      </c>
      <c r="F2564" s="16">
        <v>10</v>
      </c>
      <c r="G2564" s="17">
        <v>30</v>
      </c>
      <c r="H2564" s="18">
        <f t="shared" si="202"/>
        <v>300</v>
      </c>
      <c r="I2564" s="14" t="str">
        <f t="shared" si="203"/>
        <v>ITA-SG-30</v>
      </c>
      <c r="J2564" s="32" t="str">
        <f>MID(Tabella1[[#This Row],[COD PRODOTTO]],3,3)</f>
        <v>019</v>
      </c>
      <c r="K2564" s="32"/>
      <c r="L2564" t="str">
        <f t="shared" si="205"/>
        <v>terminato</v>
      </c>
      <c r="M2564" t="str">
        <f t="shared" si="206"/>
        <v>L0019612</v>
      </c>
      <c r="N2564" t="str">
        <f>TRIM(C2564)</f>
        <v>ITA</v>
      </c>
      <c r="O2564" t="str">
        <f>TRIM(D2564)</f>
        <v>SG</v>
      </c>
      <c r="P2564" t="str">
        <f t="shared" si="204"/>
        <v>non terminato</v>
      </c>
      <c r="Q2564" t="str">
        <f t="shared" si="204"/>
        <v>10</v>
      </c>
      <c r="R2564" t="str">
        <f t="shared" si="204"/>
        <v>30</v>
      </c>
    </row>
    <row r="2565" spans="1:18" ht="12.75" customHeight="1" x14ac:dyDescent="0.3">
      <c r="A2565" s="16">
        <v>2570</v>
      </c>
      <c r="B2565" s="14" t="s">
        <v>1219</v>
      </c>
      <c r="C2565" s="14" t="s">
        <v>8</v>
      </c>
      <c r="D2565" s="14" t="s">
        <v>75</v>
      </c>
      <c r="E2565" s="14" t="s">
        <v>10</v>
      </c>
      <c r="F2565" s="16">
        <v>0</v>
      </c>
      <c r="G2565" s="17">
        <v>28</v>
      </c>
      <c r="H2565" s="18" t="str">
        <f t="shared" si="202"/>
        <v/>
      </c>
      <c r="I2565" s="14" t="str">
        <f t="shared" si="203"/>
        <v>ITA-lollo SRL-28</v>
      </c>
      <c r="J2565" s="32" t="str">
        <f>MID(Tabella1[[#This Row],[COD PRODOTTO]],3,3)</f>
        <v>539</v>
      </c>
      <c r="K2565" s="32"/>
      <c r="L2565" t="str">
        <f t="shared" si="205"/>
        <v>terminato</v>
      </c>
      <c r="M2565" t="str">
        <f t="shared" si="206"/>
        <v>R3539882</v>
      </c>
      <c r="N2565" t="str">
        <f>TRIM(C2565)</f>
        <v>ITA</v>
      </c>
      <c r="O2565" t="str">
        <f>TRIM(D2565)</f>
        <v>lollo SRL</v>
      </c>
      <c r="P2565" t="str">
        <f t="shared" si="204"/>
        <v>terminato</v>
      </c>
      <c r="Q2565" t="str">
        <f t="shared" si="204"/>
        <v>0</v>
      </c>
      <c r="R2565" t="str">
        <f t="shared" si="204"/>
        <v>28</v>
      </c>
    </row>
    <row r="2566" spans="1:18" ht="12.75" customHeight="1" x14ac:dyDescent="0.3">
      <c r="A2566" s="16">
        <v>2571</v>
      </c>
      <c r="B2566" s="14" t="s">
        <v>1220</v>
      </c>
      <c r="C2566" s="14" t="s">
        <v>8</v>
      </c>
      <c r="D2566" s="14" t="s">
        <v>54</v>
      </c>
      <c r="E2566" s="15" t="s">
        <v>1391</v>
      </c>
      <c r="F2566" s="16">
        <v>30</v>
      </c>
      <c r="G2566" s="17">
        <v>20</v>
      </c>
      <c r="H2566" s="18">
        <f t="shared" si="202"/>
        <v>600</v>
      </c>
      <c r="I2566" s="14" t="str">
        <f t="shared" si="203"/>
        <v>ITA-zan S.R.L.-20</v>
      </c>
      <c r="J2566" s="32" t="str">
        <f>MID(Tabella1[[#This Row],[COD PRODOTTO]],3,3)</f>
        <v>631</v>
      </c>
      <c r="K2566" s="32"/>
      <c r="L2566" t="str">
        <f t="shared" si="205"/>
        <v>terminato</v>
      </c>
      <c r="M2566" t="str">
        <f t="shared" si="206"/>
        <v>D3631951</v>
      </c>
      <c r="N2566" t="str">
        <f>TRIM(C2566)</f>
        <v>ITA</v>
      </c>
      <c r="O2566" t="str">
        <f>TRIM(D2566)</f>
        <v>zan S.R.L.</v>
      </c>
      <c r="P2566" t="str">
        <f t="shared" si="204"/>
        <v>non terminato</v>
      </c>
      <c r="Q2566" t="str">
        <f t="shared" si="204"/>
        <v>30</v>
      </c>
      <c r="R2566" t="str">
        <f t="shared" si="204"/>
        <v>20</v>
      </c>
    </row>
    <row r="2567" spans="1:18" ht="12.75" customHeight="1" x14ac:dyDescent="0.3">
      <c r="A2567" s="16">
        <v>2572</v>
      </c>
      <c r="B2567" s="14" t="s">
        <v>1221</v>
      </c>
      <c r="C2567" s="14" t="s">
        <v>8</v>
      </c>
      <c r="D2567" s="14" t="s">
        <v>9</v>
      </c>
      <c r="E2567" s="14" t="s">
        <v>10</v>
      </c>
      <c r="F2567" s="16">
        <v>0</v>
      </c>
      <c r="G2567" s="17">
        <v>18</v>
      </c>
      <c r="H2567" s="18" t="str">
        <f t="shared" si="202"/>
        <v/>
      </c>
      <c r="I2567" s="14" t="str">
        <f t="shared" si="203"/>
        <v>ITA-SG-18</v>
      </c>
      <c r="J2567" s="32" t="str">
        <f>MID(Tabella1[[#This Row],[COD PRODOTTO]],3,3)</f>
        <v>458</v>
      </c>
      <c r="K2567" s="32"/>
      <c r="L2567" t="str">
        <f t="shared" si="205"/>
        <v>terminato</v>
      </c>
      <c r="M2567" t="str">
        <f t="shared" si="206"/>
        <v>L4458246</v>
      </c>
      <c r="N2567" t="str">
        <f>TRIM(C2567)</f>
        <v>ITA</v>
      </c>
      <c r="O2567" t="str">
        <f>TRIM(D2567)</f>
        <v>SG</v>
      </c>
      <c r="P2567" t="str">
        <f t="shared" si="204"/>
        <v>terminato</v>
      </c>
      <c r="Q2567" t="str">
        <f t="shared" si="204"/>
        <v>0</v>
      </c>
      <c r="R2567" t="str">
        <f t="shared" si="204"/>
        <v>18</v>
      </c>
    </row>
    <row r="2568" spans="1:18" ht="12.75" customHeight="1" x14ac:dyDescent="0.3">
      <c r="A2568" s="16">
        <v>2573</v>
      </c>
      <c r="B2568" s="14" t="s">
        <v>1221</v>
      </c>
      <c r="C2568" s="14" t="s">
        <v>8</v>
      </c>
      <c r="D2568" s="14" t="s">
        <v>9</v>
      </c>
      <c r="E2568" s="15" t="s">
        <v>1391</v>
      </c>
      <c r="F2568" s="16">
        <v>10</v>
      </c>
      <c r="G2568" s="17">
        <v>34</v>
      </c>
      <c r="H2568" s="18">
        <f t="shared" si="202"/>
        <v>340</v>
      </c>
      <c r="I2568" s="14" t="str">
        <f t="shared" si="203"/>
        <v>ITA-SG-34</v>
      </c>
      <c r="J2568" s="32" t="str">
        <f>MID(Tabella1[[#This Row],[COD PRODOTTO]],3,3)</f>
        <v>458</v>
      </c>
      <c r="K2568" s="32"/>
      <c r="L2568" t="str">
        <f t="shared" si="205"/>
        <v>terminato</v>
      </c>
      <c r="M2568" t="str">
        <f t="shared" si="206"/>
        <v>L4458246</v>
      </c>
      <c r="N2568" t="str">
        <f>TRIM(C2568)</f>
        <v>ITA</v>
      </c>
      <c r="O2568" t="str">
        <f>TRIM(D2568)</f>
        <v>SG</v>
      </c>
      <c r="P2568" t="str">
        <f t="shared" si="204"/>
        <v>non terminato</v>
      </c>
      <c r="Q2568" t="str">
        <f t="shared" si="204"/>
        <v>10</v>
      </c>
      <c r="R2568" t="str">
        <f t="shared" si="204"/>
        <v>34</v>
      </c>
    </row>
    <row r="2569" spans="1:18" ht="12.75" customHeight="1" x14ac:dyDescent="0.3">
      <c r="A2569" s="16">
        <v>2574</v>
      </c>
      <c r="B2569" s="14" t="s">
        <v>1222</v>
      </c>
      <c r="C2569" s="14" t="s">
        <v>8</v>
      </c>
      <c r="D2569" s="14" t="s">
        <v>9</v>
      </c>
      <c r="E2569" s="15" t="s">
        <v>1391</v>
      </c>
      <c r="F2569" s="16">
        <v>30</v>
      </c>
      <c r="G2569" s="17">
        <v>39</v>
      </c>
      <c r="H2569" s="18">
        <f t="shared" si="202"/>
        <v>1170</v>
      </c>
      <c r="I2569" s="14" t="str">
        <f t="shared" si="203"/>
        <v>ITA-SG-39</v>
      </c>
      <c r="J2569" s="32" t="str">
        <f>MID(Tabella1[[#This Row],[COD PRODOTTO]],3,3)</f>
        <v>179</v>
      </c>
      <c r="K2569" s="32"/>
      <c r="L2569" t="str">
        <f t="shared" si="205"/>
        <v>terminato</v>
      </c>
      <c r="M2569" t="str">
        <f t="shared" si="206"/>
        <v>L6179177</v>
      </c>
      <c r="N2569" t="str">
        <f>TRIM(C2569)</f>
        <v>ITA</v>
      </c>
      <c r="O2569" t="str">
        <f>TRIM(D2569)</f>
        <v>SG</v>
      </c>
      <c r="P2569" t="str">
        <f t="shared" si="204"/>
        <v>non terminato</v>
      </c>
      <c r="Q2569" t="str">
        <f t="shared" si="204"/>
        <v>30</v>
      </c>
      <c r="R2569" t="str">
        <f t="shared" si="204"/>
        <v>39</v>
      </c>
    </row>
    <row r="2570" spans="1:18" ht="12.75" customHeight="1" x14ac:dyDescent="0.3">
      <c r="A2570" s="16">
        <v>2575</v>
      </c>
      <c r="B2570" s="14" t="s">
        <v>1222</v>
      </c>
      <c r="C2570" s="14" t="s">
        <v>8</v>
      </c>
      <c r="D2570" s="14" t="s">
        <v>9</v>
      </c>
      <c r="E2570" s="15" t="s">
        <v>1391</v>
      </c>
      <c r="F2570" s="16">
        <v>10</v>
      </c>
      <c r="G2570" s="17">
        <v>13</v>
      </c>
      <c r="H2570" s="18">
        <f t="shared" si="202"/>
        <v>130</v>
      </c>
      <c r="I2570" s="14" t="str">
        <f t="shared" si="203"/>
        <v>ITA-SG-13</v>
      </c>
      <c r="J2570" s="32" t="str">
        <f>MID(Tabella1[[#This Row],[COD PRODOTTO]],3,3)</f>
        <v>179</v>
      </c>
      <c r="K2570" s="32"/>
      <c r="L2570" t="str">
        <f t="shared" si="205"/>
        <v>terminato</v>
      </c>
      <c r="M2570" t="str">
        <f t="shared" si="206"/>
        <v>L6179177</v>
      </c>
      <c r="N2570" t="str">
        <f>TRIM(C2570)</f>
        <v>ITA</v>
      </c>
      <c r="O2570" t="str">
        <f>TRIM(D2570)</f>
        <v>SG</v>
      </c>
      <c r="P2570" t="str">
        <f t="shared" si="204"/>
        <v>non terminato</v>
      </c>
      <c r="Q2570" t="str">
        <f t="shared" si="204"/>
        <v>10</v>
      </c>
      <c r="R2570" t="str">
        <f t="shared" si="204"/>
        <v>13</v>
      </c>
    </row>
    <row r="2571" spans="1:18" ht="12.75" customHeight="1" x14ac:dyDescent="0.3">
      <c r="A2571" s="16">
        <v>2576</v>
      </c>
      <c r="B2571" s="14" t="s">
        <v>1222</v>
      </c>
      <c r="C2571" s="14" t="s">
        <v>8</v>
      </c>
      <c r="D2571" s="14" t="s">
        <v>9</v>
      </c>
      <c r="E2571" s="14" t="s">
        <v>10</v>
      </c>
      <c r="F2571" s="16">
        <v>0</v>
      </c>
      <c r="G2571" s="17">
        <v>36</v>
      </c>
      <c r="H2571" s="18" t="str">
        <f t="shared" si="202"/>
        <v/>
      </c>
      <c r="I2571" s="14" t="str">
        <f t="shared" si="203"/>
        <v>ITA-SG-36</v>
      </c>
      <c r="J2571" s="32" t="str">
        <f>MID(Tabella1[[#This Row],[COD PRODOTTO]],3,3)</f>
        <v>179</v>
      </c>
      <c r="K2571" s="32"/>
      <c r="L2571" t="str">
        <f t="shared" si="205"/>
        <v>terminato</v>
      </c>
      <c r="M2571" t="str">
        <f t="shared" si="206"/>
        <v>L6179177</v>
      </c>
      <c r="N2571" t="str">
        <f>TRIM(C2571)</f>
        <v>ITA</v>
      </c>
      <c r="O2571" t="str">
        <f>TRIM(D2571)</f>
        <v>SG</v>
      </c>
      <c r="P2571" t="str">
        <f t="shared" si="204"/>
        <v>terminato</v>
      </c>
      <c r="Q2571" t="str">
        <f t="shared" si="204"/>
        <v>0</v>
      </c>
      <c r="R2571" t="str">
        <f t="shared" si="204"/>
        <v>36</v>
      </c>
    </row>
    <row r="2572" spans="1:18" ht="12.75" customHeight="1" x14ac:dyDescent="0.3">
      <c r="A2572" s="16">
        <v>2577</v>
      </c>
      <c r="B2572" s="14" t="s">
        <v>1223</v>
      </c>
      <c r="C2572" s="14" t="s">
        <v>8</v>
      </c>
      <c r="D2572" s="14" t="s">
        <v>47</v>
      </c>
      <c r="E2572" s="15" t="s">
        <v>1391</v>
      </c>
      <c r="F2572" s="16">
        <v>10</v>
      </c>
      <c r="G2572" s="17">
        <v>19</v>
      </c>
      <c r="H2572" s="18">
        <f t="shared" si="202"/>
        <v>190</v>
      </c>
      <c r="I2572" s="14" t="str">
        <f t="shared" si="203"/>
        <v>ITA-zan pin SPA-19</v>
      </c>
      <c r="J2572" s="32" t="str">
        <f>MID(Tabella1[[#This Row],[COD PRODOTTO]],3,3)</f>
        <v>502</v>
      </c>
      <c r="K2572" s="32"/>
      <c r="L2572" t="str">
        <f t="shared" si="205"/>
        <v>terminato</v>
      </c>
      <c r="M2572" t="str">
        <f t="shared" si="206"/>
        <v>P9502013</v>
      </c>
      <c r="N2572" t="str">
        <f>TRIM(C2572)</f>
        <v>ITA</v>
      </c>
      <c r="O2572" t="str">
        <f>TRIM(D2572)</f>
        <v>zan pin SPA</v>
      </c>
      <c r="P2572" t="str">
        <f t="shared" si="204"/>
        <v>non terminato</v>
      </c>
      <c r="Q2572" t="str">
        <f t="shared" si="204"/>
        <v>10</v>
      </c>
      <c r="R2572" t="str">
        <f t="shared" si="204"/>
        <v>19</v>
      </c>
    </row>
    <row r="2573" spans="1:18" ht="12.75" customHeight="1" x14ac:dyDescent="0.3">
      <c r="A2573" s="16">
        <v>2578</v>
      </c>
      <c r="B2573" s="14" t="s">
        <v>1223</v>
      </c>
      <c r="C2573" s="14" t="s">
        <v>8</v>
      </c>
      <c r="D2573" s="14" t="s">
        <v>47</v>
      </c>
      <c r="E2573" s="14" t="s">
        <v>10</v>
      </c>
      <c r="F2573" s="16">
        <v>0</v>
      </c>
      <c r="G2573" s="17">
        <v>24</v>
      </c>
      <c r="H2573" s="18" t="str">
        <f t="shared" si="202"/>
        <v/>
      </c>
      <c r="I2573" s="14" t="str">
        <f t="shared" si="203"/>
        <v>ITA-zan pin SPA-24</v>
      </c>
      <c r="J2573" s="32" t="str">
        <f>MID(Tabella1[[#This Row],[COD PRODOTTO]],3,3)</f>
        <v>502</v>
      </c>
      <c r="K2573" s="32"/>
      <c r="L2573" t="str">
        <f t="shared" si="205"/>
        <v>terminato</v>
      </c>
      <c r="M2573" t="str">
        <f t="shared" si="206"/>
        <v>P9502013</v>
      </c>
      <c r="N2573" t="str">
        <f>TRIM(C2573)</f>
        <v>ITA</v>
      </c>
      <c r="O2573" t="str">
        <f>TRIM(D2573)</f>
        <v>zan pin SPA</v>
      </c>
      <c r="P2573" t="str">
        <f t="shared" si="204"/>
        <v>terminato</v>
      </c>
      <c r="Q2573" t="str">
        <f t="shared" si="204"/>
        <v>0</v>
      </c>
      <c r="R2573" t="str">
        <f t="shared" si="204"/>
        <v>24</v>
      </c>
    </row>
    <row r="2574" spans="1:18" ht="12.75" customHeight="1" x14ac:dyDescent="0.3">
      <c r="A2574" s="16">
        <v>2579</v>
      </c>
      <c r="B2574" s="14" t="s">
        <v>1224</v>
      </c>
      <c r="C2574" s="14" t="s">
        <v>30</v>
      </c>
      <c r="D2574" s="14" t="s">
        <v>36</v>
      </c>
      <c r="E2574" s="15" t="s">
        <v>1391</v>
      </c>
      <c r="F2574" s="16">
        <v>30</v>
      </c>
      <c r="G2574" s="17">
        <v>35</v>
      </c>
      <c r="H2574" s="18">
        <f t="shared" si="202"/>
        <v>1050</v>
      </c>
      <c r="I2574" s="14" t="str">
        <f t="shared" si="203"/>
        <v>NON PRESENTE-zan VETRI-35</v>
      </c>
      <c r="J2574" s="32" t="str">
        <f>MID(Tabella1[[#This Row],[COD PRODOTTO]],3,3)</f>
        <v>242</v>
      </c>
      <c r="K2574" s="32"/>
      <c r="L2574" t="str">
        <f t="shared" si="205"/>
        <v>terminato</v>
      </c>
      <c r="M2574" t="str">
        <f t="shared" si="206"/>
        <v>L6242966</v>
      </c>
      <c r="N2574" t="str">
        <f>TRIM(C2574)</f>
        <v>NON PRESENTE</v>
      </c>
      <c r="O2574" t="str">
        <f>TRIM(D2574)</f>
        <v>zan VETRI</v>
      </c>
      <c r="P2574" t="str">
        <f t="shared" si="204"/>
        <v>non terminato</v>
      </c>
      <c r="Q2574" t="str">
        <f t="shared" si="204"/>
        <v>30</v>
      </c>
      <c r="R2574" t="str">
        <f t="shared" si="204"/>
        <v>35</v>
      </c>
    </row>
    <row r="2575" spans="1:18" ht="12.75" customHeight="1" x14ac:dyDescent="0.3">
      <c r="A2575" s="16">
        <v>2580</v>
      </c>
      <c r="B2575" s="14" t="s">
        <v>1224</v>
      </c>
      <c r="C2575" s="14" t="s">
        <v>30</v>
      </c>
      <c r="D2575" s="14" t="s">
        <v>36</v>
      </c>
      <c r="E2575" s="14" t="s">
        <v>10</v>
      </c>
      <c r="F2575" s="16">
        <v>0</v>
      </c>
      <c r="G2575" s="17">
        <v>36</v>
      </c>
      <c r="H2575" s="18" t="str">
        <f t="shared" si="202"/>
        <v/>
      </c>
      <c r="I2575" s="14" t="str">
        <f t="shared" si="203"/>
        <v>NON PRESENTE-zan VETRI-36</v>
      </c>
      <c r="J2575" s="32" t="str">
        <f>MID(Tabella1[[#This Row],[COD PRODOTTO]],3,3)</f>
        <v>242</v>
      </c>
      <c r="K2575" s="32"/>
      <c r="L2575" t="str">
        <f t="shared" si="205"/>
        <v>terminato</v>
      </c>
      <c r="M2575" t="str">
        <f t="shared" si="206"/>
        <v>L6242966</v>
      </c>
      <c r="N2575" t="str">
        <f>TRIM(C2575)</f>
        <v>NON PRESENTE</v>
      </c>
      <c r="O2575" t="str">
        <f>TRIM(D2575)</f>
        <v>zan VETRI</v>
      </c>
      <c r="P2575" t="str">
        <f t="shared" si="204"/>
        <v>terminato</v>
      </c>
      <c r="Q2575" t="str">
        <f t="shared" si="204"/>
        <v>0</v>
      </c>
      <c r="R2575" t="str">
        <f t="shared" si="204"/>
        <v>36</v>
      </c>
    </row>
    <row r="2576" spans="1:18" ht="12.75" customHeight="1" x14ac:dyDescent="0.3">
      <c r="A2576" s="16">
        <v>2581</v>
      </c>
      <c r="B2576" s="14" t="s">
        <v>1224</v>
      </c>
      <c r="C2576" s="14" t="s">
        <v>30</v>
      </c>
      <c r="D2576" s="14" t="s">
        <v>36</v>
      </c>
      <c r="E2576" s="15" t="s">
        <v>1391</v>
      </c>
      <c r="F2576" s="16">
        <v>10</v>
      </c>
      <c r="G2576" s="17">
        <v>25</v>
      </c>
      <c r="H2576" s="18">
        <f t="shared" si="202"/>
        <v>250</v>
      </c>
      <c r="I2576" s="14" t="str">
        <f t="shared" si="203"/>
        <v>NON PRESENTE-zan VETRI-25</v>
      </c>
      <c r="J2576" s="32" t="str">
        <f>MID(Tabella1[[#This Row],[COD PRODOTTO]],3,3)</f>
        <v>242</v>
      </c>
      <c r="K2576" s="32"/>
      <c r="L2576" t="str">
        <f t="shared" si="205"/>
        <v>terminato</v>
      </c>
      <c r="M2576" t="str">
        <f t="shared" si="206"/>
        <v>L6242966</v>
      </c>
      <c r="N2576" t="str">
        <f>TRIM(C2576)</f>
        <v>NON PRESENTE</v>
      </c>
      <c r="O2576" t="str">
        <f>TRIM(D2576)</f>
        <v>zan VETRI</v>
      </c>
      <c r="P2576" t="str">
        <f t="shared" si="204"/>
        <v>non terminato</v>
      </c>
      <c r="Q2576" t="str">
        <f t="shared" si="204"/>
        <v>10</v>
      </c>
      <c r="R2576" t="str">
        <f t="shared" si="204"/>
        <v>25</v>
      </c>
    </row>
    <row r="2577" spans="1:18" ht="12.75" customHeight="1" x14ac:dyDescent="0.3">
      <c r="A2577" s="16">
        <v>2582</v>
      </c>
      <c r="B2577" s="14" t="s">
        <v>1225</v>
      </c>
      <c r="C2577" s="14" t="s">
        <v>8</v>
      </c>
      <c r="D2577" s="14" t="s">
        <v>65</v>
      </c>
      <c r="E2577" s="14" t="s">
        <v>10</v>
      </c>
      <c r="F2577" s="16">
        <v>0</v>
      </c>
      <c r="G2577" s="17">
        <v>23</v>
      </c>
      <c r="H2577" s="18" t="str">
        <f t="shared" si="202"/>
        <v/>
      </c>
      <c r="I2577" s="14" t="str">
        <f t="shared" si="203"/>
        <v>ITA-zan PAM-23</v>
      </c>
      <c r="J2577" s="32" t="str">
        <f>MID(Tabella1[[#This Row],[COD PRODOTTO]],3,3)</f>
        <v>751</v>
      </c>
      <c r="K2577" s="32"/>
      <c r="L2577" t="str">
        <f t="shared" si="205"/>
        <v>terminato</v>
      </c>
      <c r="M2577" t="str">
        <f t="shared" si="206"/>
        <v>F7751610</v>
      </c>
      <c r="N2577" t="str">
        <f>TRIM(C2577)</f>
        <v>ITA</v>
      </c>
      <c r="O2577" t="str">
        <f>TRIM(D2577)</f>
        <v>zan PAM</v>
      </c>
      <c r="P2577" t="str">
        <f t="shared" si="204"/>
        <v>terminato</v>
      </c>
      <c r="Q2577" t="str">
        <f t="shared" si="204"/>
        <v>0</v>
      </c>
      <c r="R2577" t="str">
        <f t="shared" si="204"/>
        <v>23</v>
      </c>
    </row>
    <row r="2578" spans="1:18" ht="12.75" customHeight="1" x14ac:dyDescent="0.3">
      <c r="A2578" s="16">
        <v>2583</v>
      </c>
      <c r="B2578" s="14" t="s">
        <v>1226</v>
      </c>
      <c r="C2578" s="14" t="s">
        <v>83</v>
      </c>
      <c r="D2578" s="14" t="s">
        <v>84</v>
      </c>
      <c r="E2578" s="15" t="s">
        <v>1391</v>
      </c>
      <c r="F2578" s="16">
        <v>30</v>
      </c>
      <c r="G2578" s="17">
        <v>38</v>
      </c>
      <c r="H2578" s="18">
        <f t="shared" si="202"/>
        <v>1140</v>
      </c>
      <c r="I2578" s="14" t="str">
        <f t="shared" si="203"/>
        <v>GRC-zan ABEE-38</v>
      </c>
      <c r="J2578" s="32" t="str">
        <f>MID(Tabella1[[#This Row],[COD PRODOTTO]],3,3)</f>
        <v>873</v>
      </c>
      <c r="K2578" s="32"/>
      <c r="L2578" t="str">
        <f t="shared" si="205"/>
        <v>terminato</v>
      </c>
      <c r="M2578" t="str">
        <f t="shared" si="206"/>
        <v>F2873896</v>
      </c>
      <c r="N2578" t="str">
        <f>TRIM(C2578)</f>
        <v>GRC</v>
      </c>
      <c r="O2578" t="str">
        <f>TRIM(D2578)</f>
        <v>zan ABEE</v>
      </c>
      <c r="P2578" t="str">
        <f t="shared" si="204"/>
        <v>non terminato</v>
      </c>
      <c r="Q2578" t="str">
        <f t="shared" si="204"/>
        <v>30</v>
      </c>
      <c r="R2578" t="str">
        <f t="shared" si="204"/>
        <v>38</v>
      </c>
    </row>
    <row r="2579" spans="1:18" ht="12.75" customHeight="1" x14ac:dyDescent="0.3">
      <c r="A2579" s="16">
        <v>2584</v>
      </c>
      <c r="B2579" s="14" t="s">
        <v>1226</v>
      </c>
      <c r="C2579" s="14" t="s">
        <v>83</v>
      </c>
      <c r="D2579" s="14" t="s">
        <v>84</v>
      </c>
      <c r="E2579" s="15" t="s">
        <v>1391</v>
      </c>
      <c r="F2579" s="16">
        <v>10</v>
      </c>
      <c r="G2579" s="17">
        <v>15</v>
      </c>
      <c r="H2579" s="18">
        <f t="shared" si="202"/>
        <v>150</v>
      </c>
      <c r="I2579" s="14" t="str">
        <f t="shared" si="203"/>
        <v>GRC-zan ABEE-15</v>
      </c>
      <c r="J2579" s="32" t="str">
        <f>MID(Tabella1[[#This Row],[COD PRODOTTO]],3,3)</f>
        <v>873</v>
      </c>
      <c r="K2579" s="32"/>
      <c r="L2579" t="str">
        <f t="shared" si="205"/>
        <v>terminato</v>
      </c>
      <c r="M2579" t="str">
        <f t="shared" si="206"/>
        <v>F2873896</v>
      </c>
      <c r="N2579" t="str">
        <f>TRIM(C2579)</f>
        <v>GRC</v>
      </c>
      <c r="O2579" t="str">
        <f>TRIM(D2579)</f>
        <v>zan ABEE</v>
      </c>
      <c r="P2579" t="str">
        <f t="shared" si="204"/>
        <v>non terminato</v>
      </c>
      <c r="Q2579" t="str">
        <f t="shared" si="204"/>
        <v>10</v>
      </c>
      <c r="R2579" t="str">
        <f t="shared" si="204"/>
        <v>15</v>
      </c>
    </row>
    <row r="2580" spans="1:18" ht="12.75" customHeight="1" x14ac:dyDescent="0.3">
      <c r="A2580" s="16">
        <v>2585</v>
      </c>
      <c r="B2580" s="14" t="s">
        <v>1227</v>
      </c>
      <c r="C2580" s="14" t="s">
        <v>8</v>
      </c>
      <c r="D2580" s="14" t="s">
        <v>36</v>
      </c>
      <c r="E2580" s="14" t="s">
        <v>10</v>
      </c>
      <c r="F2580" s="16">
        <v>0</v>
      </c>
      <c r="G2580" s="17">
        <v>35</v>
      </c>
      <c r="H2580" s="18" t="str">
        <f t="shared" si="202"/>
        <v/>
      </c>
      <c r="I2580" s="14" t="str">
        <f t="shared" si="203"/>
        <v>ITA-zan VETRI-35</v>
      </c>
      <c r="J2580" s="32" t="str">
        <f>MID(Tabella1[[#This Row],[COD PRODOTTO]],3,3)</f>
        <v>028</v>
      </c>
      <c r="K2580" s="32"/>
      <c r="L2580" t="str">
        <f t="shared" si="205"/>
        <v>terminato</v>
      </c>
      <c r="M2580" t="str">
        <f t="shared" si="206"/>
        <v>F9028378</v>
      </c>
      <c r="N2580" t="str">
        <f>TRIM(C2580)</f>
        <v>ITA</v>
      </c>
      <c r="O2580" t="str">
        <f>TRIM(D2580)</f>
        <v>zan VETRI</v>
      </c>
      <c r="P2580" t="str">
        <f t="shared" si="204"/>
        <v>terminato</v>
      </c>
      <c r="Q2580" t="str">
        <f t="shared" si="204"/>
        <v>0</v>
      </c>
      <c r="R2580" t="str">
        <f t="shared" si="204"/>
        <v>35</v>
      </c>
    </row>
    <row r="2581" spans="1:18" ht="12.75" customHeight="1" x14ac:dyDescent="0.3">
      <c r="A2581" s="16">
        <v>2586</v>
      </c>
      <c r="B2581" s="14" t="s">
        <v>1228</v>
      </c>
      <c r="C2581" s="14" t="s">
        <v>14</v>
      </c>
      <c r="D2581" s="14" t="s">
        <v>23</v>
      </c>
      <c r="E2581" s="15" t="s">
        <v>1391</v>
      </c>
      <c r="F2581" s="16">
        <v>30</v>
      </c>
      <c r="G2581" s="17">
        <v>14</v>
      </c>
      <c r="H2581" s="18">
        <f t="shared" si="202"/>
        <v>420</v>
      </c>
      <c r="I2581" s="14" t="str">
        <f t="shared" si="203"/>
        <v>EGY-zan pin assuf S.A.E.-14</v>
      </c>
      <c r="J2581" s="32" t="str">
        <f>MID(Tabella1[[#This Row],[COD PRODOTTO]],3,3)</f>
        <v>395</v>
      </c>
      <c r="K2581" s="32"/>
      <c r="L2581" t="str">
        <f t="shared" si="205"/>
        <v>terminato</v>
      </c>
      <c r="M2581" t="str">
        <f t="shared" si="206"/>
        <v>A5395623</v>
      </c>
      <c r="N2581" t="str">
        <f>TRIM(C2581)</f>
        <v>EGY</v>
      </c>
      <c r="O2581" t="str">
        <f>TRIM(D2581)</f>
        <v>zan pin assuf S.A.E.</v>
      </c>
      <c r="P2581" t="str">
        <f t="shared" si="204"/>
        <v>non terminato</v>
      </c>
      <c r="Q2581" t="str">
        <f t="shared" si="204"/>
        <v>30</v>
      </c>
      <c r="R2581" t="str">
        <f t="shared" si="204"/>
        <v>14</v>
      </c>
    </row>
    <row r="2582" spans="1:18" ht="12.75" customHeight="1" x14ac:dyDescent="0.3">
      <c r="A2582" s="16">
        <v>2587</v>
      </c>
      <c r="B2582" s="14" t="s">
        <v>1228</v>
      </c>
      <c r="C2582" s="14" t="s">
        <v>14</v>
      </c>
      <c r="D2582" s="14" t="s">
        <v>23</v>
      </c>
      <c r="E2582" s="14" t="s">
        <v>10</v>
      </c>
      <c r="F2582" s="16">
        <v>0</v>
      </c>
      <c r="G2582" s="17">
        <v>21</v>
      </c>
      <c r="H2582" s="18" t="str">
        <f t="shared" si="202"/>
        <v/>
      </c>
      <c r="I2582" s="14" t="str">
        <f t="shared" si="203"/>
        <v>EGY-zan pin assuf S.A.E.-21</v>
      </c>
      <c r="J2582" s="32" t="str">
        <f>MID(Tabella1[[#This Row],[COD PRODOTTO]],3,3)</f>
        <v>395</v>
      </c>
      <c r="K2582" s="32"/>
      <c r="L2582" t="str">
        <f t="shared" si="205"/>
        <v>terminato</v>
      </c>
      <c r="M2582" t="str">
        <f t="shared" si="206"/>
        <v>A5395623</v>
      </c>
      <c r="N2582" t="str">
        <f>TRIM(C2582)</f>
        <v>EGY</v>
      </c>
      <c r="O2582" t="str">
        <f>TRIM(D2582)</f>
        <v>zan pin assuf S.A.E.</v>
      </c>
      <c r="P2582" t="str">
        <f t="shared" si="204"/>
        <v>terminato</v>
      </c>
      <c r="Q2582" t="str">
        <f t="shared" si="204"/>
        <v>0</v>
      </c>
      <c r="R2582" t="str">
        <f t="shared" si="204"/>
        <v>21</v>
      </c>
    </row>
    <row r="2583" spans="1:18" ht="12.75" customHeight="1" x14ac:dyDescent="0.3">
      <c r="A2583" s="16">
        <v>2588</v>
      </c>
      <c r="B2583" s="14" t="s">
        <v>1228</v>
      </c>
      <c r="C2583" s="14" t="s">
        <v>14</v>
      </c>
      <c r="D2583" s="14" t="s">
        <v>23</v>
      </c>
      <c r="E2583" s="15" t="s">
        <v>1391</v>
      </c>
      <c r="F2583" s="16">
        <v>10</v>
      </c>
      <c r="G2583" s="17">
        <v>16</v>
      </c>
      <c r="H2583" s="18">
        <f t="shared" si="202"/>
        <v>160</v>
      </c>
      <c r="I2583" s="14" t="str">
        <f t="shared" si="203"/>
        <v>EGY-zan pin assuf S.A.E.-16</v>
      </c>
      <c r="J2583" s="32" t="str">
        <f>MID(Tabella1[[#This Row],[COD PRODOTTO]],3,3)</f>
        <v>395</v>
      </c>
      <c r="K2583" s="32"/>
      <c r="L2583" t="str">
        <f t="shared" si="205"/>
        <v>terminato</v>
      </c>
      <c r="M2583" t="str">
        <f t="shared" si="206"/>
        <v>A5395623</v>
      </c>
      <c r="N2583" t="str">
        <f>TRIM(C2583)</f>
        <v>EGY</v>
      </c>
      <c r="O2583" t="str">
        <f>TRIM(D2583)</f>
        <v>zan pin assuf S.A.E.</v>
      </c>
      <c r="P2583" t="str">
        <f t="shared" si="204"/>
        <v>non terminato</v>
      </c>
      <c r="Q2583" t="str">
        <f t="shared" si="204"/>
        <v>10</v>
      </c>
      <c r="R2583" t="str">
        <f t="shared" si="204"/>
        <v>16</v>
      </c>
    </row>
    <row r="2584" spans="1:18" ht="12.75" customHeight="1" x14ac:dyDescent="0.3">
      <c r="A2584" s="16">
        <v>2589</v>
      </c>
      <c r="B2584" s="14" t="s">
        <v>1229</v>
      </c>
      <c r="C2584" s="14" t="s">
        <v>8</v>
      </c>
      <c r="D2584" s="14" t="s">
        <v>97</v>
      </c>
      <c r="E2584" s="15" t="s">
        <v>1391</v>
      </c>
      <c r="F2584" s="16">
        <v>10</v>
      </c>
      <c r="G2584" s="17">
        <v>40</v>
      </c>
      <c r="H2584" s="18">
        <f t="shared" si="202"/>
        <v>400</v>
      </c>
      <c r="I2584" s="14" t="str">
        <f t="shared" si="203"/>
        <v>ITA-zan SPA-40</v>
      </c>
      <c r="J2584" s="32" t="str">
        <f>MID(Tabella1[[#This Row],[COD PRODOTTO]],3,3)</f>
        <v>388</v>
      </c>
      <c r="K2584" s="32"/>
      <c r="L2584" t="str">
        <f t="shared" si="205"/>
        <v>terminato</v>
      </c>
      <c r="M2584" t="str">
        <f t="shared" si="206"/>
        <v>G4388673</v>
      </c>
      <c r="N2584" t="str">
        <f>TRIM(C2584)</f>
        <v>ITA</v>
      </c>
      <c r="O2584" t="str">
        <f>TRIM(D2584)</f>
        <v>zan SPA</v>
      </c>
      <c r="P2584" t="str">
        <f t="shared" si="204"/>
        <v>non terminato</v>
      </c>
      <c r="Q2584" t="str">
        <f t="shared" si="204"/>
        <v>10</v>
      </c>
      <c r="R2584" t="str">
        <f t="shared" si="204"/>
        <v>40</v>
      </c>
    </row>
    <row r="2585" spans="1:18" ht="12.75" customHeight="1" x14ac:dyDescent="0.3">
      <c r="A2585" s="16">
        <v>2590</v>
      </c>
      <c r="B2585" s="14" t="s">
        <v>1229</v>
      </c>
      <c r="C2585" s="14" t="s">
        <v>8</v>
      </c>
      <c r="D2585" s="14" t="s">
        <v>97</v>
      </c>
      <c r="E2585" s="14" t="s">
        <v>10</v>
      </c>
      <c r="F2585" s="16">
        <v>0</v>
      </c>
      <c r="G2585" s="17">
        <v>37</v>
      </c>
      <c r="H2585" s="18" t="str">
        <f t="shared" si="202"/>
        <v/>
      </c>
      <c r="I2585" s="14" t="str">
        <f t="shared" si="203"/>
        <v>ITA-zan SPA-37</v>
      </c>
      <c r="J2585" s="32" t="str">
        <f>MID(Tabella1[[#This Row],[COD PRODOTTO]],3,3)</f>
        <v>388</v>
      </c>
      <c r="K2585" s="32"/>
      <c r="L2585" t="str">
        <f t="shared" si="205"/>
        <v>terminato</v>
      </c>
      <c r="M2585" t="str">
        <f t="shared" si="206"/>
        <v>G4388673</v>
      </c>
      <c r="N2585" t="str">
        <f>TRIM(C2585)</f>
        <v>ITA</v>
      </c>
      <c r="O2585" t="str">
        <f>TRIM(D2585)</f>
        <v>zan SPA</v>
      </c>
      <c r="P2585" t="str">
        <f t="shared" si="204"/>
        <v>terminato</v>
      </c>
      <c r="Q2585" t="str">
        <f t="shared" si="204"/>
        <v>0</v>
      </c>
      <c r="R2585" t="str">
        <f t="shared" si="204"/>
        <v>37</v>
      </c>
    </row>
    <row r="2586" spans="1:18" ht="12.75" customHeight="1" x14ac:dyDescent="0.3">
      <c r="A2586" s="16">
        <v>2591</v>
      </c>
      <c r="B2586" s="14" t="s">
        <v>1229</v>
      </c>
      <c r="C2586" s="14" t="s">
        <v>8</v>
      </c>
      <c r="D2586" s="14" t="s">
        <v>97</v>
      </c>
      <c r="E2586" s="15" t="s">
        <v>1391</v>
      </c>
      <c r="F2586" s="16">
        <v>30</v>
      </c>
      <c r="G2586" s="17">
        <v>39</v>
      </c>
      <c r="H2586" s="18">
        <f t="shared" si="202"/>
        <v>1170</v>
      </c>
      <c r="I2586" s="14" t="str">
        <f t="shared" si="203"/>
        <v>ITA-zan SPA-39</v>
      </c>
      <c r="J2586" s="32" t="str">
        <f>MID(Tabella1[[#This Row],[COD PRODOTTO]],3,3)</f>
        <v>388</v>
      </c>
      <c r="K2586" s="32"/>
      <c r="L2586" t="str">
        <f t="shared" si="205"/>
        <v>terminato</v>
      </c>
      <c r="M2586" t="str">
        <f t="shared" si="206"/>
        <v>G4388673</v>
      </c>
      <c r="N2586" t="str">
        <f>TRIM(C2586)</f>
        <v>ITA</v>
      </c>
      <c r="O2586" t="str">
        <f>TRIM(D2586)</f>
        <v>zan SPA</v>
      </c>
      <c r="P2586" t="str">
        <f t="shared" si="204"/>
        <v>non terminato</v>
      </c>
      <c r="Q2586" t="str">
        <f t="shared" si="204"/>
        <v>30</v>
      </c>
      <c r="R2586" t="str">
        <f t="shared" si="204"/>
        <v>39</v>
      </c>
    </row>
    <row r="2587" spans="1:18" ht="12.75" customHeight="1" x14ac:dyDescent="0.3">
      <c r="A2587" s="16">
        <v>2592</v>
      </c>
      <c r="B2587" s="14" t="s">
        <v>1230</v>
      </c>
      <c r="C2587" s="14" t="s">
        <v>8</v>
      </c>
      <c r="D2587" s="14" t="s">
        <v>36</v>
      </c>
      <c r="E2587" s="15" t="s">
        <v>1391</v>
      </c>
      <c r="F2587" s="16">
        <v>30</v>
      </c>
      <c r="G2587" s="17">
        <v>34</v>
      </c>
      <c r="H2587" s="18">
        <f t="shared" si="202"/>
        <v>1020</v>
      </c>
      <c r="I2587" s="14" t="str">
        <f t="shared" si="203"/>
        <v>ITA-zan VETRI-34</v>
      </c>
      <c r="J2587" s="32" t="str">
        <f>MID(Tabella1[[#This Row],[COD PRODOTTO]],3,3)</f>
        <v>955</v>
      </c>
      <c r="K2587" s="32"/>
      <c r="L2587" t="str">
        <f t="shared" si="205"/>
        <v>terminato</v>
      </c>
      <c r="M2587" t="str">
        <f t="shared" si="206"/>
        <v>T7955068</v>
      </c>
      <c r="N2587" t="str">
        <f>TRIM(C2587)</f>
        <v>ITA</v>
      </c>
      <c r="O2587" t="str">
        <f>TRIM(D2587)</f>
        <v>zan VETRI</v>
      </c>
      <c r="P2587" t="str">
        <f t="shared" si="204"/>
        <v>non terminato</v>
      </c>
      <c r="Q2587" t="str">
        <f t="shared" si="204"/>
        <v>30</v>
      </c>
      <c r="R2587" t="str">
        <f t="shared" si="204"/>
        <v>34</v>
      </c>
    </row>
    <row r="2588" spans="1:18" ht="12.75" customHeight="1" x14ac:dyDescent="0.3">
      <c r="A2588" s="16">
        <v>2593</v>
      </c>
      <c r="B2588" s="14" t="s">
        <v>1230</v>
      </c>
      <c r="C2588" s="14" t="s">
        <v>8</v>
      </c>
      <c r="D2588" s="14" t="s">
        <v>36</v>
      </c>
      <c r="E2588" s="15" t="s">
        <v>1391</v>
      </c>
      <c r="F2588" s="16">
        <v>10</v>
      </c>
      <c r="G2588" s="17">
        <v>13</v>
      </c>
      <c r="H2588" s="18">
        <f t="shared" si="202"/>
        <v>130</v>
      </c>
      <c r="I2588" s="14" t="str">
        <f t="shared" si="203"/>
        <v>ITA-zan VETRI-13</v>
      </c>
      <c r="J2588" s="32" t="str">
        <f>MID(Tabella1[[#This Row],[COD PRODOTTO]],3,3)</f>
        <v>955</v>
      </c>
      <c r="K2588" s="32"/>
      <c r="L2588" t="str">
        <f t="shared" si="205"/>
        <v>terminato</v>
      </c>
      <c r="M2588" t="str">
        <f t="shared" si="206"/>
        <v>T7955068</v>
      </c>
      <c r="N2588" t="str">
        <f>TRIM(C2588)</f>
        <v>ITA</v>
      </c>
      <c r="O2588" t="str">
        <f>TRIM(D2588)</f>
        <v>zan VETRI</v>
      </c>
      <c r="P2588" t="str">
        <f t="shared" si="204"/>
        <v>non terminato</v>
      </c>
      <c r="Q2588" t="str">
        <f t="shared" si="204"/>
        <v>10</v>
      </c>
      <c r="R2588" t="str">
        <f t="shared" si="204"/>
        <v>13</v>
      </c>
    </row>
    <row r="2589" spans="1:18" ht="12.75" customHeight="1" x14ac:dyDescent="0.3">
      <c r="A2589" s="16">
        <v>2594</v>
      </c>
      <c r="B2589" s="14" t="s">
        <v>1230</v>
      </c>
      <c r="C2589" s="14" t="s">
        <v>8</v>
      </c>
      <c r="D2589" s="14" t="s">
        <v>36</v>
      </c>
      <c r="E2589" s="14" t="s">
        <v>10</v>
      </c>
      <c r="F2589" s="16">
        <v>0</v>
      </c>
      <c r="G2589" s="17">
        <v>38</v>
      </c>
      <c r="H2589" s="18" t="str">
        <f t="shared" si="202"/>
        <v/>
      </c>
      <c r="I2589" s="14" t="str">
        <f t="shared" si="203"/>
        <v>ITA-zan VETRI-38</v>
      </c>
      <c r="J2589" s="32" t="str">
        <f>MID(Tabella1[[#This Row],[COD PRODOTTO]],3,3)</f>
        <v>955</v>
      </c>
      <c r="K2589" s="32"/>
      <c r="L2589" t="str">
        <f t="shared" si="205"/>
        <v>terminato</v>
      </c>
      <c r="M2589" t="str">
        <f t="shared" si="206"/>
        <v>T7955068</v>
      </c>
      <c r="N2589" t="str">
        <f>TRIM(C2589)</f>
        <v>ITA</v>
      </c>
      <c r="O2589" t="str">
        <f>TRIM(D2589)</f>
        <v>zan VETRI</v>
      </c>
      <c r="P2589" t="str">
        <f t="shared" si="204"/>
        <v>terminato</v>
      </c>
      <c r="Q2589" t="str">
        <f t="shared" si="204"/>
        <v>0</v>
      </c>
      <c r="R2589" t="str">
        <f t="shared" si="204"/>
        <v>38</v>
      </c>
    </row>
    <row r="2590" spans="1:18" ht="12.75" customHeight="1" x14ac:dyDescent="0.3">
      <c r="A2590" s="16">
        <v>2595</v>
      </c>
      <c r="B2590" s="14" t="s">
        <v>1231</v>
      </c>
      <c r="C2590" s="14" t="s">
        <v>14</v>
      </c>
      <c r="D2590" s="14" t="s">
        <v>16</v>
      </c>
      <c r="E2590" s="15" t="s">
        <v>1391</v>
      </c>
      <c r="F2590" s="16">
        <v>10</v>
      </c>
      <c r="G2590" s="17">
        <v>28</v>
      </c>
      <c r="H2590" s="18">
        <f t="shared" si="202"/>
        <v>280</v>
      </c>
      <c r="I2590" s="14" t="str">
        <f t="shared" si="203"/>
        <v>EGY-EGYPTIAN SAE-28</v>
      </c>
      <c r="J2590" s="32" t="str">
        <f>MID(Tabella1[[#This Row],[COD PRODOTTO]],3,3)</f>
        <v>431</v>
      </c>
      <c r="K2590" s="32"/>
      <c r="L2590" t="str">
        <f t="shared" si="205"/>
        <v>terminato</v>
      </c>
      <c r="M2590" t="str">
        <f t="shared" si="206"/>
        <v>M3431358</v>
      </c>
      <c r="N2590" t="str">
        <f>TRIM(C2590)</f>
        <v>EGY</v>
      </c>
      <c r="O2590" t="str">
        <f>TRIM(D2590)</f>
        <v>EGYPTIAN SAE</v>
      </c>
      <c r="P2590" t="str">
        <f t="shared" si="204"/>
        <v>non terminato</v>
      </c>
      <c r="Q2590" t="str">
        <f t="shared" si="204"/>
        <v>10</v>
      </c>
      <c r="R2590" t="str">
        <f t="shared" si="204"/>
        <v>28</v>
      </c>
    </row>
    <row r="2591" spans="1:18" ht="12.75" customHeight="1" x14ac:dyDescent="0.3">
      <c r="A2591" s="16">
        <v>2596</v>
      </c>
      <c r="B2591" s="14" t="s">
        <v>1231</v>
      </c>
      <c r="C2591" s="14" t="s">
        <v>14</v>
      </c>
      <c r="D2591" s="14" t="s">
        <v>16</v>
      </c>
      <c r="E2591" s="15" t="s">
        <v>1391</v>
      </c>
      <c r="F2591" s="16">
        <v>30</v>
      </c>
      <c r="G2591" s="17">
        <v>21</v>
      </c>
      <c r="H2591" s="18">
        <f t="shared" si="202"/>
        <v>630</v>
      </c>
      <c r="I2591" s="14" t="str">
        <f t="shared" si="203"/>
        <v>EGY-EGYPTIAN SAE-21</v>
      </c>
      <c r="J2591" s="32" t="str">
        <f>MID(Tabella1[[#This Row],[COD PRODOTTO]],3,3)</f>
        <v>431</v>
      </c>
      <c r="K2591" s="32"/>
      <c r="L2591" t="str">
        <f t="shared" si="205"/>
        <v>terminato</v>
      </c>
      <c r="M2591" t="str">
        <f t="shared" si="206"/>
        <v>M3431358</v>
      </c>
      <c r="N2591" t="str">
        <f>TRIM(C2591)</f>
        <v>EGY</v>
      </c>
      <c r="O2591" t="str">
        <f>TRIM(D2591)</f>
        <v>EGYPTIAN SAE</v>
      </c>
      <c r="P2591" t="str">
        <f t="shared" si="204"/>
        <v>non terminato</v>
      </c>
      <c r="Q2591" t="str">
        <f t="shared" si="204"/>
        <v>30</v>
      </c>
      <c r="R2591" t="str">
        <f t="shared" si="204"/>
        <v>21</v>
      </c>
    </row>
    <row r="2592" spans="1:18" ht="12.75" customHeight="1" x14ac:dyDescent="0.3">
      <c r="A2592" s="16">
        <v>2597</v>
      </c>
      <c r="B2592" s="14" t="s">
        <v>1231</v>
      </c>
      <c r="C2592" s="14" t="s">
        <v>14</v>
      </c>
      <c r="D2592" s="14" t="s">
        <v>16</v>
      </c>
      <c r="E2592" s="14" t="s">
        <v>10</v>
      </c>
      <c r="F2592" s="16">
        <v>0</v>
      </c>
      <c r="G2592" s="17">
        <v>35</v>
      </c>
      <c r="H2592" s="18" t="str">
        <f t="shared" si="202"/>
        <v/>
      </c>
      <c r="I2592" s="14" t="str">
        <f t="shared" si="203"/>
        <v>EGY-EGYPTIAN SAE-35</v>
      </c>
      <c r="J2592" s="32" t="str">
        <f>MID(Tabella1[[#This Row],[COD PRODOTTO]],3,3)</f>
        <v>431</v>
      </c>
      <c r="K2592" s="32"/>
      <c r="L2592" t="str">
        <f t="shared" si="205"/>
        <v>terminato</v>
      </c>
      <c r="M2592" t="str">
        <f t="shared" si="206"/>
        <v>M3431358</v>
      </c>
      <c r="N2592" t="str">
        <f>TRIM(C2592)</f>
        <v>EGY</v>
      </c>
      <c r="O2592" t="str">
        <f>TRIM(D2592)</f>
        <v>EGYPTIAN SAE</v>
      </c>
      <c r="P2592" t="str">
        <f t="shared" si="204"/>
        <v>terminato</v>
      </c>
      <c r="Q2592" t="str">
        <f t="shared" si="204"/>
        <v>0</v>
      </c>
      <c r="R2592" t="str">
        <f t="shared" si="204"/>
        <v>35</v>
      </c>
    </row>
    <row r="2593" spans="1:18" ht="12.75" customHeight="1" x14ac:dyDescent="0.3">
      <c r="A2593" s="16">
        <v>2598</v>
      </c>
      <c r="B2593" s="14" t="s">
        <v>1232</v>
      </c>
      <c r="C2593" s="14" t="s">
        <v>8</v>
      </c>
      <c r="D2593" s="14" t="s">
        <v>9</v>
      </c>
      <c r="E2593" s="14" t="s">
        <v>10</v>
      </c>
      <c r="F2593" s="16">
        <v>0</v>
      </c>
      <c r="G2593" s="17">
        <v>26</v>
      </c>
      <c r="H2593" s="18" t="str">
        <f t="shared" si="202"/>
        <v/>
      </c>
      <c r="I2593" s="14" t="str">
        <f t="shared" si="203"/>
        <v>ITA-SG-26</v>
      </c>
      <c r="J2593" s="32" t="str">
        <f>MID(Tabella1[[#This Row],[COD PRODOTTO]],3,3)</f>
        <v>252</v>
      </c>
      <c r="K2593" s="32"/>
      <c r="L2593" t="str">
        <f t="shared" si="205"/>
        <v>terminato</v>
      </c>
      <c r="M2593" t="str">
        <f t="shared" si="206"/>
        <v>M7252469</v>
      </c>
      <c r="N2593" t="str">
        <f>TRIM(C2593)</f>
        <v>ITA</v>
      </c>
      <c r="O2593" t="str">
        <f>TRIM(D2593)</f>
        <v>SG</v>
      </c>
      <c r="P2593" t="str">
        <f t="shared" si="204"/>
        <v>terminato</v>
      </c>
      <c r="Q2593" t="str">
        <f t="shared" si="204"/>
        <v>0</v>
      </c>
      <c r="R2593" t="str">
        <f t="shared" si="204"/>
        <v>26</v>
      </c>
    </row>
    <row r="2594" spans="1:18" ht="12.75" customHeight="1" x14ac:dyDescent="0.3">
      <c r="A2594" s="16">
        <v>2599</v>
      </c>
      <c r="B2594" s="14" t="s">
        <v>1232</v>
      </c>
      <c r="C2594" s="14" t="s">
        <v>8</v>
      </c>
      <c r="D2594" s="14" t="s">
        <v>9</v>
      </c>
      <c r="E2594" s="15" t="s">
        <v>1391</v>
      </c>
      <c r="F2594" s="16">
        <v>10</v>
      </c>
      <c r="G2594" s="17">
        <v>24</v>
      </c>
      <c r="H2594" s="18">
        <f t="shared" si="202"/>
        <v>240</v>
      </c>
      <c r="I2594" s="14" t="str">
        <f t="shared" si="203"/>
        <v>ITA-SG-24</v>
      </c>
      <c r="J2594" s="32" t="str">
        <f>MID(Tabella1[[#This Row],[COD PRODOTTO]],3,3)</f>
        <v>252</v>
      </c>
      <c r="K2594" s="32"/>
      <c r="L2594" t="str">
        <f t="shared" si="205"/>
        <v>terminato</v>
      </c>
      <c r="M2594" t="str">
        <f t="shared" si="206"/>
        <v>M7252469</v>
      </c>
      <c r="N2594" t="str">
        <f>TRIM(C2594)</f>
        <v>ITA</v>
      </c>
      <c r="O2594" t="str">
        <f>TRIM(D2594)</f>
        <v>SG</v>
      </c>
      <c r="P2594" t="str">
        <f t="shared" si="204"/>
        <v>non terminato</v>
      </c>
      <c r="Q2594" t="str">
        <f t="shared" si="204"/>
        <v>10</v>
      </c>
      <c r="R2594" t="str">
        <f t="shared" si="204"/>
        <v>24</v>
      </c>
    </row>
    <row r="2595" spans="1:18" ht="12.75" customHeight="1" x14ac:dyDescent="0.3">
      <c r="A2595" s="16">
        <v>2600</v>
      </c>
      <c r="B2595" s="14" t="s">
        <v>1233</v>
      </c>
      <c r="C2595" s="14" t="s">
        <v>8</v>
      </c>
      <c r="D2595" s="14" t="s">
        <v>97</v>
      </c>
      <c r="E2595" s="15" t="s">
        <v>1391</v>
      </c>
      <c r="F2595" s="16">
        <v>10</v>
      </c>
      <c r="G2595" s="17">
        <v>24</v>
      </c>
      <c r="H2595" s="18">
        <f t="shared" si="202"/>
        <v>240</v>
      </c>
      <c r="I2595" s="14" t="str">
        <f t="shared" si="203"/>
        <v>ITA-zan SPA-24</v>
      </c>
      <c r="J2595" s="32" t="str">
        <f>MID(Tabella1[[#This Row],[COD PRODOTTO]],3,3)</f>
        <v>855</v>
      </c>
      <c r="K2595" s="32"/>
      <c r="L2595" t="str">
        <f t="shared" si="205"/>
        <v>terminato</v>
      </c>
      <c r="M2595" t="str">
        <f t="shared" si="206"/>
        <v>G0855595</v>
      </c>
      <c r="N2595" t="str">
        <f>TRIM(C2595)</f>
        <v>ITA</v>
      </c>
      <c r="O2595" t="str">
        <f>TRIM(D2595)</f>
        <v>zan SPA</v>
      </c>
      <c r="P2595" t="str">
        <f t="shared" si="204"/>
        <v>non terminato</v>
      </c>
      <c r="Q2595" t="str">
        <f t="shared" si="204"/>
        <v>10</v>
      </c>
      <c r="R2595" t="str">
        <f t="shared" si="204"/>
        <v>24</v>
      </c>
    </row>
    <row r="2596" spans="1:18" ht="12.75" customHeight="1" x14ac:dyDescent="0.3">
      <c r="A2596" s="16">
        <v>2601</v>
      </c>
      <c r="B2596" s="14" t="s">
        <v>1233</v>
      </c>
      <c r="C2596" s="14" t="s">
        <v>8</v>
      </c>
      <c r="D2596" s="14" t="s">
        <v>97</v>
      </c>
      <c r="E2596" s="14" t="s">
        <v>10</v>
      </c>
      <c r="F2596" s="16">
        <v>0</v>
      </c>
      <c r="G2596" s="17">
        <v>10</v>
      </c>
      <c r="H2596" s="18" t="str">
        <f t="shared" si="202"/>
        <v/>
      </c>
      <c r="I2596" s="14" t="str">
        <f t="shared" si="203"/>
        <v>ITA-zan SPA-10</v>
      </c>
      <c r="J2596" s="32" t="str">
        <f>MID(Tabella1[[#This Row],[COD PRODOTTO]],3,3)</f>
        <v>855</v>
      </c>
      <c r="K2596" s="32"/>
      <c r="L2596" t="str">
        <f t="shared" si="205"/>
        <v>terminato</v>
      </c>
      <c r="M2596" t="str">
        <f t="shared" si="206"/>
        <v>G0855595</v>
      </c>
      <c r="N2596" t="str">
        <f>TRIM(C2596)</f>
        <v>ITA</v>
      </c>
      <c r="O2596" t="str">
        <f>TRIM(D2596)</f>
        <v>zan SPA</v>
      </c>
      <c r="P2596" t="str">
        <f t="shared" si="204"/>
        <v>terminato</v>
      </c>
      <c r="Q2596" t="str">
        <f t="shared" si="204"/>
        <v>0</v>
      </c>
      <c r="R2596" t="str">
        <f t="shared" si="204"/>
        <v>10</v>
      </c>
    </row>
    <row r="2597" spans="1:18" ht="12.75" customHeight="1" x14ac:dyDescent="0.3">
      <c r="A2597" s="16">
        <v>2602</v>
      </c>
      <c r="B2597" s="14" t="s">
        <v>1233</v>
      </c>
      <c r="C2597" s="14" t="s">
        <v>8</v>
      </c>
      <c r="D2597" s="14" t="s">
        <v>97</v>
      </c>
      <c r="E2597" s="15" t="s">
        <v>1391</v>
      </c>
      <c r="F2597" s="16">
        <v>30</v>
      </c>
      <c r="G2597" s="17">
        <v>39</v>
      </c>
      <c r="H2597" s="18">
        <f t="shared" si="202"/>
        <v>1170</v>
      </c>
      <c r="I2597" s="14" t="str">
        <f t="shared" si="203"/>
        <v>ITA-zan SPA-39</v>
      </c>
      <c r="J2597" s="32" t="str">
        <f>MID(Tabella1[[#This Row],[COD PRODOTTO]],3,3)</f>
        <v>855</v>
      </c>
      <c r="K2597" s="32"/>
      <c r="L2597" t="str">
        <f t="shared" si="205"/>
        <v>terminato</v>
      </c>
      <c r="M2597" t="str">
        <f t="shared" si="206"/>
        <v>G0855595</v>
      </c>
      <c r="N2597" t="str">
        <f>TRIM(C2597)</f>
        <v>ITA</v>
      </c>
      <c r="O2597" t="str">
        <f>TRIM(D2597)</f>
        <v>zan SPA</v>
      </c>
      <c r="P2597" t="str">
        <f t="shared" si="204"/>
        <v>non terminato</v>
      </c>
      <c r="Q2597" t="str">
        <f t="shared" si="204"/>
        <v>30</v>
      </c>
      <c r="R2597" t="str">
        <f t="shared" si="204"/>
        <v>39</v>
      </c>
    </row>
    <row r="2598" spans="1:18" ht="12.75" customHeight="1" x14ac:dyDescent="0.3">
      <c r="A2598" s="16">
        <v>2603</v>
      </c>
      <c r="B2598" s="14" t="s">
        <v>1234</v>
      </c>
      <c r="C2598" s="14" t="s">
        <v>8</v>
      </c>
      <c r="D2598" s="14" t="s">
        <v>75</v>
      </c>
      <c r="E2598" s="14" t="s">
        <v>10</v>
      </c>
      <c r="F2598" s="16">
        <v>0</v>
      </c>
      <c r="G2598" s="17">
        <v>39</v>
      </c>
      <c r="H2598" s="18" t="str">
        <f t="shared" si="202"/>
        <v/>
      </c>
      <c r="I2598" s="14" t="str">
        <f t="shared" si="203"/>
        <v>ITA-lollo SRL-39</v>
      </c>
      <c r="J2598" s="32" t="str">
        <f>MID(Tabella1[[#This Row],[COD PRODOTTO]],3,3)</f>
        <v>361</v>
      </c>
      <c r="K2598" s="32"/>
      <c r="L2598" t="str">
        <f t="shared" si="205"/>
        <v>terminato</v>
      </c>
      <c r="M2598" t="str">
        <f t="shared" si="206"/>
        <v>M0361912</v>
      </c>
      <c r="N2598" t="str">
        <f>TRIM(C2598)</f>
        <v>ITA</v>
      </c>
      <c r="O2598" t="str">
        <f>TRIM(D2598)</f>
        <v>lollo SRL</v>
      </c>
      <c r="P2598" t="str">
        <f t="shared" si="204"/>
        <v>terminato</v>
      </c>
      <c r="Q2598" t="str">
        <f t="shared" si="204"/>
        <v>0</v>
      </c>
      <c r="R2598" t="str">
        <f t="shared" si="204"/>
        <v>39</v>
      </c>
    </row>
    <row r="2599" spans="1:18" ht="12.75" customHeight="1" x14ac:dyDescent="0.3">
      <c r="A2599" s="16">
        <v>2604</v>
      </c>
      <c r="B2599" s="14" t="s">
        <v>1235</v>
      </c>
      <c r="C2599" s="14" t="s">
        <v>8</v>
      </c>
      <c r="D2599" s="14" t="s">
        <v>9</v>
      </c>
      <c r="E2599" s="14" t="s">
        <v>10</v>
      </c>
      <c r="F2599" s="16">
        <v>0</v>
      </c>
      <c r="G2599" s="17">
        <v>13</v>
      </c>
      <c r="H2599" s="18" t="str">
        <f t="shared" si="202"/>
        <v/>
      </c>
      <c r="I2599" s="14" t="str">
        <f t="shared" si="203"/>
        <v>ITA-SG-13</v>
      </c>
      <c r="J2599" s="32" t="str">
        <f>MID(Tabella1[[#This Row],[COD PRODOTTO]],3,3)</f>
        <v>071</v>
      </c>
      <c r="K2599" s="32"/>
      <c r="L2599" t="str">
        <f t="shared" si="205"/>
        <v>terminato</v>
      </c>
      <c r="M2599" t="str">
        <f t="shared" si="206"/>
        <v>A2071051</v>
      </c>
      <c r="N2599" t="str">
        <f>TRIM(C2599)</f>
        <v>ITA</v>
      </c>
      <c r="O2599" t="str">
        <f>TRIM(D2599)</f>
        <v>SG</v>
      </c>
      <c r="P2599" t="str">
        <f t="shared" si="204"/>
        <v>terminato</v>
      </c>
      <c r="Q2599" t="str">
        <f t="shared" si="204"/>
        <v>0</v>
      </c>
      <c r="R2599" t="str">
        <f t="shared" si="204"/>
        <v>13</v>
      </c>
    </row>
    <row r="2600" spans="1:18" ht="12.75" customHeight="1" x14ac:dyDescent="0.3">
      <c r="A2600" s="16">
        <v>2605</v>
      </c>
      <c r="B2600" s="14" t="s">
        <v>1236</v>
      </c>
      <c r="C2600" s="14" t="s">
        <v>8</v>
      </c>
      <c r="D2600" s="14" t="s">
        <v>49</v>
      </c>
      <c r="E2600" s="15" t="s">
        <v>1391</v>
      </c>
      <c r="F2600" s="16">
        <v>10</v>
      </c>
      <c r="G2600" s="17">
        <v>21</v>
      </c>
      <c r="H2600" s="18">
        <f t="shared" si="202"/>
        <v>210</v>
      </c>
      <c r="I2600" s="14" t="str">
        <f t="shared" si="203"/>
        <v>ITA-SICURpin SUD S.r.l-21</v>
      </c>
      <c r="J2600" s="32" t="str">
        <f>MID(Tabella1[[#This Row],[COD PRODOTTO]],3,3)</f>
        <v>768</v>
      </c>
      <c r="K2600" s="32"/>
      <c r="L2600" t="str">
        <f t="shared" si="205"/>
        <v>terminato</v>
      </c>
      <c r="M2600" t="str">
        <f t="shared" si="206"/>
        <v>L4768789</v>
      </c>
      <c r="N2600" t="str">
        <f>TRIM(C2600)</f>
        <v>ITA</v>
      </c>
      <c r="O2600" t="str">
        <f>TRIM(D2600)</f>
        <v>SICURpin SUD S.r.l</v>
      </c>
      <c r="P2600" t="str">
        <f t="shared" si="204"/>
        <v>non terminato</v>
      </c>
      <c r="Q2600" t="str">
        <f t="shared" si="204"/>
        <v>10</v>
      </c>
      <c r="R2600" t="str">
        <f t="shared" si="204"/>
        <v>21</v>
      </c>
    </row>
    <row r="2601" spans="1:18" ht="12.75" customHeight="1" x14ac:dyDescent="0.3">
      <c r="A2601" s="16">
        <v>2606</v>
      </c>
      <c r="B2601" s="14" t="s">
        <v>1236</v>
      </c>
      <c r="C2601" s="14" t="s">
        <v>8</v>
      </c>
      <c r="D2601" s="14" t="s">
        <v>49</v>
      </c>
      <c r="E2601" s="14" t="s">
        <v>10</v>
      </c>
      <c r="F2601" s="16">
        <v>0</v>
      </c>
      <c r="G2601" s="17">
        <v>40</v>
      </c>
      <c r="H2601" s="18" t="str">
        <f t="shared" si="202"/>
        <v/>
      </c>
      <c r="I2601" s="14" t="str">
        <f t="shared" si="203"/>
        <v>ITA-SICURpin SUD S.r.l-40</v>
      </c>
      <c r="J2601" s="32" t="str">
        <f>MID(Tabella1[[#This Row],[COD PRODOTTO]],3,3)</f>
        <v>768</v>
      </c>
      <c r="K2601" s="32"/>
      <c r="L2601" t="str">
        <f t="shared" si="205"/>
        <v>terminato</v>
      </c>
      <c r="M2601" t="str">
        <f t="shared" si="206"/>
        <v>L4768789</v>
      </c>
      <c r="N2601" t="str">
        <f>TRIM(C2601)</f>
        <v>ITA</v>
      </c>
      <c r="O2601" t="str">
        <f>TRIM(D2601)</f>
        <v>SICURpin SUD S.r.l</v>
      </c>
      <c r="P2601" t="str">
        <f t="shared" si="204"/>
        <v>terminato</v>
      </c>
      <c r="Q2601" t="str">
        <f t="shared" si="204"/>
        <v>0</v>
      </c>
      <c r="R2601" t="str">
        <f t="shared" si="204"/>
        <v>40</v>
      </c>
    </row>
    <row r="2602" spans="1:18" ht="12.75" customHeight="1" x14ac:dyDescent="0.3">
      <c r="A2602" s="16">
        <v>2607</v>
      </c>
      <c r="B2602" s="14" t="s">
        <v>1237</v>
      </c>
      <c r="C2602" s="14" t="s">
        <v>8</v>
      </c>
      <c r="D2602" s="14" t="s">
        <v>97</v>
      </c>
      <c r="E2602" s="15" t="s">
        <v>1391</v>
      </c>
      <c r="F2602" s="16">
        <v>10</v>
      </c>
      <c r="G2602" s="17">
        <v>34</v>
      </c>
      <c r="H2602" s="18">
        <f t="shared" si="202"/>
        <v>340</v>
      </c>
      <c r="I2602" s="14" t="str">
        <f t="shared" si="203"/>
        <v>ITA-zan SPA-34</v>
      </c>
      <c r="J2602" s="32" t="str">
        <f>MID(Tabella1[[#This Row],[COD PRODOTTO]],3,3)</f>
        <v>041</v>
      </c>
      <c r="K2602" s="32"/>
      <c r="L2602" t="str">
        <f t="shared" si="205"/>
        <v>terminato</v>
      </c>
      <c r="M2602" t="str">
        <f t="shared" si="206"/>
        <v>C0041976</v>
      </c>
      <c r="N2602" t="str">
        <f>TRIM(C2602)</f>
        <v>ITA</v>
      </c>
      <c r="O2602" t="str">
        <f>TRIM(D2602)</f>
        <v>zan SPA</v>
      </c>
      <c r="P2602" t="str">
        <f t="shared" si="204"/>
        <v>non terminato</v>
      </c>
      <c r="Q2602" t="str">
        <f t="shared" si="204"/>
        <v>10</v>
      </c>
      <c r="R2602" t="str">
        <f t="shared" si="204"/>
        <v>34</v>
      </c>
    </row>
    <row r="2603" spans="1:18" ht="12.75" customHeight="1" x14ac:dyDescent="0.3">
      <c r="A2603" s="16">
        <v>2608</v>
      </c>
      <c r="B2603" s="14" t="s">
        <v>1237</v>
      </c>
      <c r="C2603" s="14" t="s">
        <v>8</v>
      </c>
      <c r="D2603" s="14" t="s">
        <v>97</v>
      </c>
      <c r="E2603" s="14" t="s">
        <v>10</v>
      </c>
      <c r="F2603" s="16">
        <v>0</v>
      </c>
      <c r="G2603" s="17">
        <v>32</v>
      </c>
      <c r="H2603" s="18" t="str">
        <f t="shared" si="202"/>
        <v/>
      </c>
      <c r="I2603" s="14" t="str">
        <f t="shared" si="203"/>
        <v>ITA-zan SPA-32</v>
      </c>
      <c r="J2603" s="32" t="str">
        <f>MID(Tabella1[[#This Row],[COD PRODOTTO]],3,3)</f>
        <v>041</v>
      </c>
      <c r="K2603" s="32"/>
      <c r="L2603" t="str">
        <f t="shared" si="205"/>
        <v>terminato</v>
      </c>
      <c r="M2603" t="str">
        <f t="shared" si="206"/>
        <v>C0041976</v>
      </c>
      <c r="N2603" t="str">
        <f>TRIM(C2603)</f>
        <v>ITA</v>
      </c>
      <c r="O2603" t="str">
        <f>TRIM(D2603)</f>
        <v>zan SPA</v>
      </c>
      <c r="P2603" t="str">
        <f t="shared" si="204"/>
        <v>terminato</v>
      </c>
      <c r="Q2603" t="str">
        <f t="shared" si="204"/>
        <v>0</v>
      </c>
      <c r="R2603" t="str">
        <f t="shared" si="204"/>
        <v>32</v>
      </c>
    </row>
    <row r="2604" spans="1:18" ht="12.75" customHeight="1" x14ac:dyDescent="0.3">
      <c r="A2604" s="16">
        <v>2609</v>
      </c>
      <c r="B2604" s="14" t="s">
        <v>1237</v>
      </c>
      <c r="C2604" s="14" t="s">
        <v>8</v>
      </c>
      <c r="D2604" s="14" t="s">
        <v>97</v>
      </c>
      <c r="E2604" s="15" t="s">
        <v>1391</v>
      </c>
      <c r="F2604" s="16">
        <v>30</v>
      </c>
      <c r="G2604" s="17">
        <v>29</v>
      </c>
      <c r="H2604" s="18">
        <f t="shared" si="202"/>
        <v>870</v>
      </c>
      <c r="I2604" s="14" t="str">
        <f t="shared" si="203"/>
        <v>ITA-zan SPA-29</v>
      </c>
      <c r="J2604" s="32" t="str">
        <f>MID(Tabella1[[#This Row],[COD PRODOTTO]],3,3)</f>
        <v>041</v>
      </c>
      <c r="K2604" s="32"/>
      <c r="L2604" t="str">
        <f t="shared" si="205"/>
        <v>terminato</v>
      </c>
      <c r="M2604" t="str">
        <f t="shared" si="206"/>
        <v>C0041976</v>
      </c>
      <c r="N2604" t="str">
        <f>TRIM(C2604)</f>
        <v>ITA</v>
      </c>
      <c r="O2604" t="str">
        <f>TRIM(D2604)</f>
        <v>zan SPA</v>
      </c>
      <c r="P2604" t="str">
        <f t="shared" si="204"/>
        <v>non terminato</v>
      </c>
      <c r="Q2604" t="str">
        <f t="shared" si="204"/>
        <v>30</v>
      </c>
      <c r="R2604" t="str">
        <f t="shared" si="204"/>
        <v>29</v>
      </c>
    </row>
    <row r="2605" spans="1:18" ht="12.75" customHeight="1" x14ac:dyDescent="0.3">
      <c r="A2605" s="16">
        <v>2610</v>
      </c>
      <c r="B2605" s="14" t="s">
        <v>1238</v>
      </c>
      <c r="C2605" s="14" t="s">
        <v>8</v>
      </c>
      <c r="D2605" s="14" t="s">
        <v>9</v>
      </c>
      <c r="E2605" s="15" t="s">
        <v>1391</v>
      </c>
      <c r="F2605" s="16">
        <v>30</v>
      </c>
      <c r="G2605" s="17">
        <v>11</v>
      </c>
      <c r="H2605" s="18">
        <f t="shared" si="202"/>
        <v>330</v>
      </c>
      <c r="I2605" s="14" t="str">
        <f t="shared" si="203"/>
        <v>ITA-SG-11</v>
      </c>
      <c r="J2605" s="32" t="str">
        <f>MID(Tabella1[[#This Row],[COD PRODOTTO]],3,3)</f>
        <v>342</v>
      </c>
      <c r="K2605" s="32"/>
      <c r="L2605" t="str">
        <f t="shared" si="205"/>
        <v>terminato</v>
      </c>
      <c r="M2605" t="str">
        <f t="shared" si="206"/>
        <v>R6342090</v>
      </c>
      <c r="N2605" t="str">
        <f>TRIM(C2605)</f>
        <v>ITA</v>
      </c>
      <c r="O2605" t="str">
        <f>TRIM(D2605)</f>
        <v>SG</v>
      </c>
      <c r="P2605" t="str">
        <f t="shared" si="204"/>
        <v>non terminato</v>
      </c>
      <c r="Q2605" t="str">
        <f t="shared" si="204"/>
        <v>30</v>
      </c>
      <c r="R2605" t="str">
        <f t="shared" si="204"/>
        <v>11</v>
      </c>
    </row>
    <row r="2606" spans="1:18" ht="12.75" customHeight="1" x14ac:dyDescent="0.3">
      <c r="A2606" s="16">
        <v>2611</v>
      </c>
      <c r="B2606" s="14" t="s">
        <v>1238</v>
      </c>
      <c r="C2606" s="14" t="s">
        <v>8</v>
      </c>
      <c r="D2606" s="14" t="s">
        <v>9</v>
      </c>
      <c r="E2606" s="15" t="s">
        <v>1391</v>
      </c>
      <c r="F2606" s="16">
        <v>20</v>
      </c>
      <c r="G2606" s="17">
        <v>14</v>
      </c>
      <c r="H2606" s="18">
        <f t="shared" si="202"/>
        <v>280</v>
      </c>
      <c r="I2606" s="14" t="str">
        <f t="shared" si="203"/>
        <v>ITA-SG-14</v>
      </c>
      <c r="J2606" s="32" t="str">
        <f>MID(Tabella1[[#This Row],[COD PRODOTTO]],3,3)</f>
        <v>342</v>
      </c>
      <c r="K2606" s="32"/>
      <c r="L2606" t="str">
        <f t="shared" si="205"/>
        <v>terminato</v>
      </c>
      <c r="M2606" t="str">
        <f t="shared" si="206"/>
        <v>R6342090</v>
      </c>
      <c r="N2606" t="str">
        <f>TRIM(C2606)</f>
        <v>ITA</v>
      </c>
      <c r="O2606" t="str">
        <f>TRIM(D2606)</f>
        <v>SG</v>
      </c>
      <c r="P2606" t="str">
        <f t="shared" si="204"/>
        <v>non terminato</v>
      </c>
      <c r="Q2606" t="str">
        <f t="shared" si="204"/>
        <v>20</v>
      </c>
      <c r="R2606" t="str">
        <f t="shared" si="204"/>
        <v>14</v>
      </c>
    </row>
    <row r="2607" spans="1:18" ht="12.75" customHeight="1" x14ac:dyDescent="0.3">
      <c r="A2607" s="16">
        <v>2612</v>
      </c>
      <c r="B2607" s="14" t="s">
        <v>1238</v>
      </c>
      <c r="C2607" s="14" t="s">
        <v>8</v>
      </c>
      <c r="D2607" s="14" t="s">
        <v>9</v>
      </c>
      <c r="E2607" s="14" t="s">
        <v>10</v>
      </c>
      <c r="F2607" s="16">
        <v>0</v>
      </c>
      <c r="G2607" s="17">
        <v>26</v>
      </c>
      <c r="H2607" s="18" t="str">
        <f t="shared" si="202"/>
        <v/>
      </c>
      <c r="I2607" s="14" t="str">
        <f t="shared" si="203"/>
        <v>ITA-SG-26</v>
      </c>
      <c r="J2607" s="32" t="str">
        <f>MID(Tabella1[[#This Row],[COD PRODOTTO]],3,3)</f>
        <v>342</v>
      </c>
      <c r="K2607" s="32"/>
      <c r="L2607" t="str">
        <f t="shared" si="205"/>
        <v>terminato</v>
      </c>
      <c r="M2607" t="str">
        <f t="shared" si="206"/>
        <v>R6342090</v>
      </c>
      <c r="N2607" t="str">
        <f>TRIM(C2607)</f>
        <v>ITA</v>
      </c>
      <c r="O2607" t="str">
        <f>TRIM(D2607)</f>
        <v>SG</v>
      </c>
      <c r="P2607" t="str">
        <f t="shared" si="204"/>
        <v>terminato</v>
      </c>
      <c r="Q2607" t="str">
        <f t="shared" si="204"/>
        <v>0</v>
      </c>
      <c r="R2607" t="str">
        <f t="shared" si="204"/>
        <v>26</v>
      </c>
    </row>
    <row r="2608" spans="1:18" ht="12.75" customHeight="1" x14ac:dyDescent="0.3">
      <c r="A2608" s="16">
        <v>2613</v>
      </c>
      <c r="B2608" s="14" t="s">
        <v>1238</v>
      </c>
      <c r="C2608" s="14" t="s">
        <v>8</v>
      </c>
      <c r="D2608" s="14" t="s">
        <v>9</v>
      </c>
      <c r="E2608" s="15" t="s">
        <v>1391</v>
      </c>
      <c r="F2608" s="16">
        <v>10</v>
      </c>
      <c r="G2608" s="17">
        <v>24</v>
      </c>
      <c r="H2608" s="18">
        <f t="shared" si="202"/>
        <v>240</v>
      </c>
      <c r="I2608" s="14" t="str">
        <f t="shared" si="203"/>
        <v>ITA-SG-24</v>
      </c>
      <c r="J2608" s="32" t="str">
        <f>MID(Tabella1[[#This Row],[COD PRODOTTO]],3,3)</f>
        <v>342</v>
      </c>
      <c r="K2608" s="32"/>
      <c r="L2608" t="str">
        <f t="shared" si="205"/>
        <v>terminato</v>
      </c>
      <c r="M2608" t="str">
        <f t="shared" si="206"/>
        <v>R6342090</v>
      </c>
      <c r="N2608" t="str">
        <f>TRIM(C2608)</f>
        <v>ITA</v>
      </c>
      <c r="O2608" t="str">
        <f>TRIM(D2608)</f>
        <v>SG</v>
      </c>
      <c r="P2608" t="str">
        <f t="shared" si="204"/>
        <v>non terminato</v>
      </c>
      <c r="Q2608" t="str">
        <f t="shared" si="204"/>
        <v>10</v>
      </c>
      <c r="R2608" t="str">
        <f t="shared" si="204"/>
        <v>24</v>
      </c>
    </row>
    <row r="2609" spans="1:18" ht="12.75" customHeight="1" x14ac:dyDescent="0.3">
      <c r="A2609" s="16">
        <v>2614</v>
      </c>
      <c r="B2609" s="14" t="s">
        <v>1239</v>
      </c>
      <c r="C2609" s="14" t="s">
        <v>8</v>
      </c>
      <c r="D2609" s="14" t="s">
        <v>65</v>
      </c>
      <c r="E2609" s="15" t="s">
        <v>1391</v>
      </c>
      <c r="F2609" s="16">
        <v>10</v>
      </c>
      <c r="G2609" s="17">
        <v>17</v>
      </c>
      <c r="H2609" s="18">
        <f t="shared" si="202"/>
        <v>170</v>
      </c>
      <c r="I2609" s="14" t="str">
        <f t="shared" si="203"/>
        <v>ITA-zan PAM-17</v>
      </c>
      <c r="J2609" s="32" t="str">
        <f>MID(Tabella1[[#This Row],[COD PRODOTTO]],3,3)</f>
        <v>126</v>
      </c>
      <c r="K2609" s="32"/>
      <c r="L2609" t="str">
        <f t="shared" si="205"/>
        <v>terminato</v>
      </c>
      <c r="M2609" t="str">
        <f t="shared" si="206"/>
        <v>A3126701</v>
      </c>
      <c r="N2609" t="str">
        <f>TRIM(C2609)</f>
        <v>ITA</v>
      </c>
      <c r="O2609" t="str">
        <f>TRIM(D2609)</f>
        <v>zan PAM</v>
      </c>
      <c r="P2609" t="str">
        <f t="shared" si="204"/>
        <v>non terminato</v>
      </c>
      <c r="Q2609" t="str">
        <f t="shared" si="204"/>
        <v>10</v>
      </c>
      <c r="R2609" t="str">
        <f t="shared" si="204"/>
        <v>17</v>
      </c>
    </row>
    <row r="2610" spans="1:18" ht="12.75" customHeight="1" x14ac:dyDescent="0.3">
      <c r="A2610" s="16">
        <v>2615</v>
      </c>
      <c r="B2610" s="14" t="s">
        <v>1239</v>
      </c>
      <c r="C2610" s="14" t="s">
        <v>8</v>
      </c>
      <c r="D2610" s="14" t="s">
        <v>65</v>
      </c>
      <c r="E2610" s="14" t="s">
        <v>10</v>
      </c>
      <c r="F2610" s="16">
        <v>0</v>
      </c>
      <c r="G2610" s="17">
        <v>38</v>
      </c>
      <c r="H2610" s="18" t="str">
        <f t="shared" si="202"/>
        <v/>
      </c>
      <c r="I2610" s="14" t="str">
        <f t="shared" si="203"/>
        <v>ITA-zan PAM-38</v>
      </c>
      <c r="J2610" s="32" t="str">
        <f>MID(Tabella1[[#This Row],[COD PRODOTTO]],3,3)</f>
        <v>126</v>
      </c>
      <c r="K2610" s="32"/>
      <c r="L2610" t="str">
        <f t="shared" si="205"/>
        <v>terminato</v>
      </c>
      <c r="M2610" t="str">
        <f t="shared" si="206"/>
        <v>A3126701</v>
      </c>
      <c r="N2610" t="str">
        <f>TRIM(C2610)</f>
        <v>ITA</v>
      </c>
      <c r="O2610" t="str">
        <f>TRIM(D2610)</f>
        <v>zan PAM</v>
      </c>
      <c r="P2610" t="str">
        <f t="shared" si="204"/>
        <v>terminato</v>
      </c>
      <c r="Q2610" t="str">
        <f t="shared" si="204"/>
        <v>0</v>
      </c>
      <c r="R2610" t="str">
        <f t="shared" si="204"/>
        <v>38</v>
      </c>
    </row>
    <row r="2611" spans="1:18" ht="12.75" customHeight="1" x14ac:dyDescent="0.3">
      <c r="A2611" s="16">
        <v>2616</v>
      </c>
      <c r="B2611" s="14" t="s">
        <v>1239</v>
      </c>
      <c r="C2611" s="14" t="s">
        <v>8</v>
      </c>
      <c r="D2611" s="14" t="s">
        <v>65</v>
      </c>
      <c r="E2611" s="15" t="s">
        <v>1391</v>
      </c>
      <c r="F2611" s="16">
        <v>30</v>
      </c>
      <c r="G2611" s="17">
        <v>35</v>
      </c>
      <c r="H2611" s="18">
        <f t="shared" si="202"/>
        <v>1050</v>
      </c>
      <c r="I2611" s="14" t="str">
        <f t="shared" si="203"/>
        <v>ITA-zan PAM-35</v>
      </c>
      <c r="J2611" s="32" t="str">
        <f>MID(Tabella1[[#This Row],[COD PRODOTTO]],3,3)</f>
        <v>126</v>
      </c>
      <c r="K2611" s="32"/>
      <c r="L2611" t="str">
        <f t="shared" si="205"/>
        <v>terminato</v>
      </c>
      <c r="M2611" t="str">
        <f t="shared" si="206"/>
        <v>A3126701</v>
      </c>
      <c r="N2611" t="str">
        <f>TRIM(C2611)</f>
        <v>ITA</v>
      </c>
      <c r="O2611" t="str">
        <f>TRIM(D2611)</f>
        <v>zan PAM</v>
      </c>
      <c r="P2611" t="str">
        <f t="shared" si="204"/>
        <v>non terminato</v>
      </c>
      <c r="Q2611" t="str">
        <f t="shared" si="204"/>
        <v>30</v>
      </c>
      <c r="R2611" t="str">
        <f t="shared" si="204"/>
        <v>35</v>
      </c>
    </row>
    <row r="2612" spans="1:18" ht="12.75" customHeight="1" x14ac:dyDescent="0.3">
      <c r="A2612" s="16">
        <v>2617</v>
      </c>
      <c r="B2612" s="14" t="s">
        <v>1240</v>
      </c>
      <c r="C2612" s="14" t="s">
        <v>8</v>
      </c>
      <c r="D2612" s="14" t="s">
        <v>47</v>
      </c>
      <c r="E2612" s="14" t="s">
        <v>10</v>
      </c>
      <c r="F2612" s="16">
        <v>0</v>
      </c>
      <c r="G2612" s="17">
        <v>20</v>
      </c>
      <c r="H2612" s="18" t="str">
        <f t="shared" si="202"/>
        <v/>
      </c>
      <c r="I2612" s="14" t="str">
        <f t="shared" si="203"/>
        <v>ITA-zan pin SPA-20</v>
      </c>
      <c r="J2612" s="32" t="str">
        <f>MID(Tabella1[[#This Row],[COD PRODOTTO]],3,3)</f>
        <v>493</v>
      </c>
      <c r="K2612" s="32"/>
      <c r="L2612" t="str">
        <f t="shared" si="205"/>
        <v>terminato</v>
      </c>
      <c r="M2612" t="str">
        <f t="shared" si="206"/>
        <v>G1493081</v>
      </c>
      <c r="N2612" t="str">
        <f>TRIM(C2612)</f>
        <v>ITA</v>
      </c>
      <c r="O2612" t="str">
        <f>TRIM(D2612)</f>
        <v>zan pin SPA</v>
      </c>
      <c r="P2612" t="str">
        <f t="shared" si="204"/>
        <v>terminato</v>
      </c>
      <c r="Q2612" t="str">
        <f t="shared" si="204"/>
        <v>0</v>
      </c>
      <c r="R2612" t="str">
        <f t="shared" si="204"/>
        <v>20</v>
      </c>
    </row>
    <row r="2613" spans="1:18" ht="12.75" customHeight="1" x14ac:dyDescent="0.3">
      <c r="A2613" s="16">
        <v>2618</v>
      </c>
      <c r="B2613" s="14" t="s">
        <v>1240</v>
      </c>
      <c r="C2613" s="14" t="s">
        <v>8</v>
      </c>
      <c r="D2613" s="14" t="s">
        <v>47</v>
      </c>
      <c r="E2613" s="15" t="s">
        <v>1391</v>
      </c>
      <c r="F2613" s="16">
        <v>30</v>
      </c>
      <c r="G2613" s="17">
        <v>40</v>
      </c>
      <c r="H2613" s="18">
        <f t="shared" si="202"/>
        <v>1200</v>
      </c>
      <c r="I2613" s="14" t="str">
        <f t="shared" si="203"/>
        <v>ITA-zan pin SPA-40</v>
      </c>
      <c r="J2613" s="32" t="str">
        <f>MID(Tabella1[[#This Row],[COD PRODOTTO]],3,3)</f>
        <v>493</v>
      </c>
      <c r="K2613" s="32"/>
      <c r="L2613" t="str">
        <f t="shared" si="205"/>
        <v>terminato</v>
      </c>
      <c r="M2613" t="str">
        <f t="shared" si="206"/>
        <v>G1493081</v>
      </c>
      <c r="N2613" t="str">
        <f>TRIM(C2613)</f>
        <v>ITA</v>
      </c>
      <c r="O2613" t="str">
        <f>TRIM(D2613)</f>
        <v>zan pin SPA</v>
      </c>
      <c r="P2613" t="str">
        <f t="shared" si="204"/>
        <v>non terminato</v>
      </c>
      <c r="Q2613" t="str">
        <f t="shared" si="204"/>
        <v>30</v>
      </c>
      <c r="R2613" t="str">
        <f t="shared" si="204"/>
        <v>40</v>
      </c>
    </row>
    <row r="2614" spans="1:18" ht="12.75" customHeight="1" x14ac:dyDescent="0.3">
      <c r="A2614" s="16">
        <v>2619</v>
      </c>
      <c r="B2614" s="14" t="s">
        <v>1240</v>
      </c>
      <c r="C2614" s="14" t="s">
        <v>8</v>
      </c>
      <c r="D2614" s="14" t="s">
        <v>47</v>
      </c>
      <c r="E2614" s="15" t="s">
        <v>1391</v>
      </c>
      <c r="F2614" s="16">
        <v>10</v>
      </c>
      <c r="G2614" s="17">
        <v>13</v>
      </c>
      <c r="H2614" s="18">
        <f t="shared" si="202"/>
        <v>130</v>
      </c>
      <c r="I2614" s="14" t="str">
        <f t="shared" si="203"/>
        <v>ITA-zan pin SPA-13</v>
      </c>
      <c r="J2614" s="32" t="str">
        <f>MID(Tabella1[[#This Row],[COD PRODOTTO]],3,3)</f>
        <v>493</v>
      </c>
      <c r="K2614" s="32"/>
      <c r="L2614" t="str">
        <f t="shared" si="205"/>
        <v>terminato</v>
      </c>
      <c r="M2614" t="str">
        <f t="shared" si="206"/>
        <v>G1493081</v>
      </c>
      <c r="N2614" t="str">
        <f>TRIM(C2614)</f>
        <v>ITA</v>
      </c>
      <c r="O2614" t="str">
        <f>TRIM(D2614)</f>
        <v>zan pin SPA</v>
      </c>
      <c r="P2614" t="str">
        <f t="shared" si="204"/>
        <v>non terminato</v>
      </c>
      <c r="Q2614" t="str">
        <f t="shared" si="204"/>
        <v>10</v>
      </c>
      <c r="R2614" t="str">
        <f t="shared" si="204"/>
        <v>13</v>
      </c>
    </row>
    <row r="2615" spans="1:18" ht="12.75" customHeight="1" x14ac:dyDescent="0.3">
      <c r="A2615" s="16">
        <v>2620</v>
      </c>
      <c r="B2615" s="14" t="s">
        <v>1241</v>
      </c>
      <c r="C2615" s="14" t="s">
        <v>83</v>
      </c>
      <c r="D2615" s="14" t="s">
        <v>199</v>
      </c>
      <c r="E2615" s="15" t="s">
        <v>1391</v>
      </c>
      <c r="F2615" s="16">
        <v>30</v>
      </c>
      <c r="G2615" s="17">
        <v>38</v>
      </c>
      <c r="H2615" s="18">
        <f t="shared" si="202"/>
        <v>1140</v>
      </c>
      <c r="I2615" s="14" t="str">
        <f t="shared" si="203"/>
        <v>GRC-zan palla SA-38</v>
      </c>
      <c r="J2615" s="32" t="str">
        <f>MID(Tabella1[[#This Row],[COD PRODOTTO]],3,3)</f>
        <v>522</v>
      </c>
      <c r="K2615" s="32"/>
      <c r="L2615" t="str">
        <f t="shared" si="205"/>
        <v>terminato</v>
      </c>
      <c r="M2615" t="str">
        <f t="shared" si="206"/>
        <v>K7522842</v>
      </c>
      <c r="N2615" t="str">
        <f>TRIM(C2615)</f>
        <v>GRC</v>
      </c>
      <c r="O2615" t="str">
        <f>TRIM(D2615)</f>
        <v>zan palla SA</v>
      </c>
      <c r="P2615" t="str">
        <f t="shared" si="204"/>
        <v>non terminato</v>
      </c>
      <c r="Q2615" t="str">
        <f t="shared" si="204"/>
        <v>30</v>
      </c>
      <c r="R2615" t="str">
        <f t="shared" si="204"/>
        <v>38</v>
      </c>
    </row>
    <row r="2616" spans="1:18" ht="12.75" customHeight="1" x14ac:dyDescent="0.3">
      <c r="A2616" s="16">
        <v>2621</v>
      </c>
      <c r="B2616" s="14" t="s">
        <v>1241</v>
      </c>
      <c r="C2616" s="14" t="s">
        <v>83</v>
      </c>
      <c r="D2616" s="14" t="s">
        <v>199</v>
      </c>
      <c r="E2616" s="15" t="s">
        <v>1391</v>
      </c>
      <c r="F2616" s="16">
        <v>10</v>
      </c>
      <c r="G2616" s="17">
        <v>27</v>
      </c>
      <c r="H2616" s="18">
        <f t="shared" si="202"/>
        <v>270</v>
      </c>
      <c r="I2616" s="14" t="str">
        <f t="shared" si="203"/>
        <v>GRC-zan palla SA-27</v>
      </c>
      <c r="J2616" s="32" t="str">
        <f>MID(Tabella1[[#This Row],[COD PRODOTTO]],3,3)</f>
        <v>522</v>
      </c>
      <c r="K2616" s="32"/>
      <c r="L2616" t="str">
        <f t="shared" si="205"/>
        <v>terminato</v>
      </c>
      <c r="M2616" t="str">
        <f t="shared" si="206"/>
        <v>K7522842</v>
      </c>
      <c r="N2616" t="str">
        <f>TRIM(C2616)</f>
        <v>GRC</v>
      </c>
      <c r="O2616" t="str">
        <f>TRIM(D2616)</f>
        <v>zan palla SA</v>
      </c>
      <c r="P2616" t="str">
        <f t="shared" si="204"/>
        <v>non terminato</v>
      </c>
      <c r="Q2616" t="str">
        <f t="shared" si="204"/>
        <v>10</v>
      </c>
      <c r="R2616" t="str">
        <f t="shared" si="204"/>
        <v>27</v>
      </c>
    </row>
    <row r="2617" spans="1:18" ht="12.75" customHeight="1" x14ac:dyDescent="0.3">
      <c r="A2617" s="16">
        <v>2622</v>
      </c>
      <c r="B2617" s="14" t="s">
        <v>1241</v>
      </c>
      <c r="C2617" s="14" t="s">
        <v>83</v>
      </c>
      <c r="D2617" s="14" t="s">
        <v>199</v>
      </c>
      <c r="E2617" s="14" t="s">
        <v>10</v>
      </c>
      <c r="F2617" s="16">
        <v>0</v>
      </c>
      <c r="G2617" s="17">
        <v>14</v>
      </c>
      <c r="H2617" s="18" t="str">
        <f t="shared" si="202"/>
        <v/>
      </c>
      <c r="I2617" s="14" t="str">
        <f t="shared" si="203"/>
        <v>GRC-zan palla SA-14</v>
      </c>
      <c r="J2617" s="32" t="str">
        <f>MID(Tabella1[[#This Row],[COD PRODOTTO]],3,3)</f>
        <v>522</v>
      </c>
      <c r="K2617" s="32"/>
      <c r="L2617" t="str">
        <f t="shared" si="205"/>
        <v>terminato</v>
      </c>
      <c r="M2617" t="str">
        <f t="shared" si="206"/>
        <v>K7522842</v>
      </c>
      <c r="N2617" t="str">
        <f>TRIM(C2617)</f>
        <v>GRC</v>
      </c>
      <c r="O2617" t="str">
        <f>TRIM(D2617)</f>
        <v>zan palla SA</v>
      </c>
      <c r="P2617" t="str">
        <f t="shared" si="204"/>
        <v>terminato</v>
      </c>
      <c r="Q2617" t="str">
        <f t="shared" si="204"/>
        <v>0</v>
      </c>
      <c r="R2617" t="str">
        <f t="shared" si="204"/>
        <v>14</v>
      </c>
    </row>
    <row r="2618" spans="1:18" ht="12.75" customHeight="1" x14ac:dyDescent="0.3">
      <c r="A2618" s="16">
        <v>2623</v>
      </c>
      <c r="B2618" s="14" t="s">
        <v>1242</v>
      </c>
      <c r="C2618" s="14" t="s">
        <v>8</v>
      </c>
      <c r="D2618" s="14" t="s">
        <v>54</v>
      </c>
      <c r="E2618" s="15" t="s">
        <v>1391</v>
      </c>
      <c r="F2618" s="16">
        <v>10</v>
      </c>
      <c r="G2618" s="17">
        <v>16</v>
      </c>
      <c r="H2618" s="18">
        <f t="shared" si="202"/>
        <v>160</v>
      </c>
      <c r="I2618" s="14" t="str">
        <f t="shared" si="203"/>
        <v>ITA-zan S.R.L.-16</v>
      </c>
      <c r="J2618" s="32" t="str">
        <f>MID(Tabella1[[#This Row],[COD PRODOTTO]],3,3)</f>
        <v>311</v>
      </c>
      <c r="K2618" s="32"/>
      <c r="L2618" t="str">
        <f t="shared" si="205"/>
        <v>terminato</v>
      </c>
      <c r="M2618" t="str">
        <f t="shared" si="206"/>
        <v>A1311866</v>
      </c>
      <c r="N2618" t="str">
        <f>TRIM(C2618)</f>
        <v>ITA</v>
      </c>
      <c r="O2618" t="str">
        <f>TRIM(D2618)</f>
        <v>zan S.R.L.</v>
      </c>
      <c r="P2618" t="str">
        <f t="shared" si="204"/>
        <v>non terminato</v>
      </c>
      <c r="Q2618" t="str">
        <f t="shared" si="204"/>
        <v>10</v>
      </c>
      <c r="R2618" t="str">
        <f t="shared" si="204"/>
        <v>16</v>
      </c>
    </row>
    <row r="2619" spans="1:18" ht="12.75" customHeight="1" x14ac:dyDescent="0.3">
      <c r="A2619" s="16">
        <v>2624</v>
      </c>
      <c r="B2619" s="14" t="s">
        <v>1242</v>
      </c>
      <c r="C2619" s="14" t="s">
        <v>8</v>
      </c>
      <c r="D2619" s="14" t="s">
        <v>54</v>
      </c>
      <c r="E2619" s="15" t="s">
        <v>1391</v>
      </c>
      <c r="F2619" s="16">
        <v>30</v>
      </c>
      <c r="G2619" s="17">
        <v>24</v>
      </c>
      <c r="H2619" s="18">
        <f t="shared" si="202"/>
        <v>720</v>
      </c>
      <c r="I2619" s="14" t="str">
        <f t="shared" si="203"/>
        <v>ITA-zan S.R.L.-24</v>
      </c>
      <c r="J2619" s="32" t="str">
        <f>MID(Tabella1[[#This Row],[COD PRODOTTO]],3,3)</f>
        <v>311</v>
      </c>
      <c r="K2619" s="32"/>
      <c r="L2619" t="str">
        <f t="shared" si="205"/>
        <v>terminato</v>
      </c>
      <c r="M2619" t="str">
        <f t="shared" si="206"/>
        <v>A1311866</v>
      </c>
      <c r="N2619" t="str">
        <f>TRIM(C2619)</f>
        <v>ITA</v>
      </c>
      <c r="O2619" t="str">
        <f>TRIM(D2619)</f>
        <v>zan S.R.L.</v>
      </c>
      <c r="P2619" t="str">
        <f t="shared" si="204"/>
        <v>non terminato</v>
      </c>
      <c r="Q2619" t="str">
        <f t="shared" si="204"/>
        <v>30</v>
      </c>
      <c r="R2619" t="str">
        <f t="shared" si="204"/>
        <v>24</v>
      </c>
    </row>
    <row r="2620" spans="1:18" ht="12.75" customHeight="1" x14ac:dyDescent="0.3">
      <c r="A2620" s="16">
        <v>2625</v>
      </c>
      <c r="B2620" s="14" t="s">
        <v>1242</v>
      </c>
      <c r="C2620" s="14" t="s">
        <v>8</v>
      </c>
      <c r="D2620" s="14" t="s">
        <v>54</v>
      </c>
      <c r="E2620" s="14" t="s">
        <v>10</v>
      </c>
      <c r="F2620" s="16">
        <v>0</v>
      </c>
      <c r="G2620" s="17">
        <v>12</v>
      </c>
      <c r="H2620" s="18" t="str">
        <f t="shared" si="202"/>
        <v/>
      </c>
      <c r="I2620" s="14" t="str">
        <f t="shared" si="203"/>
        <v>ITA-zan S.R.L.-12</v>
      </c>
      <c r="J2620" s="32" t="str">
        <f>MID(Tabella1[[#This Row],[COD PRODOTTO]],3,3)</f>
        <v>311</v>
      </c>
      <c r="K2620" s="32"/>
      <c r="L2620" t="str">
        <f t="shared" si="205"/>
        <v>terminato</v>
      </c>
      <c r="M2620" t="str">
        <f t="shared" si="206"/>
        <v>A1311866</v>
      </c>
      <c r="N2620" t="str">
        <f>TRIM(C2620)</f>
        <v>ITA</v>
      </c>
      <c r="O2620" t="str">
        <f>TRIM(D2620)</f>
        <v>zan S.R.L.</v>
      </c>
      <c r="P2620" t="str">
        <f t="shared" si="204"/>
        <v>terminato</v>
      </c>
      <c r="Q2620" t="str">
        <f t="shared" si="204"/>
        <v>0</v>
      </c>
      <c r="R2620" t="str">
        <f t="shared" si="204"/>
        <v>12</v>
      </c>
    </row>
    <row r="2621" spans="1:18" ht="12.75" customHeight="1" x14ac:dyDescent="0.3">
      <c r="A2621" s="16">
        <v>2626</v>
      </c>
      <c r="B2621" s="14" t="s">
        <v>1243</v>
      </c>
      <c r="C2621" s="14" t="s">
        <v>8</v>
      </c>
      <c r="D2621" s="14" t="s">
        <v>65</v>
      </c>
      <c r="E2621" s="14" t="s">
        <v>10</v>
      </c>
      <c r="F2621" s="16">
        <v>0</v>
      </c>
      <c r="G2621" s="17">
        <v>22</v>
      </c>
      <c r="H2621" s="18" t="str">
        <f t="shared" si="202"/>
        <v/>
      </c>
      <c r="I2621" s="14" t="str">
        <f t="shared" si="203"/>
        <v>ITA-zan PAM-22</v>
      </c>
      <c r="J2621" s="32" t="str">
        <f>MID(Tabella1[[#This Row],[COD PRODOTTO]],3,3)</f>
        <v>403</v>
      </c>
      <c r="K2621" s="32"/>
      <c r="L2621" t="str">
        <f t="shared" si="205"/>
        <v>terminato</v>
      </c>
      <c r="M2621" t="str">
        <f t="shared" si="206"/>
        <v>W0403731</v>
      </c>
      <c r="N2621" t="str">
        <f>TRIM(C2621)</f>
        <v>ITA</v>
      </c>
      <c r="O2621" t="str">
        <f>TRIM(D2621)</f>
        <v>zan PAM</v>
      </c>
      <c r="P2621" t="str">
        <f t="shared" si="204"/>
        <v>terminato</v>
      </c>
      <c r="Q2621" t="str">
        <f t="shared" si="204"/>
        <v>0</v>
      </c>
      <c r="R2621" t="str">
        <f t="shared" si="204"/>
        <v>22</v>
      </c>
    </row>
    <row r="2622" spans="1:18" ht="12.75" customHeight="1" x14ac:dyDescent="0.3">
      <c r="A2622" s="16">
        <v>2627</v>
      </c>
      <c r="B2622" s="14" t="s">
        <v>1243</v>
      </c>
      <c r="C2622" s="14" t="s">
        <v>8</v>
      </c>
      <c r="D2622" s="14" t="s">
        <v>65</v>
      </c>
      <c r="E2622" s="15" t="s">
        <v>1391</v>
      </c>
      <c r="F2622" s="16">
        <v>30</v>
      </c>
      <c r="G2622" s="17">
        <v>40</v>
      </c>
      <c r="H2622" s="18">
        <f t="shared" si="202"/>
        <v>1200</v>
      </c>
      <c r="I2622" s="14" t="str">
        <f t="shared" si="203"/>
        <v>ITA-zan PAM-40</v>
      </c>
      <c r="J2622" s="32" t="str">
        <f>MID(Tabella1[[#This Row],[COD PRODOTTO]],3,3)</f>
        <v>403</v>
      </c>
      <c r="K2622" s="32"/>
      <c r="L2622" t="str">
        <f t="shared" si="205"/>
        <v>terminato</v>
      </c>
      <c r="M2622" t="str">
        <f t="shared" si="206"/>
        <v>W0403731</v>
      </c>
      <c r="N2622" t="str">
        <f>TRIM(C2622)</f>
        <v>ITA</v>
      </c>
      <c r="O2622" t="str">
        <f>TRIM(D2622)</f>
        <v>zan PAM</v>
      </c>
      <c r="P2622" t="str">
        <f t="shared" si="204"/>
        <v>non terminato</v>
      </c>
      <c r="Q2622" t="str">
        <f t="shared" si="204"/>
        <v>30</v>
      </c>
      <c r="R2622" t="str">
        <f t="shared" si="204"/>
        <v>40</v>
      </c>
    </row>
    <row r="2623" spans="1:18" ht="12.75" customHeight="1" x14ac:dyDescent="0.3">
      <c r="A2623" s="16">
        <v>2628</v>
      </c>
      <c r="B2623" s="14" t="s">
        <v>1243</v>
      </c>
      <c r="C2623" s="14" t="s">
        <v>8</v>
      </c>
      <c r="D2623" s="14" t="s">
        <v>65</v>
      </c>
      <c r="E2623" s="15" t="s">
        <v>1391</v>
      </c>
      <c r="F2623" s="16">
        <v>10</v>
      </c>
      <c r="G2623" s="17">
        <v>36</v>
      </c>
      <c r="H2623" s="18">
        <f t="shared" si="202"/>
        <v>360</v>
      </c>
      <c r="I2623" s="14" t="str">
        <f t="shared" si="203"/>
        <v>ITA-zan PAM-36</v>
      </c>
      <c r="J2623" s="32" t="str">
        <f>MID(Tabella1[[#This Row],[COD PRODOTTO]],3,3)</f>
        <v>403</v>
      </c>
      <c r="K2623" s="32"/>
      <c r="L2623" t="str">
        <f t="shared" si="205"/>
        <v>terminato</v>
      </c>
      <c r="M2623" t="str">
        <f t="shared" si="206"/>
        <v>W0403731</v>
      </c>
      <c r="N2623" t="str">
        <f>TRIM(C2623)</f>
        <v>ITA</v>
      </c>
      <c r="O2623" t="str">
        <f>TRIM(D2623)</f>
        <v>zan PAM</v>
      </c>
      <c r="P2623" t="str">
        <f t="shared" si="204"/>
        <v>non terminato</v>
      </c>
      <c r="Q2623" t="str">
        <f t="shared" si="204"/>
        <v>10</v>
      </c>
      <c r="R2623" t="str">
        <f t="shared" si="204"/>
        <v>36</v>
      </c>
    </row>
    <row r="2624" spans="1:18" ht="12.75" customHeight="1" x14ac:dyDescent="0.3">
      <c r="A2624" s="16">
        <v>2629</v>
      </c>
      <c r="B2624" s="14" t="s">
        <v>1244</v>
      </c>
      <c r="C2624" s="14" t="s">
        <v>8</v>
      </c>
      <c r="D2624" s="14" t="s">
        <v>180</v>
      </c>
      <c r="E2624" s="15" t="s">
        <v>1391</v>
      </c>
      <c r="F2624" s="16">
        <v>30</v>
      </c>
      <c r="G2624" s="17">
        <v>13</v>
      </c>
      <c r="H2624" s="18">
        <f t="shared" si="202"/>
        <v>390</v>
      </c>
      <c r="I2624" s="14" t="str">
        <f t="shared" si="203"/>
        <v>ITA-mull-13</v>
      </c>
      <c r="J2624" s="32" t="str">
        <f>MID(Tabella1[[#This Row],[COD PRODOTTO]],3,3)</f>
        <v>128</v>
      </c>
      <c r="K2624" s="32"/>
      <c r="L2624" t="str">
        <f t="shared" si="205"/>
        <v>terminato</v>
      </c>
      <c r="M2624" t="str">
        <f t="shared" si="206"/>
        <v>F3128304</v>
      </c>
      <c r="N2624" t="str">
        <f>TRIM(C2624)</f>
        <v>ITA</v>
      </c>
      <c r="O2624" t="str">
        <f>TRIM(D2624)</f>
        <v>mull</v>
      </c>
      <c r="P2624" t="str">
        <f t="shared" si="204"/>
        <v>non terminato</v>
      </c>
      <c r="Q2624" t="str">
        <f t="shared" si="204"/>
        <v>30</v>
      </c>
      <c r="R2624" t="str">
        <f t="shared" si="204"/>
        <v>13</v>
      </c>
    </row>
    <row r="2625" spans="1:18" ht="12.75" customHeight="1" x14ac:dyDescent="0.3">
      <c r="A2625" s="16">
        <v>2630</v>
      </c>
      <c r="B2625" s="14" t="s">
        <v>1244</v>
      </c>
      <c r="C2625" s="14" t="s">
        <v>8</v>
      </c>
      <c r="D2625" s="14" t="s">
        <v>180</v>
      </c>
      <c r="E2625" s="15" t="s">
        <v>1391</v>
      </c>
      <c r="F2625" s="16">
        <v>10</v>
      </c>
      <c r="G2625" s="17">
        <v>40</v>
      </c>
      <c r="H2625" s="18">
        <f t="shared" si="202"/>
        <v>400</v>
      </c>
      <c r="I2625" s="14" t="str">
        <f t="shared" si="203"/>
        <v>ITA-mull-40</v>
      </c>
      <c r="J2625" s="32" t="str">
        <f>MID(Tabella1[[#This Row],[COD PRODOTTO]],3,3)</f>
        <v>128</v>
      </c>
      <c r="K2625" s="32"/>
      <c r="L2625" t="str">
        <f t="shared" si="205"/>
        <v>terminato</v>
      </c>
      <c r="M2625" t="str">
        <f t="shared" si="206"/>
        <v>F3128304</v>
      </c>
      <c r="N2625" t="str">
        <f>TRIM(C2625)</f>
        <v>ITA</v>
      </c>
      <c r="O2625" t="str">
        <f>TRIM(D2625)</f>
        <v>mull</v>
      </c>
      <c r="P2625" t="str">
        <f t="shared" si="204"/>
        <v>non terminato</v>
      </c>
      <c r="Q2625" t="str">
        <f t="shared" si="204"/>
        <v>10</v>
      </c>
      <c r="R2625" t="str">
        <f t="shared" si="204"/>
        <v>40</v>
      </c>
    </row>
    <row r="2626" spans="1:18" ht="12.75" customHeight="1" x14ac:dyDescent="0.3">
      <c r="A2626" s="16">
        <v>2631</v>
      </c>
      <c r="B2626" s="14" t="s">
        <v>1244</v>
      </c>
      <c r="C2626" s="14" t="s">
        <v>8</v>
      </c>
      <c r="D2626" s="14" t="s">
        <v>180</v>
      </c>
      <c r="E2626" s="14" t="s">
        <v>10</v>
      </c>
      <c r="F2626" s="16">
        <v>0</v>
      </c>
      <c r="G2626" s="17">
        <v>13</v>
      </c>
      <c r="H2626" s="18" t="str">
        <f t="shared" ref="H2626:H2689" si="207">IF(G2626*F2626=0,"",G2626*F2626)</f>
        <v/>
      </c>
      <c r="I2626" s="14" t="str">
        <f t="shared" ref="I2626:I2689" si="208">_xlfn.CONCAT(C2626,"-",D2626,"-",G2626)</f>
        <v>ITA-mull-13</v>
      </c>
      <c r="J2626" s="32" t="str">
        <f>MID(Tabella1[[#This Row],[COD PRODOTTO]],3,3)</f>
        <v>128</v>
      </c>
      <c r="K2626" s="32"/>
      <c r="L2626" t="str">
        <f t="shared" si="205"/>
        <v>terminato</v>
      </c>
      <c r="M2626" t="str">
        <f t="shared" si="206"/>
        <v>F3128304</v>
      </c>
      <c r="N2626" t="str">
        <f>TRIM(C2626)</f>
        <v>ITA</v>
      </c>
      <c r="O2626" t="str">
        <f>TRIM(D2626)</f>
        <v>mull</v>
      </c>
      <c r="P2626" t="str">
        <f>TRIM(E2626)</f>
        <v>terminato</v>
      </c>
      <c r="Q2626" t="str">
        <f>TRIM(F2626)</f>
        <v>0</v>
      </c>
      <c r="R2626" t="str">
        <f>TRIM(G2626)</f>
        <v>13</v>
      </c>
    </row>
    <row r="2627" spans="1:18" ht="12.75" customHeight="1" x14ac:dyDescent="0.3">
      <c r="A2627" s="16">
        <v>2632</v>
      </c>
      <c r="B2627" s="14" t="s">
        <v>1245</v>
      </c>
      <c r="C2627" s="14" t="s">
        <v>8</v>
      </c>
      <c r="D2627" s="14" t="s">
        <v>47</v>
      </c>
      <c r="E2627" s="14" t="s">
        <v>10</v>
      </c>
      <c r="F2627" s="16">
        <v>0</v>
      </c>
      <c r="G2627" s="17">
        <v>24</v>
      </c>
      <c r="H2627" s="18" t="str">
        <f t="shared" si="207"/>
        <v/>
      </c>
      <c r="I2627" s="14" t="str">
        <f t="shared" si="208"/>
        <v>ITA-zan pin SPA-24</v>
      </c>
      <c r="J2627" s="32" t="str">
        <f>MID(Tabella1[[#This Row],[COD PRODOTTO]],3,3)</f>
        <v>419</v>
      </c>
      <c r="K2627" s="32"/>
      <c r="L2627" t="str">
        <f t="shared" ref="L2627:L2690" si="209">IF($E2627="","non terminato","terminato")</f>
        <v>terminato</v>
      </c>
      <c r="M2627" t="str">
        <f t="shared" ref="M2627:M2690" si="210">TRIM(B2627)</f>
        <v>R3419435</v>
      </c>
      <c r="N2627" t="str">
        <f>TRIM(C2627)</f>
        <v>ITA</v>
      </c>
      <c r="O2627" t="str">
        <f>TRIM(D2627)</f>
        <v>zan pin SPA</v>
      </c>
      <c r="P2627" t="str">
        <f>TRIM(E2627)</f>
        <v>terminato</v>
      </c>
      <c r="Q2627" t="str">
        <f t="shared" ref="Q2627:R2690" si="211">TRIM(F2627)</f>
        <v>0</v>
      </c>
      <c r="R2627" t="str">
        <f t="shared" si="211"/>
        <v>24</v>
      </c>
    </row>
    <row r="2628" spans="1:18" ht="12.75" customHeight="1" x14ac:dyDescent="0.3">
      <c r="A2628" s="16">
        <v>2633</v>
      </c>
      <c r="B2628" s="14" t="s">
        <v>1246</v>
      </c>
      <c r="C2628" s="14" t="s">
        <v>8</v>
      </c>
      <c r="D2628" s="14" t="s">
        <v>9</v>
      </c>
      <c r="E2628" s="14" t="s">
        <v>10</v>
      </c>
      <c r="F2628" s="16">
        <v>0</v>
      </c>
      <c r="G2628" s="17">
        <v>23</v>
      </c>
      <c r="H2628" s="18" t="str">
        <f t="shared" si="207"/>
        <v/>
      </c>
      <c r="I2628" s="14" t="str">
        <f t="shared" si="208"/>
        <v>ITA-SG-23</v>
      </c>
      <c r="J2628" s="32" t="str">
        <f>MID(Tabella1[[#This Row],[COD PRODOTTO]],3,3)</f>
        <v>500</v>
      </c>
      <c r="K2628" s="32"/>
      <c r="L2628" t="str">
        <f t="shared" si="209"/>
        <v>terminato</v>
      </c>
      <c r="M2628" t="str">
        <f t="shared" si="210"/>
        <v>M8500585</v>
      </c>
      <c r="N2628" t="str">
        <f>TRIM(C2628)</f>
        <v>ITA</v>
      </c>
      <c r="O2628" t="str">
        <f>TRIM(D2628)</f>
        <v>SG</v>
      </c>
      <c r="P2628" t="str">
        <f>TRIM(E2628)</f>
        <v>terminato</v>
      </c>
      <c r="Q2628" t="str">
        <f t="shared" si="211"/>
        <v>0</v>
      </c>
      <c r="R2628" t="str">
        <f t="shared" si="211"/>
        <v>23</v>
      </c>
    </row>
    <row r="2629" spans="1:18" ht="12.75" customHeight="1" x14ac:dyDescent="0.3">
      <c r="A2629" s="16">
        <v>2634</v>
      </c>
      <c r="B2629" s="14" t="s">
        <v>1246</v>
      </c>
      <c r="C2629" s="14" t="s">
        <v>8</v>
      </c>
      <c r="D2629" s="14" t="s">
        <v>9</v>
      </c>
      <c r="E2629" s="15" t="s">
        <v>1391</v>
      </c>
      <c r="F2629" s="16">
        <v>10</v>
      </c>
      <c r="G2629" s="17">
        <v>13</v>
      </c>
      <c r="H2629" s="18">
        <f t="shared" si="207"/>
        <v>130</v>
      </c>
      <c r="I2629" s="14" t="str">
        <f t="shared" si="208"/>
        <v>ITA-SG-13</v>
      </c>
      <c r="J2629" s="32" t="str">
        <f>MID(Tabella1[[#This Row],[COD PRODOTTO]],3,3)</f>
        <v>500</v>
      </c>
      <c r="K2629" s="32"/>
      <c r="L2629" t="str">
        <f t="shared" si="209"/>
        <v>terminato</v>
      </c>
      <c r="M2629" t="str">
        <f t="shared" si="210"/>
        <v>M8500585</v>
      </c>
      <c r="N2629" t="str">
        <f>TRIM(C2629)</f>
        <v>ITA</v>
      </c>
      <c r="O2629" t="str">
        <f>TRIM(D2629)</f>
        <v>SG</v>
      </c>
      <c r="P2629" t="str">
        <f>TRIM(E2629)</f>
        <v>non terminato</v>
      </c>
      <c r="Q2629" t="str">
        <f t="shared" si="211"/>
        <v>10</v>
      </c>
      <c r="R2629" t="str">
        <f t="shared" si="211"/>
        <v>13</v>
      </c>
    </row>
    <row r="2630" spans="1:18" ht="12.75" customHeight="1" x14ac:dyDescent="0.3">
      <c r="A2630" s="16">
        <v>2635</v>
      </c>
      <c r="B2630" s="14" t="s">
        <v>1247</v>
      </c>
      <c r="C2630" s="14" t="s">
        <v>8</v>
      </c>
      <c r="D2630" s="14" t="s">
        <v>9</v>
      </c>
      <c r="E2630" s="14" t="s">
        <v>10</v>
      </c>
      <c r="F2630" s="16">
        <v>0</v>
      </c>
      <c r="G2630" s="17">
        <v>28</v>
      </c>
      <c r="H2630" s="18" t="str">
        <f t="shared" si="207"/>
        <v/>
      </c>
      <c r="I2630" s="14" t="str">
        <f t="shared" si="208"/>
        <v>ITA-SG-28</v>
      </c>
      <c r="J2630" s="32" t="str">
        <f>MID(Tabella1[[#This Row],[COD PRODOTTO]],3,3)</f>
        <v>317</v>
      </c>
      <c r="K2630" s="32"/>
      <c r="L2630" t="str">
        <f t="shared" si="209"/>
        <v>terminato</v>
      </c>
      <c r="M2630" t="str">
        <f t="shared" si="210"/>
        <v>A5317317</v>
      </c>
      <c r="N2630" t="str">
        <f>TRIM(C2630)</f>
        <v>ITA</v>
      </c>
      <c r="O2630" t="str">
        <f>TRIM(D2630)</f>
        <v>SG</v>
      </c>
      <c r="P2630" t="str">
        <f>TRIM(E2630)</f>
        <v>terminato</v>
      </c>
      <c r="Q2630" t="str">
        <f t="shared" si="211"/>
        <v>0</v>
      </c>
      <c r="R2630" t="str">
        <f t="shared" si="211"/>
        <v>28</v>
      </c>
    </row>
    <row r="2631" spans="1:18" ht="12.75" customHeight="1" x14ac:dyDescent="0.3">
      <c r="A2631" s="16">
        <v>2636</v>
      </c>
      <c r="B2631" s="14" t="s">
        <v>1248</v>
      </c>
      <c r="C2631" s="14" t="s">
        <v>83</v>
      </c>
      <c r="D2631" s="14" t="s">
        <v>84</v>
      </c>
      <c r="E2631" s="15" t="s">
        <v>1391</v>
      </c>
      <c r="F2631" s="16">
        <v>10</v>
      </c>
      <c r="G2631" s="17">
        <v>10</v>
      </c>
      <c r="H2631" s="18">
        <f t="shared" si="207"/>
        <v>100</v>
      </c>
      <c r="I2631" s="14" t="str">
        <f t="shared" si="208"/>
        <v>GRC-zan ABEE-10</v>
      </c>
      <c r="J2631" s="32" t="str">
        <f>MID(Tabella1[[#This Row],[COD PRODOTTO]],3,3)</f>
        <v>115</v>
      </c>
      <c r="K2631" s="32"/>
      <c r="L2631" t="str">
        <f t="shared" si="209"/>
        <v>terminato</v>
      </c>
      <c r="M2631" t="str">
        <f t="shared" si="210"/>
        <v>S8115940</v>
      </c>
      <c r="N2631" t="str">
        <f>TRIM(C2631)</f>
        <v>GRC</v>
      </c>
      <c r="O2631" t="str">
        <f>TRIM(D2631)</f>
        <v>zan ABEE</v>
      </c>
      <c r="P2631" t="str">
        <f>TRIM(E2631)</f>
        <v>non terminato</v>
      </c>
      <c r="Q2631" t="str">
        <f t="shared" si="211"/>
        <v>10</v>
      </c>
      <c r="R2631" t="str">
        <f t="shared" si="211"/>
        <v>10</v>
      </c>
    </row>
    <row r="2632" spans="1:18" ht="12.75" customHeight="1" x14ac:dyDescent="0.3">
      <c r="A2632" s="16">
        <v>2637</v>
      </c>
      <c r="B2632" s="14" t="s">
        <v>1248</v>
      </c>
      <c r="C2632" s="14" t="s">
        <v>83</v>
      </c>
      <c r="D2632" s="14" t="s">
        <v>84</v>
      </c>
      <c r="E2632" s="14" t="s">
        <v>10</v>
      </c>
      <c r="F2632" s="16">
        <v>0</v>
      </c>
      <c r="G2632" s="17">
        <v>28</v>
      </c>
      <c r="H2632" s="18" t="str">
        <f t="shared" si="207"/>
        <v/>
      </c>
      <c r="I2632" s="14" t="str">
        <f t="shared" si="208"/>
        <v>GRC-zan ABEE-28</v>
      </c>
      <c r="J2632" s="32" t="str">
        <f>MID(Tabella1[[#This Row],[COD PRODOTTO]],3,3)</f>
        <v>115</v>
      </c>
      <c r="K2632" s="32"/>
      <c r="L2632" t="str">
        <f t="shared" si="209"/>
        <v>terminato</v>
      </c>
      <c r="M2632" t="str">
        <f t="shared" si="210"/>
        <v>S8115940</v>
      </c>
      <c r="N2632" t="str">
        <f>TRIM(C2632)</f>
        <v>GRC</v>
      </c>
      <c r="O2632" t="str">
        <f>TRIM(D2632)</f>
        <v>zan ABEE</v>
      </c>
      <c r="P2632" t="str">
        <f>TRIM(E2632)</f>
        <v>terminato</v>
      </c>
      <c r="Q2632" t="str">
        <f t="shared" si="211"/>
        <v>0</v>
      </c>
      <c r="R2632" t="str">
        <f t="shared" si="211"/>
        <v>28</v>
      </c>
    </row>
    <row r="2633" spans="1:18" ht="12.75" customHeight="1" x14ac:dyDescent="0.3">
      <c r="A2633" s="16">
        <v>2638</v>
      </c>
      <c r="B2633" s="14" t="s">
        <v>1248</v>
      </c>
      <c r="C2633" s="14" t="s">
        <v>83</v>
      </c>
      <c r="D2633" s="14" t="s">
        <v>84</v>
      </c>
      <c r="E2633" s="15" t="s">
        <v>1391</v>
      </c>
      <c r="F2633" s="16">
        <v>30</v>
      </c>
      <c r="G2633" s="17">
        <v>14</v>
      </c>
      <c r="H2633" s="18">
        <f t="shared" si="207"/>
        <v>420</v>
      </c>
      <c r="I2633" s="14" t="str">
        <f t="shared" si="208"/>
        <v>GRC-zan ABEE-14</v>
      </c>
      <c r="J2633" s="32" t="str">
        <f>MID(Tabella1[[#This Row],[COD PRODOTTO]],3,3)</f>
        <v>115</v>
      </c>
      <c r="K2633" s="32"/>
      <c r="L2633" t="str">
        <f t="shared" si="209"/>
        <v>terminato</v>
      </c>
      <c r="M2633" t="str">
        <f t="shared" si="210"/>
        <v>S8115940</v>
      </c>
      <c r="N2633" t="str">
        <f>TRIM(C2633)</f>
        <v>GRC</v>
      </c>
      <c r="O2633" t="str">
        <f>TRIM(D2633)</f>
        <v>zan ABEE</v>
      </c>
      <c r="P2633" t="str">
        <f>TRIM(E2633)</f>
        <v>non terminato</v>
      </c>
      <c r="Q2633" t="str">
        <f t="shared" si="211"/>
        <v>30</v>
      </c>
      <c r="R2633" t="str">
        <f t="shared" si="211"/>
        <v>14</v>
      </c>
    </row>
    <row r="2634" spans="1:18" ht="12.75" customHeight="1" x14ac:dyDescent="0.3">
      <c r="A2634" s="16">
        <v>2639</v>
      </c>
      <c r="B2634" s="14" t="s">
        <v>1249</v>
      </c>
      <c r="C2634" s="14" t="s">
        <v>8</v>
      </c>
      <c r="D2634" s="14" t="s">
        <v>9</v>
      </c>
      <c r="E2634" s="14" t="s">
        <v>10</v>
      </c>
      <c r="F2634" s="16">
        <v>0</v>
      </c>
      <c r="G2634" s="17">
        <v>20</v>
      </c>
      <c r="H2634" s="18" t="str">
        <f t="shared" si="207"/>
        <v/>
      </c>
      <c r="I2634" s="14" t="str">
        <f t="shared" si="208"/>
        <v>ITA-SG-20</v>
      </c>
      <c r="J2634" s="32" t="str">
        <f>MID(Tabella1[[#This Row],[COD PRODOTTO]],3,3)</f>
        <v>898</v>
      </c>
      <c r="K2634" s="32"/>
      <c r="L2634" t="str">
        <f t="shared" si="209"/>
        <v>terminato</v>
      </c>
      <c r="M2634" t="str">
        <f t="shared" si="210"/>
        <v>F3898395</v>
      </c>
      <c r="N2634" t="str">
        <f>TRIM(C2634)</f>
        <v>ITA</v>
      </c>
      <c r="O2634" t="str">
        <f>TRIM(D2634)</f>
        <v>SG</v>
      </c>
      <c r="P2634" t="str">
        <f>TRIM(E2634)</f>
        <v>terminato</v>
      </c>
      <c r="Q2634" t="str">
        <f t="shared" si="211"/>
        <v>0</v>
      </c>
      <c r="R2634" t="str">
        <f t="shared" si="211"/>
        <v>20</v>
      </c>
    </row>
    <row r="2635" spans="1:18" ht="12.75" customHeight="1" x14ac:dyDescent="0.3">
      <c r="A2635" s="16">
        <v>2640</v>
      </c>
      <c r="B2635" s="14" t="s">
        <v>1249</v>
      </c>
      <c r="C2635" s="14" t="s">
        <v>8</v>
      </c>
      <c r="D2635" s="14" t="s">
        <v>9</v>
      </c>
      <c r="E2635" s="15" t="s">
        <v>1391</v>
      </c>
      <c r="F2635" s="16">
        <v>10</v>
      </c>
      <c r="G2635" s="17">
        <v>23</v>
      </c>
      <c r="H2635" s="18">
        <f t="shared" si="207"/>
        <v>230</v>
      </c>
      <c r="I2635" s="14" t="str">
        <f t="shared" si="208"/>
        <v>ITA-SG-23</v>
      </c>
      <c r="J2635" s="32" t="str">
        <f>MID(Tabella1[[#This Row],[COD PRODOTTO]],3,3)</f>
        <v>898</v>
      </c>
      <c r="K2635" s="32"/>
      <c r="L2635" t="str">
        <f t="shared" si="209"/>
        <v>terminato</v>
      </c>
      <c r="M2635" t="str">
        <f t="shared" si="210"/>
        <v>F3898395</v>
      </c>
      <c r="N2635" t="str">
        <f>TRIM(C2635)</f>
        <v>ITA</v>
      </c>
      <c r="O2635" t="str">
        <f>TRIM(D2635)</f>
        <v>SG</v>
      </c>
      <c r="P2635" t="str">
        <f>TRIM(E2635)</f>
        <v>non terminato</v>
      </c>
      <c r="Q2635" t="str">
        <f t="shared" si="211"/>
        <v>10</v>
      </c>
      <c r="R2635" t="str">
        <f t="shared" si="211"/>
        <v>23</v>
      </c>
    </row>
    <row r="2636" spans="1:18" ht="12.75" customHeight="1" x14ac:dyDescent="0.3">
      <c r="A2636" s="16">
        <v>2641</v>
      </c>
      <c r="B2636" s="14" t="s">
        <v>1250</v>
      </c>
      <c r="C2636" s="14" t="s">
        <v>8</v>
      </c>
      <c r="D2636" s="14" t="s">
        <v>54</v>
      </c>
      <c r="E2636" s="15" t="s">
        <v>1391</v>
      </c>
      <c r="F2636" s="16">
        <v>20</v>
      </c>
      <c r="G2636" s="17">
        <v>19</v>
      </c>
      <c r="H2636" s="18">
        <f t="shared" si="207"/>
        <v>380</v>
      </c>
      <c r="I2636" s="14" t="str">
        <f t="shared" si="208"/>
        <v>ITA-zan S.R.L.-19</v>
      </c>
      <c r="J2636" s="32" t="str">
        <f>MID(Tabella1[[#This Row],[COD PRODOTTO]],3,3)</f>
        <v>969</v>
      </c>
      <c r="K2636" s="32"/>
      <c r="L2636" t="str">
        <f t="shared" si="209"/>
        <v>terminato</v>
      </c>
      <c r="M2636" t="str">
        <f t="shared" si="210"/>
        <v>M5969982</v>
      </c>
      <c r="N2636" t="str">
        <f>TRIM(C2636)</f>
        <v>ITA</v>
      </c>
      <c r="O2636" t="str">
        <f>TRIM(D2636)</f>
        <v>zan S.R.L.</v>
      </c>
      <c r="P2636" t="str">
        <f>TRIM(E2636)</f>
        <v>non terminato</v>
      </c>
      <c r="Q2636" t="str">
        <f t="shared" si="211"/>
        <v>20</v>
      </c>
      <c r="R2636" t="str">
        <f t="shared" si="211"/>
        <v>19</v>
      </c>
    </row>
    <row r="2637" spans="1:18" ht="12.75" customHeight="1" x14ac:dyDescent="0.3">
      <c r="A2637" s="16">
        <v>2642</v>
      </c>
      <c r="B2637" s="14" t="s">
        <v>1250</v>
      </c>
      <c r="C2637" s="14" t="s">
        <v>8</v>
      </c>
      <c r="D2637" s="14" t="s">
        <v>54</v>
      </c>
      <c r="E2637" s="15" t="s">
        <v>1391</v>
      </c>
      <c r="F2637" s="16">
        <v>30</v>
      </c>
      <c r="G2637" s="17">
        <v>23</v>
      </c>
      <c r="H2637" s="18">
        <f t="shared" si="207"/>
        <v>690</v>
      </c>
      <c r="I2637" s="14" t="str">
        <f t="shared" si="208"/>
        <v>ITA-zan S.R.L.-23</v>
      </c>
      <c r="J2637" s="32" t="str">
        <f>MID(Tabella1[[#This Row],[COD PRODOTTO]],3,3)</f>
        <v>969</v>
      </c>
      <c r="K2637" s="32"/>
      <c r="L2637" t="str">
        <f t="shared" si="209"/>
        <v>terminato</v>
      </c>
      <c r="M2637" t="str">
        <f t="shared" si="210"/>
        <v>M5969982</v>
      </c>
      <c r="N2637" t="str">
        <f>TRIM(C2637)</f>
        <v>ITA</v>
      </c>
      <c r="O2637" t="str">
        <f>TRIM(D2637)</f>
        <v>zan S.R.L.</v>
      </c>
      <c r="P2637" t="str">
        <f>TRIM(E2637)</f>
        <v>non terminato</v>
      </c>
      <c r="Q2637" t="str">
        <f t="shared" si="211"/>
        <v>30</v>
      </c>
      <c r="R2637" t="str">
        <f t="shared" si="211"/>
        <v>23</v>
      </c>
    </row>
    <row r="2638" spans="1:18" ht="12.75" customHeight="1" x14ac:dyDescent="0.3">
      <c r="A2638" s="16">
        <v>2643</v>
      </c>
      <c r="B2638" s="14" t="s">
        <v>1250</v>
      </c>
      <c r="C2638" s="14" t="s">
        <v>8</v>
      </c>
      <c r="D2638" s="14" t="s">
        <v>54</v>
      </c>
      <c r="E2638" s="15" t="s">
        <v>1391</v>
      </c>
      <c r="F2638" s="16">
        <v>10</v>
      </c>
      <c r="G2638" s="17">
        <v>20</v>
      </c>
      <c r="H2638" s="18">
        <f t="shared" si="207"/>
        <v>200</v>
      </c>
      <c r="I2638" s="14" t="str">
        <f t="shared" si="208"/>
        <v>ITA-zan S.R.L.-20</v>
      </c>
      <c r="J2638" s="32" t="str">
        <f>MID(Tabella1[[#This Row],[COD PRODOTTO]],3,3)</f>
        <v>969</v>
      </c>
      <c r="K2638" s="32"/>
      <c r="L2638" t="str">
        <f t="shared" si="209"/>
        <v>terminato</v>
      </c>
      <c r="M2638" t="str">
        <f t="shared" si="210"/>
        <v>M5969982</v>
      </c>
      <c r="N2638" t="str">
        <f>TRIM(C2638)</f>
        <v>ITA</v>
      </c>
      <c r="O2638" t="str">
        <f>TRIM(D2638)</f>
        <v>zan S.R.L.</v>
      </c>
      <c r="P2638" t="str">
        <f>TRIM(E2638)</f>
        <v>non terminato</v>
      </c>
      <c r="Q2638" t="str">
        <f t="shared" si="211"/>
        <v>10</v>
      </c>
      <c r="R2638" t="str">
        <f t="shared" si="211"/>
        <v>20</v>
      </c>
    </row>
    <row r="2639" spans="1:18" ht="12.75" customHeight="1" x14ac:dyDescent="0.3">
      <c r="A2639" s="16">
        <v>2644</v>
      </c>
      <c r="B2639" s="14" t="s">
        <v>1250</v>
      </c>
      <c r="C2639" s="14" t="s">
        <v>8</v>
      </c>
      <c r="D2639" s="14" t="s">
        <v>54</v>
      </c>
      <c r="E2639" s="14" t="s">
        <v>10</v>
      </c>
      <c r="F2639" s="16">
        <v>0</v>
      </c>
      <c r="G2639" s="17">
        <v>19</v>
      </c>
      <c r="H2639" s="18" t="str">
        <f t="shared" si="207"/>
        <v/>
      </c>
      <c r="I2639" s="14" t="str">
        <f t="shared" si="208"/>
        <v>ITA-zan S.R.L.-19</v>
      </c>
      <c r="J2639" s="32" t="str">
        <f>MID(Tabella1[[#This Row],[COD PRODOTTO]],3,3)</f>
        <v>969</v>
      </c>
      <c r="K2639" s="32"/>
      <c r="L2639" t="str">
        <f t="shared" si="209"/>
        <v>terminato</v>
      </c>
      <c r="M2639" t="str">
        <f t="shared" si="210"/>
        <v>M5969982</v>
      </c>
      <c r="N2639" t="str">
        <f>TRIM(C2639)</f>
        <v>ITA</v>
      </c>
      <c r="O2639" t="str">
        <f>TRIM(D2639)</f>
        <v>zan S.R.L.</v>
      </c>
      <c r="P2639" t="str">
        <f>TRIM(E2639)</f>
        <v>terminato</v>
      </c>
      <c r="Q2639" t="str">
        <f t="shared" si="211"/>
        <v>0</v>
      </c>
      <c r="R2639" t="str">
        <f t="shared" si="211"/>
        <v>19</v>
      </c>
    </row>
    <row r="2640" spans="1:18" ht="12.75" customHeight="1" x14ac:dyDescent="0.3">
      <c r="A2640" s="16">
        <v>2645</v>
      </c>
      <c r="B2640" s="14" t="s">
        <v>1251</v>
      </c>
      <c r="C2640" s="14" t="s">
        <v>8</v>
      </c>
      <c r="D2640" s="14" t="s">
        <v>94</v>
      </c>
      <c r="E2640" s="15" t="s">
        <v>1391</v>
      </c>
      <c r="F2640" s="16">
        <v>30</v>
      </c>
      <c r="G2640" s="17">
        <v>35</v>
      </c>
      <c r="H2640" s="18">
        <f t="shared" si="207"/>
        <v>1050</v>
      </c>
      <c r="I2640" s="14" t="str">
        <f t="shared" si="208"/>
        <v>ITA-SG palla S.R.L.-35</v>
      </c>
      <c r="J2640" s="32" t="str">
        <f>MID(Tabella1[[#This Row],[COD PRODOTTO]],3,3)</f>
        <v>917</v>
      </c>
      <c r="K2640" s="32"/>
      <c r="L2640" t="str">
        <f t="shared" si="209"/>
        <v>terminato</v>
      </c>
      <c r="M2640" t="str">
        <f t="shared" si="210"/>
        <v>D3917968</v>
      </c>
      <c r="N2640" t="str">
        <f>TRIM(C2640)</f>
        <v>ITA</v>
      </c>
      <c r="O2640" t="str">
        <f>TRIM(D2640)</f>
        <v>SG palla S.R.L.</v>
      </c>
      <c r="P2640" t="str">
        <f>TRIM(E2640)</f>
        <v>non terminato</v>
      </c>
      <c r="Q2640" t="str">
        <f t="shared" si="211"/>
        <v>30</v>
      </c>
      <c r="R2640" t="str">
        <f t="shared" si="211"/>
        <v>35</v>
      </c>
    </row>
    <row r="2641" spans="1:18" ht="12.75" customHeight="1" x14ac:dyDescent="0.3">
      <c r="A2641" s="16">
        <v>2646</v>
      </c>
      <c r="B2641" s="14" t="s">
        <v>1252</v>
      </c>
      <c r="C2641" s="14" t="s">
        <v>8</v>
      </c>
      <c r="D2641" s="14" t="s">
        <v>9</v>
      </c>
      <c r="E2641" s="15" t="s">
        <v>1391</v>
      </c>
      <c r="F2641" s="16">
        <v>10</v>
      </c>
      <c r="G2641" s="17">
        <v>31</v>
      </c>
      <c r="H2641" s="18">
        <f t="shared" si="207"/>
        <v>310</v>
      </c>
      <c r="I2641" s="14" t="str">
        <f t="shared" si="208"/>
        <v>ITA-SG-31</v>
      </c>
      <c r="J2641" s="32" t="str">
        <f>MID(Tabella1[[#This Row],[COD PRODOTTO]],3,3)</f>
        <v>402</v>
      </c>
      <c r="K2641" s="32"/>
      <c r="L2641" t="str">
        <f t="shared" si="209"/>
        <v>terminato</v>
      </c>
      <c r="M2641" t="str">
        <f t="shared" si="210"/>
        <v>N6402322</v>
      </c>
      <c r="N2641" t="str">
        <f>TRIM(C2641)</f>
        <v>ITA</v>
      </c>
      <c r="O2641" t="str">
        <f>TRIM(D2641)</f>
        <v>SG</v>
      </c>
      <c r="P2641" t="str">
        <f>TRIM(E2641)</f>
        <v>non terminato</v>
      </c>
      <c r="Q2641" t="str">
        <f t="shared" si="211"/>
        <v>10</v>
      </c>
      <c r="R2641" t="str">
        <f t="shared" si="211"/>
        <v>31</v>
      </c>
    </row>
    <row r="2642" spans="1:18" ht="12.75" customHeight="1" x14ac:dyDescent="0.3">
      <c r="A2642" s="16">
        <v>2647</v>
      </c>
      <c r="B2642" s="14" t="s">
        <v>1252</v>
      </c>
      <c r="C2642" s="14" t="s">
        <v>8</v>
      </c>
      <c r="D2642" s="14" t="s">
        <v>9</v>
      </c>
      <c r="E2642" s="14" t="s">
        <v>10</v>
      </c>
      <c r="F2642" s="16">
        <v>0</v>
      </c>
      <c r="G2642" s="17">
        <v>38</v>
      </c>
      <c r="H2642" s="18" t="str">
        <f t="shared" si="207"/>
        <v/>
      </c>
      <c r="I2642" s="14" t="str">
        <f t="shared" si="208"/>
        <v>ITA-SG-38</v>
      </c>
      <c r="J2642" s="32" t="str">
        <f>MID(Tabella1[[#This Row],[COD PRODOTTO]],3,3)</f>
        <v>402</v>
      </c>
      <c r="K2642" s="32"/>
      <c r="L2642" t="str">
        <f t="shared" si="209"/>
        <v>terminato</v>
      </c>
      <c r="M2642" t="str">
        <f t="shared" si="210"/>
        <v>N6402322</v>
      </c>
      <c r="N2642" t="str">
        <f>TRIM(C2642)</f>
        <v>ITA</v>
      </c>
      <c r="O2642" t="str">
        <f>TRIM(D2642)</f>
        <v>SG</v>
      </c>
      <c r="P2642" t="str">
        <f>TRIM(E2642)</f>
        <v>terminato</v>
      </c>
      <c r="Q2642" t="str">
        <f t="shared" si="211"/>
        <v>0</v>
      </c>
      <c r="R2642" t="str">
        <f t="shared" si="211"/>
        <v>38</v>
      </c>
    </row>
    <row r="2643" spans="1:18" ht="12.75" customHeight="1" x14ac:dyDescent="0.3">
      <c r="A2643" s="16">
        <v>2648</v>
      </c>
      <c r="B2643" s="14" t="s">
        <v>1253</v>
      </c>
      <c r="C2643" s="14" t="s">
        <v>8</v>
      </c>
      <c r="D2643" s="14" t="s">
        <v>47</v>
      </c>
      <c r="E2643" s="15" t="s">
        <v>1391</v>
      </c>
      <c r="F2643" s="16">
        <v>30</v>
      </c>
      <c r="G2643" s="17">
        <v>40</v>
      </c>
      <c r="H2643" s="18">
        <f t="shared" si="207"/>
        <v>1200</v>
      </c>
      <c r="I2643" s="14" t="str">
        <f t="shared" si="208"/>
        <v>ITA-zan pin SPA-40</v>
      </c>
      <c r="J2643" s="32" t="str">
        <f>MID(Tabella1[[#This Row],[COD PRODOTTO]],3,3)</f>
        <v>813</v>
      </c>
      <c r="K2643" s="32"/>
      <c r="L2643" t="str">
        <f t="shared" si="209"/>
        <v>terminato</v>
      </c>
      <c r="M2643" t="str">
        <f t="shared" si="210"/>
        <v>G5813449</v>
      </c>
      <c r="N2643" t="str">
        <f>TRIM(C2643)</f>
        <v>ITA</v>
      </c>
      <c r="O2643" t="str">
        <f>TRIM(D2643)</f>
        <v>zan pin SPA</v>
      </c>
      <c r="P2643" t="str">
        <f>TRIM(E2643)</f>
        <v>non terminato</v>
      </c>
      <c r="Q2643" t="str">
        <f t="shared" si="211"/>
        <v>30</v>
      </c>
      <c r="R2643" t="str">
        <f t="shared" si="211"/>
        <v>40</v>
      </c>
    </row>
    <row r="2644" spans="1:18" ht="12.75" customHeight="1" x14ac:dyDescent="0.3">
      <c r="A2644" s="16">
        <v>2649</v>
      </c>
      <c r="B2644" s="14" t="s">
        <v>1254</v>
      </c>
      <c r="C2644" s="14" t="s">
        <v>8</v>
      </c>
      <c r="D2644" s="14" t="s">
        <v>9</v>
      </c>
      <c r="E2644" s="14" t="s">
        <v>10</v>
      </c>
      <c r="F2644" s="16">
        <v>0</v>
      </c>
      <c r="G2644" s="17">
        <v>24</v>
      </c>
      <c r="H2644" s="18" t="str">
        <f t="shared" si="207"/>
        <v/>
      </c>
      <c r="I2644" s="14" t="str">
        <f t="shared" si="208"/>
        <v>ITA-SG-24</v>
      </c>
      <c r="J2644" s="32" t="str">
        <f>MID(Tabella1[[#This Row],[COD PRODOTTO]],3,3)</f>
        <v>884</v>
      </c>
      <c r="K2644" s="32"/>
      <c r="L2644" t="str">
        <f t="shared" si="209"/>
        <v>terminato</v>
      </c>
      <c r="M2644" t="str">
        <f t="shared" si="210"/>
        <v>A3884940</v>
      </c>
      <c r="N2644" t="str">
        <f>TRIM(C2644)</f>
        <v>ITA</v>
      </c>
      <c r="O2644" t="str">
        <f>TRIM(D2644)</f>
        <v>SG</v>
      </c>
      <c r="P2644" t="str">
        <f>TRIM(E2644)</f>
        <v>terminato</v>
      </c>
      <c r="Q2644" t="str">
        <f t="shared" si="211"/>
        <v>0</v>
      </c>
      <c r="R2644" t="str">
        <f t="shared" si="211"/>
        <v>24</v>
      </c>
    </row>
    <row r="2645" spans="1:18" ht="12.75" customHeight="1" x14ac:dyDescent="0.3">
      <c r="A2645" s="16">
        <v>2650</v>
      </c>
      <c r="B2645" s="14" t="s">
        <v>1254</v>
      </c>
      <c r="C2645" s="14" t="s">
        <v>8</v>
      </c>
      <c r="D2645" s="14" t="s">
        <v>9</v>
      </c>
      <c r="E2645" s="15" t="s">
        <v>1391</v>
      </c>
      <c r="F2645" s="16">
        <v>10</v>
      </c>
      <c r="G2645" s="17">
        <v>19</v>
      </c>
      <c r="H2645" s="18">
        <f t="shared" si="207"/>
        <v>190</v>
      </c>
      <c r="I2645" s="14" t="str">
        <f t="shared" si="208"/>
        <v>ITA-SG-19</v>
      </c>
      <c r="J2645" s="32" t="str">
        <f>MID(Tabella1[[#This Row],[COD PRODOTTO]],3,3)</f>
        <v>884</v>
      </c>
      <c r="K2645" s="32"/>
      <c r="L2645" t="str">
        <f t="shared" si="209"/>
        <v>terminato</v>
      </c>
      <c r="M2645" t="str">
        <f t="shared" si="210"/>
        <v>A3884940</v>
      </c>
      <c r="N2645" t="str">
        <f>TRIM(C2645)</f>
        <v>ITA</v>
      </c>
      <c r="O2645" t="str">
        <f>TRIM(D2645)</f>
        <v>SG</v>
      </c>
      <c r="P2645" t="str">
        <f>TRIM(E2645)</f>
        <v>non terminato</v>
      </c>
      <c r="Q2645" t="str">
        <f t="shared" si="211"/>
        <v>10</v>
      </c>
      <c r="R2645" t="str">
        <f t="shared" si="211"/>
        <v>19</v>
      </c>
    </row>
    <row r="2646" spans="1:18" ht="12.75" customHeight="1" x14ac:dyDescent="0.3">
      <c r="A2646" s="16">
        <v>2651</v>
      </c>
      <c r="B2646" s="14" t="s">
        <v>1254</v>
      </c>
      <c r="C2646" s="14" t="s">
        <v>8</v>
      </c>
      <c r="D2646" s="14" t="s">
        <v>9</v>
      </c>
      <c r="E2646" s="15" t="s">
        <v>1391</v>
      </c>
      <c r="F2646" s="16">
        <v>30</v>
      </c>
      <c r="G2646" s="17">
        <v>15</v>
      </c>
      <c r="H2646" s="18">
        <f t="shared" si="207"/>
        <v>450</v>
      </c>
      <c r="I2646" s="14" t="str">
        <f t="shared" si="208"/>
        <v>ITA-SG-15</v>
      </c>
      <c r="J2646" s="32" t="str">
        <f>MID(Tabella1[[#This Row],[COD PRODOTTO]],3,3)</f>
        <v>884</v>
      </c>
      <c r="K2646" s="32"/>
      <c r="L2646" t="str">
        <f t="shared" si="209"/>
        <v>terminato</v>
      </c>
      <c r="M2646" t="str">
        <f t="shared" si="210"/>
        <v>A3884940</v>
      </c>
      <c r="N2646" t="str">
        <f>TRIM(C2646)</f>
        <v>ITA</v>
      </c>
      <c r="O2646" t="str">
        <f>TRIM(D2646)</f>
        <v>SG</v>
      </c>
      <c r="P2646" t="str">
        <f>TRIM(E2646)</f>
        <v>non terminato</v>
      </c>
      <c r="Q2646" t="str">
        <f t="shared" si="211"/>
        <v>30</v>
      </c>
      <c r="R2646" t="str">
        <f t="shared" si="211"/>
        <v>15</v>
      </c>
    </row>
    <row r="2647" spans="1:18" ht="12.75" customHeight="1" x14ac:dyDescent="0.3">
      <c r="A2647" s="16">
        <v>2652</v>
      </c>
      <c r="B2647" s="14" t="s">
        <v>1255</v>
      </c>
      <c r="C2647" s="14" t="s">
        <v>14</v>
      </c>
      <c r="D2647" s="14" t="s">
        <v>13</v>
      </c>
      <c r="E2647" s="14" t="s">
        <v>10</v>
      </c>
      <c r="F2647" s="16">
        <v>0</v>
      </c>
      <c r="G2647" s="17">
        <v>37</v>
      </c>
      <c r="H2647" s="18" t="str">
        <f t="shared" si="207"/>
        <v/>
      </c>
      <c r="I2647" s="14" t="str">
        <f t="shared" si="208"/>
        <v>EGY-ccc order-37</v>
      </c>
      <c r="J2647" s="32" t="str">
        <f>MID(Tabella1[[#This Row],[COD PRODOTTO]],3,3)</f>
        <v>413</v>
      </c>
      <c r="K2647" s="32"/>
      <c r="L2647" t="str">
        <f t="shared" si="209"/>
        <v>terminato</v>
      </c>
      <c r="M2647" t="str">
        <f t="shared" si="210"/>
        <v>S4413383</v>
      </c>
      <c r="N2647" t="str">
        <f>TRIM(C2647)</f>
        <v>EGY</v>
      </c>
      <c r="O2647" t="str">
        <f>TRIM(D2647)</f>
        <v>ccc order</v>
      </c>
      <c r="P2647" t="str">
        <f>TRIM(E2647)</f>
        <v>terminato</v>
      </c>
      <c r="Q2647" t="str">
        <f t="shared" si="211"/>
        <v>0</v>
      </c>
      <c r="R2647" t="str">
        <f t="shared" si="211"/>
        <v>37</v>
      </c>
    </row>
    <row r="2648" spans="1:18" ht="12.75" customHeight="1" x14ac:dyDescent="0.3">
      <c r="A2648" s="16">
        <v>2653</v>
      </c>
      <c r="B2648" s="14" t="s">
        <v>1255</v>
      </c>
      <c r="C2648" s="14" t="s">
        <v>14</v>
      </c>
      <c r="D2648" s="14" t="s">
        <v>13</v>
      </c>
      <c r="E2648" s="15" t="s">
        <v>1391</v>
      </c>
      <c r="F2648" s="16">
        <v>30</v>
      </c>
      <c r="G2648" s="17">
        <v>28</v>
      </c>
      <c r="H2648" s="18">
        <f t="shared" si="207"/>
        <v>840</v>
      </c>
      <c r="I2648" s="14" t="str">
        <f t="shared" si="208"/>
        <v>EGY-ccc order-28</v>
      </c>
      <c r="J2648" s="32" t="str">
        <f>MID(Tabella1[[#This Row],[COD PRODOTTO]],3,3)</f>
        <v>413</v>
      </c>
      <c r="K2648" s="32"/>
      <c r="L2648" t="str">
        <f t="shared" si="209"/>
        <v>terminato</v>
      </c>
      <c r="M2648" t="str">
        <f t="shared" si="210"/>
        <v>S4413383</v>
      </c>
      <c r="N2648" t="str">
        <f>TRIM(C2648)</f>
        <v>EGY</v>
      </c>
      <c r="O2648" t="str">
        <f>TRIM(D2648)</f>
        <v>ccc order</v>
      </c>
      <c r="P2648" t="str">
        <f>TRIM(E2648)</f>
        <v>non terminato</v>
      </c>
      <c r="Q2648" t="str">
        <f t="shared" si="211"/>
        <v>30</v>
      </c>
      <c r="R2648" t="str">
        <f t="shared" si="211"/>
        <v>28</v>
      </c>
    </row>
    <row r="2649" spans="1:18" ht="12.75" customHeight="1" x14ac:dyDescent="0.3">
      <c r="A2649" s="16">
        <v>2654</v>
      </c>
      <c r="B2649" s="14" t="s">
        <v>1256</v>
      </c>
      <c r="C2649" s="14" t="s">
        <v>14</v>
      </c>
      <c r="D2649" s="14" t="s">
        <v>16</v>
      </c>
      <c r="E2649" s="14" t="s">
        <v>10</v>
      </c>
      <c r="F2649" s="16">
        <v>0</v>
      </c>
      <c r="G2649" s="17">
        <v>40</v>
      </c>
      <c r="H2649" s="18" t="str">
        <f t="shared" si="207"/>
        <v/>
      </c>
      <c r="I2649" s="14" t="str">
        <f t="shared" si="208"/>
        <v>EGY-EGYPTIAN SAE-40</v>
      </c>
      <c r="J2649" s="32" t="str">
        <f>MID(Tabella1[[#This Row],[COD PRODOTTO]],3,3)</f>
        <v>003</v>
      </c>
      <c r="K2649" s="32"/>
      <c r="L2649" t="str">
        <f t="shared" si="209"/>
        <v>terminato</v>
      </c>
      <c r="M2649" t="str">
        <f t="shared" si="210"/>
        <v>H7003278</v>
      </c>
      <c r="N2649" t="str">
        <f>TRIM(C2649)</f>
        <v>EGY</v>
      </c>
      <c r="O2649" t="str">
        <f>TRIM(D2649)</f>
        <v>EGYPTIAN SAE</v>
      </c>
      <c r="P2649" t="str">
        <f>TRIM(E2649)</f>
        <v>terminato</v>
      </c>
      <c r="Q2649" t="str">
        <f t="shared" si="211"/>
        <v>0</v>
      </c>
      <c r="R2649" t="str">
        <f t="shared" si="211"/>
        <v>40</v>
      </c>
    </row>
    <row r="2650" spans="1:18" ht="12.75" customHeight="1" x14ac:dyDescent="0.3">
      <c r="A2650" s="16">
        <v>2655</v>
      </c>
      <c r="B2650" s="14" t="s">
        <v>1257</v>
      </c>
      <c r="C2650" s="14" t="s">
        <v>8</v>
      </c>
      <c r="D2650" s="14" t="s">
        <v>97</v>
      </c>
      <c r="E2650" s="15" t="s">
        <v>1391</v>
      </c>
      <c r="F2650" s="16">
        <v>30</v>
      </c>
      <c r="G2650" s="17">
        <v>32</v>
      </c>
      <c r="H2650" s="18">
        <f t="shared" si="207"/>
        <v>960</v>
      </c>
      <c r="I2650" s="14" t="str">
        <f t="shared" si="208"/>
        <v>ITA-zan SPA-32</v>
      </c>
      <c r="J2650" s="32" t="str">
        <f>MID(Tabella1[[#This Row],[COD PRODOTTO]],3,3)</f>
        <v>019</v>
      </c>
      <c r="K2650" s="32"/>
      <c r="L2650" t="str">
        <f t="shared" si="209"/>
        <v>terminato</v>
      </c>
      <c r="M2650" t="str">
        <f t="shared" si="210"/>
        <v>M9019991</v>
      </c>
      <c r="N2650" t="str">
        <f>TRIM(C2650)</f>
        <v>ITA</v>
      </c>
      <c r="O2650" t="str">
        <f>TRIM(D2650)</f>
        <v>zan SPA</v>
      </c>
      <c r="P2650" t="str">
        <f>TRIM(E2650)</f>
        <v>non terminato</v>
      </c>
      <c r="Q2650" t="str">
        <f t="shared" si="211"/>
        <v>30</v>
      </c>
      <c r="R2650" t="str">
        <f t="shared" si="211"/>
        <v>32</v>
      </c>
    </row>
    <row r="2651" spans="1:18" ht="12.75" customHeight="1" x14ac:dyDescent="0.3">
      <c r="A2651" s="16">
        <v>2656</v>
      </c>
      <c r="B2651" s="14" t="s">
        <v>1257</v>
      </c>
      <c r="C2651" s="14" t="s">
        <v>8</v>
      </c>
      <c r="D2651" s="14" t="s">
        <v>97</v>
      </c>
      <c r="E2651" s="15" t="s">
        <v>1391</v>
      </c>
      <c r="F2651" s="16">
        <v>20</v>
      </c>
      <c r="G2651" s="17">
        <v>35</v>
      </c>
      <c r="H2651" s="18">
        <f t="shared" si="207"/>
        <v>700</v>
      </c>
      <c r="I2651" s="14" t="str">
        <f t="shared" si="208"/>
        <v>ITA-zan SPA-35</v>
      </c>
      <c r="J2651" s="32" t="str">
        <f>MID(Tabella1[[#This Row],[COD PRODOTTO]],3,3)</f>
        <v>019</v>
      </c>
      <c r="K2651" s="32"/>
      <c r="L2651" t="str">
        <f t="shared" si="209"/>
        <v>terminato</v>
      </c>
      <c r="M2651" t="str">
        <f t="shared" si="210"/>
        <v>M9019991</v>
      </c>
      <c r="N2651" t="str">
        <f>TRIM(C2651)</f>
        <v>ITA</v>
      </c>
      <c r="O2651" t="str">
        <f>TRIM(D2651)</f>
        <v>zan SPA</v>
      </c>
      <c r="P2651" t="str">
        <f>TRIM(E2651)</f>
        <v>non terminato</v>
      </c>
      <c r="Q2651" t="str">
        <f t="shared" si="211"/>
        <v>20</v>
      </c>
      <c r="R2651" t="str">
        <f t="shared" si="211"/>
        <v>35</v>
      </c>
    </row>
    <row r="2652" spans="1:18" ht="12.75" customHeight="1" x14ac:dyDescent="0.3">
      <c r="A2652" s="16">
        <v>2657</v>
      </c>
      <c r="B2652" s="14" t="s">
        <v>1257</v>
      </c>
      <c r="C2652" s="14" t="s">
        <v>8</v>
      </c>
      <c r="D2652" s="14" t="s">
        <v>97</v>
      </c>
      <c r="E2652" s="15" t="s">
        <v>1391</v>
      </c>
      <c r="F2652" s="16">
        <v>10</v>
      </c>
      <c r="G2652" s="17">
        <v>17</v>
      </c>
      <c r="H2652" s="18">
        <f t="shared" si="207"/>
        <v>170</v>
      </c>
      <c r="I2652" s="14" t="str">
        <f t="shared" si="208"/>
        <v>ITA-zan SPA-17</v>
      </c>
      <c r="J2652" s="32" t="str">
        <f>MID(Tabella1[[#This Row],[COD PRODOTTO]],3,3)</f>
        <v>019</v>
      </c>
      <c r="K2652" s="32"/>
      <c r="L2652" t="str">
        <f t="shared" si="209"/>
        <v>terminato</v>
      </c>
      <c r="M2652" t="str">
        <f t="shared" si="210"/>
        <v>M9019991</v>
      </c>
      <c r="N2652" t="str">
        <f>TRIM(C2652)</f>
        <v>ITA</v>
      </c>
      <c r="O2652" t="str">
        <f>TRIM(D2652)</f>
        <v>zan SPA</v>
      </c>
      <c r="P2652" t="str">
        <f>TRIM(E2652)</f>
        <v>non terminato</v>
      </c>
      <c r="Q2652" t="str">
        <f t="shared" si="211"/>
        <v>10</v>
      </c>
      <c r="R2652" t="str">
        <f t="shared" si="211"/>
        <v>17</v>
      </c>
    </row>
    <row r="2653" spans="1:18" ht="12.75" customHeight="1" x14ac:dyDescent="0.3">
      <c r="A2653" s="16">
        <v>2658</v>
      </c>
      <c r="B2653" s="14" t="s">
        <v>1257</v>
      </c>
      <c r="C2653" s="14" t="s">
        <v>8</v>
      </c>
      <c r="D2653" s="14" t="s">
        <v>97</v>
      </c>
      <c r="E2653" s="14" t="s">
        <v>10</v>
      </c>
      <c r="F2653" s="16">
        <v>0</v>
      </c>
      <c r="G2653" s="17">
        <v>39</v>
      </c>
      <c r="H2653" s="18" t="str">
        <f t="shared" si="207"/>
        <v/>
      </c>
      <c r="I2653" s="14" t="str">
        <f t="shared" si="208"/>
        <v>ITA-zan SPA-39</v>
      </c>
      <c r="J2653" s="32" t="str">
        <f>MID(Tabella1[[#This Row],[COD PRODOTTO]],3,3)</f>
        <v>019</v>
      </c>
      <c r="K2653" s="32"/>
      <c r="L2653" t="str">
        <f t="shared" si="209"/>
        <v>terminato</v>
      </c>
      <c r="M2653" t="str">
        <f t="shared" si="210"/>
        <v>M9019991</v>
      </c>
      <c r="N2653" t="str">
        <f>TRIM(C2653)</f>
        <v>ITA</v>
      </c>
      <c r="O2653" t="str">
        <f>TRIM(D2653)</f>
        <v>zan SPA</v>
      </c>
      <c r="P2653" t="str">
        <f>TRIM(E2653)</f>
        <v>terminato</v>
      </c>
      <c r="Q2653" t="str">
        <f t="shared" si="211"/>
        <v>0</v>
      </c>
      <c r="R2653" t="str">
        <f t="shared" si="211"/>
        <v>39</v>
      </c>
    </row>
    <row r="2654" spans="1:18" ht="12.75" customHeight="1" x14ac:dyDescent="0.3">
      <c r="A2654" s="16">
        <v>2659</v>
      </c>
      <c r="B2654" s="14" t="s">
        <v>1258</v>
      </c>
      <c r="C2654" s="14" t="s">
        <v>8</v>
      </c>
      <c r="D2654" s="14" t="s">
        <v>47</v>
      </c>
      <c r="E2654" s="15" t="s">
        <v>1391</v>
      </c>
      <c r="F2654" s="16">
        <v>30</v>
      </c>
      <c r="G2654" s="17">
        <v>17</v>
      </c>
      <c r="H2654" s="18">
        <f t="shared" si="207"/>
        <v>510</v>
      </c>
      <c r="I2654" s="14" t="str">
        <f t="shared" si="208"/>
        <v>ITA-zan pin SPA-17</v>
      </c>
      <c r="J2654" s="32" t="str">
        <f>MID(Tabella1[[#This Row],[COD PRODOTTO]],3,3)</f>
        <v>680</v>
      </c>
      <c r="K2654" s="32"/>
      <c r="L2654" t="str">
        <f t="shared" si="209"/>
        <v>terminato</v>
      </c>
      <c r="M2654" t="str">
        <f t="shared" si="210"/>
        <v>V5680667</v>
      </c>
      <c r="N2654" t="str">
        <f>TRIM(C2654)</f>
        <v>ITA</v>
      </c>
      <c r="O2654" t="str">
        <f>TRIM(D2654)</f>
        <v>zan pin SPA</v>
      </c>
      <c r="P2654" t="str">
        <f>TRIM(E2654)</f>
        <v>non terminato</v>
      </c>
      <c r="Q2654" t="str">
        <f t="shared" si="211"/>
        <v>30</v>
      </c>
      <c r="R2654" t="str">
        <f t="shared" si="211"/>
        <v>17</v>
      </c>
    </row>
    <row r="2655" spans="1:18" ht="12.75" customHeight="1" x14ac:dyDescent="0.3">
      <c r="A2655" s="16">
        <v>2660</v>
      </c>
      <c r="B2655" s="14" t="s">
        <v>1258</v>
      </c>
      <c r="C2655" s="14" t="s">
        <v>8</v>
      </c>
      <c r="D2655" s="14" t="s">
        <v>47</v>
      </c>
      <c r="E2655" s="15" t="s">
        <v>1391</v>
      </c>
      <c r="F2655" s="16">
        <v>10</v>
      </c>
      <c r="G2655" s="17">
        <v>17</v>
      </c>
      <c r="H2655" s="18">
        <f t="shared" si="207"/>
        <v>170</v>
      </c>
      <c r="I2655" s="14" t="str">
        <f t="shared" si="208"/>
        <v>ITA-zan pin SPA-17</v>
      </c>
      <c r="J2655" s="32" t="str">
        <f>MID(Tabella1[[#This Row],[COD PRODOTTO]],3,3)</f>
        <v>680</v>
      </c>
      <c r="K2655" s="32"/>
      <c r="L2655" t="str">
        <f t="shared" si="209"/>
        <v>terminato</v>
      </c>
      <c r="M2655" t="str">
        <f t="shared" si="210"/>
        <v>V5680667</v>
      </c>
      <c r="N2655" t="str">
        <f>TRIM(C2655)</f>
        <v>ITA</v>
      </c>
      <c r="O2655" t="str">
        <f>TRIM(D2655)</f>
        <v>zan pin SPA</v>
      </c>
      <c r="P2655" t="str">
        <f>TRIM(E2655)</f>
        <v>non terminato</v>
      </c>
      <c r="Q2655" t="str">
        <f t="shared" si="211"/>
        <v>10</v>
      </c>
      <c r="R2655" t="str">
        <f t="shared" si="211"/>
        <v>17</v>
      </c>
    </row>
    <row r="2656" spans="1:18" ht="12.75" customHeight="1" x14ac:dyDescent="0.3">
      <c r="A2656" s="16">
        <v>2661</v>
      </c>
      <c r="B2656" s="14" t="s">
        <v>1258</v>
      </c>
      <c r="C2656" s="14" t="s">
        <v>8</v>
      </c>
      <c r="D2656" s="14" t="s">
        <v>47</v>
      </c>
      <c r="E2656" s="14" t="s">
        <v>10</v>
      </c>
      <c r="F2656" s="16">
        <v>0</v>
      </c>
      <c r="G2656" s="17">
        <v>32</v>
      </c>
      <c r="H2656" s="18" t="str">
        <f t="shared" si="207"/>
        <v/>
      </c>
      <c r="I2656" s="14" t="str">
        <f t="shared" si="208"/>
        <v>ITA-zan pin SPA-32</v>
      </c>
      <c r="J2656" s="32" t="str">
        <f>MID(Tabella1[[#This Row],[COD PRODOTTO]],3,3)</f>
        <v>680</v>
      </c>
      <c r="K2656" s="32"/>
      <c r="L2656" t="str">
        <f t="shared" si="209"/>
        <v>terminato</v>
      </c>
      <c r="M2656" t="str">
        <f t="shared" si="210"/>
        <v>V5680667</v>
      </c>
      <c r="N2656" t="str">
        <f>TRIM(C2656)</f>
        <v>ITA</v>
      </c>
      <c r="O2656" t="str">
        <f>TRIM(D2656)</f>
        <v>zan pin SPA</v>
      </c>
      <c r="P2656" t="str">
        <f>TRIM(E2656)</f>
        <v>terminato</v>
      </c>
      <c r="Q2656" t="str">
        <f t="shared" si="211"/>
        <v>0</v>
      </c>
      <c r="R2656" t="str">
        <f t="shared" si="211"/>
        <v>32</v>
      </c>
    </row>
    <row r="2657" spans="1:18" ht="12.75" customHeight="1" x14ac:dyDescent="0.3">
      <c r="A2657" s="16">
        <v>2662</v>
      </c>
      <c r="B2657" s="14" t="s">
        <v>1259</v>
      </c>
      <c r="C2657" s="14" t="s">
        <v>8</v>
      </c>
      <c r="D2657" s="14" t="s">
        <v>36</v>
      </c>
      <c r="E2657" s="14" t="s">
        <v>10</v>
      </c>
      <c r="F2657" s="16">
        <v>0</v>
      </c>
      <c r="G2657" s="17">
        <v>32</v>
      </c>
      <c r="H2657" s="18" t="str">
        <f t="shared" si="207"/>
        <v/>
      </c>
      <c r="I2657" s="14" t="str">
        <f t="shared" si="208"/>
        <v>ITA-zan VETRI-32</v>
      </c>
      <c r="J2657" s="32" t="str">
        <f>MID(Tabella1[[#This Row],[COD PRODOTTO]],3,3)</f>
        <v>498</v>
      </c>
      <c r="K2657" s="32"/>
      <c r="L2657" t="str">
        <f t="shared" si="209"/>
        <v>terminato</v>
      </c>
      <c r="M2657" t="str">
        <f t="shared" si="210"/>
        <v>T7498510</v>
      </c>
      <c r="N2657" t="str">
        <f>TRIM(C2657)</f>
        <v>ITA</v>
      </c>
      <c r="O2657" t="str">
        <f>TRIM(D2657)</f>
        <v>zan VETRI</v>
      </c>
      <c r="P2657" t="str">
        <f>TRIM(E2657)</f>
        <v>terminato</v>
      </c>
      <c r="Q2657" t="str">
        <f t="shared" si="211"/>
        <v>0</v>
      </c>
      <c r="R2657" t="str">
        <f t="shared" si="211"/>
        <v>32</v>
      </c>
    </row>
    <row r="2658" spans="1:18" ht="12.75" customHeight="1" x14ac:dyDescent="0.3">
      <c r="A2658" s="16">
        <v>2663</v>
      </c>
      <c r="B2658" s="14" t="s">
        <v>1259</v>
      </c>
      <c r="C2658" s="14" t="s">
        <v>8</v>
      </c>
      <c r="D2658" s="14" t="s">
        <v>36</v>
      </c>
      <c r="E2658" s="15" t="s">
        <v>1391</v>
      </c>
      <c r="F2658" s="16">
        <v>10</v>
      </c>
      <c r="G2658" s="17">
        <v>21</v>
      </c>
      <c r="H2658" s="18">
        <f t="shared" si="207"/>
        <v>210</v>
      </c>
      <c r="I2658" s="14" t="str">
        <f t="shared" si="208"/>
        <v>ITA-zan VETRI-21</v>
      </c>
      <c r="J2658" s="32" t="str">
        <f>MID(Tabella1[[#This Row],[COD PRODOTTO]],3,3)</f>
        <v>498</v>
      </c>
      <c r="K2658" s="32"/>
      <c r="L2658" t="str">
        <f t="shared" si="209"/>
        <v>terminato</v>
      </c>
      <c r="M2658" t="str">
        <f t="shared" si="210"/>
        <v>T7498510</v>
      </c>
      <c r="N2658" t="str">
        <f>TRIM(C2658)</f>
        <v>ITA</v>
      </c>
      <c r="O2658" t="str">
        <f>TRIM(D2658)</f>
        <v>zan VETRI</v>
      </c>
      <c r="P2658" t="str">
        <f>TRIM(E2658)</f>
        <v>non terminato</v>
      </c>
      <c r="Q2658" t="str">
        <f t="shared" si="211"/>
        <v>10</v>
      </c>
      <c r="R2658" t="str">
        <f t="shared" si="211"/>
        <v>21</v>
      </c>
    </row>
    <row r="2659" spans="1:18" ht="12.75" customHeight="1" x14ac:dyDescent="0.3">
      <c r="A2659" s="16">
        <v>2664</v>
      </c>
      <c r="B2659" s="14" t="s">
        <v>1259</v>
      </c>
      <c r="C2659" s="14" t="s">
        <v>8</v>
      </c>
      <c r="D2659" s="14" t="s">
        <v>36</v>
      </c>
      <c r="E2659" s="15" t="s">
        <v>1391</v>
      </c>
      <c r="F2659" s="16">
        <v>30</v>
      </c>
      <c r="G2659" s="17">
        <v>18</v>
      </c>
      <c r="H2659" s="18">
        <f t="shared" si="207"/>
        <v>540</v>
      </c>
      <c r="I2659" s="14" t="str">
        <f t="shared" si="208"/>
        <v>ITA-zan VETRI-18</v>
      </c>
      <c r="J2659" s="32" t="str">
        <f>MID(Tabella1[[#This Row],[COD PRODOTTO]],3,3)</f>
        <v>498</v>
      </c>
      <c r="K2659" s="32"/>
      <c r="L2659" t="str">
        <f t="shared" si="209"/>
        <v>terminato</v>
      </c>
      <c r="M2659" t="str">
        <f t="shared" si="210"/>
        <v>T7498510</v>
      </c>
      <c r="N2659" t="str">
        <f>TRIM(C2659)</f>
        <v>ITA</v>
      </c>
      <c r="O2659" t="str">
        <f>TRIM(D2659)</f>
        <v>zan VETRI</v>
      </c>
      <c r="P2659" t="str">
        <f>TRIM(E2659)</f>
        <v>non terminato</v>
      </c>
      <c r="Q2659" t="str">
        <f t="shared" si="211"/>
        <v>30</v>
      </c>
      <c r="R2659" t="str">
        <f t="shared" si="211"/>
        <v>18</v>
      </c>
    </row>
    <row r="2660" spans="1:18" ht="12.75" customHeight="1" x14ac:dyDescent="0.3">
      <c r="A2660" s="16">
        <v>2665</v>
      </c>
      <c r="B2660" s="14" t="s">
        <v>1260</v>
      </c>
      <c r="C2660" s="14" t="s">
        <v>8</v>
      </c>
      <c r="D2660" s="14" t="s">
        <v>180</v>
      </c>
      <c r="E2660" s="15" t="s">
        <v>1391</v>
      </c>
      <c r="F2660" s="16">
        <v>10</v>
      </c>
      <c r="G2660" s="17">
        <v>14</v>
      </c>
      <c r="H2660" s="18">
        <f t="shared" si="207"/>
        <v>140</v>
      </c>
      <c r="I2660" s="14" t="str">
        <f t="shared" si="208"/>
        <v>ITA-mull-14</v>
      </c>
      <c r="J2660" s="32" t="str">
        <f>MID(Tabella1[[#This Row],[COD PRODOTTO]],3,3)</f>
        <v>152</v>
      </c>
      <c r="K2660" s="32"/>
      <c r="L2660" t="str">
        <f t="shared" si="209"/>
        <v>terminato</v>
      </c>
      <c r="M2660" t="str">
        <f t="shared" si="210"/>
        <v>A6152770</v>
      </c>
      <c r="N2660" t="str">
        <f>TRIM(C2660)</f>
        <v>ITA</v>
      </c>
      <c r="O2660" t="str">
        <f>TRIM(D2660)</f>
        <v>mull</v>
      </c>
      <c r="P2660" t="str">
        <f>TRIM(E2660)</f>
        <v>non terminato</v>
      </c>
      <c r="Q2660" t="str">
        <f t="shared" si="211"/>
        <v>10</v>
      </c>
      <c r="R2660" t="str">
        <f t="shared" si="211"/>
        <v>14</v>
      </c>
    </row>
    <row r="2661" spans="1:18" ht="12.75" customHeight="1" x14ac:dyDescent="0.3">
      <c r="A2661" s="16">
        <v>2666</v>
      </c>
      <c r="B2661" s="14" t="s">
        <v>1261</v>
      </c>
      <c r="C2661" s="14" t="s">
        <v>8</v>
      </c>
      <c r="D2661" s="14" t="s">
        <v>47</v>
      </c>
      <c r="E2661" s="14" t="s">
        <v>10</v>
      </c>
      <c r="F2661" s="16">
        <v>0</v>
      </c>
      <c r="G2661" s="17">
        <v>26</v>
      </c>
      <c r="H2661" s="18" t="str">
        <f t="shared" si="207"/>
        <v/>
      </c>
      <c r="I2661" s="14" t="str">
        <f t="shared" si="208"/>
        <v>ITA-zan pin SPA-26</v>
      </c>
      <c r="J2661" s="32" t="str">
        <f>MID(Tabella1[[#This Row],[COD PRODOTTO]],3,3)</f>
        <v>080</v>
      </c>
      <c r="K2661" s="32"/>
      <c r="L2661" t="str">
        <f t="shared" si="209"/>
        <v>terminato</v>
      </c>
      <c r="M2661" t="str">
        <f t="shared" si="210"/>
        <v>A9080889</v>
      </c>
      <c r="N2661" t="str">
        <f>TRIM(C2661)</f>
        <v>ITA</v>
      </c>
      <c r="O2661" t="str">
        <f>TRIM(D2661)</f>
        <v>zan pin SPA</v>
      </c>
      <c r="P2661" t="str">
        <f>TRIM(E2661)</f>
        <v>terminato</v>
      </c>
      <c r="Q2661" t="str">
        <f t="shared" si="211"/>
        <v>0</v>
      </c>
      <c r="R2661" t="str">
        <f t="shared" si="211"/>
        <v>26</v>
      </c>
    </row>
    <row r="2662" spans="1:18" ht="12.75" customHeight="1" x14ac:dyDescent="0.3">
      <c r="A2662" s="16">
        <v>2667</v>
      </c>
      <c r="B2662" s="14" t="s">
        <v>1262</v>
      </c>
      <c r="C2662" s="14" t="s">
        <v>8</v>
      </c>
      <c r="D2662" s="14" t="s">
        <v>9</v>
      </c>
      <c r="E2662" s="15" t="s">
        <v>1391</v>
      </c>
      <c r="F2662" s="16">
        <v>10</v>
      </c>
      <c r="G2662" s="17">
        <v>13</v>
      </c>
      <c r="H2662" s="18">
        <f t="shared" si="207"/>
        <v>130</v>
      </c>
      <c r="I2662" s="14" t="str">
        <f t="shared" si="208"/>
        <v>ITA-SG-13</v>
      </c>
      <c r="J2662" s="32" t="str">
        <f>MID(Tabella1[[#This Row],[COD PRODOTTO]],3,3)</f>
        <v>360</v>
      </c>
      <c r="K2662" s="32"/>
      <c r="L2662" t="str">
        <f t="shared" si="209"/>
        <v>terminato</v>
      </c>
      <c r="M2662" t="str">
        <f t="shared" si="210"/>
        <v>L0360722</v>
      </c>
      <c r="N2662" t="str">
        <f>TRIM(C2662)</f>
        <v>ITA</v>
      </c>
      <c r="O2662" t="str">
        <f>TRIM(D2662)</f>
        <v>SG</v>
      </c>
      <c r="P2662" t="str">
        <f>TRIM(E2662)</f>
        <v>non terminato</v>
      </c>
      <c r="Q2662" t="str">
        <f t="shared" si="211"/>
        <v>10</v>
      </c>
      <c r="R2662" t="str">
        <f t="shared" si="211"/>
        <v>13</v>
      </c>
    </row>
    <row r="2663" spans="1:18" ht="12.75" customHeight="1" x14ac:dyDescent="0.3">
      <c r="A2663" s="16">
        <v>2668</v>
      </c>
      <c r="B2663" s="14" t="s">
        <v>1262</v>
      </c>
      <c r="C2663" s="14" t="s">
        <v>8</v>
      </c>
      <c r="D2663" s="14" t="s">
        <v>9</v>
      </c>
      <c r="E2663" s="14" t="s">
        <v>10</v>
      </c>
      <c r="F2663" s="16">
        <v>0</v>
      </c>
      <c r="G2663" s="17">
        <v>17</v>
      </c>
      <c r="H2663" s="18" t="str">
        <f t="shared" si="207"/>
        <v/>
      </c>
      <c r="I2663" s="14" t="str">
        <f t="shared" si="208"/>
        <v>ITA-SG-17</v>
      </c>
      <c r="J2663" s="32" t="str">
        <f>MID(Tabella1[[#This Row],[COD PRODOTTO]],3,3)</f>
        <v>360</v>
      </c>
      <c r="K2663" s="32"/>
      <c r="L2663" t="str">
        <f t="shared" si="209"/>
        <v>terminato</v>
      </c>
      <c r="M2663" t="str">
        <f t="shared" si="210"/>
        <v>L0360722</v>
      </c>
      <c r="N2663" t="str">
        <f>TRIM(C2663)</f>
        <v>ITA</v>
      </c>
      <c r="O2663" t="str">
        <f>TRIM(D2663)</f>
        <v>SG</v>
      </c>
      <c r="P2663" t="str">
        <f>TRIM(E2663)</f>
        <v>terminato</v>
      </c>
      <c r="Q2663" t="str">
        <f t="shared" si="211"/>
        <v>0</v>
      </c>
      <c r="R2663" t="str">
        <f t="shared" si="211"/>
        <v>17</v>
      </c>
    </row>
    <row r="2664" spans="1:18" ht="12.75" customHeight="1" x14ac:dyDescent="0.3">
      <c r="A2664" s="16">
        <v>2669</v>
      </c>
      <c r="B2664" s="14" t="s">
        <v>1262</v>
      </c>
      <c r="C2664" s="14" t="s">
        <v>8</v>
      </c>
      <c r="D2664" s="14" t="s">
        <v>9</v>
      </c>
      <c r="E2664" s="15" t="s">
        <v>1391</v>
      </c>
      <c r="F2664" s="16">
        <v>30</v>
      </c>
      <c r="G2664" s="17">
        <v>19</v>
      </c>
      <c r="H2664" s="18">
        <f t="shared" si="207"/>
        <v>570</v>
      </c>
      <c r="I2664" s="14" t="str">
        <f t="shared" si="208"/>
        <v>ITA-SG-19</v>
      </c>
      <c r="J2664" s="32" t="str">
        <f>MID(Tabella1[[#This Row],[COD PRODOTTO]],3,3)</f>
        <v>360</v>
      </c>
      <c r="K2664" s="32"/>
      <c r="L2664" t="str">
        <f t="shared" si="209"/>
        <v>terminato</v>
      </c>
      <c r="M2664" t="str">
        <f t="shared" si="210"/>
        <v>L0360722</v>
      </c>
      <c r="N2664" t="str">
        <f>TRIM(C2664)</f>
        <v>ITA</v>
      </c>
      <c r="O2664" t="str">
        <f>TRIM(D2664)</f>
        <v>SG</v>
      </c>
      <c r="P2664" t="str">
        <f>TRIM(E2664)</f>
        <v>non terminato</v>
      </c>
      <c r="Q2664" t="str">
        <f t="shared" si="211"/>
        <v>30</v>
      </c>
      <c r="R2664" t="str">
        <f t="shared" si="211"/>
        <v>19</v>
      </c>
    </row>
    <row r="2665" spans="1:18" ht="12.75" customHeight="1" x14ac:dyDescent="0.3">
      <c r="A2665" s="16">
        <v>2670</v>
      </c>
      <c r="B2665" s="14" t="s">
        <v>1263</v>
      </c>
      <c r="C2665" s="14" t="s">
        <v>8</v>
      </c>
      <c r="D2665" s="14" t="s">
        <v>54</v>
      </c>
      <c r="E2665" s="14" t="s">
        <v>10</v>
      </c>
      <c r="F2665" s="16">
        <v>0</v>
      </c>
      <c r="G2665" s="17">
        <v>23</v>
      </c>
      <c r="H2665" s="18" t="str">
        <f t="shared" si="207"/>
        <v/>
      </c>
      <c r="I2665" s="14" t="str">
        <f t="shared" si="208"/>
        <v>ITA-zan S.R.L.-23</v>
      </c>
      <c r="J2665" s="32" t="str">
        <f>MID(Tabella1[[#This Row],[COD PRODOTTO]],3,3)</f>
        <v>157</v>
      </c>
      <c r="K2665" s="32"/>
      <c r="L2665" t="str">
        <f t="shared" si="209"/>
        <v>terminato</v>
      </c>
      <c r="M2665" t="str">
        <f t="shared" si="210"/>
        <v>L4157091</v>
      </c>
      <c r="N2665" t="str">
        <f>TRIM(C2665)</f>
        <v>ITA</v>
      </c>
      <c r="O2665" t="str">
        <f>TRIM(D2665)</f>
        <v>zan S.R.L.</v>
      </c>
      <c r="P2665" t="str">
        <f>TRIM(E2665)</f>
        <v>terminato</v>
      </c>
      <c r="Q2665" t="str">
        <f t="shared" si="211"/>
        <v>0</v>
      </c>
      <c r="R2665" t="str">
        <f t="shared" si="211"/>
        <v>23</v>
      </c>
    </row>
    <row r="2666" spans="1:18" ht="12.75" customHeight="1" x14ac:dyDescent="0.3">
      <c r="A2666" s="16">
        <v>2671</v>
      </c>
      <c r="B2666" s="14" t="s">
        <v>1263</v>
      </c>
      <c r="C2666" s="14" t="s">
        <v>8</v>
      </c>
      <c r="D2666" s="14" t="s">
        <v>54</v>
      </c>
      <c r="E2666" s="15" t="s">
        <v>1391</v>
      </c>
      <c r="F2666" s="16">
        <v>20</v>
      </c>
      <c r="G2666" s="17">
        <v>10</v>
      </c>
      <c r="H2666" s="18">
        <f t="shared" si="207"/>
        <v>200</v>
      </c>
      <c r="I2666" s="14" t="str">
        <f t="shared" si="208"/>
        <v>ITA-zan S.R.L.-10</v>
      </c>
      <c r="J2666" s="32" t="str">
        <f>MID(Tabella1[[#This Row],[COD PRODOTTO]],3,3)</f>
        <v>157</v>
      </c>
      <c r="K2666" s="32"/>
      <c r="L2666" t="str">
        <f t="shared" si="209"/>
        <v>terminato</v>
      </c>
      <c r="M2666" t="str">
        <f t="shared" si="210"/>
        <v>L4157091</v>
      </c>
      <c r="N2666" t="str">
        <f>TRIM(C2666)</f>
        <v>ITA</v>
      </c>
      <c r="O2666" t="str">
        <f>TRIM(D2666)</f>
        <v>zan S.R.L.</v>
      </c>
      <c r="P2666" t="str">
        <f>TRIM(E2666)</f>
        <v>non terminato</v>
      </c>
      <c r="Q2666" t="str">
        <f t="shared" si="211"/>
        <v>20</v>
      </c>
      <c r="R2666" t="str">
        <f t="shared" si="211"/>
        <v>10</v>
      </c>
    </row>
    <row r="2667" spans="1:18" ht="12.75" customHeight="1" x14ac:dyDescent="0.3">
      <c r="A2667" s="16">
        <v>2672</v>
      </c>
      <c r="B2667" s="14" t="s">
        <v>1263</v>
      </c>
      <c r="C2667" s="14" t="s">
        <v>8</v>
      </c>
      <c r="D2667" s="14" t="s">
        <v>54</v>
      </c>
      <c r="E2667" s="15" t="s">
        <v>1391</v>
      </c>
      <c r="F2667" s="16">
        <v>30</v>
      </c>
      <c r="G2667" s="17">
        <v>33</v>
      </c>
      <c r="H2667" s="18">
        <f t="shared" si="207"/>
        <v>990</v>
      </c>
      <c r="I2667" s="14" t="str">
        <f t="shared" si="208"/>
        <v>ITA-zan S.R.L.-33</v>
      </c>
      <c r="J2667" s="32" t="str">
        <f>MID(Tabella1[[#This Row],[COD PRODOTTO]],3,3)</f>
        <v>157</v>
      </c>
      <c r="K2667" s="32"/>
      <c r="L2667" t="str">
        <f t="shared" si="209"/>
        <v>terminato</v>
      </c>
      <c r="M2667" t="str">
        <f t="shared" si="210"/>
        <v>L4157091</v>
      </c>
      <c r="N2667" t="str">
        <f>TRIM(C2667)</f>
        <v>ITA</v>
      </c>
      <c r="O2667" t="str">
        <f>TRIM(D2667)</f>
        <v>zan S.R.L.</v>
      </c>
      <c r="P2667" t="str">
        <f>TRIM(E2667)</f>
        <v>non terminato</v>
      </c>
      <c r="Q2667" t="str">
        <f t="shared" si="211"/>
        <v>30</v>
      </c>
      <c r="R2667" t="str">
        <f t="shared" si="211"/>
        <v>33</v>
      </c>
    </row>
    <row r="2668" spans="1:18" ht="12.75" customHeight="1" x14ac:dyDescent="0.3">
      <c r="A2668" s="16">
        <v>2673</v>
      </c>
      <c r="B2668" s="14" t="s">
        <v>1264</v>
      </c>
      <c r="C2668" s="14" t="s">
        <v>83</v>
      </c>
      <c r="D2668" s="14" t="s">
        <v>84</v>
      </c>
      <c r="E2668" s="14" t="s">
        <v>10</v>
      </c>
      <c r="F2668" s="16">
        <v>0</v>
      </c>
      <c r="G2668" s="17">
        <v>18</v>
      </c>
      <c r="H2668" s="18" t="str">
        <f t="shared" si="207"/>
        <v/>
      </c>
      <c r="I2668" s="14" t="str">
        <f t="shared" si="208"/>
        <v>GRC-zan ABEE-18</v>
      </c>
      <c r="J2668" s="32" t="str">
        <f>MID(Tabella1[[#This Row],[COD PRODOTTO]],3,3)</f>
        <v>534</v>
      </c>
      <c r="K2668" s="32"/>
      <c r="L2668" t="str">
        <f t="shared" si="209"/>
        <v>terminato</v>
      </c>
      <c r="M2668" t="str">
        <f t="shared" si="210"/>
        <v>G7534045</v>
      </c>
      <c r="N2668" t="str">
        <f>TRIM(C2668)</f>
        <v>GRC</v>
      </c>
      <c r="O2668" t="str">
        <f>TRIM(D2668)</f>
        <v>zan ABEE</v>
      </c>
      <c r="P2668" t="str">
        <f>TRIM(E2668)</f>
        <v>terminato</v>
      </c>
      <c r="Q2668" t="str">
        <f t="shared" si="211"/>
        <v>0</v>
      </c>
      <c r="R2668" t="str">
        <f t="shared" si="211"/>
        <v>18</v>
      </c>
    </row>
    <row r="2669" spans="1:18" ht="12.75" customHeight="1" x14ac:dyDescent="0.3">
      <c r="A2669" s="16">
        <v>2674</v>
      </c>
      <c r="B2669" s="14" t="s">
        <v>1264</v>
      </c>
      <c r="C2669" s="14" t="s">
        <v>83</v>
      </c>
      <c r="D2669" s="14" t="s">
        <v>84</v>
      </c>
      <c r="E2669" s="15" t="s">
        <v>1391</v>
      </c>
      <c r="F2669" s="16">
        <v>10</v>
      </c>
      <c r="G2669" s="17">
        <v>29</v>
      </c>
      <c r="H2669" s="18">
        <f t="shared" si="207"/>
        <v>290</v>
      </c>
      <c r="I2669" s="14" t="str">
        <f t="shared" si="208"/>
        <v>GRC-zan ABEE-29</v>
      </c>
      <c r="J2669" s="32" t="str">
        <f>MID(Tabella1[[#This Row],[COD PRODOTTO]],3,3)</f>
        <v>534</v>
      </c>
      <c r="K2669" s="32"/>
      <c r="L2669" t="str">
        <f t="shared" si="209"/>
        <v>terminato</v>
      </c>
      <c r="M2669" t="str">
        <f t="shared" si="210"/>
        <v>G7534045</v>
      </c>
      <c r="N2669" t="str">
        <f>TRIM(C2669)</f>
        <v>GRC</v>
      </c>
      <c r="O2669" t="str">
        <f>TRIM(D2669)</f>
        <v>zan ABEE</v>
      </c>
      <c r="P2669" t="str">
        <f>TRIM(E2669)</f>
        <v>non terminato</v>
      </c>
      <c r="Q2669" t="str">
        <f t="shared" si="211"/>
        <v>10</v>
      </c>
      <c r="R2669" t="str">
        <f t="shared" si="211"/>
        <v>29</v>
      </c>
    </row>
    <row r="2670" spans="1:18" ht="12.75" customHeight="1" x14ac:dyDescent="0.3">
      <c r="A2670" s="16">
        <v>2675</v>
      </c>
      <c r="B2670" s="14" t="s">
        <v>1264</v>
      </c>
      <c r="C2670" s="14" t="s">
        <v>83</v>
      </c>
      <c r="D2670" s="14" t="s">
        <v>84</v>
      </c>
      <c r="E2670" s="15" t="s">
        <v>1391</v>
      </c>
      <c r="F2670" s="16">
        <v>30</v>
      </c>
      <c r="G2670" s="17">
        <v>11</v>
      </c>
      <c r="H2670" s="18">
        <f t="shared" si="207"/>
        <v>330</v>
      </c>
      <c r="I2670" s="14" t="str">
        <f t="shared" si="208"/>
        <v>GRC-zan ABEE-11</v>
      </c>
      <c r="J2670" s="32" t="str">
        <f>MID(Tabella1[[#This Row],[COD PRODOTTO]],3,3)</f>
        <v>534</v>
      </c>
      <c r="K2670" s="32"/>
      <c r="L2670" t="str">
        <f t="shared" si="209"/>
        <v>terminato</v>
      </c>
      <c r="M2670" t="str">
        <f t="shared" si="210"/>
        <v>G7534045</v>
      </c>
      <c r="N2670" t="str">
        <f>TRIM(C2670)</f>
        <v>GRC</v>
      </c>
      <c r="O2670" t="str">
        <f>TRIM(D2670)</f>
        <v>zan ABEE</v>
      </c>
      <c r="P2670" t="str">
        <f>TRIM(E2670)</f>
        <v>non terminato</v>
      </c>
      <c r="Q2670" t="str">
        <f t="shared" si="211"/>
        <v>30</v>
      </c>
      <c r="R2670" t="str">
        <f t="shared" si="211"/>
        <v>11</v>
      </c>
    </row>
    <row r="2671" spans="1:18" ht="12.75" customHeight="1" x14ac:dyDescent="0.3">
      <c r="A2671" s="16">
        <v>2676</v>
      </c>
      <c r="B2671" s="14" t="s">
        <v>1265</v>
      </c>
      <c r="C2671" s="14" t="s">
        <v>8</v>
      </c>
      <c r="D2671" s="14" t="s">
        <v>75</v>
      </c>
      <c r="E2671" s="14" t="s">
        <v>10</v>
      </c>
      <c r="F2671" s="16">
        <v>0</v>
      </c>
      <c r="G2671" s="17">
        <v>31</v>
      </c>
      <c r="H2671" s="18" t="str">
        <f t="shared" si="207"/>
        <v/>
      </c>
      <c r="I2671" s="14" t="str">
        <f t="shared" si="208"/>
        <v>ITA-lollo SRL-31</v>
      </c>
      <c r="J2671" s="32" t="str">
        <f>MID(Tabella1[[#This Row],[COD PRODOTTO]],3,3)</f>
        <v>101</v>
      </c>
      <c r="K2671" s="32"/>
      <c r="L2671" t="str">
        <f t="shared" si="209"/>
        <v>terminato</v>
      </c>
      <c r="M2671" t="str">
        <f t="shared" si="210"/>
        <v>V6101395</v>
      </c>
      <c r="N2671" t="str">
        <f>TRIM(C2671)</f>
        <v>ITA</v>
      </c>
      <c r="O2671" t="str">
        <f>TRIM(D2671)</f>
        <v>lollo SRL</v>
      </c>
      <c r="P2671" t="str">
        <f>TRIM(E2671)</f>
        <v>terminato</v>
      </c>
      <c r="Q2671" t="str">
        <f t="shared" si="211"/>
        <v>0</v>
      </c>
      <c r="R2671" t="str">
        <f t="shared" si="211"/>
        <v>31</v>
      </c>
    </row>
    <row r="2672" spans="1:18" ht="12.75" customHeight="1" x14ac:dyDescent="0.3">
      <c r="A2672" s="16">
        <v>2677</v>
      </c>
      <c r="B2672" s="14" t="s">
        <v>1266</v>
      </c>
      <c r="C2672" s="14" t="s">
        <v>8</v>
      </c>
      <c r="D2672" s="14" t="s">
        <v>9</v>
      </c>
      <c r="E2672" s="14" t="s">
        <v>10</v>
      </c>
      <c r="F2672" s="16">
        <v>0</v>
      </c>
      <c r="G2672" s="17">
        <v>11</v>
      </c>
      <c r="H2672" s="18" t="str">
        <f t="shared" si="207"/>
        <v/>
      </c>
      <c r="I2672" s="14" t="str">
        <f t="shared" si="208"/>
        <v>ITA-SG-11</v>
      </c>
      <c r="J2672" s="32" t="str">
        <f>MID(Tabella1[[#This Row],[COD PRODOTTO]],3,3)</f>
        <v>566</v>
      </c>
      <c r="K2672" s="32"/>
      <c r="L2672" t="str">
        <f t="shared" si="209"/>
        <v>terminato</v>
      </c>
      <c r="M2672" t="str">
        <f t="shared" si="210"/>
        <v>V8566131</v>
      </c>
      <c r="N2672" t="str">
        <f>TRIM(C2672)</f>
        <v>ITA</v>
      </c>
      <c r="O2672" t="str">
        <f>TRIM(D2672)</f>
        <v>SG</v>
      </c>
      <c r="P2672" t="str">
        <f>TRIM(E2672)</f>
        <v>terminato</v>
      </c>
      <c r="Q2672" t="str">
        <f t="shared" si="211"/>
        <v>0</v>
      </c>
      <c r="R2672" t="str">
        <f t="shared" si="211"/>
        <v>11</v>
      </c>
    </row>
    <row r="2673" spans="1:18" ht="12.75" customHeight="1" x14ac:dyDescent="0.3">
      <c r="A2673" s="16">
        <v>2678</v>
      </c>
      <c r="B2673" s="14" t="s">
        <v>1267</v>
      </c>
      <c r="C2673" s="14" t="s">
        <v>8</v>
      </c>
      <c r="D2673" s="14" t="s">
        <v>9</v>
      </c>
      <c r="E2673" s="15" t="s">
        <v>1391</v>
      </c>
      <c r="F2673" s="16">
        <v>10</v>
      </c>
      <c r="G2673" s="17">
        <v>33</v>
      </c>
      <c r="H2673" s="18">
        <f t="shared" si="207"/>
        <v>330</v>
      </c>
      <c r="I2673" s="14" t="str">
        <f t="shared" si="208"/>
        <v>ITA-SG-33</v>
      </c>
      <c r="J2673" s="32" t="str">
        <f>MID(Tabella1[[#This Row],[COD PRODOTTO]],3,3)</f>
        <v>200</v>
      </c>
      <c r="K2673" s="32"/>
      <c r="L2673" t="str">
        <f t="shared" si="209"/>
        <v>terminato</v>
      </c>
      <c r="M2673" t="str">
        <f t="shared" si="210"/>
        <v>S3200651</v>
      </c>
      <c r="N2673" t="str">
        <f>TRIM(C2673)</f>
        <v>ITA</v>
      </c>
      <c r="O2673" t="str">
        <f>TRIM(D2673)</f>
        <v>SG</v>
      </c>
      <c r="P2673" t="str">
        <f>TRIM(E2673)</f>
        <v>non terminato</v>
      </c>
      <c r="Q2673" t="str">
        <f t="shared" si="211"/>
        <v>10</v>
      </c>
      <c r="R2673" t="str">
        <f t="shared" si="211"/>
        <v>33</v>
      </c>
    </row>
    <row r="2674" spans="1:18" ht="12.75" customHeight="1" x14ac:dyDescent="0.3">
      <c r="A2674" s="16">
        <v>2679</v>
      </c>
      <c r="B2674" s="14" t="s">
        <v>1267</v>
      </c>
      <c r="C2674" s="14" t="s">
        <v>8</v>
      </c>
      <c r="D2674" s="14" t="s">
        <v>9</v>
      </c>
      <c r="E2674" s="15" t="s">
        <v>1391</v>
      </c>
      <c r="F2674" s="16">
        <v>30</v>
      </c>
      <c r="G2674" s="17">
        <v>15</v>
      </c>
      <c r="H2674" s="18">
        <f t="shared" si="207"/>
        <v>450</v>
      </c>
      <c r="I2674" s="14" t="str">
        <f t="shared" si="208"/>
        <v>ITA-SG-15</v>
      </c>
      <c r="J2674" s="32" t="str">
        <f>MID(Tabella1[[#This Row],[COD PRODOTTO]],3,3)</f>
        <v>200</v>
      </c>
      <c r="K2674" s="32"/>
      <c r="L2674" t="str">
        <f t="shared" si="209"/>
        <v>terminato</v>
      </c>
      <c r="M2674" t="str">
        <f t="shared" si="210"/>
        <v>S3200651</v>
      </c>
      <c r="N2674" t="str">
        <f>TRIM(C2674)</f>
        <v>ITA</v>
      </c>
      <c r="O2674" t="str">
        <f>TRIM(D2674)</f>
        <v>SG</v>
      </c>
      <c r="P2674" t="str">
        <f>TRIM(E2674)</f>
        <v>non terminato</v>
      </c>
      <c r="Q2674" t="str">
        <f t="shared" si="211"/>
        <v>30</v>
      </c>
      <c r="R2674" t="str">
        <f t="shared" si="211"/>
        <v>15</v>
      </c>
    </row>
    <row r="2675" spans="1:18" ht="12.75" customHeight="1" x14ac:dyDescent="0.3">
      <c r="A2675" s="16">
        <v>2680</v>
      </c>
      <c r="B2675" s="14" t="s">
        <v>1267</v>
      </c>
      <c r="C2675" s="14" t="s">
        <v>8</v>
      </c>
      <c r="D2675" s="14" t="s">
        <v>9</v>
      </c>
      <c r="E2675" s="14" t="s">
        <v>10</v>
      </c>
      <c r="F2675" s="16">
        <v>0</v>
      </c>
      <c r="G2675" s="17">
        <v>35</v>
      </c>
      <c r="H2675" s="18" t="str">
        <f t="shared" si="207"/>
        <v/>
      </c>
      <c r="I2675" s="14" t="str">
        <f t="shared" si="208"/>
        <v>ITA-SG-35</v>
      </c>
      <c r="J2675" s="32" t="str">
        <f>MID(Tabella1[[#This Row],[COD PRODOTTO]],3,3)</f>
        <v>200</v>
      </c>
      <c r="K2675" s="32"/>
      <c r="L2675" t="str">
        <f t="shared" si="209"/>
        <v>terminato</v>
      </c>
      <c r="M2675" t="str">
        <f t="shared" si="210"/>
        <v>S3200651</v>
      </c>
      <c r="N2675" t="str">
        <f>TRIM(C2675)</f>
        <v>ITA</v>
      </c>
      <c r="O2675" t="str">
        <f>TRIM(D2675)</f>
        <v>SG</v>
      </c>
      <c r="P2675" t="str">
        <f>TRIM(E2675)</f>
        <v>terminato</v>
      </c>
      <c r="Q2675" t="str">
        <f t="shared" si="211"/>
        <v>0</v>
      </c>
      <c r="R2675" t="str">
        <f t="shared" si="211"/>
        <v>35</v>
      </c>
    </row>
    <row r="2676" spans="1:18" ht="12.75" customHeight="1" x14ac:dyDescent="0.3">
      <c r="A2676" s="16">
        <v>2681</v>
      </c>
      <c r="B2676" s="14" t="s">
        <v>1268</v>
      </c>
      <c r="C2676" s="14" t="s">
        <v>8</v>
      </c>
      <c r="D2676" s="14" t="s">
        <v>9</v>
      </c>
      <c r="E2676" s="15" t="s">
        <v>1391</v>
      </c>
      <c r="F2676" s="16">
        <v>10</v>
      </c>
      <c r="G2676" s="17">
        <v>19</v>
      </c>
      <c r="H2676" s="18">
        <f t="shared" si="207"/>
        <v>190</v>
      </c>
      <c r="I2676" s="14" t="str">
        <f t="shared" si="208"/>
        <v>ITA-SG-19</v>
      </c>
      <c r="J2676" s="32" t="str">
        <f>MID(Tabella1[[#This Row],[COD PRODOTTO]],3,3)</f>
        <v>614</v>
      </c>
      <c r="K2676" s="32"/>
      <c r="L2676" t="str">
        <f t="shared" si="209"/>
        <v>terminato</v>
      </c>
      <c r="M2676" t="str">
        <f t="shared" si="210"/>
        <v>M0614591</v>
      </c>
      <c r="N2676" t="str">
        <f>TRIM(C2676)</f>
        <v>ITA</v>
      </c>
      <c r="O2676" t="str">
        <f>TRIM(D2676)</f>
        <v>SG</v>
      </c>
      <c r="P2676" t="str">
        <f>TRIM(E2676)</f>
        <v>non terminato</v>
      </c>
      <c r="Q2676" t="str">
        <f t="shared" si="211"/>
        <v>10</v>
      </c>
      <c r="R2676" t="str">
        <f t="shared" si="211"/>
        <v>19</v>
      </c>
    </row>
    <row r="2677" spans="1:18" ht="12.75" customHeight="1" x14ac:dyDescent="0.3">
      <c r="A2677" s="16">
        <v>2682</v>
      </c>
      <c r="B2677" s="14" t="s">
        <v>1268</v>
      </c>
      <c r="C2677" s="14" t="s">
        <v>8</v>
      </c>
      <c r="D2677" s="14" t="s">
        <v>9</v>
      </c>
      <c r="E2677" s="14" t="s">
        <v>10</v>
      </c>
      <c r="F2677" s="16">
        <v>0</v>
      </c>
      <c r="G2677" s="17">
        <v>25</v>
      </c>
      <c r="H2677" s="18" t="str">
        <f t="shared" si="207"/>
        <v/>
      </c>
      <c r="I2677" s="14" t="str">
        <f t="shared" si="208"/>
        <v>ITA-SG-25</v>
      </c>
      <c r="J2677" s="32" t="str">
        <f>MID(Tabella1[[#This Row],[COD PRODOTTO]],3,3)</f>
        <v>614</v>
      </c>
      <c r="K2677" s="32"/>
      <c r="L2677" t="str">
        <f t="shared" si="209"/>
        <v>terminato</v>
      </c>
      <c r="M2677" t="str">
        <f t="shared" si="210"/>
        <v>M0614591</v>
      </c>
      <c r="N2677" t="str">
        <f>TRIM(C2677)</f>
        <v>ITA</v>
      </c>
      <c r="O2677" t="str">
        <f>TRIM(D2677)</f>
        <v>SG</v>
      </c>
      <c r="P2677" t="str">
        <f>TRIM(E2677)</f>
        <v>terminato</v>
      </c>
      <c r="Q2677" t="str">
        <f t="shared" si="211"/>
        <v>0</v>
      </c>
      <c r="R2677" t="str">
        <f t="shared" si="211"/>
        <v>25</v>
      </c>
    </row>
    <row r="2678" spans="1:18" ht="12.75" customHeight="1" x14ac:dyDescent="0.3">
      <c r="A2678" s="16">
        <v>2683</v>
      </c>
      <c r="B2678" s="14" t="s">
        <v>1269</v>
      </c>
      <c r="C2678" s="14" t="s">
        <v>8</v>
      </c>
      <c r="D2678" s="14" t="s">
        <v>9</v>
      </c>
      <c r="E2678" s="14" t="s">
        <v>10</v>
      </c>
      <c r="F2678" s="16">
        <v>0</v>
      </c>
      <c r="G2678" s="17">
        <v>35</v>
      </c>
      <c r="H2678" s="18" t="str">
        <f t="shared" si="207"/>
        <v/>
      </c>
      <c r="I2678" s="14" t="str">
        <f t="shared" si="208"/>
        <v>ITA-SG-35</v>
      </c>
      <c r="J2678" s="32" t="str">
        <f>MID(Tabella1[[#This Row],[COD PRODOTTO]],3,3)</f>
        <v>248</v>
      </c>
      <c r="K2678" s="32"/>
      <c r="L2678" t="str">
        <f t="shared" si="209"/>
        <v>terminato</v>
      </c>
      <c r="M2678" t="str">
        <f t="shared" si="210"/>
        <v>F2248639</v>
      </c>
      <c r="N2678" t="str">
        <f>TRIM(C2678)</f>
        <v>ITA</v>
      </c>
      <c r="O2678" t="str">
        <f>TRIM(D2678)</f>
        <v>SG</v>
      </c>
      <c r="P2678" t="str">
        <f>TRIM(E2678)</f>
        <v>terminato</v>
      </c>
      <c r="Q2678" t="str">
        <f t="shared" si="211"/>
        <v>0</v>
      </c>
      <c r="R2678" t="str">
        <f t="shared" si="211"/>
        <v>35</v>
      </c>
    </row>
    <row r="2679" spans="1:18" ht="12.75" customHeight="1" x14ac:dyDescent="0.3">
      <c r="A2679" s="16">
        <v>2684</v>
      </c>
      <c r="B2679" s="14" t="s">
        <v>1269</v>
      </c>
      <c r="C2679" s="14" t="s">
        <v>8</v>
      </c>
      <c r="D2679" s="14" t="s">
        <v>9</v>
      </c>
      <c r="E2679" s="15" t="s">
        <v>1391</v>
      </c>
      <c r="F2679" s="16">
        <v>10</v>
      </c>
      <c r="G2679" s="17">
        <v>22</v>
      </c>
      <c r="H2679" s="18">
        <f t="shared" si="207"/>
        <v>220</v>
      </c>
      <c r="I2679" s="14" t="str">
        <f t="shared" si="208"/>
        <v>ITA-SG-22</v>
      </c>
      <c r="J2679" s="32" t="str">
        <f>MID(Tabella1[[#This Row],[COD PRODOTTO]],3,3)</f>
        <v>248</v>
      </c>
      <c r="K2679" s="32"/>
      <c r="L2679" t="str">
        <f t="shared" si="209"/>
        <v>terminato</v>
      </c>
      <c r="M2679" t="str">
        <f t="shared" si="210"/>
        <v>F2248639</v>
      </c>
      <c r="N2679" t="str">
        <f>TRIM(C2679)</f>
        <v>ITA</v>
      </c>
      <c r="O2679" t="str">
        <f>TRIM(D2679)</f>
        <v>SG</v>
      </c>
      <c r="P2679" t="str">
        <f>TRIM(E2679)</f>
        <v>non terminato</v>
      </c>
      <c r="Q2679" t="str">
        <f t="shared" si="211"/>
        <v>10</v>
      </c>
      <c r="R2679" t="str">
        <f t="shared" si="211"/>
        <v>22</v>
      </c>
    </row>
    <row r="2680" spans="1:18" ht="12.75" customHeight="1" x14ac:dyDescent="0.3">
      <c r="A2680" s="16">
        <v>2685</v>
      </c>
      <c r="B2680" s="14" t="s">
        <v>1270</v>
      </c>
      <c r="C2680" s="14" t="s">
        <v>8</v>
      </c>
      <c r="D2680" s="14" t="s">
        <v>9</v>
      </c>
      <c r="E2680" s="14" t="s">
        <v>10</v>
      </c>
      <c r="F2680" s="16">
        <v>0</v>
      </c>
      <c r="G2680" s="17">
        <v>28</v>
      </c>
      <c r="H2680" s="18" t="str">
        <f t="shared" si="207"/>
        <v/>
      </c>
      <c r="I2680" s="14" t="str">
        <f t="shared" si="208"/>
        <v>ITA-SG-28</v>
      </c>
      <c r="J2680" s="32" t="str">
        <f>MID(Tabella1[[#This Row],[COD PRODOTTO]],3,3)</f>
        <v>777</v>
      </c>
      <c r="K2680" s="32"/>
      <c r="L2680" t="str">
        <f t="shared" si="209"/>
        <v>terminato</v>
      </c>
      <c r="M2680" t="str">
        <f t="shared" si="210"/>
        <v>P1777155</v>
      </c>
      <c r="N2680" t="str">
        <f>TRIM(C2680)</f>
        <v>ITA</v>
      </c>
      <c r="O2680" t="str">
        <f>TRIM(D2680)</f>
        <v>SG</v>
      </c>
      <c r="P2680" t="str">
        <f>TRIM(E2680)</f>
        <v>terminato</v>
      </c>
      <c r="Q2680" t="str">
        <f t="shared" si="211"/>
        <v>0</v>
      </c>
      <c r="R2680" t="str">
        <f t="shared" si="211"/>
        <v>28</v>
      </c>
    </row>
    <row r="2681" spans="1:18" ht="12.75" customHeight="1" x14ac:dyDescent="0.3">
      <c r="A2681" s="16">
        <v>2686</v>
      </c>
      <c r="B2681" s="14" t="s">
        <v>1270</v>
      </c>
      <c r="C2681" s="14" t="s">
        <v>8</v>
      </c>
      <c r="D2681" s="14" t="s">
        <v>9</v>
      </c>
      <c r="E2681" s="15" t="s">
        <v>1391</v>
      </c>
      <c r="F2681" s="16">
        <v>10</v>
      </c>
      <c r="G2681" s="17">
        <v>21</v>
      </c>
      <c r="H2681" s="18">
        <f t="shared" si="207"/>
        <v>210</v>
      </c>
      <c r="I2681" s="14" t="str">
        <f t="shared" si="208"/>
        <v>ITA-SG-21</v>
      </c>
      <c r="J2681" s="32" t="str">
        <f>MID(Tabella1[[#This Row],[COD PRODOTTO]],3,3)</f>
        <v>777</v>
      </c>
      <c r="K2681" s="32"/>
      <c r="L2681" t="str">
        <f t="shared" si="209"/>
        <v>terminato</v>
      </c>
      <c r="M2681" t="str">
        <f t="shared" si="210"/>
        <v>P1777155</v>
      </c>
      <c r="N2681" t="str">
        <f>TRIM(C2681)</f>
        <v>ITA</v>
      </c>
      <c r="O2681" t="str">
        <f>TRIM(D2681)</f>
        <v>SG</v>
      </c>
      <c r="P2681" t="str">
        <f>TRIM(E2681)</f>
        <v>non terminato</v>
      </c>
      <c r="Q2681" t="str">
        <f t="shared" si="211"/>
        <v>10</v>
      </c>
      <c r="R2681" t="str">
        <f t="shared" si="211"/>
        <v>21</v>
      </c>
    </row>
    <row r="2682" spans="1:18" ht="12.75" customHeight="1" x14ac:dyDescent="0.3">
      <c r="A2682" s="16">
        <v>2687</v>
      </c>
      <c r="B2682" s="14" t="s">
        <v>1270</v>
      </c>
      <c r="C2682" s="14" t="s">
        <v>8</v>
      </c>
      <c r="D2682" s="14" t="s">
        <v>9</v>
      </c>
      <c r="E2682" s="15" t="s">
        <v>1391</v>
      </c>
      <c r="F2682" s="16">
        <v>30</v>
      </c>
      <c r="G2682" s="17">
        <v>36</v>
      </c>
      <c r="H2682" s="18">
        <f t="shared" si="207"/>
        <v>1080</v>
      </c>
      <c r="I2682" s="14" t="str">
        <f t="shared" si="208"/>
        <v>ITA-SG-36</v>
      </c>
      <c r="J2682" s="32" t="str">
        <f>MID(Tabella1[[#This Row],[COD PRODOTTO]],3,3)</f>
        <v>777</v>
      </c>
      <c r="K2682" s="32"/>
      <c r="L2682" t="str">
        <f t="shared" si="209"/>
        <v>terminato</v>
      </c>
      <c r="M2682" t="str">
        <f t="shared" si="210"/>
        <v>P1777155</v>
      </c>
      <c r="N2682" t="str">
        <f>TRIM(C2682)</f>
        <v>ITA</v>
      </c>
      <c r="O2682" t="str">
        <f>TRIM(D2682)</f>
        <v>SG</v>
      </c>
      <c r="P2682" t="str">
        <f>TRIM(E2682)</f>
        <v>non terminato</v>
      </c>
      <c r="Q2682" t="str">
        <f t="shared" si="211"/>
        <v>30</v>
      </c>
      <c r="R2682" t="str">
        <f t="shared" si="211"/>
        <v>36</v>
      </c>
    </row>
    <row r="2683" spans="1:18" ht="12.75" customHeight="1" x14ac:dyDescent="0.3">
      <c r="A2683" s="16">
        <v>2688</v>
      </c>
      <c r="B2683" s="14" t="s">
        <v>1270</v>
      </c>
      <c r="C2683" s="14" t="s">
        <v>8</v>
      </c>
      <c r="D2683" s="14" t="s">
        <v>9</v>
      </c>
      <c r="E2683" s="15" t="s">
        <v>1391</v>
      </c>
      <c r="F2683" s="16">
        <v>20</v>
      </c>
      <c r="G2683" s="17">
        <v>36</v>
      </c>
      <c r="H2683" s="18">
        <f t="shared" si="207"/>
        <v>720</v>
      </c>
      <c r="I2683" s="14" t="str">
        <f t="shared" si="208"/>
        <v>ITA-SG-36</v>
      </c>
      <c r="J2683" s="32" t="str">
        <f>MID(Tabella1[[#This Row],[COD PRODOTTO]],3,3)</f>
        <v>777</v>
      </c>
      <c r="K2683" s="32"/>
      <c r="L2683" t="str">
        <f t="shared" si="209"/>
        <v>terminato</v>
      </c>
      <c r="M2683" t="str">
        <f t="shared" si="210"/>
        <v>P1777155</v>
      </c>
      <c r="N2683" t="str">
        <f>TRIM(C2683)</f>
        <v>ITA</v>
      </c>
      <c r="O2683" t="str">
        <f>TRIM(D2683)</f>
        <v>SG</v>
      </c>
      <c r="P2683" t="str">
        <f>TRIM(E2683)</f>
        <v>non terminato</v>
      </c>
      <c r="Q2683" t="str">
        <f t="shared" si="211"/>
        <v>20</v>
      </c>
      <c r="R2683" t="str">
        <f t="shared" si="211"/>
        <v>36</v>
      </c>
    </row>
    <row r="2684" spans="1:18" ht="12.75" customHeight="1" x14ac:dyDescent="0.3">
      <c r="A2684" s="16">
        <v>2689</v>
      </c>
      <c r="B2684" s="14" t="s">
        <v>1271</v>
      </c>
      <c r="C2684" s="14" t="s">
        <v>8</v>
      </c>
      <c r="D2684" s="14" t="s">
        <v>9</v>
      </c>
      <c r="E2684" s="15" t="s">
        <v>1391</v>
      </c>
      <c r="F2684" s="16">
        <v>10</v>
      </c>
      <c r="G2684" s="17">
        <v>20</v>
      </c>
      <c r="H2684" s="18">
        <f t="shared" si="207"/>
        <v>200</v>
      </c>
      <c r="I2684" s="14" t="str">
        <f t="shared" si="208"/>
        <v>ITA-SG-20</v>
      </c>
      <c r="J2684" s="32" t="str">
        <f>MID(Tabella1[[#This Row],[COD PRODOTTO]],3,3)</f>
        <v>587</v>
      </c>
      <c r="K2684" s="32"/>
      <c r="L2684" t="str">
        <f t="shared" si="209"/>
        <v>terminato</v>
      </c>
      <c r="M2684" t="str">
        <f t="shared" si="210"/>
        <v>R1587545</v>
      </c>
      <c r="N2684" t="str">
        <f>TRIM(C2684)</f>
        <v>ITA</v>
      </c>
      <c r="O2684" t="str">
        <f>TRIM(D2684)</f>
        <v>SG</v>
      </c>
      <c r="P2684" t="str">
        <f>TRIM(E2684)</f>
        <v>non terminato</v>
      </c>
      <c r="Q2684" t="str">
        <f t="shared" si="211"/>
        <v>10</v>
      </c>
      <c r="R2684" t="str">
        <f t="shared" si="211"/>
        <v>20</v>
      </c>
    </row>
    <row r="2685" spans="1:18" ht="12.75" customHeight="1" x14ac:dyDescent="0.3">
      <c r="A2685" s="16">
        <v>2690</v>
      </c>
      <c r="B2685" s="14" t="s">
        <v>1271</v>
      </c>
      <c r="C2685" s="14" t="s">
        <v>8</v>
      </c>
      <c r="D2685" s="14" t="s">
        <v>9</v>
      </c>
      <c r="E2685" s="14" t="s">
        <v>10</v>
      </c>
      <c r="F2685" s="16">
        <v>0</v>
      </c>
      <c r="G2685" s="17">
        <v>25</v>
      </c>
      <c r="H2685" s="18" t="str">
        <f t="shared" si="207"/>
        <v/>
      </c>
      <c r="I2685" s="14" t="str">
        <f t="shared" si="208"/>
        <v>ITA-SG-25</v>
      </c>
      <c r="J2685" s="32" t="str">
        <f>MID(Tabella1[[#This Row],[COD PRODOTTO]],3,3)</f>
        <v>587</v>
      </c>
      <c r="K2685" s="32"/>
      <c r="L2685" t="str">
        <f t="shared" si="209"/>
        <v>terminato</v>
      </c>
      <c r="M2685" t="str">
        <f t="shared" si="210"/>
        <v>R1587545</v>
      </c>
      <c r="N2685" t="str">
        <f>TRIM(C2685)</f>
        <v>ITA</v>
      </c>
      <c r="O2685" t="str">
        <f>TRIM(D2685)</f>
        <v>SG</v>
      </c>
      <c r="P2685" t="str">
        <f>TRIM(E2685)</f>
        <v>terminato</v>
      </c>
      <c r="Q2685" t="str">
        <f t="shared" si="211"/>
        <v>0</v>
      </c>
      <c r="R2685" t="str">
        <f t="shared" si="211"/>
        <v>25</v>
      </c>
    </row>
    <row r="2686" spans="1:18" ht="12.75" customHeight="1" x14ac:dyDescent="0.3">
      <c r="A2686" s="16">
        <v>2691</v>
      </c>
      <c r="B2686" s="14" t="s">
        <v>1272</v>
      </c>
      <c r="C2686" s="14" t="s">
        <v>8</v>
      </c>
      <c r="D2686" s="14" t="s">
        <v>47</v>
      </c>
      <c r="E2686" s="15" t="s">
        <v>1391</v>
      </c>
      <c r="F2686" s="16">
        <v>30</v>
      </c>
      <c r="G2686" s="17">
        <v>16</v>
      </c>
      <c r="H2686" s="18">
        <f t="shared" si="207"/>
        <v>480</v>
      </c>
      <c r="I2686" s="14" t="str">
        <f t="shared" si="208"/>
        <v>ITA-zan pin SPA-16</v>
      </c>
      <c r="J2686" s="32" t="str">
        <f>MID(Tabella1[[#This Row],[COD PRODOTTO]],3,3)</f>
        <v>791</v>
      </c>
      <c r="K2686" s="32"/>
      <c r="L2686" t="str">
        <f t="shared" si="209"/>
        <v>terminato</v>
      </c>
      <c r="M2686" t="str">
        <f t="shared" si="210"/>
        <v>G3791803</v>
      </c>
      <c r="N2686" t="str">
        <f>TRIM(C2686)</f>
        <v>ITA</v>
      </c>
      <c r="O2686" t="str">
        <f>TRIM(D2686)</f>
        <v>zan pin SPA</v>
      </c>
      <c r="P2686" t="str">
        <f>TRIM(E2686)</f>
        <v>non terminato</v>
      </c>
      <c r="Q2686" t="str">
        <f t="shared" si="211"/>
        <v>30</v>
      </c>
      <c r="R2686" t="str">
        <f t="shared" si="211"/>
        <v>16</v>
      </c>
    </row>
    <row r="2687" spans="1:18" ht="12.75" customHeight="1" x14ac:dyDescent="0.3">
      <c r="A2687" s="16">
        <v>2692</v>
      </c>
      <c r="B2687" s="14" t="s">
        <v>1272</v>
      </c>
      <c r="C2687" s="14" t="s">
        <v>8</v>
      </c>
      <c r="D2687" s="14" t="s">
        <v>47</v>
      </c>
      <c r="E2687" s="15" t="s">
        <v>1391</v>
      </c>
      <c r="F2687" s="16">
        <v>10</v>
      </c>
      <c r="G2687" s="17">
        <v>21</v>
      </c>
      <c r="H2687" s="18">
        <f t="shared" si="207"/>
        <v>210</v>
      </c>
      <c r="I2687" s="14" t="str">
        <f t="shared" si="208"/>
        <v>ITA-zan pin SPA-21</v>
      </c>
      <c r="J2687" s="32" t="str">
        <f>MID(Tabella1[[#This Row],[COD PRODOTTO]],3,3)</f>
        <v>791</v>
      </c>
      <c r="K2687" s="32"/>
      <c r="L2687" t="str">
        <f t="shared" si="209"/>
        <v>terminato</v>
      </c>
      <c r="M2687" t="str">
        <f t="shared" si="210"/>
        <v>G3791803</v>
      </c>
      <c r="N2687" t="str">
        <f>TRIM(C2687)</f>
        <v>ITA</v>
      </c>
      <c r="O2687" t="str">
        <f>TRIM(D2687)</f>
        <v>zan pin SPA</v>
      </c>
      <c r="P2687" t="str">
        <f>TRIM(E2687)</f>
        <v>non terminato</v>
      </c>
      <c r="Q2687" t="str">
        <f t="shared" si="211"/>
        <v>10</v>
      </c>
      <c r="R2687" t="str">
        <f t="shared" si="211"/>
        <v>21</v>
      </c>
    </row>
    <row r="2688" spans="1:18" ht="12.75" customHeight="1" x14ac:dyDescent="0.3">
      <c r="A2688" s="16">
        <v>2693</v>
      </c>
      <c r="B2688" s="14" t="s">
        <v>1272</v>
      </c>
      <c r="C2688" s="14" t="s">
        <v>8</v>
      </c>
      <c r="D2688" s="14" t="s">
        <v>47</v>
      </c>
      <c r="E2688" s="14" t="s">
        <v>10</v>
      </c>
      <c r="F2688" s="16">
        <v>0</v>
      </c>
      <c r="G2688" s="17">
        <v>17</v>
      </c>
      <c r="H2688" s="18" t="str">
        <f t="shared" si="207"/>
        <v/>
      </c>
      <c r="I2688" s="14" t="str">
        <f t="shared" si="208"/>
        <v>ITA-zan pin SPA-17</v>
      </c>
      <c r="J2688" s="32" t="str">
        <f>MID(Tabella1[[#This Row],[COD PRODOTTO]],3,3)</f>
        <v>791</v>
      </c>
      <c r="K2688" s="32"/>
      <c r="L2688" t="str">
        <f t="shared" si="209"/>
        <v>terminato</v>
      </c>
      <c r="M2688" t="str">
        <f t="shared" si="210"/>
        <v>G3791803</v>
      </c>
      <c r="N2688" t="str">
        <f>TRIM(C2688)</f>
        <v>ITA</v>
      </c>
      <c r="O2688" t="str">
        <f>TRIM(D2688)</f>
        <v>zan pin SPA</v>
      </c>
      <c r="P2688" t="str">
        <f>TRIM(E2688)</f>
        <v>terminato</v>
      </c>
      <c r="Q2688" t="str">
        <f t="shared" si="211"/>
        <v>0</v>
      </c>
      <c r="R2688" t="str">
        <f t="shared" si="211"/>
        <v>17</v>
      </c>
    </row>
    <row r="2689" spans="1:18" ht="12.75" customHeight="1" x14ac:dyDescent="0.3">
      <c r="A2689" s="16">
        <v>2694</v>
      </c>
      <c r="B2689" s="14" t="s">
        <v>1273</v>
      </c>
      <c r="C2689" s="14" t="s">
        <v>8</v>
      </c>
      <c r="D2689" s="14" t="s">
        <v>36</v>
      </c>
      <c r="E2689" s="14" t="s">
        <v>10</v>
      </c>
      <c r="F2689" s="16">
        <v>0</v>
      </c>
      <c r="G2689" s="17">
        <v>33</v>
      </c>
      <c r="H2689" s="18" t="str">
        <f t="shared" si="207"/>
        <v/>
      </c>
      <c r="I2689" s="14" t="str">
        <f t="shared" si="208"/>
        <v>ITA-zan VETRI-33</v>
      </c>
      <c r="J2689" s="32" t="str">
        <f>MID(Tabella1[[#This Row],[COD PRODOTTO]],3,3)</f>
        <v>285</v>
      </c>
      <c r="K2689" s="32"/>
      <c r="L2689" t="str">
        <f t="shared" si="209"/>
        <v>terminato</v>
      </c>
      <c r="M2689" t="str">
        <f t="shared" si="210"/>
        <v>P0285911</v>
      </c>
      <c r="N2689" t="str">
        <f>TRIM(C2689)</f>
        <v>ITA</v>
      </c>
      <c r="O2689" t="str">
        <f>TRIM(D2689)</f>
        <v>zan VETRI</v>
      </c>
      <c r="P2689" t="str">
        <f>TRIM(E2689)</f>
        <v>terminato</v>
      </c>
      <c r="Q2689" t="str">
        <f t="shared" si="211"/>
        <v>0</v>
      </c>
      <c r="R2689" t="str">
        <f t="shared" si="211"/>
        <v>33</v>
      </c>
    </row>
    <row r="2690" spans="1:18" ht="12.75" customHeight="1" x14ac:dyDescent="0.3">
      <c r="A2690" s="16">
        <v>2695</v>
      </c>
      <c r="B2690" s="14" t="s">
        <v>1274</v>
      </c>
      <c r="C2690" s="14" t="s">
        <v>8</v>
      </c>
      <c r="D2690" s="14" t="s">
        <v>97</v>
      </c>
      <c r="E2690" s="15" t="s">
        <v>1391</v>
      </c>
      <c r="F2690" s="16">
        <v>30</v>
      </c>
      <c r="G2690" s="17">
        <v>40</v>
      </c>
      <c r="H2690" s="18">
        <f t="shared" ref="H2690:H2753" si="212">IF(G2690*F2690=0,"",G2690*F2690)</f>
        <v>1200</v>
      </c>
      <c r="I2690" s="14" t="str">
        <f t="shared" ref="I2690:I2753" si="213">_xlfn.CONCAT(C2690,"-",D2690,"-",G2690)</f>
        <v>ITA-zan SPA-40</v>
      </c>
      <c r="J2690" s="32" t="str">
        <f>MID(Tabella1[[#This Row],[COD PRODOTTO]],3,3)</f>
        <v>114</v>
      </c>
      <c r="K2690" s="32"/>
      <c r="L2690" t="str">
        <f t="shared" si="209"/>
        <v>terminato</v>
      </c>
      <c r="M2690" t="str">
        <f t="shared" si="210"/>
        <v>S3114511</v>
      </c>
      <c r="N2690" t="str">
        <f>TRIM(C2690)</f>
        <v>ITA</v>
      </c>
      <c r="O2690" t="str">
        <f>TRIM(D2690)</f>
        <v>zan SPA</v>
      </c>
      <c r="P2690" t="str">
        <f t="shared" ref="P2690:R2753" si="214">TRIM(E2690)</f>
        <v>non terminato</v>
      </c>
      <c r="Q2690" t="str">
        <f t="shared" si="211"/>
        <v>30</v>
      </c>
      <c r="R2690" t="str">
        <f t="shared" si="211"/>
        <v>40</v>
      </c>
    </row>
    <row r="2691" spans="1:18" ht="12.75" customHeight="1" x14ac:dyDescent="0.3">
      <c r="A2691" s="16">
        <v>2696</v>
      </c>
      <c r="B2691" s="14" t="s">
        <v>1274</v>
      </c>
      <c r="C2691" s="14" t="s">
        <v>8</v>
      </c>
      <c r="D2691" s="14" t="s">
        <v>97</v>
      </c>
      <c r="E2691" s="15" t="s">
        <v>1391</v>
      </c>
      <c r="F2691" s="16">
        <v>10</v>
      </c>
      <c r="G2691" s="17">
        <v>37</v>
      </c>
      <c r="H2691" s="18">
        <f t="shared" si="212"/>
        <v>370</v>
      </c>
      <c r="I2691" s="14" t="str">
        <f t="shared" si="213"/>
        <v>ITA-zan SPA-37</v>
      </c>
      <c r="J2691" s="32" t="str">
        <f>MID(Tabella1[[#This Row],[COD PRODOTTO]],3,3)</f>
        <v>114</v>
      </c>
      <c r="K2691" s="32"/>
      <c r="L2691" t="str">
        <f t="shared" ref="L2691:L2754" si="215">IF($E2691="","non terminato","terminato")</f>
        <v>terminato</v>
      </c>
      <c r="M2691" t="str">
        <f t="shared" ref="M2691:M2754" si="216">TRIM(B2691)</f>
        <v>S3114511</v>
      </c>
      <c r="N2691" t="str">
        <f>TRIM(C2691)</f>
        <v>ITA</v>
      </c>
      <c r="O2691" t="str">
        <f>TRIM(D2691)</f>
        <v>zan SPA</v>
      </c>
      <c r="P2691" t="str">
        <f t="shared" si="214"/>
        <v>non terminato</v>
      </c>
      <c r="Q2691" t="str">
        <f t="shared" si="214"/>
        <v>10</v>
      </c>
      <c r="R2691" t="str">
        <f t="shared" si="214"/>
        <v>37</v>
      </c>
    </row>
    <row r="2692" spans="1:18" ht="12.75" customHeight="1" x14ac:dyDescent="0.3">
      <c r="A2692" s="16">
        <v>2697</v>
      </c>
      <c r="B2692" s="14" t="s">
        <v>1274</v>
      </c>
      <c r="C2692" s="14" t="s">
        <v>8</v>
      </c>
      <c r="D2692" s="14" t="s">
        <v>97</v>
      </c>
      <c r="E2692" s="14" t="s">
        <v>10</v>
      </c>
      <c r="F2692" s="16">
        <v>0</v>
      </c>
      <c r="G2692" s="17">
        <v>15</v>
      </c>
      <c r="H2692" s="18" t="str">
        <f t="shared" si="212"/>
        <v/>
      </c>
      <c r="I2692" s="14" t="str">
        <f t="shared" si="213"/>
        <v>ITA-zan SPA-15</v>
      </c>
      <c r="J2692" s="32" t="str">
        <f>MID(Tabella1[[#This Row],[COD PRODOTTO]],3,3)</f>
        <v>114</v>
      </c>
      <c r="K2692" s="32"/>
      <c r="L2692" t="str">
        <f t="shared" si="215"/>
        <v>terminato</v>
      </c>
      <c r="M2692" t="str">
        <f t="shared" si="216"/>
        <v>S3114511</v>
      </c>
      <c r="N2692" t="str">
        <f>TRIM(C2692)</f>
        <v>ITA</v>
      </c>
      <c r="O2692" t="str">
        <f>TRIM(D2692)</f>
        <v>zan SPA</v>
      </c>
      <c r="P2692" t="str">
        <f t="shared" si="214"/>
        <v>terminato</v>
      </c>
      <c r="Q2692" t="str">
        <f t="shared" si="214"/>
        <v>0</v>
      </c>
      <c r="R2692" t="str">
        <f t="shared" si="214"/>
        <v>15</v>
      </c>
    </row>
    <row r="2693" spans="1:18" ht="12.75" customHeight="1" x14ac:dyDescent="0.3">
      <c r="A2693" s="16">
        <v>2698</v>
      </c>
      <c r="B2693" s="14" t="s">
        <v>1274</v>
      </c>
      <c r="C2693" s="14" t="s">
        <v>8</v>
      </c>
      <c r="D2693" s="14" t="s">
        <v>97</v>
      </c>
      <c r="E2693" s="15" t="s">
        <v>1391</v>
      </c>
      <c r="F2693" s="16">
        <v>20</v>
      </c>
      <c r="G2693" s="17">
        <v>19</v>
      </c>
      <c r="H2693" s="18">
        <f t="shared" si="212"/>
        <v>380</v>
      </c>
      <c r="I2693" s="14" t="str">
        <f t="shared" si="213"/>
        <v>ITA-zan SPA-19</v>
      </c>
      <c r="J2693" s="32" t="str">
        <f>MID(Tabella1[[#This Row],[COD PRODOTTO]],3,3)</f>
        <v>114</v>
      </c>
      <c r="K2693" s="32"/>
      <c r="L2693" t="str">
        <f t="shared" si="215"/>
        <v>terminato</v>
      </c>
      <c r="M2693" t="str">
        <f t="shared" si="216"/>
        <v>S3114511</v>
      </c>
      <c r="N2693" t="str">
        <f>TRIM(C2693)</f>
        <v>ITA</v>
      </c>
      <c r="O2693" t="str">
        <f>TRIM(D2693)</f>
        <v>zan SPA</v>
      </c>
      <c r="P2693" t="str">
        <f t="shared" si="214"/>
        <v>non terminato</v>
      </c>
      <c r="Q2693" t="str">
        <f t="shared" si="214"/>
        <v>20</v>
      </c>
      <c r="R2693" t="str">
        <f t="shared" si="214"/>
        <v>19</v>
      </c>
    </row>
    <row r="2694" spans="1:18" ht="12.75" customHeight="1" x14ac:dyDescent="0.3">
      <c r="A2694" s="16">
        <v>2699</v>
      </c>
      <c r="B2694" s="14" t="s">
        <v>1275</v>
      </c>
      <c r="C2694" s="14" t="s">
        <v>8</v>
      </c>
      <c r="D2694" s="14" t="s">
        <v>65</v>
      </c>
      <c r="E2694" s="14" t="s">
        <v>10</v>
      </c>
      <c r="F2694" s="16">
        <v>0</v>
      </c>
      <c r="G2694" s="17">
        <v>19</v>
      </c>
      <c r="H2694" s="18" t="str">
        <f t="shared" si="212"/>
        <v/>
      </c>
      <c r="I2694" s="14" t="str">
        <f t="shared" si="213"/>
        <v>ITA-zan PAM-19</v>
      </c>
      <c r="J2694" s="32" t="str">
        <f>MID(Tabella1[[#This Row],[COD PRODOTTO]],3,3)</f>
        <v>995</v>
      </c>
      <c r="K2694" s="32"/>
      <c r="L2694" t="str">
        <f t="shared" si="215"/>
        <v>terminato</v>
      </c>
      <c r="M2694" t="str">
        <f t="shared" si="216"/>
        <v>D5995032</v>
      </c>
      <c r="N2694" t="str">
        <f>TRIM(C2694)</f>
        <v>ITA</v>
      </c>
      <c r="O2694" t="str">
        <f>TRIM(D2694)</f>
        <v>zan PAM</v>
      </c>
      <c r="P2694" t="str">
        <f t="shared" si="214"/>
        <v>terminato</v>
      </c>
      <c r="Q2694" t="str">
        <f t="shared" si="214"/>
        <v>0</v>
      </c>
      <c r="R2694" t="str">
        <f t="shared" si="214"/>
        <v>19</v>
      </c>
    </row>
    <row r="2695" spans="1:18" ht="12.75" customHeight="1" x14ac:dyDescent="0.3">
      <c r="A2695" s="16">
        <v>2700</v>
      </c>
      <c r="B2695" s="14" t="s">
        <v>1275</v>
      </c>
      <c r="C2695" s="14" t="s">
        <v>8</v>
      </c>
      <c r="D2695" s="14" t="s">
        <v>65</v>
      </c>
      <c r="E2695" s="15" t="s">
        <v>1391</v>
      </c>
      <c r="F2695" s="16">
        <v>10</v>
      </c>
      <c r="G2695" s="17">
        <v>33</v>
      </c>
      <c r="H2695" s="18">
        <f t="shared" si="212"/>
        <v>330</v>
      </c>
      <c r="I2695" s="14" t="str">
        <f t="shared" si="213"/>
        <v>ITA-zan PAM-33</v>
      </c>
      <c r="J2695" s="32" t="str">
        <f>MID(Tabella1[[#This Row],[COD PRODOTTO]],3,3)</f>
        <v>995</v>
      </c>
      <c r="K2695" s="32"/>
      <c r="L2695" t="str">
        <f t="shared" si="215"/>
        <v>terminato</v>
      </c>
      <c r="M2695" t="str">
        <f t="shared" si="216"/>
        <v>D5995032</v>
      </c>
      <c r="N2695" t="str">
        <f>TRIM(C2695)</f>
        <v>ITA</v>
      </c>
      <c r="O2695" t="str">
        <f>TRIM(D2695)</f>
        <v>zan PAM</v>
      </c>
      <c r="P2695" t="str">
        <f t="shared" si="214"/>
        <v>non terminato</v>
      </c>
      <c r="Q2695" t="str">
        <f t="shared" si="214"/>
        <v>10</v>
      </c>
      <c r="R2695" t="str">
        <f t="shared" si="214"/>
        <v>33</v>
      </c>
    </row>
    <row r="2696" spans="1:18" ht="12.75" customHeight="1" x14ac:dyDescent="0.3">
      <c r="A2696" s="16">
        <v>2701</v>
      </c>
      <c r="B2696" s="14" t="s">
        <v>1275</v>
      </c>
      <c r="C2696" s="14" t="s">
        <v>8</v>
      </c>
      <c r="D2696" s="14" t="s">
        <v>65</v>
      </c>
      <c r="E2696" s="15" t="s">
        <v>1391</v>
      </c>
      <c r="F2696" s="16">
        <v>30</v>
      </c>
      <c r="G2696" s="17">
        <v>11</v>
      </c>
      <c r="H2696" s="18">
        <f t="shared" si="212"/>
        <v>330</v>
      </c>
      <c r="I2696" s="14" t="str">
        <f t="shared" si="213"/>
        <v>ITA-zan PAM-11</v>
      </c>
      <c r="J2696" s="32" t="str">
        <f>MID(Tabella1[[#This Row],[COD PRODOTTO]],3,3)</f>
        <v>995</v>
      </c>
      <c r="K2696" s="32"/>
      <c r="L2696" t="str">
        <f t="shared" si="215"/>
        <v>terminato</v>
      </c>
      <c r="M2696" t="str">
        <f t="shared" si="216"/>
        <v>D5995032</v>
      </c>
      <c r="N2696" t="str">
        <f>TRIM(C2696)</f>
        <v>ITA</v>
      </c>
      <c r="O2696" t="str">
        <f>TRIM(D2696)</f>
        <v>zan PAM</v>
      </c>
      <c r="P2696" t="str">
        <f t="shared" si="214"/>
        <v>non terminato</v>
      </c>
      <c r="Q2696" t="str">
        <f t="shared" si="214"/>
        <v>30</v>
      </c>
      <c r="R2696" t="str">
        <f t="shared" si="214"/>
        <v>11</v>
      </c>
    </row>
    <row r="2697" spans="1:18" ht="12.75" customHeight="1" x14ac:dyDescent="0.3">
      <c r="A2697" s="16">
        <v>2702</v>
      </c>
      <c r="B2697" s="14" t="s">
        <v>1276</v>
      </c>
      <c r="C2697" s="14" t="s">
        <v>14</v>
      </c>
      <c r="D2697" s="14" t="s">
        <v>16</v>
      </c>
      <c r="E2697" s="15" t="s">
        <v>1391</v>
      </c>
      <c r="F2697" s="16">
        <v>30</v>
      </c>
      <c r="G2697" s="17">
        <v>10</v>
      </c>
      <c r="H2697" s="18">
        <f t="shared" si="212"/>
        <v>300</v>
      </c>
      <c r="I2697" s="14" t="str">
        <f t="shared" si="213"/>
        <v>EGY-EGYPTIAN SAE-10</v>
      </c>
      <c r="J2697" s="32" t="str">
        <f>MID(Tabella1[[#This Row],[COD PRODOTTO]],3,3)</f>
        <v>630</v>
      </c>
      <c r="K2697" s="32"/>
      <c r="L2697" t="str">
        <f t="shared" si="215"/>
        <v>terminato</v>
      </c>
      <c r="M2697" t="str">
        <f t="shared" si="216"/>
        <v>A4630197</v>
      </c>
      <c r="N2697" t="str">
        <f>TRIM(C2697)</f>
        <v>EGY</v>
      </c>
      <c r="O2697" t="str">
        <f>TRIM(D2697)</f>
        <v>EGYPTIAN SAE</v>
      </c>
      <c r="P2697" t="str">
        <f t="shared" si="214"/>
        <v>non terminato</v>
      </c>
      <c r="Q2697" t="str">
        <f t="shared" si="214"/>
        <v>30</v>
      </c>
      <c r="R2697" t="str">
        <f t="shared" si="214"/>
        <v>10</v>
      </c>
    </row>
    <row r="2698" spans="1:18" ht="12.75" customHeight="1" x14ac:dyDescent="0.3">
      <c r="A2698" s="16">
        <v>2703</v>
      </c>
      <c r="B2698" s="14" t="s">
        <v>1276</v>
      </c>
      <c r="C2698" s="14" t="s">
        <v>14</v>
      </c>
      <c r="D2698" s="14" t="s">
        <v>16</v>
      </c>
      <c r="E2698" s="14" t="s">
        <v>10</v>
      </c>
      <c r="F2698" s="16">
        <v>0</v>
      </c>
      <c r="G2698" s="17">
        <v>33</v>
      </c>
      <c r="H2698" s="18" t="str">
        <f t="shared" si="212"/>
        <v/>
      </c>
      <c r="I2698" s="14" t="str">
        <f t="shared" si="213"/>
        <v>EGY-EGYPTIAN SAE-33</v>
      </c>
      <c r="J2698" s="32" t="str">
        <f>MID(Tabella1[[#This Row],[COD PRODOTTO]],3,3)</f>
        <v>630</v>
      </c>
      <c r="K2698" s="32"/>
      <c r="L2698" t="str">
        <f t="shared" si="215"/>
        <v>terminato</v>
      </c>
      <c r="M2698" t="str">
        <f t="shared" si="216"/>
        <v>A4630197</v>
      </c>
      <c r="N2698" t="str">
        <f>TRIM(C2698)</f>
        <v>EGY</v>
      </c>
      <c r="O2698" t="str">
        <f>TRIM(D2698)</f>
        <v>EGYPTIAN SAE</v>
      </c>
      <c r="P2698" t="str">
        <f t="shared" si="214"/>
        <v>terminato</v>
      </c>
      <c r="Q2698" t="str">
        <f t="shared" si="214"/>
        <v>0</v>
      </c>
      <c r="R2698" t="str">
        <f t="shared" si="214"/>
        <v>33</v>
      </c>
    </row>
    <row r="2699" spans="1:18" ht="12.75" customHeight="1" x14ac:dyDescent="0.3">
      <c r="A2699" s="16">
        <v>2704</v>
      </c>
      <c r="B2699" s="14" t="s">
        <v>1277</v>
      </c>
      <c r="C2699" s="14" t="s">
        <v>83</v>
      </c>
      <c r="D2699" s="14" t="s">
        <v>84</v>
      </c>
      <c r="E2699" s="15" t="s">
        <v>1391</v>
      </c>
      <c r="F2699" s="16">
        <v>30</v>
      </c>
      <c r="G2699" s="17">
        <v>12</v>
      </c>
      <c r="H2699" s="18">
        <f t="shared" si="212"/>
        <v>360</v>
      </c>
      <c r="I2699" s="14" t="str">
        <f t="shared" si="213"/>
        <v>GRC-zan ABEE-12</v>
      </c>
      <c r="J2699" s="32" t="str">
        <f>MID(Tabella1[[#This Row],[COD PRODOTTO]],3,3)</f>
        <v>169</v>
      </c>
      <c r="K2699" s="32"/>
      <c r="L2699" t="str">
        <f t="shared" si="215"/>
        <v>terminato</v>
      </c>
      <c r="M2699" t="str">
        <f t="shared" si="216"/>
        <v>R2169169</v>
      </c>
      <c r="N2699" t="str">
        <f>TRIM(C2699)</f>
        <v>GRC</v>
      </c>
      <c r="O2699" t="str">
        <f>TRIM(D2699)</f>
        <v>zan ABEE</v>
      </c>
      <c r="P2699" t="str">
        <f t="shared" si="214"/>
        <v>non terminato</v>
      </c>
      <c r="Q2699" t="str">
        <f t="shared" si="214"/>
        <v>30</v>
      </c>
      <c r="R2699" t="str">
        <f t="shared" si="214"/>
        <v>12</v>
      </c>
    </row>
    <row r="2700" spans="1:18" ht="12.75" customHeight="1" x14ac:dyDescent="0.3">
      <c r="A2700" s="16">
        <v>2705</v>
      </c>
      <c r="B2700" s="14" t="s">
        <v>1277</v>
      </c>
      <c r="C2700" s="14" t="s">
        <v>83</v>
      </c>
      <c r="D2700" s="14" t="s">
        <v>84</v>
      </c>
      <c r="E2700" s="15" t="s">
        <v>1391</v>
      </c>
      <c r="F2700" s="16">
        <v>10</v>
      </c>
      <c r="G2700" s="17">
        <v>40</v>
      </c>
      <c r="H2700" s="18">
        <f t="shared" si="212"/>
        <v>400</v>
      </c>
      <c r="I2700" s="14" t="str">
        <f t="shared" si="213"/>
        <v>GRC-zan ABEE-40</v>
      </c>
      <c r="J2700" s="32" t="str">
        <f>MID(Tabella1[[#This Row],[COD PRODOTTO]],3,3)</f>
        <v>169</v>
      </c>
      <c r="K2700" s="32"/>
      <c r="L2700" t="str">
        <f t="shared" si="215"/>
        <v>terminato</v>
      </c>
      <c r="M2700" t="str">
        <f t="shared" si="216"/>
        <v>R2169169</v>
      </c>
      <c r="N2700" t="str">
        <f>TRIM(C2700)</f>
        <v>GRC</v>
      </c>
      <c r="O2700" t="str">
        <f>TRIM(D2700)</f>
        <v>zan ABEE</v>
      </c>
      <c r="P2700" t="str">
        <f t="shared" si="214"/>
        <v>non terminato</v>
      </c>
      <c r="Q2700" t="str">
        <f t="shared" si="214"/>
        <v>10</v>
      </c>
      <c r="R2700" t="str">
        <f t="shared" si="214"/>
        <v>40</v>
      </c>
    </row>
    <row r="2701" spans="1:18" ht="12.75" customHeight="1" x14ac:dyDescent="0.3">
      <c r="A2701" s="16">
        <v>2706</v>
      </c>
      <c r="B2701" s="14" t="s">
        <v>1277</v>
      </c>
      <c r="C2701" s="14" t="s">
        <v>83</v>
      </c>
      <c r="D2701" s="14" t="s">
        <v>84</v>
      </c>
      <c r="E2701" s="14" t="s">
        <v>10</v>
      </c>
      <c r="F2701" s="16">
        <v>0</v>
      </c>
      <c r="G2701" s="17">
        <v>29</v>
      </c>
      <c r="H2701" s="18" t="str">
        <f t="shared" si="212"/>
        <v/>
      </c>
      <c r="I2701" s="14" t="str">
        <f t="shared" si="213"/>
        <v>GRC-zan ABEE-29</v>
      </c>
      <c r="J2701" s="32" t="str">
        <f>MID(Tabella1[[#This Row],[COD PRODOTTO]],3,3)</f>
        <v>169</v>
      </c>
      <c r="K2701" s="32"/>
      <c r="L2701" t="str">
        <f t="shared" si="215"/>
        <v>terminato</v>
      </c>
      <c r="M2701" t="str">
        <f t="shared" si="216"/>
        <v>R2169169</v>
      </c>
      <c r="N2701" t="str">
        <f>TRIM(C2701)</f>
        <v>GRC</v>
      </c>
      <c r="O2701" t="str">
        <f>TRIM(D2701)</f>
        <v>zan ABEE</v>
      </c>
      <c r="P2701" t="str">
        <f t="shared" si="214"/>
        <v>terminato</v>
      </c>
      <c r="Q2701" t="str">
        <f t="shared" si="214"/>
        <v>0</v>
      </c>
      <c r="R2701" t="str">
        <f t="shared" si="214"/>
        <v>29</v>
      </c>
    </row>
    <row r="2702" spans="1:18" ht="12.75" customHeight="1" x14ac:dyDescent="0.3">
      <c r="A2702" s="16">
        <v>2707</v>
      </c>
      <c r="B2702" s="14" t="s">
        <v>1278</v>
      </c>
      <c r="C2702" s="14" t="s">
        <v>8</v>
      </c>
      <c r="D2702" s="14" t="s">
        <v>9</v>
      </c>
      <c r="E2702" s="14" t="s">
        <v>10</v>
      </c>
      <c r="F2702" s="16">
        <v>0</v>
      </c>
      <c r="G2702" s="17">
        <v>37</v>
      </c>
      <c r="H2702" s="18" t="str">
        <f t="shared" si="212"/>
        <v/>
      </c>
      <c r="I2702" s="14" t="str">
        <f t="shared" si="213"/>
        <v>ITA-SG-37</v>
      </c>
      <c r="J2702" s="32" t="str">
        <f>MID(Tabella1[[#This Row],[COD PRODOTTO]],3,3)</f>
        <v>536</v>
      </c>
      <c r="K2702" s="32"/>
      <c r="L2702" t="str">
        <f t="shared" si="215"/>
        <v>terminato</v>
      </c>
      <c r="M2702" t="str">
        <f t="shared" si="216"/>
        <v>P6536523</v>
      </c>
      <c r="N2702" t="str">
        <f>TRIM(C2702)</f>
        <v>ITA</v>
      </c>
      <c r="O2702" t="str">
        <f>TRIM(D2702)</f>
        <v>SG</v>
      </c>
      <c r="P2702" t="str">
        <f t="shared" si="214"/>
        <v>terminato</v>
      </c>
      <c r="Q2702" t="str">
        <f t="shared" si="214"/>
        <v>0</v>
      </c>
      <c r="R2702" t="str">
        <f t="shared" si="214"/>
        <v>37</v>
      </c>
    </row>
    <row r="2703" spans="1:18" ht="12.75" customHeight="1" x14ac:dyDescent="0.3">
      <c r="A2703" s="16">
        <v>2708</v>
      </c>
      <c r="B2703" s="14" t="s">
        <v>1278</v>
      </c>
      <c r="C2703" s="14" t="s">
        <v>8</v>
      </c>
      <c r="D2703" s="14" t="s">
        <v>9</v>
      </c>
      <c r="E2703" s="15" t="s">
        <v>1391</v>
      </c>
      <c r="F2703" s="16">
        <v>30</v>
      </c>
      <c r="G2703" s="17">
        <v>29</v>
      </c>
      <c r="H2703" s="18">
        <f t="shared" si="212"/>
        <v>870</v>
      </c>
      <c r="I2703" s="14" t="str">
        <f t="shared" si="213"/>
        <v>ITA-SG-29</v>
      </c>
      <c r="J2703" s="32" t="str">
        <f>MID(Tabella1[[#This Row],[COD PRODOTTO]],3,3)</f>
        <v>536</v>
      </c>
      <c r="K2703" s="32"/>
      <c r="L2703" t="str">
        <f t="shared" si="215"/>
        <v>terminato</v>
      </c>
      <c r="M2703" t="str">
        <f t="shared" si="216"/>
        <v>P6536523</v>
      </c>
      <c r="N2703" t="str">
        <f>TRIM(C2703)</f>
        <v>ITA</v>
      </c>
      <c r="O2703" t="str">
        <f>TRIM(D2703)</f>
        <v>SG</v>
      </c>
      <c r="P2703" t="str">
        <f t="shared" si="214"/>
        <v>non terminato</v>
      </c>
      <c r="Q2703" t="str">
        <f t="shared" si="214"/>
        <v>30</v>
      </c>
      <c r="R2703" t="str">
        <f t="shared" si="214"/>
        <v>29</v>
      </c>
    </row>
    <row r="2704" spans="1:18" ht="12.75" customHeight="1" x14ac:dyDescent="0.3">
      <c r="A2704" s="16">
        <v>2709</v>
      </c>
      <c r="B2704" s="14" t="s">
        <v>1279</v>
      </c>
      <c r="C2704" s="14" t="s">
        <v>8</v>
      </c>
      <c r="D2704" s="14" t="s">
        <v>47</v>
      </c>
      <c r="E2704" s="14" t="s">
        <v>10</v>
      </c>
      <c r="F2704" s="16">
        <v>0</v>
      </c>
      <c r="G2704" s="17">
        <v>20</v>
      </c>
      <c r="H2704" s="18" t="str">
        <f t="shared" si="212"/>
        <v/>
      </c>
      <c r="I2704" s="14" t="str">
        <f t="shared" si="213"/>
        <v>ITA-zan pin SPA-20</v>
      </c>
      <c r="J2704" s="32" t="str">
        <f>MID(Tabella1[[#This Row],[COD PRODOTTO]],3,3)</f>
        <v>228</v>
      </c>
      <c r="K2704" s="32"/>
      <c r="L2704" t="str">
        <f t="shared" si="215"/>
        <v>terminato</v>
      </c>
      <c r="M2704" t="str">
        <f t="shared" si="216"/>
        <v>A0228002</v>
      </c>
      <c r="N2704" t="str">
        <f>TRIM(C2704)</f>
        <v>ITA</v>
      </c>
      <c r="O2704" t="str">
        <f>TRIM(D2704)</f>
        <v>zan pin SPA</v>
      </c>
      <c r="P2704" t="str">
        <f t="shared" si="214"/>
        <v>terminato</v>
      </c>
      <c r="Q2704" t="str">
        <f t="shared" si="214"/>
        <v>0</v>
      </c>
      <c r="R2704" t="str">
        <f t="shared" si="214"/>
        <v>20</v>
      </c>
    </row>
    <row r="2705" spans="1:18" ht="12.75" customHeight="1" x14ac:dyDescent="0.3">
      <c r="A2705" s="16">
        <v>2710</v>
      </c>
      <c r="B2705" s="14" t="s">
        <v>1280</v>
      </c>
      <c r="C2705" s="14" t="s">
        <v>8</v>
      </c>
      <c r="D2705" s="14" t="s">
        <v>9</v>
      </c>
      <c r="E2705" s="15" t="s">
        <v>1391</v>
      </c>
      <c r="F2705" s="16">
        <v>10</v>
      </c>
      <c r="G2705" s="17">
        <v>13</v>
      </c>
      <c r="H2705" s="18">
        <f t="shared" si="212"/>
        <v>130</v>
      </c>
      <c r="I2705" s="14" t="str">
        <f t="shared" si="213"/>
        <v>ITA-SG-13</v>
      </c>
      <c r="J2705" s="32" t="str">
        <f>MID(Tabella1[[#This Row],[COD PRODOTTO]],3,3)</f>
        <v>224</v>
      </c>
      <c r="K2705" s="32"/>
      <c r="L2705" t="str">
        <f t="shared" si="215"/>
        <v>terminato</v>
      </c>
      <c r="M2705" t="str">
        <f t="shared" si="216"/>
        <v>A0224304</v>
      </c>
      <c r="N2705" t="str">
        <f>TRIM(C2705)</f>
        <v>ITA</v>
      </c>
      <c r="O2705" t="str">
        <f>TRIM(D2705)</f>
        <v>SG</v>
      </c>
      <c r="P2705" t="str">
        <f t="shared" si="214"/>
        <v>non terminato</v>
      </c>
      <c r="Q2705" t="str">
        <f t="shared" si="214"/>
        <v>10</v>
      </c>
      <c r="R2705" t="str">
        <f t="shared" si="214"/>
        <v>13</v>
      </c>
    </row>
    <row r="2706" spans="1:18" ht="12.75" customHeight="1" x14ac:dyDescent="0.3">
      <c r="A2706" s="16">
        <v>2711</v>
      </c>
      <c r="B2706" s="14" t="s">
        <v>1280</v>
      </c>
      <c r="C2706" s="14" t="s">
        <v>8</v>
      </c>
      <c r="D2706" s="14" t="s">
        <v>9</v>
      </c>
      <c r="E2706" s="14" t="s">
        <v>10</v>
      </c>
      <c r="F2706" s="16">
        <v>0</v>
      </c>
      <c r="G2706" s="17">
        <v>32</v>
      </c>
      <c r="H2706" s="18" t="str">
        <f t="shared" si="212"/>
        <v/>
      </c>
      <c r="I2706" s="14" t="str">
        <f t="shared" si="213"/>
        <v>ITA-SG-32</v>
      </c>
      <c r="J2706" s="32" t="str">
        <f>MID(Tabella1[[#This Row],[COD PRODOTTO]],3,3)</f>
        <v>224</v>
      </c>
      <c r="K2706" s="32"/>
      <c r="L2706" t="str">
        <f t="shared" si="215"/>
        <v>terminato</v>
      </c>
      <c r="M2706" t="str">
        <f t="shared" si="216"/>
        <v>A0224304</v>
      </c>
      <c r="N2706" t="str">
        <f>TRIM(C2706)</f>
        <v>ITA</v>
      </c>
      <c r="O2706" t="str">
        <f>TRIM(D2706)</f>
        <v>SG</v>
      </c>
      <c r="P2706" t="str">
        <f t="shared" si="214"/>
        <v>terminato</v>
      </c>
      <c r="Q2706" t="str">
        <f t="shared" si="214"/>
        <v>0</v>
      </c>
      <c r="R2706" t="str">
        <f t="shared" si="214"/>
        <v>32</v>
      </c>
    </row>
    <row r="2707" spans="1:18" ht="12.75" customHeight="1" x14ac:dyDescent="0.3">
      <c r="A2707" s="16">
        <v>2712</v>
      </c>
      <c r="B2707" s="14" t="s">
        <v>1280</v>
      </c>
      <c r="C2707" s="14" t="s">
        <v>8</v>
      </c>
      <c r="D2707" s="14" t="s">
        <v>9</v>
      </c>
      <c r="E2707" s="15" t="s">
        <v>1391</v>
      </c>
      <c r="F2707" s="16">
        <v>30</v>
      </c>
      <c r="G2707" s="17">
        <v>27</v>
      </c>
      <c r="H2707" s="18">
        <f t="shared" si="212"/>
        <v>810</v>
      </c>
      <c r="I2707" s="14" t="str">
        <f t="shared" si="213"/>
        <v>ITA-SG-27</v>
      </c>
      <c r="J2707" s="32" t="str">
        <f>MID(Tabella1[[#This Row],[COD PRODOTTO]],3,3)</f>
        <v>224</v>
      </c>
      <c r="K2707" s="32"/>
      <c r="L2707" t="str">
        <f t="shared" si="215"/>
        <v>terminato</v>
      </c>
      <c r="M2707" t="str">
        <f t="shared" si="216"/>
        <v>A0224304</v>
      </c>
      <c r="N2707" t="str">
        <f>TRIM(C2707)</f>
        <v>ITA</v>
      </c>
      <c r="O2707" t="str">
        <f>TRIM(D2707)</f>
        <v>SG</v>
      </c>
      <c r="P2707" t="str">
        <f t="shared" si="214"/>
        <v>non terminato</v>
      </c>
      <c r="Q2707" t="str">
        <f t="shared" si="214"/>
        <v>30</v>
      </c>
      <c r="R2707" t="str">
        <f t="shared" si="214"/>
        <v>27</v>
      </c>
    </row>
    <row r="2708" spans="1:18" ht="12.75" customHeight="1" x14ac:dyDescent="0.3">
      <c r="A2708" s="16">
        <v>2713</v>
      </c>
      <c r="B2708" s="14" t="s">
        <v>1281</v>
      </c>
      <c r="C2708" s="14" t="s">
        <v>8</v>
      </c>
      <c r="D2708" s="14" t="s">
        <v>9</v>
      </c>
      <c r="E2708" s="14" t="s">
        <v>10</v>
      </c>
      <c r="F2708" s="16">
        <v>0</v>
      </c>
      <c r="G2708" s="17">
        <v>10</v>
      </c>
      <c r="H2708" s="18" t="str">
        <f t="shared" si="212"/>
        <v/>
      </c>
      <c r="I2708" s="14" t="str">
        <f t="shared" si="213"/>
        <v>ITA-SG-10</v>
      </c>
      <c r="J2708" s="32" t="str">
        <f>MID(Tabella1[[#This Row],[COD PRODOTTO]],3,3)</f>
        <v>816</v>
      </c>
      <c r="K2708" s="32"/>
      <c r="L2708" t="str">
        <f t="shared" si="215"/>
        <v>terminato</v>
      </c>
      <c r="M2708" t="str">
        <f t="shared" si="216"/>
        <v>R5816643</v>
      </c>
      <c r="N2708" t="str">
        <f>TRIM(C2708)</f>
        <v>ITA</v>
      </c>
      <c r="O2708" t="str">
        <f>TRIM(D2708)</f>
        <v>SG</v>
      </c>
      <c r="P2708" t="str">
        <f t="shared" si="214"/>
        <v>terminato</v>
      </c>
      <c r="Q2708" t="str">
        <f t="shared" si="214"/>
        <v>0</v>
      </c>
      <c r="R2708" t="str">
        <f t="shared" si="214"/>
        <v>10</v>
      </c>
    </row>
    <row r="2709" spans="1:18" ht="12.75" customHeight="1" x14ac:dyDescent="0.3">
      <c r="A2709" s="16">
        <v>2714</v>
      </c>
      <c r="B2709" s="14" t="s">
        <v>1281</v>
      </c>
      <c r="C2709" s="14" t="s">
        <v>8</v>
      </c>
      <c r="D2709" s="14" t="s">
        <v>9</v>
      </c>
      <c r="E2709" s="15" t="s">
        <v>1391</v>
      </c>
      <c r="F2709" s="16">
        <v>10</v>
      </c>
      <c r="G2709" s="17">
        <v>29</v>
      </c>
      <c r="H2709" s="18">
        <f t="shared" si="212"/>
        <v>290</v>
      </c>
      <c r="I2709" s="14" t="str">
        <f t="shared" si="213"/>
        <v>ITA-SG-29</v>
      </c>
      <c r="J2709" s="32" t="str">
        <f>MID(Tabella1[[#This Row],[COD PRODOTTO]],3,3)</f>
        <v>816</v>
      </c>
      <c r="K2709" s="32"/>
      <c r="L2709" t="str">
        <f t="shared" si="215"/>
        <v>terminato</v>
      </c>
      <c r="M2709" t="str">
        <f t="shared" si="216"/>
        <v>R5816643</v>
      </c>
      <c r="N2709" t="str">
        <f>TRIM(C2709)</f>
        <v>ITA</v>
      </c>
      <c r="O2709" t="str">
        <f>TRIM(D2709)</f>
        <v>SG</v>
      </c>
      <c r="P2709" t="str">
        <f t="shared" si="214"/>
        <v>non terminato</v>
      </c>
      <c r="Q2709" t="str">
        <f t="shared" si="214"/>
        <v>10</v>
      </c>
      <c r="R2709" t="str">
        <f t="shared" si="214"/>
        <v>29</v>
      </c>
    </row>
    <row r="2710" spans="1:18" ht="12.75" customHeight="1" x14ac:dyDescent="0.3">
      <c r="A2710" s="16">
        <v>2715</v>
      </c>
      <c r="B2710" s="14" t="s">
        <v>1282</v>
      </c>
      <c r="C2710" s="14" t="s">
        <v>8</v>
      </c>
      <c r="D2710" s="14" t="s">
        <v>47</v>
      </c>
      <c r="E2710" s="15" t="s">
        <v>1391</v>
      </c>
      <c r="F2710" s="16">
        <v>10</v>
      </c>
      <c r="G2710" s="17">
        <v>20</v>
      </c>
      <c r="H2710" s="18">
        <f t="shared" si="212"/>
        <v>200</v>
      </c>
      <c r="I2710" s="14" t="str">
        <f t="shared" si="213"/>
        <v>ITA-zan pin SPA-20</v>
      </c>
      <c r="J2710" s="32" t="str">
        <f>MID(Tabella1[[#This Row],[COD PRODOTTO]],3,3)</f>
        <v>177</v>
      </c>
      <c r="K2710" s="32"/>
      <c r="L2710" t="str">
        <f t="shared" si="215"/>
        <v>terminato</v>
      </c>
      <c r="M2710" t="str">
        <f t="shared" si="216"/>
        <v>L9177432</v>
      </c>
      <c r="N2710" t="str">
        <f>TRIM(C2710)</f>
        <v>ITA</v>
      </c>
      <c r="O2710" t="str">
        <f>TRIM(D2710)</f>
        <v>zan pin SPA</v>
      </c>
      <c r="P2710" t="str">
        <f t="shared" si="214"/>
        <v>non terminato</v>
      </c>
      <c r="Q2710" t="str">
        <f t="shared" si="214"/>
        <v>10</v>
      </c>
      <c r="R2710" t="str">
        <f t="shared" si="214"/>
        <v>20</v>
      </c>
    </row>
    <row r="2711" spans="1:18" ht="12.75" customHeight="1" x14ac:dyDescent="0.3">
      <c r="A2711" s="16">
        <v>2716</v>
      </c>
      <c r="B2711" s="14" t="s">
        <v>1282</v>
      </c>
      <c r="C2711" s="14" t="s">
        <v>8</v>
      </c>
      <c r="D2711" s="14" t="s">
        <v>47</v>
      </c>
      <c r="E2711" s="14" t="s">
        <v>10</v>
      </c>
      <c r="F2711" s="16">
        <v>0</v>
      </c>
      <c r="G2711" s="17">
        <v>31</v>
      </c>
      <c r="H2711" s="18" t="str">
        <f t="shared" si="212"/>
        <v/>
      </c>
      <c r="I2711" s="14" t="str">
        <f t="shared" si="213"/>
        <v>ITA-zan pin SPA-31</v>
      </c>
      <c r="J2711" s="32" t="str">
        <f>MID(Tabella1[[#This Row],[COD PRODOTTO]],3,3)</f>
        <v>177</v>
      </c>
      <c r="K2711" s="32"/>
      <c r="L2711" t="str">
        <f t="shared" si="215"/>
        <v>terminato</v>
      </c>
      <c r="M2711" t="str">
        <f t="shared" si="216"/>
        <v>L9177432</v>
      </c>
      <c r="N2711" t="str">
        <f>TRIM(C2711)</f>
        <v>ITA</v>
      </c>
      <c r="O2711" t="str">
        <f>TRIM(D2711)</f>
        <v>zan pin SPA</v>
      </c>
      <c r="P2711" t="str">
        <f t="shared" si="214"/>
        <v>terminato</v>
      </c>
      <c r="Q2711" t="str">
        <f t="shared" si="214"/>
        <v>0</v>
      </c>
      <c r="R2711" t="str">
        <f t="shared" si="214"/>
        <v>31</v>
      </c>
    </row>
    <row r="2712" spans="1:18" ht="12.75" customHeight="1" x14ac:dyDescent="0.3">
      <c r="A2712" s="16">
        <v>2717</v>
      </c>
      <c r="B2712" s="14" t="s">
        <v>1283</v>
      </c>
      <c r="C2712" s="14" t="s">
        <v>8</v>
      </c>
      <c r="D2712" s="14" t="s">
        <v>54</v>
      </c>
      <c r="E2712" s="15" t="s">
        <v>1391</v>
      </c>
      <c r="F2712" s="16">
        <v>10</v>
      </c>
      <c r="G2712" s="17">
        <v>26</v>
      </c>
      <c r="H2712" s="18">
        <f t="shared" si="212"/>
        <v>260</v>
      </c>
      <c r="I2712" s="14" t="str">
        <f t="shared" si="213"/>
        <v>ITA-zan S.R.L.-26</v>
      </c>
      <c r="J2712" s="32" t="str">
        <f>MID(Tabella1[[#This Row],[COD PRODOTTO]],3,3)</f>
        <v>064</v>
      </c>
      <c r="K2712" s="32"/>
      <c r="L2712" t="str">
        <f t="shared" si="215"/>
        <v>terminato</v>
      </c>
      <c r="M2712" t="str">
        <f t="shared" si="216"/>
        <v>G5064937</v>
      </c>
      <c r="N2712" t="str">
        <f>TRIM(C2712)</f>
        <v>ITA</v>
      </c>
      <c r="O2712" t="str">
        <f>TRIM(D2712)</f>
        <v>zan S.R.L.</v>
      </c>
      <c r="P2712" t="str">
        <f t="shared" si="214"/>
        <v>non terminato</v>
      </c>
      <c r="Q2712" t="str">
        <f t="shared" si="214"/>
        <v>10</v>
      </c>
      <c r="R2712" t="str">
        <f t="shared" si="214"/>
        <v>26</v>
      </c>
    </row>
    <row r="2713" spans="1:18" ht="12.75" customHeight="1" x14ac:dyDescent="0.3">
      <c r="A2713" s="16">
        <v>2718</v>
      </c>
      <c r="B2713" s="14" t="s">
        <v>1283</v>
      </c>
      <c r="C2713" s="14" t="s">
        <v>8</v>
      </c>
      <c r="D2713" s="14" t="s">
        <v>54</v>
      </c>
      <c r="E2713" s="15" t="s">
        <v>1391</v>
      </c>
      <c r="F2713" s="16">
        <v>30</v>
      </c>
      <c r="G2713" s="17">
        <v>33</v>
      </c>
      <c r="H2713" s="18">
        <f t="shared" si="212"/>
        <v>990</v>
      </c>
      <c r="I2713" s="14" t="str">
        <f t="shared" si="213"/>
        <v>ITA-zan S.R.L.-33</v>
      </c>
      <c r="J2713" s="32" t="str">
        <f>MID(Tabella1[[#This Row],[COD PRODOTTO]],3,3)</f>
        <v>064</v>
      </c>
      <c r="K2713" s="32"/>
      <c r="L2713" t="str">
        <f t="shared" si="215"/>
        <v>terminato</v>
      </c>
      <c r="M2713" t="str">
        <f t="shared" si="216"/>
        <v>G5064937</v>
      </c>
      <c r="N2713" t="str">
        <f>TRIM(C2713)</f>
        <v>ITA</v>
      </c>
      <c r="O2713" t="str">
        <f>TRIM(D2713)</f>
        <v>zan S.R.L.</v>
      </c>
      <c r="P2713" t="str">
        <f t="shared" si="214"/>
        <v>non terminato</v>
      </c>
      <c r="Q2713" t="str">
        <f t="shared" si="214"/>
        <v>30</v>
      </c>
      <c r="R2713" t="str">
        <f t="shared" si="214"/>
        <v>33</v>
      </c>
    </row>
    <row r="2714" spans="1:18" ht="12.75" customHeight="1" x14ac:dyDescent="0.3">
      <c r="A2714" s="16">
        <v>2719</v>
      </c>
      <c r="B2714" s="14" t="s">
        <v>1284</v>
      </c>
      <c r="C2714" s="14" t="s">
        <v>8</v>
      </c>
      <c r="D2714" s="14" t="s">
        <v>9</v>
      </c>
      <c r="E2714" s="14" t="s">
        <v>10</v>
      </c>
      <c r="F2714" s="16">
        <v>0</v>
      </c>
      <c r="G2714" s="17">
        <v>13</v>
      </c>
      <c r="H2714" s="18" t="str">
        <f t="shared" si="212"/>
        <v/>
      </c>
      <c r="I2714" s="14" t="str">
        <f t="shared" si="213"/>
        <v>ITA-SG-13</v>
      </c>
      <c r="J2714" s="32" t="str">
        <f>MID(Tabella1[[#This Row],[COD PRODOTTO]],3,3)</f>
        <v>324</v>
      </c>
      <c r="K2714" s="32"/>
      <c r="L2714" t="str">
        <f t="shared" si="215"/>
        <v>terminato</v>
      </c>
      <c r="M2714" t="str">
        <f t="shared" si="216"/>
        <v>L0324772</v>
      </c>
      <c r="N2714" t="str">
        <f>TRIM(C2714)</f>
        <v>ITA</v>
      </c>
      <c r="O2714" t="str">
        <f>TRIM(D2714)</f>
        <v>SG</v>
      </c>
      <c r="P2714" t="str">
        <f t="shared" si="214"/>
        <v>terminato</v>
      </c>
      <c r="Q2714" t="str">
        <f t="shared" si="214"/>
        <v>0</v>
      </c>
      <c r="R2714" t="str">
        <f t="shared" si="214"/>
        <v>13</v>
      </c>
    </row>
    <row r="2715" spans="1:18" ht="12.75" customHeight="1" x14ac:dyDescent="0.3">
      <c r="A2715" s="16">
        <v>2720</v>
      </c>
      <c r="B2715" s="14" t="s">
        <v>1285</v>
      </c>
      <c r="C2715" s="14" t="s">
        <v>8</v>
      </c>
      <c r="D2715" s="14" t="s">
        <v>65</v>
      </c>
      <c r="E2715" s="14" t="s">
        <v>10</v>
      </c>
      <c r="F2715" s="16">
        <v>0</v>
      </c>
      <c r="G2715" s="17">
        <v>24</v>
      </c>
      <c r="H2715" s="18" t="str">
        <f t="shared" si="212"/>
        <v/>
      </c>
      <c r="I2715" s="14" t="str">
        <f t="shared" si="213"/>
        <v>ITA-zan PAM-24</v>
      </c>
      <c r="J2715" s="32" t="str">
        <f>MID(Tabella1[[#This Row],[COD PRODOTTO]],3,3)</f>
        <v>604</v>
      </c>
      <c r="K2715" s="32"/>
      <c r="L2715" t="str">
        <f t="shared" si="215"/>
        <v>terminato</v>
      </c>
      <c r="M2715" t="str">
        <f t="shared" si="216"/>
        <v>C4604294</v>
      </c>
      <c r="N2715" t="str">
        <f>TRIM(C2715)</f>
        <v>ITA</v>
      </c>
      <c r="O2715" t="str">
        <f>TRIM(D2715)</f>
        <v>zan PAM</v>
      </c>
      <c r="P2715" t="str">
        <f t="shared" si="214"/>
        <v>terminato</v>
      </c>
      <c r="Q2715" t="str">
        <f t="shared" si="214"/>
        <v>0</v>
      </c>
      <c r="R2715" t="str">
        <f t="shared" si="214"/>
        <v>24</v>
      </c>
    </row>
    <row r="2716" spans="1:18" ht="12.75" customHeight="1" x14ac:dyDescent="0.3">
      <c r="A2716" s="16">
        <v>2721</v>
      </c>
      <c r="B2716" s="14" t="s">
        <v>1285</v>
      </c>
      <c r="C2716" s="14" t="s">
        <v>8</v>
      </c>
      <c r="D2716" s="14" t="s">
        <v>65</v>
      </c>
      <c r="E2716" s="15" t="s">
        <v>1391</v>
      </c>
      <c r="F2716" s="16">
        <v>10</v>
      </c>
      <c r="G2716" s="17">
        <v>35</v>
      </c>
      <c r="H2716" s="18">
        <f t="shared" si="212"/>
        <v>350</v>
      </c>
      <c r="I2716" s="14" t="str">
        <f t="shared" si="213"/>
        <v>ITA-zan PAM-35</v>
      </c>
      <c r="J2716" s="32" t="str">
        <f>MID(Tabella1[[#This Row],[COD PRODOTTO]],3,3)</f>
        <v>604</v>
      </c>
      <c r="K2716" s="32"/>
      <c r="L2716" t="str">
        <f t="shared" si="215"/>
        <v>terminato</v>
      </c>
      <c r="M2716" t="str">
        <f t="shared" si="216"/>
        <v>C4604294</v>
      </c>
      <c r="N2716" t="str">
        <f>TRIM(C2716)</f>
        <v>ITA</v>
      </c>
      <c r="O2716" t="str">
        <f>TRIM(D2716)</f>
        <v>zan PAM</v>
      </c>
      <c r="P2716" t="str">
        <f t="shared" si="214"/>
        <v>non terminato</v>
      </c>
      <c r="Q2716" t="str">
        <f t="shared" si="214"/>
        <v>10</v>
      </c>
      <c r="R2716" t="str">
        <f t="shared" si="214"/>
        <v>35</v>
      </c>
    </row>
    <row r="2717" spans="1:18" ht="12.75" customHeight="1" x14ac:dyDescent="0.3">
      <c r="A2717" s="16">
        <v>2722</v>
      </c>
      <c r="B2717" s="14" t="s">
        <v>1285</v>
      </c>
      <c r="C2717" s="14" t="s">
        <v>8</v>
      </c>
      <c r="D2717" s="14" t="s">
        <v>65</v>
      </c>
      <c r="E2717" s="15" t="s">
        <v>1391</v>
      </c>
      <c r="F2717" s="16">
        <v>30</v>
      </c>
      <c r="G2717" s="17">
        <v>19</v>
      </c>
      <c r="H2717" s="18">
        <f t="shared" si="212"/>
        <v>570</v>
      </c>
      <c r="I2717" s="14" t="str">
        <f t="shared" si="213"/>
        <v>ITA-zan PAM-19</v>
      </c>
      <c r="J2717" s="32" t="str">
        <f>MID(Tabella1[[#This Row],[COD PRODOTTO]],3,3)</f>
        <v>604</v>
      </c>
      <c r="K2717" s="32"/>
      <c r="L2717" t="str">
        <f t="shared" si="215"/>
        <v>terminato</v>
      </c>
      <c r="M2717" t="str">
        <f t="shared" si="216"/>
        <v>C4604294</v>
      </c>
      <c r="N2717" t="str">
        <f>TRIM(C2717)</f>
        <v>ITA</v>
      </c>
      <c r="O2717" t="str">
        <f>TRIM(D2717)</f>
        <v>zan PAM</v>
      </c>
      <c r="P2717" t="str">
        <f t="shared" si="214"/>
        <v>non terminato</v>
      </c>
      <c r="Q2717" t="str">
        <f t="shared" si="214"/>
        <v>30</v>
      </c>
      <c r="R2717" t="str">
        <f t="shared" si="214"/>
        <v>19</v>
      </c>
    </row>
    <row r="2718" spans="1:18" ht="12.75" customHeight="1" x14ac:dyDescent="0.3">
      <c r="A2718" s="16">
        <v>2723</v>
      </c>
      <c r="B2718" s="14" t="s">
        <v>1286</v>
      </c>
      <c r="C2718" s="14" t="s">
        <v>8</v>
      </c>
      <c r="D2718" s="14" t="s">
        <v>47</v>
      </c>
      <c r="E2718" s="14" t="s">
        <v>10</v>
      </c>
      <c r="F2718" s="16">
        <v>0</v>
      </c>
      <c r="G2718" s="17">
        <v>26</v>
      </c>
      <c r="H2718" s="18" t="str">
        <f t="shared" si="212"/>
        <v/>
      </c>
      <c r="I2718" s="14" t="str">
        <f t="shared" si="213"/>
        <v>ITA-zan pin SPA-26</v>
      </c>
      <c r="J2718" s="32" t="str">
        <f>MID(Tabella1[[#This Row],[COD PRODOTTO]],3,3)</f>
        <v>654</v>
      </c>
      <c r="K2718" s="32"/>
      <c r="L2718" t="str">
        <f t="shared" si="215"/>
        <v>terminato</v>
      </c>
      <c r="M2718" t="str">
        <f t="shared" si="216"/>
        <v>D4654079</v>
      </c>
      <c r="N2718" t="str">
        <f>TRIM(C2718)</f>
        <v>ITA</v>
      </c>
      <c r="O2718" t="str">
        <f>TRIM(D2718)</f>
        <v>zan pin SPA</v>
      </c>
      <c r="P2718" t="str">
        <f t="shared" si="214"/>
        <v>terminato</v>
      </c>
      <c r="Q2718" t="str">
        <f t="shared" si="214"/>
        <v>0</v>
      </c>
      <c r="R2718" t="str">
        <f t="shared" si="214"/>
        <v>26</v>
      </c>
    </row>
    <row r="2719" spans="1:18" ht="12.75" customHeight="1" x14ac:dyDescent="0.3">
      <c r="A2719" s="16">
        <v>2724</v>
      </c>
      <c r="B2719" s="14" t="s">
        <v>1287</v>
      </c>
      <c r="C2719" s="14" t="s">
        <v>8</v>
      </c>
      <c r="D2719" s="14" t="s">
        <v>9</v>
      </c>
      <c r="E2719" s="15" t="s">
        <v>1391</v>
      </c>
      <c r="F2719" s="16">
        <v>10</v>
      </c>
      <c r="G2719" s="17">
        <v>36</v>
      </c>
      <c r="H2719" s="18">
        <f t="shared" si="212"/>
        <v>360</v>
      </c>
      <c r="I2719" s="14" t="str">
        <f t="shared" si="213"/>
        <v>ITA-SG-36</v>
      </c>
      <c r="J2719" s="32" t="str">
        <f>MID(Tabella1[[#This Row],[COD PRODOTTO]],3,3)</f>
        <v>633</v>
      </c>
      <c r="K2719" s="32"/>
      <c r="L2719" t="str">
        <f t="shared" si="215"/>
        <v>terminato</v>
      </c>
      <c r="M2719" t="str">
        <f t="shared" si="216"/>
        <v>M3633499</v>
      </c>
      <c r="N2719" t="str">
        <f>TRIM(C2719)</f>
        <v>ITA</v>
      </c>
      <c r="O2719" t="str">
        <f>TRIM(D2719)</f>
        <v>SG</v>
      </c>
      <c r="P2719" t="str">
        <f t="shared" si="214"/>
        <v>non terminato</v>
      </c>
      <c r="Q2719" t="str">
        <f t="shared" si="214"/>
        <v>10</v>
      </c>
      <c r="R2719" t="str">
        <f t="shared" si="214"/>
        <v>36</v>
      </c>
    </row>
    <row r="2720" spans="1:18" ht="12.75" customHeight="1" x14ac:dyDescent="0.3">
      <c r="A2720" s="16">
        <v>2725</v>
      </c>
      <c r="B2720" s="14" t="s">
        <v>1287</v>
      </c>
      <c r="C2720" s="14" t="s">
        <v>8</v>
      </c>
      <c r="D2720" s="14" t="s">
        <v>9</v>
      </c>
      <c r="E2720" s="14" t="s">
        <v>10</v>
      </c>
      <c r="F2720" s="16">
        <v>0</v>
      </c>
      <c r="G2720" s="17">
        <v>37</v>
      </c>
      <c r="H2720" s="18" t="str">
        <f t="shared" si="212"/>
        <v/>
      </c>
      <c r="I2720" s="14" t="str">
        <f t="shared" si="213"/>
        <v>ITA-SG-37</v>
      </c>
      <c r="J2720" s="32" t="str">
        <f>MID(Tabella1[[#This Row],[COD PRODOTTO]],3,3)</f>
        <v>633</v>
      </c>
      <c r="K2720" s="32"/>
      <c r="L2720" t="str">
        <f t="shared" si="215"/>
        <v>terminato</v>
      </c>
      <c r="M2720" t="str">
        <f t="shared" si="216"/>
        <v>M3633499</v>
      </c>
      <c r="N2720" t="str">
        <f>TRIM(C2720)</f>
        <v>ITA</v>
      </c>
      <c r="O2720" t="str">
        <f>TRIM(D2720)</f>
        <v>SG</v>
      </c>
      <c r="P2720" t="str">
        <f t="shared" si="214"/>
        <v>terminato</v>
      </c>
      <c r="Q2720" t="str">
        <f t="shared" si="214"/>
        <v>0</v>
      </c>
      <c r="R2720" t="str">
        <f t="shared" si="214"/>
        <v>37</v>
      </c>
    </row>
    <row r="2721" spans="1:18" ht="12.75" customHeight="1" x14ac:dyDescent="0.3">
      <c r="A2721" s="16">
        <v>2726</v>
      </c>
      <c r="B2721" s="14" t="s">
        <v>1288</v>
      </c>
      <c r="C2721" s="14" t="s">
        <v>8</v>
      </c>
      <c r="D2721" s="14" t="s">
        <v>9</v>
      </c>
      <c r="E2721" s="15" t="s">
        <v>1391</v>
      </c>
      <c r="F2721" s="16">
        <v>10</v>
      </c>
      <c r="G2721" s="17">
        <v>11</v>
      </c>
      <c r="H2721" s="18">
        <f t="shared" si="212"/>
        <v>110</v>
      </c>
      <c r="I2721" s="14" t="str">
        <f t="shared" si="213"/>
        <v>ITA-SG-11</v>
      </c>
      <c r="J2721" s="32" t="str">
        <f>MID(Tabella1[[#This Row],[COD PRODOTTO]],3,3)</f>
        <v>341</v>
      </c>
      <c r="K2721" s="32"/>
      <c r="L2721" t="str">
        <f t="shared" si="215"/>
        <v>terminato</v>
      </c>
      <c r="M2721" t="str">
        <f t="shared" si="216"/>
        <v>L1341247</v>
      </c>
      <c r="N2721" t="str">
        <f>TRIM(C2721)</f>
        <v>ITA</v>
      </c>
      <c r="O2721" t="str">
        <f>TRIM(D2721)</f>
        <v>SG</v>
      </c>
      <c r="P2721" t="str">
        <f t="shared" si="214"/>
        <v>non terminato</v>
      </c>
      <c r="Q2721" t="str">
        <f t="shared" si="214"/>
        <v>10</v>
      </c>
      <c r="R2721" t="str">
        <f t="shared" si="214"/>
        <v>11</v>
      </c>
    </row>
    <row r="2722" spans="1:18" ht="12.75" customHeight="1" x14ac:dyDescent="0.3">
      <c r="A2722" s="16">
        <v>2727</v>
      </c>
      <c r="B2722" s="14" t="s">
        <v>1288</v>
      </c>
      <c r="C2722" s="14" t="s">
        <v>8</v>
      </c>
      <c r="D2722" s="14" t="s">
        <v>9</v>
      </c>
      <c r="E2722" s="14" t="s">
        <v>10</v>
      </c>
      <c r="F2722" s="16">
        <v>0</v>
      </c>
      <c r="G2722" s="17">
        <v>39</v>
      </c>
      <c r="H2722" s="18" t="str">
        <f t="shared" si="212"/>
        <v/>
      </c>
      <c r="I2722" s="14" t="str">
        <f t="shared" si="213"/>
        <v>ITA-SG-39</v>
      </c>
      <c r="J2722" s="32" t="str">
        <f>MID(Tabella1[[#This Row],[COD PRODOTTO]],3,3)</f>
        <v>341</v>
      </c>
      <c r="K2722" s="32"/>
      <c r="L2722" t="str">
        <f t="shared" si="215"/>
        <v>terminato</v>
      </c>
      <c r="M2722" t="str">
        <f t="shared" si="216"/>
        <v>L1341247</v>
      </c>
      <c r="N2722" t="str">
        <f>TRIM(C2722)</f>
        <v>ITA</v>
      </c>
      <c r="O2722" t="str">
        <f>TRIM(D2722)</f>
        <v>SG</v>
      </c>
      <c r="P2722" t="str">
        <f t="shared" si="214"/>
        <v>terminato</v>
      </c>
      <c r="Q2722" t="str">
        <f t="shared" si="214"/>
        <v>0</v>
      </c>
      <c r="R2722" t="str">
        <f t="shared" si="214"/>
        <v>39</v>
      </c>
    </row>
    <row r="2723" spans="1:18" ht="12.75" customHeight="1" x14ac:dyDescent="0.3">
      <c r="A2723" s="16">
        <v>2728</v>
      </c>
      <c r="B2723" s="14" t="s">
        <v>1289</v>
      </c>
      <c r="C2723" s="14" t="s">
        <v>8</v>
      </c>
      <c r="D2723" s="14" t="s">
        <v>97</v>
      </c>
      <c r="E2723" s="15" t="s">
        <v>1391</v>
      </c>
      <c r="F2723" s="16">
        <v>30</v>
      </c>
      <c r="G2723" s="17">
        <v>14</v>
      </c>
      <c r="H2723" s="18">
        <f t="shared" si="212"/>
        <v>420</v>
      </c>
      <c r="I2723" s="14" t="str">
        <f t="shared" si="213"/>
        <v>ITA-zan SPA-14</v>
      </c>
      <c r="J2723" s="32" t="str">
        <f>MID(Tabella1[[#This Row],[COD PRODOTTO]],3,3)</f>
        <v>456</v>
      </c>
      <c r="K2723" s="32"/>
      <c r="L2723" t="str">
        <f t="shared" si="215"/>
        <v>terminato</v>
      </c>
      <c r="M2723" t="str">
        <f t="shared" si="216"/>
        <v>C6456992</v>
      </c>
      <c r="N2723" t="str">
        <f>TRIM(C2723)</f>
        <v>ITA</v>
      </c>
      <c r="O2723" t="str">
        <f>TRIM(D2723)</f>
        <v>zan SPA</v>
      </c>
      <c r="P2723" t="str">
        <f t="shared" si="214"/>
        <v>non terminato</v>
      </c>
      <c r="Q2723" t="str">
        <f t="shared" si="214"/>
        <v>30</v>
      </c>
      <c r="R2723" t="str">
        <f t="shared" si="214"/>
        <v>14</v>
      </c>
    </row>
    <row r="2724" spans="1:18" ht="12.75" customHeight="1" x14ac:dyDescent="0.3">
      <c r="A2724" s="16">
        <v>2729</v>
      </c>
      <c r="B2724" s="14" t="s">
        <v>1290</v>
      </c>
      <c r="C2724" s="14" t="s">
        <v>8</v>
      </c>
      <c r="D2724" s="14" t="s">
        <v>54</v>
      </c>
      <c r="E2724" s="14" t="s">
        <v>10</v>
      </c>
      <c r="F2724" s="16">
        <v>0</v>
      </c>
      <c r="G2724" s="17">
        <v>37</v>
      </c>
      <c r="H2724" s="18" t="str">
        <f t="shared" si="212"/>
        <v/>
      </c>
      <c r="I2724" s="14" t="str">
        <f t="shared" si="213"/>
        <v>ITA-zan S.R.L.-37</v>
      </c>
      <c r="J2724" s="32" t="str">
        <f>MID(Tabella1[[#This Row],[COD PRODOTTO]],3,3)</f>
        <v>672</v>
      </c>
      <c r="K2724" s="32"/>
      <c r="L2724" t="str">
        <f t="shared" si="215"/>
        <v>terminato</v>
      </c>
      <c r="M2724" t="str">
        <f t="shared" si="216"/>
        <v>M4672668</v>
      </c>
      <c r="N2724" t="str">
        <f>TRIM(C2724)</f>
        <v>ITA</v>
      </c>
      <c r="O2724" t="str">
        <f>TRIM(D2724)</f>
        <v>zan S.R.L.</v>
      </c>
      <c r="P2724" t="str">
        <f t="shared" si="214"/>
        <v>terminato</v>
      </c>
      <c r="Q2724" t="str">
        <f t="shared" si="214"/>
        <v>0</v>
      </c>
      <c r="R2724" t="str">
        <f t="shared" si="214"/>
        <v>37</v>
      </c>
    </row>
    <row r="2725" spans="1:18" ht="12.75" customHeight="1" x14ac:dyDescent="0.3">
      <c r="A2725" s="16">
        <v>2730</v>
      </c>
      <c r="B2725" s="14" t="s">
        <v>1290</v>
      </c>
      <c r="C2725" s="14" t="s">
        <v>8</v>
      </c>
      <c r="D2725" s="14" t="s">
        <v>54</v>
      </c>
      <c r="E2725" s="15" t="s">
        <v>1391</v>
      </c>
      <c r="F2725" s="16">
        <v>30</v>
      </c>
      <c r="G2725" s="17">
        <v>24</v>
      </c>
      <c r="H2725" s="18">
        <f t="shared" si="212"/>
        <v>720</v>
      </c>
      <c r="I2725" s="14" t="str">
        <f t="shared" si="213"/>
        <v>ITA-zan S.R.L.-24</v>
      </c>
      <c r="J2725" s="32" t="str">
        <f>MID(Tabella1[[#This Row],[COD PRODOTTO]],3,3)</f>
        <v>672</v>
      </c>
      <c r="K2725" s="32"/>
      <c r="L2725" t="str">
        <f t="shared" si="215"/>
        <v>terminato</v>
      </c>
      <c r="M2725" t="str">
        <f t="shared" si="216"/>
        <v>M4672668</v>
      </c>
      <c r="N2725" t="str">
        <f>TRIM(C2725)</f>
        <v>ITA</v>
      </c>
      <c r="O2725" t="str">
        <f>TRIM(D2725)</f>
        <v>zan S.R.L.</v>
      </c>
      <c r="P2725" t="str">
        <f t="shared" si="214"/>
        <v>non terminato</v>
      </c>
      <c r="Q2725" t="str">
        <f t="shared" si="214"/>
        <v>30</v>
      </c>
      <c r="R2725" t="str">
        <f t="shared" si="214"/>
        <v>24</v>
      </c>
    </row>
    <row r="2726" spans="1:18" ht="12.75" customHeight="1" x14ac:dyDescent="0.3">
      <c r="A2726" s="16">
        <v>2731</v>
      </c>
      <c r="B2726" s="14" t="s">
        <v>1291</v>
      </c>
      <c r="C2726" s="14" t="s">
        <v>8</v>
      </c>
      <c r="D2726" s="14" t="s">
        <v>9</v>
      </c>
      <c r="E2726" s="15" t="s">
        <v>1391</v>
      </c>
      <c r="F2726" s="16">
        <v>10</v>
      </c>
      <c r="G2726" s="17">
        <v>37</v>
      </c>
      <c r="H2726" s="18">
        <f t="shared" si="212"/>
        <v>370</v>
      </c>
      <c r="I2726" s="14" t="str">
        <f t="shared" si="213"/>
        <v>ITA-SG-37</v>
      </c>
      <c r="J2726" s="32" t="str">
        <f>MID(Tabella1[[#This Row],[COD PRODOTTO]],3,3)</f>
        <v>969</v>
      </c>
      <c r="K2726" s="32"/>
      <c r="L2726" t="str">
        <f t="shared" si="215"/>
        <v>terminato</v>
      </c>
      <c r="M2726" t="str">
        <f t="shared" si="216"/>
        <v>S1969675</v>
      </c>
      <c r="N2726" t="str">
        <f>TRIM(C2726)</f>
        <v>ITA</v>
      </c>
      <c r="O2726" t="str">
        <f>TRIM(D2726)</f>
        <v>SG</v>
      </c>
      <c r="P2726" t="str">
        <f t="shared" si="214"/>
        <v>non terminato</v>
      </c>
      <c r="Q2726" t="str">
        <f t="shared" si="214"/>
        <v>10</v>
      </c>
      <c r="R2726" t="str">
        <f t="shared" si="214"/>
        <v>37</v>
      </c>
    </row>
    <row r="2727" spans="1:18" ht="12.75" customHeight="1" x14ac:dyDescent="0.3">
      <c r="A2727" s="16">
        <v>2732</v>
      </c>
      <c r="B2727" s="14" t="s">
        <v>1291</v>
      </c>
      <c r="C2727" s="14" t="s">
        <v>8</v>
      </c>
      <c r="D2727" s="14" t="s">
        <v>9</v>
      </c>
      <c r="E2727" s="14" t="s">
        <v>10</v>
      </c>
      <c r="F2727" s="16">
        <v>0</v>
      </c>
      <c r="G2727" s="17">
        <v>26</v>
      </c>
      <c r="H2727" s="18" t="str">
        <f t="shared" si="212"/>
        <v/>
      </c>
      <c r="I2727" s="14" t="str">
        <f t="shared" si="213"/>
        <v>ITA-SG-26</v>
      </c>
      <c r="J2727" s="32" t="str">
        <f>MID(Tabella1[[#This Row],[COD PRODOTTO]],3,3)</f>
        <v>969</v>
      </c>
      <c r="K2727" s="32"/>
      <c r="L2727" t="str">
        <f t="shared" si="215"/>
        <v>terminato</v>
      </c>
      <c r="M2727" t="str">
        <f t="shared" si="216"/>
        <v>S1969675</v>
      </c>
      <c r="N2727" t="str">
        <f>TRIM(C2727)</f>
        <v>ITA</v>
      </c>
      <c r="O2727" t="str">
        <f>TRIM(D2727)</f>
        <v>SG</v>
      </c>
      <c r="P2727" t="str">
        <f t="shared" si="214"/>
        <v>terminato</v>
      </c>
      <c r="Q2727" t="str">
        <f t="shared" si="214"/>
        <v>0</v>
      </c>
      <c r="R2727" t="str">
        <f t="shared" si="214"/>
        <v>26</v>
      </c>
    </row>
    <row r="2728" spans="1:18" ht="12.75" customHeight="1" x14ac:dyDescent="0.3">
      <c r="A2728" s="16">
        <v>2733</v>
      </c>
      <c r="B2728" s="14" t="s">
        <v>1292</v>
      </c>
      <c r="C2728" s="14" t="s">
        <v>8</v>
      </c>
      <c r="D2728" s="14" t="s">
        <v>9</v>
      </c>
      <c r="E2728" s="15" t="s">
        <v>1391</v>
      </c>
      <c r="F2728" s="16">
        <v>30</v>
      </c>
      <c r="G2728" s="17">
        <v>37</v>
      </c>
      <c r="H2728" s="18">
        <f t="shared" si="212"/>
        <v>1110</v>
      </c>
      <c r="I2728" s="14" t="str">
        <f t="shared" si="213"/>
        <v>ITA-SG-37</v>
      </c>
      <c r="J2728" s="32" t="str">
        <f>MID(Tabella1[[#This Row],[COD PRODOTTO]],3,3)</f>
        <v>958</v>
      </c>
      <c r="K2728" s="32"/>
      <c r="L2728" t="str">
        <f t="shared" si="215"/>
        <v>terminato</v>
      </c>
      <c r="M2728" t="str">
        <f t="shared" si="216"/>
        <v>G9958062</v>
      </c>
      <c r="N2728" t="str">
        <f>TRIM(C2728)</f>
        <v>ITA</v>
      </c>
      <c r="O2728" t="str">
        <f>TRIM(D2728)</f>
        <v>SG</v>
      </c>
      <c r="P2728" t="str">
        <f t="shared" si="214"/>
        <v>non terminato</v>
      </c>
      <c r="Q2728" t="str">
        <f t="shared" si="214"/>
        <v>30</v>
      </c>
      <c r="R2728" t="str">
        <f t="shared" si="214"/>
        <v>37</v>
      </c>
    </row>
    <row r="2729" spans="1:18" ht="12.75" customHeight="1" x14ac:dyDescent="0.3">
      <c r="A2729" s="16">
        <v>2734</v>
      </c>
      <c r="B2729" s="14" t="s">
        <v>1292</v>
      </c>
      <c r="C2729" s="14" t="s">
        <v>8</v>
      </c>
      <c r="D2729" s="14" t="s">
        <v>9</v>
      </c>
      <c r="E2729" s="14" t="s">
        <v>10</v>
      </c>
      <c r="F2729" s="16">
        <v>0</v>
      </c>
      <c r="G2729" s="17">
        <v>30</v>
      </c>
      <c r="H2729" s="18" t="str">
        <f t="shared" si="212"/>
        <v/>
      </c>
      <c r="I2729" s="14" t="str">
        <f t="shared" si="213"/>
        <v>ITA-SG-30</v>
      </c>
      <c r="J2729" s="32" t="str">
        <f>MID(Tabella1[[#This Row],[COD PRODOTTO]],3,3)</f>
        <v>958</v>
      </c>
      <c r="K2729" s="32"/>
      <c r="L2729" t="str">
        <f t="shared" si="215"/>
        <v>terminato</v>
      </c>
      <c r="M2729" t="str">
        <f t="shared" si="216"/>
        <v>G9958062</v>
      </c>
      <c r="N2729" t="str">
        <f>TRIM(C2729)</f>
        <v>ITA</v>
      </c>
      <c r="O2729" t="str">
        <f>TRIM(D2729)</f>
        <v>SG</v>
      </c>
      <c r="P2729" t="str">
        <f t="shared" si="214"/>
        <v>terminato</v>
      </c>
      <c r="Q2729" t="str">
        <f t="shared" si="214"/>
        <v>0</v>
      </c>
      <c r="R2729" t="str">
        <f t="shared" si="214"/>
        <v>30</v>
      </c>
    </row>
    <row r="2730" spans="1:18" ht="12.75" customHeight="1" x14ac:dyDescent="0.3">
      <c r="A2730" s="16">
        <v>2735</v>
      </c>
      <c r="B2730" s="14" t="s">
        <v>1292</v>
      </c>
      <c r="C2730" s="14" t="s">
        <v>8</v>
      </c>
      <c r="D2730" s="14" t="s">
        <v>9</v>
      </c>
      <c r="E2730" s="15" t="s">
        <v>1391</v>
      </c>
      <c r="F2730" s="16">
        <v>10</v>
      </c>
      <c r="G2730" s="17">
        <v>11</v>
      </c>
      <c r="H2730" s="18">
        <f t="shared" si="212"/>
        <v>110</v>
      </c>
      <c r="I2730" s="14" t="str">
        <f t="shared" si="213"/>
        <v>ITA-SG-11</v>
      </c>
      <c r="J2730" s="32" t="str">
        <f>MID(Tabella1[[#This Row],[COD PRODOTTO]],3,3)</f>
        <v>958</v>
      </c>
      <c r="K2730" s="32"/>
      <c r="L2730" t="str">
        <f t="shared" si="215"/>
        <v>terminato</v>
      </c>
      <c r="M2730" t="str">
        <f t="shared" si="216"/>
        <v>G9958062</v>
      </c>
      <c r="N2730" t="str">
        <f>TRIM(C2730)</f>
        <v>ITA</v>
      </c>
      <c r="O2730" t="str">
        <f>TRIM(D2730)</f>
        <v>SG</v>
      </c>
      <c r="P2730" t="str">
        <f t="shared" si="214"/>
        <v>non terminato</v>
      </c>
      <c r="Q2730" t="str">
        <f t="shared" si="214"/>
        <v>10</v>
      </c>
      <c r="R2730" t="str">
        <f t="shared" si="214"/>
        <v>11</v>
      </c>
    </row>
    <row r="2731" spans="1:18" ht="12.75" customHeight="1" x14ac:dyDescent="0.3">
      <c r="A2731" s="16">
        <v>2736</v>
      </c>
      <c r="B2731" s="14" t="s">
        <v>1293</v>
      </c>
      <c r="C2731" s="14" t="s">
        <v>8</v>
      </c>
      <c r="D2731" s="14" t="s">
        <v>36</v>
      </c>
      <c r="E2731" s="15" t="s">
        <v>1391</v>
      </c>
      <c r="F2731" s="16">
        <v>30</v>
      </c>
      <c r="G2731" s="17">
        <v>22</v>
      </c>
      <c r="H2731" s="18">
        <f t="shared" si="212"/>
        <v>660</v>
      </c>
      <c r="I2731" s="14" t="str">
        <f t="shared" si="213"/>
        <v>ITA-zan VETRI-22</v>
      </c>
      <c r="J2731" s="32" t="str">
        <f>MID(Tabella1[[#This Row],[COD PRODOTTO]],3,3)</f>
        <v>545</v>
      </c>
      <c r="K2731" s="32"/>
      <c r="L2731" t="str">
        <f t="shared" si="215"/>
        <v>terminato</v>
      </c>
      <c r="M2731" t="str">
        <f t="shared" si="216"/>
        <v>S8545189</v>
      </c>
      <c r="N2731" t="str">
        <f>TRIM(C2731)</f>
        <v>ITA</v>
      </c>
      <c r="O2731" t="str">
        <f>TRIM(D2731)</f>
        <v>zan VETRI</v>
      </c>
      <c r="P2731" t="str">
        <f t="shared" si="214"/>
        <v>non terminato</v>
      </c>
      <c r="Q2731" t="str">
        <f t="shared" si="214"/>
        <v>30</v>
      </c>
      <c r="R2731" t="str">
        <f t="shared" si="214"/>
        <v>22</v>
      </c>
    </row>
    <row r="2732" spans="1:18" ht="12.75" customHeight="1" x14ac:dyDescent="0.3">
      <c r="A2732" s="16">
        <v>2737</v>
      </c>
      <c r="B2732" s="14" t="s">
        <v>1293</v>
      </c>
      <c r="C2732" s="14" t="s">
        <v>8</v>
      </c>
      <c r="D2732" s="14" t="s">
        <v>36</v>
      </c>
      <c r="E2732" s="15" t="s">
        <v>1391</v>
      </c>
      <c r="F2732" s="16">
        <v>20</v>
      </c>
      <c r="G2732" s="17">
        <v>21</v>
      </c>
      <c r="H2732" s="18">
        <f t="shared" si="212"/>
        <v>420</v>
      </c>
      <c r="I2732" s="14" t="str">
        <f t="shared" si="213"/>
        <v>ITA-zan VETRI-21</v>
      </c>
      <c r="J2732" s="32" t="str">
        <f>MID(Tabella1[[#This Row],[COD PRODOTTO]],3,3)</f>
        <v>545</v>
      </c>
      <c r="K2732" s="32"/>
      <c r="L2732" t="str">
        <f t="shared" si="215"/>
        <v>terminato</v>
      </c>
      <c r="M2732" t="str">
        <f t="shared" si="216"/>
        <v>S8545189</v>
      </c>
      <c r="N2732" t="str">
        <f>TRIM(C2732)</f>
        <v>ITA</v>
      </c>
      <c r="O2732" t="str">
        <f>TRIM(D2732)</f>
        <v>zan VETRI</v>
      </c>
      <c r="P2732" t="str">
        <f t="shared" si="214"/>
        <v>non terminato</v>
      </c>
      <c r="Q2732" t="str">
        <f t="shared" si="214"/>
        <v>20</v>
      </c>
      <c r="R2732" t="str">
        <f t="shared" si="214"/>
        <v>21</v>
      </c>
    </row>
    <row r="2733" spans="1:18" ht="12.75" customHeight="1" x14ac:dyDescent="0.3">
      <c r="A2733" s="16">
        <v>2738</v>
      </c>
      <c r="B2733" s="14" t="s">
        <v>1293</v>
      </c>
      <c r="C2733" s="14" t="s">
        <v>8</v>
      </c>
      <c r="D2733" s="14" t="s">
        <v>36</v>
      </c>
      <c r="E2733" s="14" t="s">
        <v>10</v>
      </c>
      <c r="F2733" s="16">
        <v>0</v>
      </c>
      <c r="G2733" s="17">
        <v>25</v>
      </c>
      <c r="H2733" s="18" t="str">
        <f t="shared" si="212"/>
        <v/>
      </c>
      <c r="I2733" s="14" t="str">
        <f t="shared" si="213"/>
        <v>ITA-zan VETRI-25</v>
      </c>
      <c r="J2733" s="32" t="str">
        <f>MID(Tabella1[[#This Row],[COD PRODOTTO]],3,3)</f>
        <v>545</v>
      </c>
      <c r="K2733" s="32"/>
      <c r="L2733" t="str">
        <f t="shared" si="215"/>
        <v>terminato</v>
      </c>
      <c r="M2733" t="str">
        <f t="shared" si="216"/>
        <v>S8545189</v>
      </c>
      <c r="N2733" t="str">
        <f>TRIM(C2733)</f>
        <v>ITA</v>
      </c>
      <c r="O2733" t="str">
        <f>TRIM(D2733)</f>
        <v>zan VETRI</v>
      </c>
      <c r="P2733" t="str">
        <f t="shared" si="214"/>
        <v>terminato</v>
      </c>
      <c r="Q2733" t="str">
        <f t="shared" si="214"/>
        <v>0</v>
      </c>
      <c r="R2733" t="str">
        <f t="shared" si="214"/>
        <v>25</v>
      </c>
    </row>
    <row r="2734" spans="1:18" ht="12.75" customHeight="1" x14ac:dyDescent="0.3">
      <c r="A2734" s="16">
        <v>2739</v>
      </c>
      <c r="B2734" s="14" t="s">
        <v>1294</v>
      </c>
      <c r="C2734" s="14" t="s">
        <v>8</v>
      </c>
      <c r="D2734" s="14" t="s">
        <v>47</v>
      </c>
      <c r="E2734" s="14" t="s">
        <v>10</v>
      </c>
      <c r="F2734" s="16">
        <v>0</v>
      </c>
      <c r="G2734" s="17">
        <v>19</v>
      </c>
      <c r="H2734" s="18" t="str">
        <f t="shared" si="212"/>
        <v/>
      </c>
      <c r="I2734" s="14" t="str">
        <f t="shared" si="213"/>
        <v>ITA-zan pin SPA-19</v>
      </c>
      <c r="J2734" s="32" t="str">
        <f>MID(Tabella1[[#This Row],[COD PRODOTTO]],3,3)</f>
        <v>304</v>
      </c>
      <c r="K2734" s="32"/>
      <c r="L2734" t="str">
        <f t="shared" si="215"/>
        <v>terminato</v>
      </c>
      <c r="M2734" t="str">
        <f t="shared" si="216"/>
        <v>M8304991</v>
      </c>
      <c r="N2734" t="str">
        <f>TRIM(C2734)</f>
        <v>ITA</v>
      </c>
      <c r="O2734" t="str">
        <f>TRIM(D2734)</f>
        <v>zan pin SPA</v>
      </c>
      <c r="P2734" t="str">
        <f t="shared" si="214"/>
        <v>terminato</v>
      </c>
      <c r="Q2734" t="str">
        <f t="shared" si="214"/>
        <v>0</v>
      </c>
      <c r="R2734" t="str">
        <f t="shared" si="214"/>
        <v>19</v>
      </c>
    </row>
    <row r="2735" spans="1:18" ht="12.75" customHeight="1" x14ac:dyDescent="0.3">
      <c r="A2735" s="16">
        <v>2740</v>
      </c>
      <c r="B2735" s="14" t="s">
        <v>1295</v>
      </c>
      <c r="C2735" s="14" t="s">
        <v>8</v>
      </c>
      <c r="D2735" s="14" t="s">
        <v>47</v>
      </c>
      <c r="E2735" s="14" t="s">
        <v>10</v>
      </c>
      <c r="F2735" s="16">
        <v>0</v>
      </c>
      <c r="G2735" s="17">
        <v>40</v>
      </c>
      <c r="H2735" s="18" t="str">
        <f t="shared" si="212"/>
        <v/>
      </c>
      <c r="I2735" s="14" t="str">
        <f t="shared" si="213"/>
        <v>ITA-zan pin SPA-40</v>
      </c>
      <c r="J2735" s="32" t="str">
        <f>MID(Tabella1[[#This Row],[COD PRODOTTO]],3,3)</f>
        <v>614</v>
      </c>
      <c r="K2735" s="32"/>
      <c r="L2735" t="str">
        <f t="shared" si="215"/>
        <v>terminato</v>
      </c>
      <c r="M2735" t="str">
        <f t="shared" si="216"/>
        <v>L0614782</v>
      </c>
      <c r="N2735" t="str">
        <f>TRIM(C2735)</f>
        <v>ITA</v>
      </c>
      <c r="O2735" t="str">
        <f>TRIM(D2735)</f>
        <v>zan pin SPA</v>
      </c>
      <c r="P2735" t="str">
        <f t="shared" si="214"/>
        <v>terminato</v>
      </c>
      <c r="Q2735" t="str">
        <f t="shared" si="214"/>
        <v>0</v>
      </c>
      <c r="R2735" t="str">
        <f t="shared" si="214"/>
        <v>40</v>
      </c>
    </row>
    <row r="2736" spans="1:18" ht="12.75" customHeight="1" x14ac:dyDescent="0.3">
      <c r="A2736" s="16">
        <v>2741</v>
      </c>
      <c r="B2736" s="14" t="s">
        <v>1296</v>
      </c>
      <c r="C2736" s="14" t="s">
        <v>8</v>
      </c>
      <c r="D2736" s="14" t="s">
        <v>94</v>
      </c>
      <c r="E2736" s="15" t="s">
        <v>1391</v>
      </c>
      <c r="F2736" s="16">
        <v>10</v>
      </c>
      <c r="G2736" s="17">
        <v>22</v>
      </c>
      <c r="H2736" s="18">
        <f t="shared" si="212"/>
        <v>220</v>
      </c>
      <c r="I2736" s="14" t="str">
        <f t="shared" si="213"/>
        <v>ITA-SG palla S.R.L.-22</v>
      </c>
      <c r="J2736" s="32" t="str">
        <f>MID(Tabella1[[#This Row],[COD PRODOTTO]],3,3)</f>
        <v>862</v>
      </c>
      <c r="K2736" s="32"/>
      <c r="L2736" t="str">
        <f t="shared" si="215"/>
        <v>terminato</v>
      </c>
      <c r="M2736" t="str">
        <f t="shared" si="216"/>
        <v>E6862846</v>
      </c>
      <c r="N2736" t="str">
        <f>TRIM(C2736)</f>
        <v>ITA</v>
      </c>
      <c r="O2736" t="str">
        <f>TRIM(D2736)</f>
        <v>SG palla S.R.L.</v>
      </c>
      <c r="P2736" t="str">
        <f t="shared" si="214"/>
        <v>non terminato</v>
      </c>
      <c r="Q2736" t="str">
        <f t="shared" si="214"/>
        <v>10</v>
      </c>
      <c r="R2736" t="str">
        <f t="shared" si="214"/>
        <v>22</v>
      </c>
    </row>
    <row r="2737" spans="1:18" ht="12.75" customHeight="1" x14ac:dyDescent="0.3">
      <c r="A2737" s="16">
        <v>2742</v>
      </c>
      <c r="B2737" s="14" t="s">
        <v>1297</v>
      </c>
      <c r="C2737" s="14" t="s">
        <v>8</v>
      </c>
      <c r="D2737" s="14" t="s">
        <v>9</v>
      </c>
      <c r="E2737" s="14" t="s">
        <v>10</v>
      </c>
      <c r="F2737" s="16">
        <v>0</v>
      </c>
      <c r="G2737" s="17">
        <v>13</v>
      </c>
      <c r="H2737" s="18" t="str">
        <f t="shared" si="212"/>
        <v/>
      </c>
      <c r="I2737" s="14" t="str">
        <f t="shared" si="213"/>
        <v>ITA-SG-13</v>
      </c>
      <c r="J2737" s="32" t="str">
        <f>MID(Tabella1[[#This Row],[COD PRODOTTO]],3,3)</f>
        <v>371</v>
      </c>
      <c r="K2737" s="32"/>
      <c r="L2737" t="str">
        <f t="shared" si="215"/>
        <v>terminato</v>
      </c>
      <c r="M2737" t="str">
        <f t="shared" si="216"/>
        <v>R6371251</v>
      </c>
      <c r="N2737" t="str">
        <f>TRIM(C2737)</f>
        <v>ITA</v>
      </c>
      <c r="O2737" t="str">
        <f>TRIM(D2737)</f>
        <v>SG</v>
      </c>
      <c r="P2737" t="str">
        <f t="shared" si="214"/>
        <v>terminato</v>
      </c>
      <c r="Q2737" t="str">
        <f t="shared" si="214"/>
        <v>0</v>
      </c>
      <c r="R2737" t="str">
        <f t="shared" si="214"/>
        <v>13</v>
      </c>
    </row>
    <row r="2738" spans="1:18" ht="12.75" customHeight="1" x14ac:dyDescent="0.3">
      <c r="A2738" s="16">
        <v>2743</v>
      </c>
      <c r="B2738" s="14" t="s">
        <v>1297</v>
      </c>
      <c r="C2738" s="14" t="s">
        <v>8</v>
      </c>
      <c r="D2738" s="14" t="s">
        <v>9</v>
      </c>
      <c r="E2738" s="15" t="s">
        <v>1391</v>
      </c>
      <c r="F2738" s="16">
        <v>10</v>
      </c>
      <c r="G2738" s="17">
        <v>15</v>
      </c>
      <c r="H2738" s="18">
        <f t="shared" si="212"/>
        <v>150</v>
      </c>
      <c r="I2738" s="14" t="str">
        <f t="shared" si="213"/>
        <v>ITA-SG-15</v>
      </c>
      <c r="J2738" s="32" t="str">
        <f>MID(Tabella1[[#This Row],[COD PRODOTTO]],3,3)</f>
        <v>371</v>
      </c>
      <c r="K2738" s="32"/>
      <c r="L2738" t="str">
        <f t="shared" si="215"/>
        <v>terminato</v>
      </c>
      <c r="M2738" t="str">
        <f t="shared" si="216"/>
        <v>R6371251</v>
      </c>
      <c r="N2738" t="str">
        <f>TRIM(C2738)</f>
        <v>ITA</v>
      </c>
      <c r="O2738" t="str">
        <f>TRIM(D2738)</f>
        <v>SG</v>
      </c>
      <c r="P2738" t="str">
        <f t="shared" si="214"/>
        <v>non terminato</v>
      </c>
      <c r="Q2738" t="str">
        <f t="shared" si="214"/>
        <v>10</v>
      </c>
      <c r="R2738" t="str">
        <f t="shared" si="214"/>
        <v>15</v>
      </c>
    </row>
    <row r="2739" spans="1:18" ht="12.75" customHeight="1" x14ac:dyDescent="0.3">
      <c r="A2739" s="16">
        <v>2744</v>
      </c>
      <c r="B2739" s="14" t="s">
        <v>1297</v>
      </c>
      <c r="C2739" s="14" t="s">
        <v>8</v>
      </c>
      <c r="D2739" s="14" t="s">
        <v>9</v>
      </c>
      <c r="E2739" s="15" t="s">
        <v>1391</v>
      </c>
      <c r="F2739" s="16">
        <v>30</v>
      </c>
      <c r="G2739" s="17">
        <v>22</v>
      </c>
      <c r="H2739" s="18">
        <f t="shared" si="212"/>
        <v>660</v>
      </c>
      <c r="I2739" s="14" t="str">
        <f t="shared" si="213"/>
        <v>ITA-SG-22</v>
      </c>
      <c r="J2739" s="32" t="str">
        <f>MID(Tabella1[[#This Row],[COD PRODOTTO]],3,3)</f>
        <v>371</v>
      </c>
      <c r="K2739" s="32"/>
      <c r="L2739" t="str">
        <f t="shared" si="215"/>
        <v>terminato</v>
      </c>
      <c r="M2739" t="str">
        <f t="shared" si="216"/>
        <v>R6371251</v>
      </c>
      <c r="N2739" t="str">
        <f>TRIM(C2739)</f>
        <v>ITA</v>
      </c>
      <c r="O2739" t="str">
        <f>TRIM(D2739)</f>
        <v>SG</v>
      </c>
      <c r="P2739" t="str">
        <f t="shared" si="214"/>
        <v>non terminato</v>
      </c>
      <c r="Q2739" t="str">
        <f t="shared" si="214"/>
        <v>30</v>
      </c>
      <c r="R2739" t="str">
        <f t="shared" si="214"/>
        <v>22</v>
      </c>
    </row>
    <row r="2740" spans="1:18" ht="12.75" customHeight="1" x14ac:dyDescent="0.3">
      <c r="A2740" s="16">
        <v>2745</v>
      </c>
      <c r="B2740" s="14" t="s">
        <v>1298</v>
      </c>
      <c r="C2740" s="14" t="s">
        <v>8</v>
      </c>
      <c r="D2740" s="14" t="s">
        <v>9</v>
      </c>
      <c r="E2740" s="14" t="s">
        <v>10</v>
      </c>
      <c r="F2740" s="16">
        <v>0</v>
      </c>
      <c r="G2740" s="17">
        <v>32</v>
      </c>
      <c r="H2740" s="18" t="str">
        <f t="shared" si="212"/>
        <v/>
      </c>
      <c r="I2740" s="14" t="str">
        <f t="shared" si="213"/>
        <v>ITA-SG-32</v>
      </c>
      <c r="J2740" s="32" t="str">
        <f>MID(Tabella1[[#This Row],[COD PRODOTTO]],3,3)</f>
        <v>200</v>
      </c>
      <c r="K2740" s="32"/>
      <c r="L2740" t="str">
        <f t="shared" si="215"/>
        <v>terminato</v>
      </c>
      <c r="M2740" t="str">
        <f t="shared" si="216"/>
        <v>F0200876</v>
      </c>
      <c r="N2740" t="str">
        <f>TRIM(C2740)</f>
        <v>ITA</v>
      </c>
      <c r="O2740" t="str">
        <f>TRIM(D2740)</f>
        <v>SG</v>
      </c>
      <c r="P2740" t="str">
        <f t="shared" si="214"/>
        <v>terminato</v>
      </c>
      <c r="Q2740" t="str">
        <f t="shared" si="214"/>
        <v>0</v>
      </c>
      <c r="R2740" t="str">
        <f t="shared" si="214"/>
        <v>32</v>
      </c>
    </row>
    <row r="2741" spans="1:18" ht="12.75" customHeight="1" x14ac:dyDescent="0.3">
      <c r="A2741" s="16">
        <v>2746</v>
      </c>
      <c r="B2741" s="14" t="s">
        <v>1298</v>
      </c>
      <c r="C2741" s="14" t="s">
        <v>8</v>
      </c>
      <c r="D2741" s="14" t="s">
        <v>9</v>
      </c>
      <c r="E2741" s="15" t="s">
        <v>1391</v>
      </c>
      <c r="F2741" s="16">
        <v>30</v>
      </c>
      <c r="G2741" s="17">
        <v>40</v>
      </c>
      <c r="H2741" s="18">
        <f t="shared" si="212"/>
        <v>1200</v>
      </c>
      <c r="I2741" s="14" t="str">
        <f t="shared" si="213"/>
        <v>ITA-SG-40</v>
      </c>
      <c r="J2741" s="32" t="str">
        <f>MID(Tabella1[[#This Row],[COD PRODOTTO]],3,3)</f>
        <v>200</v>
      </c>
      <c r="K2741" s="32"/>
      <c r="L2741" t="str">
        <f t="shared" si="215"/>
        <v>terminato</v>
      </c>
      <c r="M2741" t="str">
        <f t="shared" si="216"/>
        <v>F0200876</v>
      </c>
      <c r="N2741" t="str">
        <f>TRIM(C2741)</f>
        <v>ITA</v>
      </c>
      <c r="O2741" t="str">
        <f>TRIM(D2741)</f>
        <v>SG</v>
      </c>
      <c r="P2741" t="str">
        <f t="shared" si="214"/>
        <v>non terminato</v>
      </c>
      <c r="Q2741" t="str">
        <f t="shared" si="214"/>
        <v>30</v>
      </c>
      <c r="R2741" t="str">
        <f t="shared" si="214"/>
        <v>40</v>
      </c>
    </row>
    <row r="2742" spans="1:18" ht="12.75" customHeight="1" x14ac:dyDescent="0.3">
      <c r="A2742" s="16">
        <v>2747</v>
      </c>
      <c r="B2742" s="14" t="s">
        <v>1298</v>
      </c>
      <c r="C2742" s="14" t="s">
        <v>8</v>
      </c>
      <c r="D2742" s="14" t="s">
        <v>9</v>
      </c>
      <c r="E2742" s="15" t="s">
        <v>1391</v>
      </c>
      <c r="F2742" s="16">
        <v>10</v>
      </c>
      <c r="G2742" s="17">
        <v>27</v>
      </c>
      <c r="H2742" s="18">
        <f t="shared" si="212"/>
        <v>270</v>
      </c>
      <c r="I2742" s="14" t="str">
        <f t="shared" si="213"/>
        <v>ITA-SG-27</v>
      </c>
      <c r="J2742" s="32" t="str">
        <f>MID(Tabella1[[#This Row],[COD PRODOTTO]],3,3)</f>
        <v>200</v>
      </c>
      <c r="K2742" s="32"/>
      <c r="L2742" t="str">
        <f t="shared" si="215"/>
        <v>terminato</v>
      </c>
      <c r="M2742" t="str">
        <f t="shared" si="216"/>
        <v>F0200876</v>
      </c>
      <c r="N2742" t="str">
        <f>TRIM(C2742)</f>
        <v>ITA</v>
      </c>
      <c r="O2742" t="str">
        <f>TRIM(D2742)</f>
        <v>SG</v>
      </c>
      <c r="P2742" t="str">
        <f t="shared" si="214"/>
        <v>non terminato</v>
      </c>
      <c r="Q2742" t="str">
        <f t="shared" si="214"/>
        <v>10</v>
      </c>
      <c r="R2742" t="str">
        <f t="shared" si="214"/>
        <v>27</v>
      </c>
    </row>
    <row r="2743" spans="1:18" ht="12.75" customHeight="1" x14ac:dyDescent="0.3">
      <c r="A2743" s="16">
        <v>2748</v>
      </c>
      <c r="B2743" s="14" t="s">
        <v>1299</v>
      </c>
      <c r="C2743" s="14" t="s">
        <v>8</v>
      </c>
      <c r="D2743" s="14" t="s">
        <v>36</v>
      </c>
      <c r="E2743" s="14" t="s">
        <v>10</v>
      </c>
      <c r="F2743" s="16">
        <v>0</v>
      </c>
      <c r="G2743" s="17">
        <v>34</v>
      </c>
      <c r="H2743" s="18" t="str">
        <f t="shared" si="212"/>
        <v/>
      </c>
      <c r="I2743" s="14" t="str">
        <f t="shared" si="213"/>
        <v>ITA-zan VETRI-34</v>
      </c>
      <c r="J2743" s="32" t="str">
        <f>MID(Tabella1[[#This Row],[COD PRODOTTO]],3,3)</f>
        <v>817</v>
      </c>
      <c r="K2743" s="32"/>
      <c r="L2743" t="str">
        <f t="shared" si="215"/>
        <v>terminato</v>
      </c>
      <c r="M2743" t="str">
        <f t="shared" si="216"/>
        <v>D0817346</v>
      </c>
      <c r="N2743" t="str">
        <f>TRIM(C2743)</f>
        <v>ITA</v>
      </c>
      <c r="O2743" t="str">
        <f>TRIM(D2743)</f>
        <v>zan VETRI</v>
      </c>
      <c r="P2743" t="str">
        <f t="shared" si="214"/>
        <v>terminato</v>
      </c>
      <c r="Q2743" t="str">
        <f t="shared" si="214"/>
        <v>0</v>
      </c>
      <c r="R2743" t="str">
        <f t="shared" si="214"/>
        <v>34</v>
      </c>
    </row>
    <row r="2744" spans="1:18" ht="12.75" customHeight="1" x14ac:dyDescent="0.3">
      <c r="A2744" s="16">
        <v>2749</v>
      </c>
      <c r="B2744" s="14" t="s">
        <v>1300</v>
      </c>
      <c r="C2744" s="14" t="s">
        <v>8</v>
      </c>
      <c r="D2744" s="14" t="s">
        <v>47</v>
      </c>
      <c r="E2744" s="15" t="s">
        <v>1391</v>
      </c>
      <c r="F2744" s="16">
        <v>20</v>
      </c>
      <c r="G2744" s="17">
        <v>34</v>
      </c>
      <c r="H2744" s="18">
        <f t="shared" si="212"/>
        <v>680</v>
      </c>
      <c r="I2744" s="14" t="str">
        <f t="shared" si="213"/>
        <v>ITA-zan pin SPA-34</v>
      </c>
      <c r="J2744" s="32" t="str">
        <f>MID(Tabella1[[#This Row],[COD PRODOTTO]],3,3)</f>
        <v>601</v>
      </c>
      <c r="K2744" s="32"/>
      <c r="L2744" t="str">
        <f t="shared" si="215"/>
        <v>terminato</v>
      </c>
      <c r="M2744" t="str">
        <f t="shared" si="216"/>
        <v>C9601068</v>
      </c>
      <c r="N2744" t="str">
        <f>TRIM(C2744)</f>
        <v>ITA</v>
      </c>
      <c r="O2744" t="str">
        <f>TRIM(D2744)</f>
        <v>zan pin SPA</v>
      </c>
      <c r="P2744" t="str">
        <f t="shared" si="214"/>
        <v>non terminato</v>
      </c>
      <c r="Q2744" t="str">
        <f t="shared" si="214"/>
        <v>20</v>
      </c>
      <c r="R2744" t="str">
        <f t="shared" si="214"/>
        <v>34</v>
      </c>
    </row>
    <row r="2745" spans="1:18" ht="12.75" customHeight="1" x14ac:dyDescent="0.3">
      <c r="A2745" s="16">
        <v>2750</v>
      </c>
      <c r="B2745" s="14" t="s">
        <v>1300</v>
      </c>
      <c r="C2745" s="14" t="s">
        <v>8</v>
      </c>
      <c r="D2745" s="14" t="s">
        <v>47</v>
      </c>
      <c r="E2745" s="14" t="s">
        <v>10</v>
      </c>
      <c r="F2745" s="16">
        <v>0</v>
      </c>
      <c r="G2745" s="17">
        <v>25</v>
      </c>
      <c r="H2745" s="18" t="str">
        <f t="shared" si="212"/>
        <v/>
      </c>
      <c r="I2745" s="14" t="str">
        <f t="shared" si="213"/>
        <v>ITA-zan pin SPA-25</v>
      </c>
      <c r="J2745" s="32" t="str">
        <f>MID(Tabella1[[#This Row],[COD PRODOTTO]],3,3)</f>
        <v>601</v>
      </c>
      <c r="K2745" s="32"/>
      <c r="L2745" t="str">
        <f t="shared" si="215"/>
        <v>terminato</v>
      </c>
      <c r="M2745" t="str">
        <f t="shared" si="216"/>
        <v>C9601068</v>
      </c>
      <c r="N2745" t="str">
        <f>TRIM(C2745)</f>
        <v>ITA</v>
      </c>
      <c r="O2745" t="str">
        <f>TRIM(D2745)</f>
        <v>zan pin SPA</v>
      </c>
      <c r="P2745" t="str">
        <f t="shared" si="214"/>
        <v>terminato</v>
      </c>
      <c r="Q2745" t="str">
        <f t="shared" si="214"/>
        <v>0</v>
      </c>
      <c r="R2745" t="str">
        <f t="shared" si="214"/>
        <v>25</v>
      </c>
    </row>
    <row r="2746" spans="1:18" ht="12.75" customHeight="1" x14ac:dyDescent="0.3">
      <c r="A2746" s="16">
        <v>2751</v>
      </c>
      <c r="B2746" s="14" t="s">
        <v>1300</v>
      </c>
      <c r="C2746" s="14" t="s">
        <v>8</v>
      </c>
      <c r="D2746" s="14" t="s">
        <v>47</v>
      </c>
      <c r="E2746" s="15" t="s">
        <v>1391</v>
      </c>
      <c r="F2746" s="16">
        <v>30</v>
      </c>
      <c r="G2746" s="17">
        <v>40</v>
      </c>
      <c r="H2746" s="18">
        <f t="shared" si="212"/>
        <v>1200</v>
      </c>
      <c r="I2746" s="14" t="str">
        <f t="shared" si="213"/>
        <v>ITA-zan pin SPA-40</v>
      </c>
      <c r="J2746" s="32" t="str">
        <f>MID(Tabella1[[#This Row],[COD PRODOTTO]],3,3)</f>
        <v>601</v>
      </c>
      <c r="K2746" s="32"/>
      <c r="L2746" t="str">
        <f t="shared" si="215"/>
        <v>terminato</v>
      </c>
      <c r="M2746" t="str">
        <f t="shared" si="216"/>
        <v>C9601068</v>
      </c>
      <c r="N2746" t="str">
        <f>TRIM(C2746)</f>
        <v>ITA</v>
      </c>
      <c r="O2746" t="str">
        <f>TRIM(D2746)</f>
        <v>zan pin SPA</v>
      </c>
      <c r="P2746" t="str">
        <f t="shared" si="214"/>
        <v>non terminato</v>
      </c>
      <c r="Q2746" t="str">
        <f t="shared" si="214"/>
        <v>30</v>
      </c>
      <c r="R2746" t="str">
        <f t="shared" si="214"/>
        <v>40</v>
      </c>
    </row>
    <row r="2747" spans="1:18" ht="12.75" customHeight="1" x14ac:dyDescent="0.3">
      <c r="A2747" s="16">
        <v>2752</v>
      </c>
      <c r="B2747" s="14" t="s">
        <v>1300</v>
      </c>
      <c r="C2747" s="14" t="s">
        <v>8</v>
      </c>
      <c r="D2747" s="14" t="s">
        <v>47</v>
      </c>
      <c r="E2747" s="15" t="s">
        <v>1391</v>
      </c>
      <c r="F2747" s="16">
        <v>10</v>
      </c>
      <c r="G2747" s="17">
        <v>25</v>
      </c>
      <c r="H2747" s="18">
        <f t="shared" si="212"/>
        <v>250</v>
      </c>
      <c r="I2747" s="14" t="str">
        <f t="shared" si="213"/>
        <v>ITA-zan pin SPA-25</v>
      </c>
      <c r="J2747" s="32" t="str">
        <f>MID(Tabella1[[#This Row],[COD PRODOTTO]],3,3)</f>
        <v>601</v>
      </c>
      <c r="K2747" s="32"/>
      <c r="L2747" t="str">
        <f t="shared" si="215"/>
        <v>terminato</v>
      </c>
      <c r="M2747" t="str">
        <f t="shared" si="216"/>
        <v>C9601068</v>
      </c>
      <c r="N2747" t="str">
        <f>TRIM(C2747)</f>
        <v>ITA</v>
      </c>
      <c r="O2747" t="str">
        <f>TRIM(D2747)</f>
        <v>zan pin SPA</v>
      </c>
      <c r="P2747" t="str">
        <f t="shared" si="214"/>
        <v>non terminato</v>
      </c>
      <c r="Q2747" t="str">
        <f t="shared" si="214"/>
        <v>10</v>
      </c>
      <c r="R2747" t="str">
        <f t="shared" si="214"/>
        <v>25</v>
      </c>
    </row>
    <row r="2748" spans="1:18" ht="12.75" customHeight="1" x14ac:dyDescent="0.3">
      <c r="A2748" s="16">
        <v>2753</v>
      </c>
      <c r="B2748" s="14" t="s">
        <v>1301</v>
      </c>
      <c r="C2748" s="14" t="s">
        <v>8</v>
      </c>
      <c r="D2748" s="14" t="s">
        <v>9</v>
      </c>
      <c r="E2748" s="14" t="s">
        <v>10</v>
      </c>
      <c r="F2748" s="16">
        <v>0</v>
      </c>
      <c r="G2748" s="17">
        <v>36</v>
      </c>
      <c r="H2748" s="18" t="str">
        <f t="shared" si="212"/>
        <v/>
      </c>
      <c r="I2748" s="14" t="str">
        <f t="shared" si="213"/>
        <v>ITA-SG-36</v>
      </c>
      <c r="J2748" s="32" t="str">
        <f>MID(Tabella1[[#This Row],[COD PRODOTTO]],3,3)</f>
        <v>784</v>
      </c>
      <c r="K2748" s="32"/>
      <c r="L2748" t="str">
        <f t="shared" si="215"/>
        <v>terminato</v>
      </c>
      <c r="M2748" t="str">
        <f t="shared" si="216"/>
        <v>A5784516</v>
      </c>
      <c r="N2748" t="str">
        <f>TRIM(C2748)</f>
        <v>ITA</v>
      </c>
      <c r="O2748" t="str">
        <f>TRIM(D2748)</f>
        <v>SG</v>
      </c>
      <c r="P2748" t="str">
        <f t="shared" si="214"/>
        <v>terminato</v>
      </c>
      <c r="Q2748" t="str">
        <f t="shared" si="214"/>
        <v>0</v>
      </c>
      <c r="R2748" t="str">
        <f t="shared" si="214"/>
        <v>36</v>
      </c>
    </row>
    <row r="2749" spans="1:18" ht="12.75" customHeight="1" x14ac:dyDescent="0.3">
      <c r="A2749" s="16">
        <v>2754</v>
      </c>
      <c r="B2749" s="14" t="s">
        <v>1301</v>
      </c>
      <c r="C2749" s="14" t="s">
        <v>8</v>
      </c>
      <c r="D2749" s="14" t="s">
        <v>9</v>
      </c>
      <c r="E2749" s="15" t="s">
        <v>1391</v>
      </c>
      <c r="F2749" s="16">
        <v>10</v>
      </c>
      <c r="G2749" s="17">
        <v>32</v>
      </c>
      <c r="H2749" s="18">
        <f t="shared" si="212"/>
        <v>320</v>
      </c>
      <c r="I2749" s="14" t="str">
        <f t="shared" si="213"/>
        <v>ITA-SG-32</v>
      </c>
      <c r="J2749" s="32" t="str">
        <f>MID(Tabella1[[#This Row],[COD PRODOTTO]],3,3)</f>
        <v>784</v>
      </c>
      <c r="K2749" s="32"/>
      <c r="L2749" t="str">
        <f t="shared" si="215"/>
        <v>terminato</v>
      </c>
      <c r="M2749" t="str">
        <f t="shared" si="216"/>
        <v>A5784516</v>
      </c>
      <c r="N2749" t="str">
        <f>TRIM(C2749)</f>
        <v>ITA</v>
      </c>
      <c r="O2749" t="str">
        <f>TRIM(D2749)</f>
        <v>SG</v>
      </c>
      <c r="P2749" t="str">
        <f t="shared" si="214"/>
        <v>non terminato</v>
      </c>
      <c r="Q2749" t="str">
        <f t="shared" si="214"/>
        <v>10</v>
      </c>
      <c r="R2749" t="str">
        <f t="shared" si="214"/>
        <v>32</v>
      </c>
    </row>
    <row r="2750" spans="1:18" ht="12.75" customHeight="1" x14ac:dyDescent="0.3">
      <c r="A2750" s="16">
        <v>2755</v>
      </c>
      <c r="B2750" s="14" t="s">
        <v>1302</v>
      </c>
      <c r="C2750" s="14" t="s">
        <v>8</v>
      </c>
      <c r="D2750" s="14" t="s">
        <v>9</v>
      </c>
      <c r="E2750" s="14" t="s">
        <v>10</v>
      </c>
      <c r="F2750" s="16">
        <v>0</v>
      </c>
      <c r="G2750" s="17">
        <v>23</v>
      </c>
      <c r="H2750" s="18" t="str">
        <f t="shared" si="212"/>
        <v/>
      </c>
      <c r="I2750" s="14" t="str">
        <f t="shared" si="213"/>
        <v>ITA-SG-23</v>
      </c>
      <c r="J2750" s="32" t="str">
        <f>MID(Tabella1[[#This Row],[COD PRODOTTO]],3,3)</f>
        <v>532</v>
      </c>
      <c r="K2750" s="32"/>
      <c r="L2750" t="str">
        <f t="shared" si="215"/>
        <v>terminato</v>
      </c>
      <c r="M2750" t="str">
        <f t="shared" si="216"/>
        <v>L2532556</v>
      </c>
      <c r="N2750" t="str">
        <f>TRIM(C2750)</f>
        <v>ITA</v>
      </c>
      <c r="O2750" t="str">
        <f>TRIM(D2750)</f>
        <v>SG</v>
      </c>
      <c r="P2750" t="str">
        <f t="shared" si="214"/>
        <v>terminato</v>
      </c>
      <c r="Q2750" t="str">
        <f t="shared" si="214"/>
        <v>0</v>
      </c>
      <c r="R2750" t="str">
        <f t="shared" si="214"/>
        <v>23</v>
      </c>
    </row>
    <row r="2751" spans="1:18" ht="12.75" customHeight="1" x14ac:dyDescent="0.3">
      <c r="A2751" s="16">
        <v>2756</v>
      </c>
      <c r="B2751" s="14" t="s">
        <v>1302</v>
      </c>
      <c r="C2751" s="14" t="s">
        <v>8</v>
      </c>
      <c r="D2751" s="14" t="s">
        <v>9</v>
      </c>
      <c r="E2751" s="15" t="s">
        <v>1391</v>
      </c>
      <c r="F2751" s="16">
        <v>10</v>
      </c>
      <c r="G2751" s="17">
        <v>23</v>
      </c>
      <c r="H2751" s="18">
        <f t="shared" si="212"/>
        <v>230</v>
      </c>
      <c r="I2751" s="14" t="str">
        <f t="shared" si="213"/>
        <v>ITA-SG-23</v>
      </c>
      <c r="J2751" s="32" t="str">
        <f>MID(Tabella1[[#This Row],[COD PRODOTTO]],3,3)</f>
        <v>532</v>
      </c>
      <c r="K2751" s="32"/>
      <c r="L2751" t="str">
        <f t="shared" si="215"/>
        <v>terminato</v>
      </c>
      <c r="M2751" t="str">
        <f t="shared" si="216"/>
        <v>L2532556</v>
      </c>
      <c r="N2751" t="str">
        <f>TRIM(C2751)</f>
        <v>ITA</v>
      </c>
      <c r="O2751" t="str">
        <f>TRIM(D2751)</f>
        <v>SG</v>
      </c>
      <c r="P2751" t="str">
        <f t="shared" si="214"/>
        <v>non terminato</v>
      </c>
      <c r="Q2751" t="str">
        <f t="shared" si="214"/>
        <v>10</v>
      </c>
      <c r="R2751" t="str">
        <f t="shared" si="214"/>
        <v>23</v>
      </c>
    </row>
    <row r="2752" spans="1:18" ht="12.75" customHeight="1" x14ac:dyDescent="0.3">
      <c r="A2752" s="16">
        <v>2757</v>
      </c>
      <c r="B2752" s="14" t="s">
        <v>1303</v>
      </c>
      <c r="C2752" s="14" t="s">
        <v>8</v>
      </c>
      <c r="D2752" s="14" t="s">
        <v>75</v>
      </c>
      <c r="E2752" s="14" t="s">
        <v>10</v>
      </c>
      <c r="F2752" s="16">
        <v>0</v>
      </c>
      <c r="G2752" s="17">
        <v>12</v>
      </c>
      <c r="H2752" s="18" t="str">
        <f t="shared" si="212"/>
        <v/>
      </c>
      <c r="I2752" s="14" t="str">
        <f t="shared" si="213"/>
        <v>ITA-lollo SRL-12</v>
      </c>
      <c r="J2752" s="32" t="str">
        <f>MID(Tabella1[[#This Row],[COD PRODOTTO]],3,3)</f>
        <v>204</v>
      </c>
      <c r="K2752" s="32"/>
      <c r="L2752" t="str">
        <f t="shared" si="215"/>
        <v>terminato</v>
      </c>
      <c r="M2752" t="str">
        <f t="shared" si="216"/>
        <v>S2204749</v>
      </c>
      <c r="N2752" t="str">
        <f>TRIM(C2752)</f>
        <v>ITA</v>
      </c>
      <c r="O2752" t="str">
        <f>TRIM(D2752)</f>
        <v>lollo SRL</v>
      </c>
      <c r="P2752" t="str">
        <f t="shared" si="214"/>
        <v>terminato</v>
      </c>
      <c r="Q2752" t="str">
        <f t="shared" si="214"/>
        <v>0</v>
      </c>
      <c r="R2752" t="str">
        <f t="shared" si="214"/>
        <v>12</v>
      </c>
    </row>
    <row r="2753" spans="1:18" ht="12.75" customHeight="1" x14ac:dyDescent="0.3">
      <c r="A2753" s="16">
        <v>2758</v>
      </c>
      <c r="B2753" s="14" t="s">
        <v>1304</v>
      </c>
      <c r="C2753" s="14" t="s">
        <v>8</v>
      </c>
      <c r="D2753" s="14" t="s">
        <v>54</v>
      </c>
      <c r="E2753" s="15" t="s">
        <v>1391</v>
      </c>
      <c r="F2753" s="16">
        <v>30</v>
      </c>
      <c r="G2753" s="17">
        <v>20</v>
      </c>
      <c r="H2753" s="18">
        <f t="shared" si="212"/>
        <v>600</v>
      </c>
      <c r="I2753" s="14" t="str">
        <f t="shared" si="213"/>
        <v>ITA-zan S.R.L.-20</v>
      </c>
      <c r="J2753" s="32" t="str">
        <f>MID(Tabella1[[#This Row],[COD PRODOTTO]],3,3)</f>
        <v>370</v>
      </c>
      <c r="K2753" s="32"/>
      <c r="L2753" t="str">
        <f t="shared" si="215"/>
        <v>terminato</v>
      </c>
      <c r="M2753" t="str">
        <f t="shared" si="216"/>
        <v>N2370615</v>
      </c>
      <c r="N2753" t="str">
        <f>TRIM(C2753)</f>
        <v>ITA</v>
      </c>
      <c r="O2753" t="str">
        <f>TRIM(D2753)</f>
        <v>zan S.R.L.</v>
      </c>
      <c r="P2753" t="str">
        <f t="shared" si="214"/>
        <v>non terminato</v>
      </c>
      <c r="Q2753" t="str">
        <f t="shared" si="214"/>
        <v>30</v>
      </c>
      <c r="R2753" t="str">
        <f t="shared" si="214"/>
        <v>20</v>
      </c>
    </row>
    <row r="2754" spans="1:18" ht="12.75" customHeight="1" x14ac:dyDescent="0.3">
      <c r="A2754" s="16">
        <v>2759</v>
      </c>
      <c r="B2754" s="14" t="s">
        <v>1304</v>
      </c>
      <c r="C2754" s="14" t="s">
        <v>8</v>
      </c>
      <c r="D2754" s="14" t="s">
        <v>54</v>
      </c>
      <c r="E2754" s="14" t="s">
        <v>10</v>
      </c>
      <c r="F2754" s="16">
        <v>0</v>
      </c>
      <c r="G2754" s="17">
        <v>15</v>
      </c>
      <c r="H2754" s="18" t="str">
        <f t="shared" ref="H2754:H2817" si="217">IF(G2754*F2754=0,"",G2754*F2754)</f>
        <v/>
      </c>
      <c r="I2754" s="14" t="str">
        <f t="shared" ref="I2754:I2817" si="218">_xlfn.CONCAT(C2754,"-",D2754,"-",G2754)</f>
        <v>ITA-zan S.R.L.-15</v>
      </c>
      <c r="J2754" s="32" t="str">
        <f>MID(Tabella1[[#This Row],[COD PRODOTTO]],3,3)</f>
        <v>370</v>
      </c>
      <c r="K2754" s="32"/>
      <c r="L2754" t="str">
        <f t="shared" si="215"/>
        <v>terminato</v>
      </c>
      <c r="M2754" t="str">
        <f t="shared" si="216"/>
        <v>N2370615</v>
      </c>
      <c r="N2754" t="str">
        <f>TRIM(C2754)</f>
        <v>ITA</v>
      </c>
      <c r="O2754" t="str">
        <f>TRIM(D2754)</f>
        <v>zan S.R.L.</v>
      </c>
      <c r="P2754" t="str">
        <f>TRIM(E2754)</f>
        <v>terminato</v>
      </c>
      <c r="Q2754" t="str">
        <f>TRIM(F2754)</f>
        <v>0</v>
      </c>
      <c r="R2754" t="str">
        <f>TRIM(G2754)</f>
        <v>15</v>
      </c>
    </row>
    <row r="2755" spans="1:18" ht="12.75" customHeight="1" x14ac:dyDescent="0.3">
      <c r="A2755" s="16">
        <v>2760</v>
      </c>
      <c r="B2755" s="14" t="s">
        <v>1304</v>
      </c>
      <c r="C2755" s="14" t="s">
        <v>8</v>
      </c>
      <c r="D2755" s="14" t="s">
        <v>54</v>
      </c>
      <c r="E2755" s="15" t="s">
        <v>1391</v>
      </c>
      <c r="F2755" s="16">
        <v>10</v>
      </c>
      <c r="G2755" s="17">
        <v>20</v>
      </c>
      <c r="H2755" s="18">
        <f t="shared" si="217"/>
        <v>200</v>
      </c>
      <c r="I2755" s="14" t="str">
        <f t="shared" si="218"/>
        <v>ITA-zan S.R.L.-20</v>
      </c>
      <c r="J2755" s="32" t="str">
        <f>MID(Tabella1[[#This Row],[COD PRODOTTO]],3,3)</f>
        <v>370</v>
      </c>
      <c r="K2755" s="32"/>
      <c r="L2755" t="str">
        <f t="shared" ref="L2755:L2818" si="219">IF($E2755="","non terminato","terminato")</f>
        <v>terminato</v>
      </c>
      <c r="M2755" t="str">
        <f t="shared" ref="M2755:M2818" si="220">TRIM(B2755)</f>
        <v>N2370615</v>
      </c>
      <c r="N2755" t="str">
        <f>TRIM(C2755)</f>
        <v>ITA</v>
      </c>
      <c r="O2755" t="str">
        <f>TRIM(D2755)</f>
        <v>zan S.R.L.</v>
      </c>
      <c r="P2755" t="str">
        <f>TRIM(E2755)</f>
        <v>non terminato</v>
      </c>
      <c r="Q2755" t="str">
        <f t="shared" ref="Q2755:R2818" si="221">TRIM(F2755)</f>
        <v>10</v>
      </c>
      <c r="R2755" t="str">
        <f t="shared" si="221"/>
        <v>20</v>
      </c>
    </row>
    <row r="2756" spans="1:18" ht="12.75" customHeight="1" x14ac:dyDescent="0.3">
      <c r="A2756" s="16">
        <v>2761</v>
      </c>
      <c r="B2756" s="14" t="s">
        <v>1304</v>
      </c>
      <c r="C2756" s="14" t="s">
        <v>8</v>
      </c>
      <c r="D2756" s="14" t="s">
        <v>54</v>
      </c>
      <c r="E2756" s="15" t="s">
        <v>1391</v>
      </c>
      <c r="F2756" s="16">
        <v>20</v>
      </c>
      <c r="G2756" s="17">
        <v>10</v>
      </c>
      <c r="H2756" s="18">
        <f t="shared" si="217"/>
        <v>200</v>
      </c>
      <c r="I2756" s="14" t="str">
        <f t="shared" si="218"/>
        <v>ITA-zan S.R.L.-10</v>
      </c>
      <c r="J2756" s="32" t="str">
        <f>MID(Tabella1[[#This Row],[COD PRODOTTO]],3,3)</f>
        <v>370</v>
      </c>
      <c r="K2756" s="32"/>
      <c r="L2756" t="str">
        <f t="shared" si="219"/>
        <v>terminato</v>
      </c>
      <c r="M2756" t="str">
        <f t="shared" si="220"/>
        <v>N2370615</v>
      </c>
      <c r="N2756" t="str">
        <f>TRIM(C2756)</f>
        <v>ITA</v>
      </c>
      <c r="O2756" t="str">
        <f>TRIM(D2756)</f>
        <v>zan S.R.L.</v>
      </c>
      <c r="P2756" t="str">
        <f>TRIM(E2756)</f>
        <v>non terminato</v>
      </c>
      <c r="Q2756" t="str">
        <f t="shared" si="221"/>
        <v>20</v>
      </c>
      <c r="R2756" t="str">
        <f t="shared" si="221"/>
        <v>10</v>
      </c>
    </row>
    <row r="2757" spans="1:18" ht="12.75" customHeight="1" x14ac:dyDescent="0.3">
      <c r="A2757" s="16">
        <v>2762</v>
      </c>
      <c r="B2757" s="14" t="s">
        <v>1305</v>
      </c>
      <c r="C2757" s="14" t="s">
        <v>8</v>
      </c>
      <c r="D2757" s="14" t="s">
        <v>36</v>
      </c>
      <c r="E2757" s="14" t="s">
        <v>10</v>
      </c>
      <c r="F2757" s="16">
        <v>0</v>
      </c>
      <c r="G2757" s="17">
        <v>18</v>
      </c>
      <c r="H2757" s="18" t="str">
        <f t="shared" si="217"/>
        <v/>
      </c>
      <c r="I2757" s="14" t="str">
        <f t="shared" si="218"/>
        <v>ITA-zan VETRI-18</v>
      </c>
      <c r="J2757" s="32" t="str">
        <f>MID(Tabella1[[#This Row],[COD PRODOTTO]],3,3)</f>
        <v>474</v>
      </c>
      <c r="K2757" s="32"/>
      <c r="L2757" t="str">
        <f t="shared" si="219"/>
        <v>terminato</v>
      </c>
      <c r="M2757" t="str">
        <f t="shared" si="220"/>
        <v>G2474586</v>
      </c>
      <c r="N2757" t="str">
        <f>TRIM(C2757)</f>
        <v>ITA</v>
      </c>
      <c r="O2757" t="str">
        <f>TRIM(D2757)</f>
        <v>zan VETRI</v>
      </c>
      <c r="P2757" t="str">
        <f>TRIM(E2757)</f>
        <v>terminato</v>
      </c>
      <c r="Q2757" t="str">
        <f t="shared" si="221"/>
        <v>0</v>
      </c>
      <c r="R2757" t="str">
        <f t="shared" si="221"/>
        <v>18</v>
      </c>
    </row>
    <row r="2758" spans="1:18" ht="12.75" customHeight="1" x14ac:dyDescent="0.3">
      <c r="A2758" s="16">
        <v>2763</v>
      </c>
      <c r="B2758" s="14" t="s">
        <v>1305</v>
      </c>
      <c r="C2758" s="14" t="s">
        <v>8</v>
      </c>
      <c r="D2758" s="14" t="s">
        <v>36</v>
      </c>
      <c r="E2758" s="15" t="s">
        <v>1391</v>
      </c>
      <c r="F2758" s="16">
        <v>10</v>
      </c>
      <c r="G2758" s="17">
        <v>20</v>
      </c>
      <c r="H2758" s="18">
        <f t="shared" si="217"/>
        <v>200</v>
      </c>
      <c r="I2758" s="14" t="str">
        <f t="shared" si="218"/>
        <v>ITA-zan VETRI-20</v>
      </c>
      <c r="J2758" s="32" t="str">
        <f>MID(Tabella1[[#This Row],[COD PRODOTTO]],3,3)</f>
        <v>474</v>
      </c>
      <c r="K2758" s="32"/>
      <c r="L2758" t="str">
        <f t="shared" si="219"/>
        <v>terminato</v>
      </c>
      <c r="M2758" t="str">
        <f t="shared" si="220"/>
        <v>G2474586</v>
      </c>
      <c r="N2758" t="str">
        <f>TRIM(C2758)</f>
        <v>ITA</v>
      </c>
      <c r="O2758" t="str">
        <f>TRIM(D2758)</f>
        <v>zan VETRI</v>
      </c>
      <c r="P2758" t="str">
        <f>TRIM(E2758)</f>
        <v>non terminato</v>
      </c>
      <c r="Q2758" t="str">
        <f t="shared" si="221"/>
        <v>10</v>
      </c>
      <c r="R2758" t="str">
        <f t="shared" si="221"/>
        <v>20</v>
      </c>
    </row>
    <row r="2759" spans="1:18" ht="12.75" customHeight="1" x14ac:dyDescent="0.3">
      <c r="A2759" s="16">
        <v>2764</v>
      </c>
      <c r="B2759" s="14" t="s">
        <v>1305</v>
      </c>
      <c r="C2759" s="14" t="s">
        <v>8</v>
      </c>
      <c r="D2759" s="14" t="s">
        <v>36</v>
      </c>
      <c r="E2759" s="15" t="s">
        <v>1391</v>
      </c>
      <c r="F2759" s="16">
        <v>30</v>
      </c>
      <c r="G2759" s="17">
        <v>26</v>
      </c>
      <c r="H2759" s="18">
        <f t="shared" si="217"/>
        <v>780</v>
      </c>
      <c r="I2759" s="14" t="str">
        <f t="shared" si="218"/>
        <v>ITA-zan VETRI-26</v>
      </c>
      <c r="J2759" s="32" t="str">
        <f>MID(Tabella1[[#This Row],[COD PRODOTTO]],3,3)</f>
        <v>474</v>
      </c>
      <c r="K2759" s="32"/>
      <c r="L2759" t="str">
        <f t="shared" si="219"/>
        <v>terminato</v>
      </c>
      <c r="M2759" t="str">
        <f t="shared" si="220"/>
        <v>G2474586</v>
      </c>
      <c r="N2759" t="str">
        <f>TRIM(C2759)</f>
        <v>ITA</v>
      </c>
      <c r="O2759" t="str">
        <f>TRIM(D2759)</f>
        <v>zan VETRI</v>
      </c>
      <c r="P2759" t="str">
        <f>TRIM(E2759)</f>
        <v>non terminato</v>
      </c>
      <c r="Q2759" t="str">
        <f t="shared" si="221"/>
        <v>30</v>
      </c>
      <c r="R2759" t="str">
        <f t="shared" si="221"/>
        <v>26</v>
      </c>
    </row>
    <row r="2760" spans="1:18" ht="12.75" customHeight="1" x14ac:dyDescent="0.3">
      <c r="A2760" s="16">
        <v>2765</v>
      </c>
      <c r="B2760" s="14" t="s">
        <v>1306</v>
      </c>
      <c r="C2760" s="14" t="s">
        <v>8</v>
      </c>
      <c r="D2760" s="14" t="s">
        <v>54</v>
      </c>
      <c r="E2760" s="15" t="s">
        <v>1391</v>
      </c>
      <c r="F2760" s="16">
        <v>10</v>
      </c>
      <c r="G2760" s="17">
        <v>33</v>
      </c>
      <c r="H2760" s="18">
        <f t="shared" si="217"/>
        <v>330</v>
      </c>
      <c r="I2760" s="14" t="str">
        <f t="shared" si="218"/>
        <v>ITA-zan S.R.L.-33</v>
      </c>
      <c r="J2760" s="32" t="str">
        <f>MID(Tabella1[[#This Row],[COD PRODOTTO]],3,3)</f>
        <v>083</v>
      </c>
      <c r="K2760" s="32"/>
      <c r="L2760" t="str">
        <f t="shared" si="219"/>
        <v>terminato</v>
      </c>
      <c r="M2760" t="str">
        <f t="shared" si="220"/>
        <v>M4083135</v>
      </c>
      <c r="N2760" t="str">
        <f>TRIM(C2760)</f>
        <v>ITA</v>
      </c>
      <c r="O2760" t="str">
        <f>TRIM(D2760)</f>
        <v>zan S.R.L.</v>
      </c>
      <c r="P2760" t="str">
        <f>TRIM(E2760)</f>
        <v>non terminato</v>
      </c>
      <c r="Q2760" t="str">
        <f t="shared" si="221"/>
        <v>10</v>
      </c>
      <c r="R2760" t="str">
        <f t="shared" si="221"/>
        <v>33</v>
      </c>
    </row>
    <row r="2761" spans="1:18" ht="12.75" customHeight="1" x14ac:dyDescent="0.3">
      <c r="A2761" s="16">
        <v>2766</v>
      </c>
      <c r="B2761" s="14" t="s">
        <v>1306</v>
      </c>
      <c r="C2761" s="14" t="s">
        <v>8</v>
      </c>
      <c r="D2761" s="14" t="s">
        <v>54</v>
      </c>
      <c r="E2761" s="15" t="s">
        <v>1391</v>
      </c>
      <c r="F2761" s="16">
        <v>30</v>
      </c>
      <c r="G2761" s="17">
        <v>13</v>
      </c>
      <c r="H2761" s="18">
        <f t="shared" si="217"/>
        <v>390</v>
      </c>
      <c r="I2761" s="14" t="str">
        <f t="shared" si="218"/>
        <v>ITA-zan S.R.L.-13</v>
      </c>
      <c r="J2761" s="32" t="str">
        <f>MID(Tabella1[[#This Row],[COD PRODOTTO]],3,3)</f>
        <v>083</v>
      </c>
      <c r="K2761" s="32"/>
      <c r="L2761" t="str">
        <f t="shared" si="219"/>
        <v>terminato</v>
      </c>
      <c r="M2761" t="str">
        <f t="shared" si="220"/>
        <v>M4083135</v>
      </c>
      <c r="N2761" t="str">
        <f>TRIM(C2761)</f>
        <v>ITA</v>
      </c>
      <c r="O2761" t="str">
        <f>TRIM(D2761)</f>
        <v>zan S.R.L.</v>
      </c>
      <c r="P2761" t="str">
        <f>TRIM(E2761)</f>
        <v>non terminato</v>
      </c>
      <c r="Q2761" t="str">
        <f t="shared" si="221"/>
        <v>30</v>
      </c>
      <c r="R2761" t="str">
        <f t="shared" si="221"/>
        <v>13</v>
      </c>
    </row>
    <row r="2762" spans="1:18" ht="12.75" customHeight="1" x14ac:dyDescent="0.3">
      <c r="A2762" s="16">
        <v>2767</v>
      </c>
      <c r="B2762" s="14" t="s">
        <v>1306</v>
      </c>
      <c r="C2762" s="14" t="s">
        <v>8</v>
      </c>
      <c r="D2762" s="14" t="s">
        <v>54</v>
      </c>
      <c r="E2762" s="14" t="s">
        <v>10</v>
      </c>
      <c r="F2762" s="16">
        <v>0</v>
      </c>
      <c r="G2762" s="17">
        <v>40</v>
      </c>
      <c r="H2762" s="18" t="str">
        <f t="shared" si="217"/>
        <v/>
      </c>
      <c r="I2762" s="14" t="str">
        <f t="shared" si="218"/>
        <v>ITA-zan S.R.L.-40</v>
      </c>
      <c r="J2762" s="32" t="str">
        <f>MID(Tabella1[[#This Row],[COD PRODOTTO]],3,3)</f>
        <v>083</v>
      </c>
      <c r="K2762" s="32"/>
      <c r="L2762" t="str">
        <f t="shared" si="219"/>
        <v>terminato</v>
      </c>
      <c r="M2762" t="str">
        <f t="shared" si="220"/>
        <v>M4083135</v>
      </c>
      <c r="N2762" t="str">
        <f>TRIM(C2762)</f>
        <v>ITA</v>
      </c>
      <c r="O2762" t="str">
        <f>TRIM(D2762)</f>
        <v>zan S.R.L.</v>
      </c>
      <c r="P2762" t="str">
        <f>TRIM(E2762)</f>
        <v>terminato</v>
      </c>
      <c r="Q2762" t="str">
        <f t="shared" si="221"/>
        <v>0</v>
      </c>
      <c r="R2762" t="str">
        <f t="shared" si="221"/>
        <v>40</v>
      </c>
    </row>
    <row r="2763" spans="1:18" ht="12.75" customHeight="1" x14ac:dyDescent="0.3">
      <c r="A2763" s="16">
        <v>2768</v>
      </c>
      <c r="B2763" s="14" t="s">
        <v>1307</v>
      </c>
      <c r="C2763" s="14" t="s">
        <v>8</v>
      </c>
      <c r="D2763" s="14" t="s">
        <v>9</v>
      </c>
      <c r="E2763" s="15" t="s">
        <v>1391</v>
      </c>
      <c r="F2763" s="16">
        <v>30</v>
      </c>
      <c r="G2763" s="17">
        <v>22</v>
      </c>
      <c r="H2763" s="18">
        <f t="shared" si="217"/>
        <v>660</v>
      </c>
      <c r="I2763" s="14" t="str">
        <f t="shared" si="218"/>
        <v>ITA-SG-22</v>
      </c>
      <c r="J2763" s="32" t="str">
        <f>MID(Tabella1[[#This Row],[COD PRODOTTO]],3,3)</f>
        <v>694</v>
      </c>
      <c r="K2763" s="32"/>
      <c r="L2763" t="str">
        <f t="shared" si="219"/>
        <v>terminato</v>
      </c>
      <c r="M2763" t="str">
        <f t="shared" si="220"/>
        <v>A4694986</v>
      </c>
      <c r="N2763" t="str">
        <f>TRIM(C2763)</f>
        <v>ITA</v>
      </c>
      <c r="O2763" t="str">
        <f>TRIM(D2763)</f>
        <v>SG</v>
      </c>
      <c r="P2763" t="str">
        <f>TRIM(E2763)</f>
        <v>non terminato</v>
      </c>
      <c r="Q2763" t="str">
        <f t="shared" si="221"/>
        <v>30</v>
      </c>
      <c r="R2763" t="str">
        <f t="shared" si="221"/>
        <v>22</v>
      </c>
    </row>
    <row r="2764" spans="1:18" ht="12.75" customHeight="1" x14ac:dyDescent="0.3">
      <c r="A2764" s="16">
        <v>2769</v>
      </c>
      <c r="B2764" s="14" t="s">
        <v>1307</v>
      </c>
      <c r="C2764" s="14" t="s">
        <v>8</v>
      </c>
      <c r="D2764" s="14" t="s">
        <v>9</v>
      </c>
      <c r="E2764" s="15" t="s">
        <v>1391</v>
      </c>
      <c r="F2764" s="16">
        <v>10</v>
      </c>
      <c r="G2764" s="17">
        <v>40</v>
      </c>
      <c r="H2764" s="18">
        <f t="shared" si="217"/>
        <v>400</v>
      </c>
      <c r="I2764" s="14" t="str">
        <f t="shared" si="218"/>
        <v>ITA-SG-40</v>
      </c>
      <c r="J2764" s="32" t="str">
        <f>MID(Tabella1[[#This Row],[COD PRODOTTO]],3,3)</f>
        <v>694</v>
      </c>
      <c r="K2764" s="32"/>
      <c r="L2764" t="str">
        <f t="shared" si="219"/>
        <v>terminato</v>
      </c>
      <c r="M2764" t="str">
        <f t="shared" si="220"/>
        <v>A4694986</v>
      </c>
      <c r="N2764" t="str">
        <f>TRIM(C2764)</f>
        <v>ITA</v>
      </c>
      <c r="O2764" t="str">
        <f>TRIM(D2764)</f>
        <v>SG</v>
      </c>
      <c r="P2764" t="str">
        <f>TRIM(E2764)</f>
        <v>non terminato</v>
      </c>
      <c r="Q2764" t="str">
        <f t="shared" si="221"/>
        <v>10</v>
      </c>
      <c r="R2764" t="str">
        <f t="shared" si="221"/>
        <v>40</v>
      </c>
    </row>
    <row r="2765" spans="1:18" ht="12.75" customHeight="1" x14ac:dyDescent="0.3">
      <c r="A2765" s="16">
        <v>2770</v>
      </c>
      <c r="B2765" s="14" t="s">
        <v>1307</v>
      </c>
      <c r="C2765" s="14" t="s">
        <v>8</v>
      </c>
      <c r="D2765" s="14" t="s">
        <v>9</v>
      </c>
      <c r="E2765" s="14" t="s">
        <v>10</v>
      </c>
      <c r="F2765" s="16">
        <v>0</v>
      </c>
      <c r="G2765" s="17">
        <v>30</v>
      </c>
      <c r="H2765" s="18" t="str">
        <f t="shared" si="217"/>
        <v/>
      </c>
      <c r="I2765" s="14" t="str">
        <f t="shared" si="218"/>
        <v>ITA-SG-30</v>
      </c>
      <c r="J2765" s="32" t="str">
        <f>MID(Tabella1[[#This Row],[COD PRODOTTO]],3,3)</f>
        <v>694</v>
      </c>
      <c r="K2765" s="32"/>
      <c r="L2765" t="str">
        <f t="shared" si="219"/>
        <v>terminato</v>
      </c>
      <c r="M2765" t="str">
        <f t="shared" si="220"/>
        <v>A4694986</v>
      </c>
      <c r="N2765" t="str">
        <f>TRIM(C2765)</f>
        <v>ITA</v>
      </c>
      <c r="O2765" t="str">
        <f>TRIM(D2765)</f>
        <v>SG</v>
      </c>
      <c r="P2765" t="str">
        <f>TRIM(E2765)</f>
        <v>terminato</v>
      </c>
      <c r="Q2765" t="str">
        <f t="shared" si="221"/>
        <v>0</v>
      </c>
      <c r="R2765" t="str">
        <f t="shared" si="221"/>
        <v>30</v>
      </c>
    </row>
    <row r="2766" spans="1:18" ht="12.75" customHeight="1" x14ac:dyDescent="0.3">
      <c r="A2766" s="16">
        <v>2771</v>
      </c>
      <c r="B2766" s="14" t="s">
        <v>1308</v>
      </c>
      <c r="C2766" s="14" t="s">
        <v>8</v>
      </c>
      <c r="D2766" s="14" t="s">
        <v>47</v>
      </c>
      <c r="E2766" s="14" t="s">
        <v>10</v>
      </c>
      <c r="F2766" s="16">
        <v>0</v>
      </c>
      <c r="G2766" s="17">
        <v>39</v>
      </c>
      <c r="H2766" s="18" t="str">
        <f t="shared" si="217"/>
        <v/>
      </c>
      <c r="I2766" s="14" t="str">
        <f t="shared" si="218"/>
        <v>ITA-zan pin SPA-39</v>
      </c>
      <c r="J2766" s="32" t="str">
        <f>MID(Tabella1[[#This Row],[COD PRODOTTO]],3,3)</f>
        <v>374</v>
      </c>
      <c r="K2766" s="32"/>
      <c r="L2766" t="str">
        <f t="shared" si="219"/>
        <v>terminato</v>
      </c>
      <c r="M2766" t="str">
        <f t="shared" si="220"/>
        <v>S2374049</v>
      </c>
      <c r="N2766" t="str">
        <f>TRIM(C2766)</f>
        <v>ITA</v>
      </c>
      <c r="O2766" t="str">
        <f>TRIM(D2766)</f>
        <v>zan pin SPA</v>
      </c>
      <c r="P2766" t="str">
        <f>TRIM(E2766)</f>
        <v>terminato</v>
      </c>
      <c r="Q2766" t="str">
        <f t="shared" si="221"/>
        <v>0</v>
      </c>
      <c r="R2766" t="str">
        <f t="shared" si="221"/>
        <v>39</v>
      </c>
    </row>
    <row r="2767" spans="1:18" ht="12.75" customHeight="1" x14ac:dyDescent="0.3">
      <c r="A2767" s="16">
        <v>2772</v>
      </c>
      <c r="B2767" s="14" t="s">
        <v>1309</v>
      </c>
      <c r="C2767" s="14" t="s">
        <v>8</v>
      </c>
      <c r="D2767" s="14" t="s">
        <v>36</v>
      </c>
      <c r="E2767" s="15" t="s">
        <v>1391</v>
      </c>
      <c r="F2767" s="16">
        <v>30</v>
      </c>
      <c r="G2767" s="17">
        <v>22</v>
      </c>
      <c r="H2767" s="18">
        <f t="shared" si="217"/>
        <v>660</v>
      </c>
      <c r="I2767" s="14" t="str">
        <f t="shared" si="218"/>
        <v>ITA-zan VETRI-22</v>
      </c>
      <c r="J2767" s="32" t="str">
        <f>MID(Tabella1[[#This Row],[COD PRODOTTO]],3,3)</f>
        <v>414</v>
      </c>
      <c r="K2767" s="32"/>
      <c r="L2767" t="str">
        <f t="shared" si="219"/>
        <v>terminato</v>
      </c>
      <c r="M2767" t="str">
        <f t="shared" si="220"/>
        <v>R9414937</v>
      </c>
      <c r="N2767" t="str">
        <f>TRIM(C2767)</f>
        <v>ITA</v>
      </c>
      <c r="O2767" t="str">
        <f>TRIM(D2767)</f>
        <v>zan VETRI</v>
      </c>
      <c r="P2767" t="str">
        <f>TRIM(E2767)</f>
        <v>non terminato</v>
      </c>
      <c r="Q2767" t="str">
        <f t="shared" si="221"/>
        <v>30</v>
      </c>
      <c r="R2767" t="str">
        <f t="shared" si="221"/>
        <v>22</v>
      </c>
    </row>
    <row r="2768" spans="1:18" ht="12.75" customHeight="1" x14ac:dyDescent="0.3">
      <c r="A2768" s="16">
        <v>2773</v>
      </c>
      <c r="B2768" s="14" t="s">
        <v>1309</v>
      </c>
      <c r="C2768" s="14" t="s">
        <v>8</v>
      </c>
      <c r="D2768" s="14" t="s">
        <v>36</v>
      </c>
      <c r="E2768" s="14" t="s">
        <v>10</v>
      </c>
      <c r="F2768" s="16">
        <v>0</v>
      </c>
      <c r="G2768" s="17">
        <v>27</v>
      </c>
      <c r="H2768" s="18" t="str">
        <f t="shared" si="217"/>
        <v/>
      </c>
      <c r="I2768" s="14" t="str">
        <f t="shared" si="218"/>
        <v>ITA-zan VETRI-27</v>
      </c>
      <c r="J2768" s="32" t="str">
        <f>MID(Tabella1[[#This Row],[COD PRODOTTO]],3,3)</f>
        <v>414</v>
      </c>
      <c r="K2768" s="32"/>
      <c r="L2768" t="str">
        <f t="shared" si="219"/>
        <v>terminato</v>
      </c>
      <c r="M2768" t="str">
        <f t="shared" si="220"/>
        <v>R9414937</v>
      </c>
      <c r="N2768" t="str">
        <f>TRIM(C2768)</f>
        <v>ITA</v>
      </c>
      <c r="O2768" t="str">
        <f>TRIM(D2768)</f>
        <v>zan VETRI</v>
      </c>
      <c r="P2768" t="str">
        <f>TRIM(E2768)</f>
        <v>terminato</v>
      </c>
      <c r="Q2768" t="str">
        <f t="shared" si="221"/>
        <v>0</v>
      </c>
      <c r="R2768" t="str">
        <f t="shared" si="221"/>
        <v>27</v>
      </c>
    </row>
    <row r="2769" spans="1:18" ht="12.75" customHeight="1" x14ac:dyDescent="0.3">
      <c r="A2769" s="16">
        <v>2774</v>
      </c>
      <c r="B2769" s="14" t="s">
        <v>1309</v>
      </c>
      <c r="C2769" s="14" t="s">
        <v>8</v>
      </c>
      <c r="D2769" s="14" t="s">
        <v>36</v>
      </c>
      <c r="E2769" s="15" t="s">
        <v>1391</v>
      </c>
      <c r="F2769" s="16">
        <v>10</v>
      </c>
      <c r="G2769" s="17">
        <v>35</v>
      </c>
      <c r="H2769" s="18">
        <f t="shared" si="217"/>
        <v>350</v>
      </c>
      <c r="I2769" s="14" t="str">
        <f t="shared" si="218"/>
        <v>ITA-zan VETRI-35</v>
      </c>
      <c r="J2769" s="32" t="str">
        <f>MID(Tabella1[[#This Row],[COD PRODOTTO]],3,3)</f>
        <v>414</v>
      </c>
      <c r="K2769" s="32"/>
      <c r="L2769" t="str">
        <f t="shared" si="219"/>
        <v>terminato</v>
      </c>
      <c r="M2769" t="str">
        <f t="shared" si="220"/>
        <v>R9414937</v>
      </c>
      <c r="N2769" t="str">
        <f>TRIM(C2769)</f>
        <v>ITA</v>
      </c>
      <c r="O2769" t="str">
        <f>TRIM(D2769)</f>
        <v>zan VETRI</v>
      </c>
      <c r="P2769" t="str">
        <f>TRIM(E2769)</f>
        <v>non terminato</v>
      </c>
      <c r="Q2769" t="str">
        <f t="shared" si="221"/>
        <v>10</v>
      </c>
      <c r="R2769" t="str">
        <f t="shared" si="221"/>
        <v>35</v>
      </c>
    </row>
    <row r="2770" spans="1:18" ht="12.75" customHeight="1" x14ac:dyDescent="0.3">
      <c r="A2770" s="16">
        <v>2775</v>
      </c>
      <c r="B2770" s="14" t="s">
        <v>1310</v>
      </c>
      <c r="C2770" s="14" t="s">
        <v>8</v>
      </c>
      <c r="D2770" s="14" t="s">
        <v>36</v>
      </c>
      <c r="E2770" s="15" t="s">
        <v>1391</v>
      </c>
      <c r="F2770" s="16">
        <v>30</v>
      </c>
      <c r="G2770" s="17">
        <v>13</v>
      </c>
      <c r="H2770" s="18">
        <f t="shared" si="217"/>
        <v>390</v>
      </c>
      <c r="I2770" s="14" t="str">
        <f t="shared" si="218"/>
        <v>ITA-zan VETRI-13</v>
      </c>
      <c r="J2770" s="32" t="str">
        <f>MID(Tabella1[[#This Row],[COD PRODOTTO]],3,3)</f>
        <v>973</v>
      </c>
      <c r="K2770" s="32"/>
      <c r="L2770" t="str">
        <f t="shared" si="219"/>
        <v>terminato</v>
      </c>
      <c r="M2770" t="str">
        <f t="shared" si="220"/>
        <v>E5973945</v>
      </c>
      <c r="N2770" t="str">
        <f>TRIM(C2770)</f>
        <v>ITA</v>
      </c>
      <c r="O2770" t="str">
        <f>TRIM(D2770)</f>
        <v>zan VETRI</v>
      </c>
      <c r="P2770" t="str">
        <f>TRIM(E2770)</f>
        <v>non terminato</v>
      </c>
      <c r="Q2770" t="str">
        <f t="shared" si="221"/>
        <v>30</v>
      </c>
      <c r="R2770" t="str">
        <f t="shared" si="221"/>
        <v>13</v>
      </c>
    </row>
    <row r="2771" spans="1:18" ht="12.75" customHeight="1" x14ac:dyDescent="0.3">
      <c r="A2771" s="16">
        <v>2776</v>
      </c>
      <c r="B2771" s="14" t="s">
        <v>1310</v>
      </c>
      <c r="C2771" s="14" t="s">
        <v>8</v>
      </c>
      <c r="D2771" s="14" t="s">
        <v>36</v>
      </c>
      <c r="E2771" s="14" t="s">
        <v>10</v>
      </c>
      <c r="F2771" s="16">
        <v>0</v>
      </c>
      <c r="G2771" s="17">
        <v>35</v>
      </c>
      <c r="H2771" s="18" t="str">
        <f t="shared" si="217"/>
        <v/>
      </c>
      <c r="I2771" s="14" t="str">
        <f t="shared" si="218"/>
        <v>ITA-zan VETRI-35</v>
      </c>
      <c r="J2771" s="32" t="str">
        <f>MID(Tabella1[[#This Row],[COD PRODOTTO]],3,3)</f>
        <v>973</v>
      </c>
      <c r="K2771" s="32"/>
      <c r="L2771" t="str">
        <f t="shared" si="219"/>
        <v>terminato</v>
      </c>
      <c r="M2771" t="str">
        <f t="shared" si="220"/>
        <v>E5973945</v>
      </c>
      <c r="N2771" t="str">
        <f>TRIM(C2771)</f>
        <v>ITA</v>
      </c>
      <c r="O2771" t="str">
        <f>TRIM(D2771)</f>
        <v>zan VETRI</v>
      </c>
      <c r="P2771" t="str">
        <f>TRIM(E2771)</f>
        <v>terminato</v>
      </c>
      <c r="Q2771" t="str">
        <f t="shared" si="221"/>
        <v>0</v>
      </c>
      <c r="R2771" t="str">
        <f t="shared" si="221"/>
        <v>35</v>
      </c>
    </row>
    <row r="2772" spans="1:18" ht="12.75" customHeight="1" x14ac:dyDescent="0.3">
      <c r="A2772" s="16">
        <v>2777</v>
      </c>
      <c r="B2772" s="14" t="s">
        <v>1310</v>
      </c>
      <c r="C2772" s="14" t="s">
        <v>8</v>
      </c>
      <c r="D2772" s="14" t="s">
        <v>36</v>
      </c>
      <c r="E2772" s="15" t="s">
        <v>1391</v>
      </c>
      <c r="F2772" s="16">
        <v>10</v>
      </c>
      <c r="G2772" s="17">
        <v>31</v>
      </c>
      <c r="H2772" s="18">
        <f t="shared" si="217"/>
        <v>310</v>
      </c>
      <c r="I2772" s="14" t="str">
        <f t="shared" si="218"/>
        <v>ITA-zan VETRI-31</v>
      </c>
      <c r="J2772" s="32" t="str">
        <f>MID(Tabella1[[#This Row],[COD PRODOTTO]],3,3)</f>
        <v>973</v>
      </c>
      <c r="K2772" s="32"/>
      <c r="L2772" t="str">
        <f t="shared" si="219"/>
        <v>terminato</v>
      </c>
      <c r="M2772" t="str">
        <f t="shared" si="220"/>
        <v>E5973945</v>
      </c>
      <c r="N2772" t="str">
        <f>TRIM(C2772)</f>
        <v>ITA</v>
      </c>
      <c r="O2772" t="str">
        <f>TRIM(D2772)</f>
        <v>zan VETRI</v>
      </c>
      <c r="P2772" t="str">
        <f>TRIM(E2772)</f>
        <v>non terminato</v>
      </c>
      <c r="Q2772" t="str">
        <f t="shared" si="221"/>
        <v>10</v>
      </c>
      <c r="R2772" t="str">
        <f t="shared" si="221"/>
        <v>31</v>
      </c>
    </row>
    <row r="2773" spans="1:18" ht="12.75" customHeight="1" x14ac:dyDescent="0.3">
      <c r="A2773" s="16">
        <v>2778</v>
      </c>
      <c r="B2773" s="14" t="s">
        <v>1311</v>
      </c>
      <c r="C2773" s="14" t="s">
        <v>8</v>
      </c>
      <c r="D2773" s="14" t="s">
        <v>105</v>
      </c>
      <c r="E2773" s="15" t="s">
        <v>1391</v>
      </c>
      <c r="F2773" s="16">
        <v>10</v>
      </c>
      <c r="G2773" s="17">
        <v>15</v>
      </c>
      <c r="H2773" s="18">
        <f t="shared" si="217"/>
        <v>150</v>
      </c>
      <c r="I2773" s="14" t="str">
        <f t="shared" si="218"/>
        <v>ITA-SG DISTRIBUZIONE SRL-15</v>
      </c>
      <c r="J2773" s="32" t="str">
        <f>MID(Tabella1[[#This Row],[COD PRODOTTO]],3,3)</f>
        <v>715</v>
      </c>
      <c r="K2773" s="32"/>
      <c r="L2773" t="str">
        <f t="shared" si="219"/>
        <v>terminato</v>
      </c>
      <c r="M2773" t="str">
        <f t="shared" si="220"/>
        <v>M8715875</v>
      </c>
      <c r="N2773" t="str">
        <f>TRIM(C2773)</f>
        <v>ITA</v>
      </c>
      <c r="O2773" t="str">
        <f>TRIM(D2773)</f>
        <v>SG DISTRIBUZIONE SRL</v>
      </c>
      <c r="P2773" t="str">
        <f>TRIM(E2773)</f>
        <v>non terminato</v>
      </c>
      <c r="Q2773" t="str">
        <f t="shared" si="221"/>
        <v>10</v>
      </c>
      <c r="R2773" t="str">
        <f t="shared" si="221"/>
        <v>15</v>
      </c>
    </row>
    <row r="2774" spans="1:18" ht="12.75" customHeight="1" x14ac:dyDescent="0.3">
      <c r="A2774" s="16">
        <v>2779</v>
      </c>
      <c r="B2774" s="14" t="s">
        <v>1312</v>
      </c>
      <c r="C2774" s="14" t="s">
        <v>8</v>
      </c>
      <c r="D2774" s="14" t="s">
        <v>36</v>
      </c>
      <c r="E2774" s="14" t="s">
        <v>10</v>
      </c>
      <c r="F2774" s="16">
        <v>0</v>
      </c>
      <c r="G2774" s="17">
        <v>10</v>
      </c>
      <c r="H2774" s="18" t="str">
        <f t="shared" si="217"/>
        <v/>
      </c>
      <c r="I2774" s="14" t="str">
        <f t="shared" si="218"/>
        <v>ITA-zan VETRI-10</v>
      </c>
      <c r="J2774" s="32" t="str">
        <f>MID(Tabella1[[#This Row],[COD PRODOTTO]],3,3)</f>
        <v>321</v>
      </c>
      <c r="K2774" s="32"/>
      <c r="L2774" t="str">
        <f t="shared" si="219"/>
        <v>terminato</v>
      </c>
      <c r="M2774" t="str">
        <f t="shared" si="220"/>
        <v>A1321236</v>
      </c>
      <c r="N2774" t="str">
        <f>TRIM(C2774)</f>
        <v>ITA</v>
      </c>
      <c r="O2774" t="str">
        <f>TRIM(D2774)</f>
        <v>zan VETRI</v>
      </c>
      <c r="P2774" t="str">
        <f>TRIM(E2774)</f>
        <v>terminato</v>
      </c>
      <c r="Q2774" t="str">
        <f t="shared" si="221"/>
        <v>0</v>
      </c>
      <c r="R2774" t="str">
        <f t="shared" si="221"/>
        <v>10</v>
      </c>
    </row>
    <row r="2775" spans="1:18" ht="12.75" customHeight="1" x14ac:dyDescent="0.3">
      <c r="A2775" s="16">
        <v>2780</v>
      </c>
      <c r="B2775" s="14" t="s">
        <v>1313</v>
      </c>
      <c r="C2775" s="14" t="s">
        <v>8</v>
      </c>
      <c r="D2775" s="14" t="s">
        <v>9</v>
      </c>
      <c r="E2775" s="14" t="s">
        <v>10</v>
      </c>
      <c r="F2775" s="16">
        <v>0</v>
      </c>
      <c r="G2775" s="17">
        <v>30</v>
      </c>
      <c r="H2775" s="18" t="str">
        <f t="shared" si="217"/>
        <v/>
      </c>
      <c r="I2775" s="14" t="str">
        <f t="shared" si="218"/>
        <v>ITA-SG-30</v>
      </c>
      <c r="J2775" s="32" t="str">
        <f>MID(Tabella1[[#This Row],[COD PRODOTTO]],3,3)</f>
        <v>829</v>
      </c>
      <c r="K2775" s="32"/>
      <c r="L2775" t="str">
        <f t="shared" si="219"/>
        <v>terminato</v>
      </c>
      <c r="M2775" t="str">
        <f t="shared" si="220"/>
        <v>T4829623</v>
      </c>
      <c r="N2775" t="str">
        <f>TRIM(C2775)</f>
        <v>ITA</v>
      </c>
      <c r="O2775" t="str">
        <f>TRIM(D2775)</f>
        <v>SG</v>
      </c>
      <c r="P2775" t="str">
        <f>TRIM(E2775)</f>
        <v>terminato</v>
      </c>
      <c r="Q2775" t="str">
        <f t="shared" si="221"/>
        <v>0</v>
      </c>
      <c r="R2775" t="str">
        <f t="shared" si="221"/>
        <v>30</v>
      </c>
    </row>
    <row r="2776" spans="1:18" ht="12.75" customHeight="1" x14ac:dyDescent="0.3">
      <c r="A2776" s="16">
        <v>2781</v>
      </c>
      <c r="B2776" s="14" t="s">
        <v>1314</v>
      </c>
      <c r="C2776" s="14" t="s">
        <v>14</v>
      </c>
      <c r="D2776" s="14" t="s">
        <v>23</v>
      </c>
      <c r="E2776" s="14" t="s">
        <v>10</v>
      </c>
      <c r="F2776" s="16">
        <v>0</v>
      </c>
      <c r="G2776" s="17">
        <v>33</v>
      </c>
      <c r="H2776" s="18" t="str">
        <f t="shared" si="217"/>
        <v/>
      </c>
      <c r="I2776" s="14" t="str">
        <f t="shared" si="218"/>
        <v>EGY-zan pin assuf S.A.E.-33</v>
      </c>
      <c r="J2776" s="32" t="str">
        <f>MID(Tabella1[[#This Row],[COD PRODOTTO]],3,3)</f>
        <v>785</v>
      </c>
      <c r="K2776" s="32"/>
      <c r="L2776" t="str">
        <f t="shared" si="219"/>
        <v>terminato</v>
      </c>
      <c r="M2776" t="str">
        <f t="shared" si="220"/>
        <v>A3785632</v>
      </c>
      <c r="N2776" t="str">
        <f>TRIM(C2776)</f>
        <v>EGY</v>
      </c>
      <c r="O2776" t="str">
        <f>TRIM(D2776)</f>
        <v>zan pin assuf S.A.E.</v>
      </c>
      <c r="P2776" t="str">
        <f>TRIM(E2776)</f>
        <v>terminato</v>
      </c>
      <c r="Q2776" t="str">
        <f t="shared" si="221"/>
        <v>0</v>
      </c>
      <c r="R2776" t="str">
        <f t="shared" si="221"/>
        <v>33</v>
      </c>
    </row>
    <row r="2777" spans="1:18" ht="12.75" customHeight="1" x14ac:dyDescent="0.3">
      <c r="A2777" s="16">
        <v>2782</v>
      </c>
      <c r="B2777" s="14" t="s">
        <v>1314</v>
      </c>
      <c r="C2777" s="14" t="s">
        <v>14</v>
      </c>
      <c r="D2777" s="14" t="s">
        <v>23</v>
      </c>
      <c r="E2777" s="15" t="s">
        <v>1391</v>
      </c>
      <c r="F2777" s="16">
        <v>30</v>
      </c>
      <c r="G2777" s="17">
        <v>20</v>
      </c>
      <c r="H2777" s="18">
        <f t="shared" si="217"/>
        <v>600</v>
      </c>
      <c r="I2777" s="14" t="str">
        <f t="shared" si="218"/>
        <v>EGY-zan pin assuf S.A.E.-20</v>
      </c>
      <c r="J2777" s="32" t="str">
        <f>MID(Tabella1[[#This Row],[COD PRODOTTO]],3,3)</f>
        <v>785</v>
      </c>
      <c r="K2777" s="32"/>
      <c r="L2777" t="str">
        <f t="shared" si="219"/>
        <v>terminato</v>
      </c>
      <c r="M2777" t="str">
        <f t="shared" si="220"/>
        <v>A3785632</v>
      </c>
      <c r="N2777" t="str">
        <f>TRIM(C2777)</f>
        <v>EGY</v>
      </c>
      <c r="O2777" t="str">
        <f>TRIM(D2777)</f>
        <v>zan pin assuf S.A.E.</v>
      </c>
      <c r="P2777" t="str">
        <f>TRIM(E2777)</f>
        <v>non terminato</v>
      </c>
      <c r="Q2777" t="str">
        <f t="shared" si="221"/>
        <v>30</v>
      </c>
      <c r="R2777" t="str">
        <f t="shared" si="221"/>
        <v>20</v>
      </c>
    </row>
    <row r="2778" spans="1:18" ht="12.75" customHeight="1" x14ac:dyDescent="0.3">
      <c r="A2778" s="16">
        <v>2783</v>
      </c>
      <c r="B2778" s="14" t="s">
        <v>1314</v>
      </c>
      <c r="C2778" s="14" t="s">
        <v>14</v>
      </c>
      <c r="D2778" s="14" t="s">
        <v>23</v>
      </c>
      <c r="E2778" s="15" t="s">
        <v>1391</v>
      </c>
      <c r="F2778" s="16">
        <v>10</v>
      </c>
      <c r="G2778" s="17">
        <v>38</v>
      </c>
      <c r="H2778" s="18">
        <f t="shared" si="217"/>
        <v>380</v>
      </c>
      <c r="I2778" s="14" t="str">
        <f t="shared" si="218"/>
        <v>EGY-zan pin assuf S.A.E.-38</v>
      </c>
      <c r="J2778" s="32" t="str">
        <f>MID(Tabella1[[#This Row],[COD PRODOTTO]],3,3)</f>
        <v>785</v>
      </c>
      <c r="K2778" s="32"/>
      <c r="L2778" t="str">
        <f t="shared" si="219"/>
        <v>terminato</v>
      </c>
      <c r="M2778" t="str">
        <f t="shared" si="220"/>
        <v>A3785632</v>
      </c>
      <c r="N2778" t="str">
        <f>TRIM(C2778)</f>
        <v>EGY</v>
      </c>
      <c r="O2778" t="str">
        <f>TRIM(D2778)</f>
        <v>zan pin assuf S.A.E.</v>
      </c>
      <c r="P2778" t="str">
        <f>TRIM(E2778)</f>
        <v>non terminato</v>
      </c>
      <c r="Q2778" t="str">
        <f t="shared" si="221"/>
        <v>10</v>
      </c>
      <c r="R2778" t="str">
        <f t="shared" si="221"/>
        <v>38</v>
      </c>
    </row>
    <row r="2779" spans="1:18" ht="12.75" customHeight="1" x14ac:dyDescent="0.3">
      <c r="A2779" s="16">
        <v>2784</v>
      </c>
      <c r="B2779" s="14" t="s">
        <v>1315</v>
      </c>
      <c r="C2779" s="14" t="s">
        <v>8</v>
      </c>
      <c r="D2779" s="14" t="s">
        <v>47</v>
      </c>
      <c r="E2779" s="14" t="s">
        <v>10</v>
      </c>
      <c r="F2779" s="16">
        <v>0</v>
      </c>
      <c r="G2779" s="17">
        <v>19</v>
      </c>
      <c r="H2779" s="18" t="str">
        <f t="shared" si="217"/>
        <v/>
      </c>
      <c r="I2779" s="14" t="str">
        <f t="shared" si="218"/>
        <v>ITA-zan pin SPA-19</v>
      </c>
      <c r="J2779" s="32" t="str">
        <f>MID(Tabella1[[#This Row],[COD PRODOTTO]],3,3)</f>
        <v>228</v>
      </c>
      <c r="K2779" s="32"/>
      <c r="L2779" t="str">
        <f t="shared" si="219"/>
        <v>terminato</v>
      </c>
      <c r="M2779" t="str">
        <f t="shared" si="220"/>
        <v>E0228754</v>
      </c>
      <c r="N2779" t="str">
        <f>TRIM(C2779)</f>
        <v>ITA</v>
      </c>
      <c r="O2779" t="str">
        <f>TRIM(D2779)</f>
        <v>zan pin SPA</v>
      </c>
      <c r="P2779" t="str">
        <f>TRIM(E2779)</f>
        <v>terminato</v>
      </c>
      <c r="Q2779" t="str">
        <f t="shared" si="221"/>
        <v>0</v>
      </c>
      <c r="R2779" t="str">
        <f t="shared" si="221"/>
        <v>19</v>
      </c>
    </row>
    <row r="2780" spans="1:18" ht="12.75" customHeight="1" x14ac:dyDescent="0.3">
      <c r="A2780" s="16">
        <v>2785</v>
      </c>
      <c r="B2780" s="14" t="s">
        <v>1316</v>
      </c>
      <c r="C2780" s="14" t="s">
        <v>8</v>
      </c>
      <c r="D2780" s="14" t="s">
        <v>9</v>
      </c>
      <c r="E2780" s="14" t="s">
        <v>10</v>
      </c>
      <c r="F2780" s="16">
        <v>0</v>
      </c>
      <c r="G2780" s="17">
        <v>21</v>
      </c>
      <c r="H2780" s="18" t="str">
        <f t="shared" si="217"/>
        <v/>
      </c>
      <c r="I2780" s="14" t="str">
        <f t="shared" si="218"/>
        <v>ITA-SG-21</v>
      </c>
      <c r="J2780" s="32" t="str">
        <f>MID(Tabella1[[#This Row],[COD PRODOTTO]],3,3)</f>
        <v>503</v>
      </c>
      <c r="K2780" s="32"/>
      <c r="L2780" t="str">
        <f t="shared" si="219"/>
        <v>terminato</v>
      </c>
      <c r="M2780" t="str">
        <f t="shared" si="220"/>
        <v>F5503895</v>
      </c>
      <c r="N2780" t="str">
        <f>TRIM(C2780)</f>
        <v>ITA</v>
      </c>
      <c r="O2780" t="str">
        <f>TRIM(D2780)</f>
        <v>SG</v>
      </c>
      <c r="P2780" t="str">
        <f>TRIM(E2780)</f>
        <v>terminato</v>
      </c>
      <c r="Q2780" t="str">
        <f t="shared" si="221"/>
        <v>0</v>
      </c>
      <c r="R2780" t="str">
        <f t="shared" si="221"/>
        <v>21</v>
      </c>
    </row>
    <row r="2781" spans="1:18" ht="12.75" customHeight="1" x14ac:dyDescent="0.3">
      <c r="A2781" s="16">
        <v>2786</v>
      </c>
      <c r="B2781" s="14" t="s">
        <v>1316</v>
      </c>
      <c r="C2781" s="14" t="s">
        <v>8</v>
      </c>
      <c r="D2781" s="14" t="s">
        <v>9</v>
      </c>
      <c r="E2781" s="15" t="s">
        <v>1391</v>
      </c>
      <c r="F2781" s="16">
        <v>10</v>
      </c>
      <c r="G2781" s="17">
        <v>25</v>
      </c>
      <c r="H2781" s="18">
        <f t="shared" si="217"/>
        <v>250</v>
      </c>
      <c r="I2781" s="14" t="str">
        <f t="shared" si="218"/>
        <v>ITA-SG-25</v>
      </c>
      <c r="J2781" s="32" t="str">
        <f>MID(Tabella1[[#This Row],[COD PRODOTTO]],3,3)</f>
        <v>503</v>
      </c>
      <c r="K2781" s="32"/>
      <c r="L2781" t="str">
        <f t="shared" si="219"/>
        <v>terminato</v>
      </c>
      <c r="M2781" t="str">
        <f t="shared" si="220"/>
        <v>F5503895</v>
      </c>
      <c r="N2781" t="str">
        <f>TRIM(C2781)</f>
        <v>ITA</v>
      </c>
      <c r="O2781" t="str">
        <f>TRIM(D2781)</f>
        <v>SG</v>
      </c>
      <c r="P2781" t="str">
        <f>TRIM(E2781)</f>
        <v>non terminato</v>
      </c>
      <c r="Q2781" t="str">
        <f t="shared" si="221"/>
        <v>10</v>
      </c>
      <c r="R2781" t="str">
        <f t="shared" si="221"/>
        <v>25</v>
      </c>
    </row>
    <row r="2782" spans="1:18" ht="12.75" customHeight="1" x14ac:dyDescent="0.3">
      <c r="A2782" s="16">
        <v>2787</v>
      </c>
      <c r="B2782" s="14" t="s">
        <v>1316</v>
      </c>
      <c r="C2782" s="14" t="s">
        <v>8</v>
      </c>
      <c r="D2782" s="14" t="s">
        <v>9</v>
      </c>
      <c r="E2782" s="15" t="s">
        <v>1391</v>
      </c>
      <c r="F2782" s="16">
        <v>30</v>
      </c>
      <c r="G2782" s="17">
        <v>38</v>
      </c>
      <c r="H2782" s="18">
        <f t="shared" si="217"/>
        <v>1140</v>
      </c>
      <c r="I2782" s="14" t="str">
        <f t="shared" si="218"/>
        <v>ITA-SG-38</v>
      </c>
      <c r="J2782" s="32" t="str">
        <f>MID(Tabella1[[#This Row],[COD PRODOTTO]],3,3)</f>
        <v>503</v>
      </c>
      <c r="K2782" s="32"/>
      <c r="L2782" t="str">
        <f t="shared" si="219"/>
        <v>terminato</v>
      </c>
      <c r="M2782" t="str">
        <f t="shared" si="220"/>
        <v>F5503895</v>
      </c>
      <c r="N2782" t="str">
        <f>TRIM(C2782)</f>
        <v>ITA</v>
      </c>
      <c r="O2782" t="str">
        <f>TRIM(D2782)</f>
        <v>SG</v>
      </c>
      <c r="P2782" t="str">
        <f>TRIM(E2782)</f>
        <v>non terminato</v>
      </c>
      <c r="Q2782" t="str">
        <f t="shared" si="221"/>
        <v>30</v>
      </c>
      <c r="R2782" t="str">
        <f t="shared" si="221"/>
        <v>38</v>
      </c>
    </row>
    <row r="2783" spans="1:18" ht="12.75" customHeight="1" x14ac:dyDescent="0.3">
      <c r="A2783" s="16">
        <v>2788</v>
      </c>
      <c r="B2783" s="14" t="s">
        <v>1317</v>
      </c>
      <c r="C2783" s="14" t="s">
        <v>8</v>
      </c>
      <c r="D2783" s="14" t="s">
        <v>47</v>
      </c>
      <c r="E2783" s="14" t="s">
        <v>10</v>
      </c>
      <c r="F2783" s="16">
        <v>0</v>
      </c>
      <c r="G2783" s="17">
        <v>13</v>
      </c>
      <c r="H2783" s="18" t="str">
        <f t="shared" si="217"/>
        <v/>
      </c>
      <c r="I2783" s="14" t="str">
        <f t="shared" si="218"/>
        <v>ITA-zan pin SPA-13</v>
      </c>
      <c r="J2783" s="32" t="str">
        <f>MID(Tabella1[[#This Row],[COD PRODOTTO]],3,3)</f>
        <v>311</v>
      </c>
      <c r="K2783" s="32"/>
      <c r="L2783" t="str">
        <f t="shared" si="219"/>
        <v>terminato</v>
      </c>
      <c r="M2783" t="str">
        <f t="shared" si="220"/>
        <v>M8311452</v>
      </c>
      <c r="N2783" t="str">
        <f>TRIM(C2783)</f>
        <v>ITA</v>
      </c>
      <c r="O2783" t="str">
        <f>TRIM(D2783)</f>
        <v>zan pin SPA</v>
      </c>
      <c r="P2783" t="str">
        <f>TRIM(E2783)</f>
        <v>terminato</v>
      </c>
      <c r="Q2783" t="str">
        <f t="shared" si="221"/>
        <v>0</v>
      </c>
      <c r="R2783" t="str">
        <f t="shared" si="221"/>
        <v>13</v>
      </c>
    </row>
    <row r="2784" spans="1:18" ht="12.75" customHeight="1" x14ac:dyDescent="0.3">
      <c r="A2784" s="16">
        <v>2789</v>
      </c>
      <c r="B2784" s="14" t="s">
        <v>1318</v>
      </c>
      <c r="C2784" s="14" t="s">
        <v>8</v>
      </c>
      <c r="D2784" s="14" t="s">
        <v>65</v>
      </c>
      <c r="E2784" s="15" t="s">
        <v>1391</v>
      </c>
      <c r="F2784" s="16">
        <v>10</v>
      </c>
      <c r="G2784" s="17">
        <v>12</v>
      </c>
      <c r="H2784" s="18">
        <f t="shared" si="217"/>
        <v>120</v>
      </c>
      <c r="I2784" s="14" t="str">
        <f t="shared" si="218"/>
        <v>ITA-zan PAM-12</v>
      </c>
      <c r="J2784" s="32" t="str">
        <f>MID(Tabella1[[#This Row],[COD PRODOTTO]],3,3)</f>
        <v>506</v>
      </c>
      <c r="K2784" s="32"/>
      <c r="L2784" t="str">
        <f t="shared" si="219"/>
        <v>terminato</v>
      </c>
      <c r="M2784" t="str">
        <f t="shared" si="220"/>
        <v>P9506590</v>
      </c>
      <c r="N2784" t="str">
        <f>TRIM(C2784)</f>
        <v>ITA</v>
      </c>
      <c r="O2784" t="str">
        <f>TRIM(D2784)</f>
        <v>zan PAM</v>
      </c>
      <c r="P2784" t="str">
        <f>TRIM(E2784)</f>
        <v>non terminato</v>
      </c>
      <c r="Q2784" t="str">
        <f t="shared" si="221"/>
        <v>10</v>
      </c>
      <c r="R2784" t="str">
        <f t="shared" si="221"/>
        <v>12</v>
      </c>
    </row>
    <row r="2785" spans="1:18" ht="12.75" customHeight="1" x14ac:dyDescent="0.3">
      <c r="A2785" s="16">
        <v>2790</v>
      </c>
      <c r="B2785" s="14" t="s">
        <v>1318</v>
      </c>
      <c r="C2785" s="14" t="s">
        <v>8</v>
      </c>
      <c r="D2785" s="14" t="s">
        <v>65</v>
      </c>
      <c r="E2785" s="14" t="s">
        <v>10</v>
      </c>
      <c r="F2785" s="16">
        <v>0</v>
      </c>
      <c r="G2785" s="17">
        <v>12</v>
      </c>
      <c r="H2785" s="18" t="str">
        <f t="shared" si="217"/>
        <v/>
      </c>
      <c r="I2785" s="14" t="str">
        <f t="shared" si="218"/>
        <v>ITA-zan PAM-12</v>
      </c>
      <c r="J2785" s="32" t="str">
        <f>MID(Tabella1[[#This Row],[COD PRODOTTO]],3,3)</f>
        <v>506</v>
      </c>
      <c r="K2785" s="32"/>
      <c r="L2785" t="str">
        <f t="shared" si="219"/>
        <v>terminato</v>
      </c>
      <c r="M2785" t="str">
        <f t="shared" si="220"/>
        <v>P9506590</v>
      </c>
      <c r="N2785" t="str">
        <f>TRIM(C2785)</f>
        <v>ITA</v>
      </c>
      <c r="O2785" t="str">
        <f>TRIM(D2785)</f>
        <v>zan PAM</v>
      </c>
      <c r="P2785" t="str">
        <f>TRIM(E2785)</f>
        <v>terminato</v>
      </c>
      <c r="Q2785" t="str">
        <f t="shared" si="221"/>
        <v>0</v>
      </c>
      <c r="R2785" t="str">
        <f t="shared" si="221"/>
        <v>12</v>
      </c>
    </row>
    <row r="2786" spans="1:18" ht="12.75" customHeight="1" x14ac:dyDescent="0.3">
      <c r="A2786" s="16">
        <v>2791</v>
      </c>
      <c r="B2786" s="14" t="s">
        <v>1318</v>
      </c>
      <c r="C2786" s="14" t="s">
        <v>8</v>
      </c>
      <c r="D2786" s="14" t="s">
        <v>65</v>
      </c>
      <c r="E2786" s="15" t="s">
        <v>1391</v>
      </c>
      <c r="F2786" s="16">
        <v>30</v>
      </c>
      <c r="G2786" s="17">
        <v>40</v>
      </c>
      <c r="H2786" s="18">
        <f t="shared" si="217"/>
        <v>1200</v>
      </c>
      <c r="I2786" s="14" t="str">
        <f t="shared" si="218"/>
        <v>ITA-zan PAM-40</v>
      </c>
      <c r="J2786" s="32" t="str">
        <f>MID(Tabella1[[#This Row],[COD PRODOTTO]],3,3)</f>
        <v>506</v>
      </c>
      <c r="K2786" s="32"/>
      <c r="L2786" t="str">
        <f t="shared" si="219"/>
        <v>terminato</v>
      </c>
      <c r="M2786" t="str">
        <f t="shared" si="220"/>
        <v>P9506590</v>
      </c>
      <c r="N2786" t="str">
        <f>TRIM(C2786)</f>
        <v>ITA</v>
      </c>
      <c r="O2786" t="str">
        <f>TRIM(D2786)</f>
        <v>zan PAM</v>
      </c>
      <c r="P2786" t="str">
        <f>TRIM(E2786)</f>
        <v>non terminato</v>
      </c>
      <c r="Q2786" t="str">
        <f t="shared" si="221"/>
        <v>30</v>
      </c>
      <c r="R2786" t="str">
        <f t="shared" si="221"/>
        <v>40</v>
      </c>
    </row>
    <row r="2787" spans="1:18" ht="12.75" customHeight="1" x14ac:dyDescent="0.3">
      <c r="A2787" s="16">
        <v>2792</v>
      </c>
      <c r="B2787" s="14" t="s">
        <v>1319</v>
      </c>
      <c r="C2787" s="14" t="s">
        <v>8</v>
      </c>
      <c r="D2787" s="14" t="s">
        <v>75</v>
      </c>
      <c r="E2787" s="14" t="s">
        <v>10</v>
      </c>
      <c r="F2787" s="16">
        <v>0</v>
      </c>
      <c r="G2787" s="17">
        <v>24</v>
      </c>
      <c r="H2787" s="18" t="str">
        <f t="shared" si="217"/>
        <v/>
      </c>
      <c r="I2787" s="14" t="str">
        <f t="shared" si="218"/>
        <v>ITA-lollo SRL-24</v>
      </c>
      <c r="J2787" s="32" t="str">
        <f>MID(Tabella1[[#This Row],[COD PRODOTTO]],3,3)</f>
        <v>096</v>
      </c>
      <c r="K2787" s="32"/>
      <c r="L2787" t="str">
        <f t="shared" si="219"/>
        <v>terminato</v>
      </c>
      <c r="M2787" t="str">
        <f t="shared" si="220"/>
        <v>L4096044</v>
      </c>
      <c r="N2787" t="str">
        <f>TRIM(C2787)</f>
        <v>ITA</v>
      </c>
      <c r="O2787" t="str">
        <f>TRIM(D2787)</f>
        <v>lollo SRL</v>
      </c>
      <c r="P2787" t="str">
        <f>TRIM(E2787)</f>
        <v>terminato</v>
      </c>
      <c r="Q2787" t="str">
        <f t="shared" si="221"/>
        <v>0</v>
      </c>
      <c r="R2787" t="str">
        <f t="shared" si="221"/>
        <v>24</v>
      </c>
    </row>
    <row r="2788" spans="1:18" ht="12.75" customHeight="1" x14ac:dyDescent="0.3">
      <c r="A2788" s="16">
        <v>2793</v>
      </c>
      <c r="B2788" s="14" t="s">
        <v>1320</v>
      </c>
      <c r="C2788" s="14" t="s">
        <v>8</v>
      </c>
      <c r="D2788" s="14" t="s">
        <v>105</v>
      </c>
      <c r="E2788" s="14" t="s">
        <v>10</v>
      </c>
      <c r="F2788" s="16">
        <v>0</v>
      </c>
      <c r="G2788" s="17">
        <v>27</v>
      </c>
      <c r="H2788" s="18" t="str">
        <f t="shared" si="217"/>
        <v/>
      </c>
      <c r="I2788" s="14" t="str">
        <f t="shared" si="218"/>
        <v>ITA-SG DISTRIBUZIONE SRL-27</v>
      </c>
      <c r="J2788" s="32" t="str">
        <f>MID(Tabella1[[#This Row],[COD PRODOTTO]],3,3)</f>
        <v>120</v>
      </c>
      <c r="K2788" s="32"/>
      <c r="L2788" t="str">
        <f t="shared" si="219"/>
        <v>terminato</v>
      </c>
      <c r="M2788" t="str">
        <f t="shared" si="220"/>
        <v>M3120860</v>
      </c>
      <c r="N2788" t="str">
        <f>TRIM(C2788)</f>
        <v>ITA</v>
      </c>
      <c r="O2788" t="str">
        <f>TRIM(D2788)</f>
        <v>SG DISTRIBUZIONE SRL</v>
      </c>
      <c r="P2788" t="str">
        <f>TRIM(E2788)</f>
        <v>terminato</v>
      </c>
      <c r="Q2788" t="str">
        <f t="shared" si="221"/>
        <v>0</v>
      </c>
      <c r="R2788" t="str">
        <f t="shared" si="221"/>
        <v>27</v>
      </c>
    </row>
    <row r="2789" spans="1:18" ht="12.75" customHeight="1" x14ac:dyDescent="0.3">
      <c r="A2789" s="16">
        <v>2794</v>
      </c>
      <c r="B2789" s="14" t="s">
        <v>1320</v>
      </c>
      <c r="C2789" s="14" t="s">
        <v>8</v>
      </c>
      <c r="D2789" s="14" t="s">
        <v>105</v>
      </c>
      <c r="E2789" s="15" t="s">
        <v>1391</v>
      </c>
      <c r="F2789" s="16">
        <v>30</v>
      </c>
      <c r="G2789" s="17">
        <v>12</v>
      </c>
      <c r="H2789" s="18">
        <f t="shared" si="217"/>
        <v>360</v>
      </c>
      <c r="I2789" s="14" t="str">
        <f t="shared" si="218"/>
        <v>ITA-SG DISTRIBUZIONE SRL-12</v>
      </c>
      <c r="J2789" s="32" t="str">
        <f>MID(Tabella1[[#This Row],[COD PRODOTTO]],3,3)</f>
        <v>120</v>
      </c>
      <c r="K2789" s="32"/>
      <c r="L2789" t="str">
        <f t="shared" si="219"/>
        <v>terminato</v>
      </c>
      <c r="M2789" t="str">
        <f t="shared" si="220"/>
        <v>M3120860</v>
      </c>
      <c r="N2789" t="str">
        <f>TRIM(C2789)</f>
        <v>ITA</v>
      </c>
      <c r="O2789" t="str">
        <f>TRIM(D2789)</f>
        <v>SG DISTRIBUZIONE SRL</v>
      </c>
      <c r="P2789" t="str">
        <f>TRIM(E2789)</f>
        <v>non terminato</v>
      </c>
      <c r="Q2789" t="str">
        <f t="shared" si="221"/>
        <v>30</v>
      </c>
      <c r="R2789" t="str">
        <f t="shared" si="221"/>
        <v>12</v>
      </c>
    </row>
    <row r="2790" spans="1:18" ht="12.75" customHeight="1" x14ac:dyDescent="0.3">
      <c r="A2790" s="16">
        <v>2795</v>
      </c>
      <c r="B2790" s="14" t="s">
        <v>1320</v>
      </c>
      <c r="C2790" s="14" t="s">
        <v>8</v>
      </c>
      <c r="D2790" s="14" t="s">
        <v>105</v>
      </c>
      <c r="E2790" s="15" t="s">
        <v>1391</v>
      </c>
      <c r="F2790" s="16">
        <v>10</v>
      </c>
      <c r="G2790" s="17">
        <v>29</v>
      </c>
      <c r="H2790" s="18">
        <f t="shared" si="217"/>
        <v>290</v>
      </c>
      <c r="I2790" s="14" t="str">
        <f t="shared" si="218"/>
        <v>ITA-SG DISTRIBUZIONE SRL-29</v>
      </c>
      <c r="J2790" s="32" t="str">
        <f>MID(Tabella1[[#This Row],[COD PRODOTTO]],3,3)</f>
        <v>120</v>
      </c>
      <c r="K2790" s="32"/>
      <c r="L2790" t="str">
        <f t="shared" si="219"/>
        <v>terminato</v>
      </c>
      <c r="M2790" t="str">
        <f t="shared" si="220"/>
        <v>M3120860</v>
      </c>
      <c r="N2790" t="str">
        <f>TRIM(C2790)</f>
        <v>ITA</v>
      </c>
      <c r="O2790" t="str">
        <f>TRIM(D2790)</f>
        <v>SG DISTRIBUZIONE SRL</v>
      </c>
      <c r="P2790" t="str">
        <f>TRIM(E2790)</f>
        <v>non terminato</v>
      </c>
      <c r="Q2790" t="str">
        <f t="shared" si="221"/>
        <v>10</v>
      </c>
      <c r="R2790" t="str">
        <f t="shared" si="221"/>
        <v>29</v>
      </c>
    </row>
    <row r="2791" spans="1:18" ht="12.75" customHeight="1" x14ac:dyDescent="0.3">
      <c r="A2791" s="16">
        <v>2796</v>
      </c>
      <c r="B2791" s="14" t="s">
        <v>1320</v>
      </c>
      <c r="C2791" s="14" t="s">
        <v>8</v>
      </c>
      <c r="D2791" s="14" t="s">
        <v>105</v>
      </c>
      <c r="E2791" s="15" t="s">
        <v>1391</v>
      </c>
      <c r="F2791" s="16">
        <v>20</v>
      </c>
      <c r="G2791" s="17">
        <v>11</v>
      </c>
      <c r="H2791" s="18">
        <f t="shared" si="217"/>
        <v>220</v>
      </c>
      <c r="I2791" s="14" t="str">
        <f t="shared" si="218"/>
        <v>ITA-SG DISTRIBUZIONE SRL-11</v>
      </c>
      <c r="J2791" s="32" t="str">
        <f>MID(Tabella1[[#This Row],[COD PRODOTTO]],3,3)</f>
        <v>120</v>
      </c>
      <c r="K2791" s="32"/>
      <c r="L2791" t="str">
        <f t="shared" si="219"/>
        <v>terminato</v>
      </c>
      <c r="M2791" t="str">
        <f t="shared" si="220"/>
        <v>M3120860</v>
      </c>
      <c r="N2791" t="str">
        <f>TRIM(C2791)</f>
        <v>ITA</v>
      </c>
      <c r="O2791" t="str">
        <f>TRIM(D2791)</f>
        <v>SG DISTRIBUZIONE SRL</v>
      </c>
      <c r="P2791" t="str">
        <f>TRIM(E2791)</f>
        <v>non terminato</v>
      </c>
      <c r="Q2791" t="str">
        <f t="shared" si="221"/>
        <v>20</v>
      </c>
      <c r="R2791" t="str">
        <f t="shared" si="221"/>
        <v>11</v>
      </c>
    </row>
    <row r="2792" spans="1:18" ht="12.75" customHeight="1" x14ac:dyDescent="0.3">
      <c r="A2792" s="16">
        <v>2797</v>
      </c>
      <c r="B2792" s="14" t="s">
        <v>1321</v>
      </c>
      <c r="C2792" s="14" t="s">
        <v>8</v>
      </c>
      <c r="D2792" s="14" t="s">
        <v>36</v>
      </c>
      <c r="E2792" s="15" t="s">
        <v>1391</v>
      </c>
      <c r="F2792" s="16">
        <v>10</v>
      </c>
      <c r="G2792" s="17">
        <v>10</v>
      </c>
      <c r="H2792" s="18">
        <f t="shared" si="217"/>
        <v>100</v>
      </c>
      <c r="I2792" s="14" t="str">
        <f t="shared" si="218"/>
        <v>ITA-zan VETRI-10</v>
      </c>
      <c r="J2792" s="32" t="str">
        <f>MID(Tabella1[[#This Row],[COD PRODOTTO]],3,3)</f>
        <v>263</v>
      </c>
      <c r="K2792" s="32"/>
      <c r="L2792" t="str">
        <f t="shared" si="219"/>
        <v>terminato</v>
      </c>
      <c r="M2792" t="str">
        <f t="shared" si="220"/>
        <v>V7263343</v>
      </c>
      <c r="N2792" t="str">
        <f>TRIM(C2792)</f>
        <v>ITA</v>
      </c>
      <c r="O2792" t="str">
        <f>TRIM(D2792)</f>
        <v>zan VETRI</v>
      </c>
      <c r="P2792" t="str">
        <f>TRIM(E2792)</f>
        <v>non terminato</v>
      </c>
      <c r="Q2792" t="str">
        <f t="shared" si="221"/>
        <v>10</v>
      </c>
      <c r="R2792" t="str">
        <f t="shared" si="221"/>
        <v>10</v>
      </c>
    </row>
    <row r="2793" spans="1:18" ht="12.75" customHeight="1" x14ac:dyDescent="0.3">
      <c r="A2793" s="16">
        <v>2798</v>
      </c>
      <c r="B2793" s="14" t="s">
        <v>1321</v>
      </c>
      <c r="C2793" s="14" t="s">
        <v>8</v>
      </c>
      <c r="D2793" s="14" t="s">
        <v>36</v>
      </c>
      <c r="E2793" s="15" t="s">
        <v>1391</v>
      </c>
      <c r="F2793" s="16">
        <v>30</v>
      </c>
      <c r="G2793" s="17">
        <v>29</v>
      </c>
      <c r="H2793" s="18">
        <f t="shared" si="217"/>
        <v>870</v>
      </c>
      <c r="I2793" s="14" t="str">
        <f t="shared" si="218"/>
        <v>ITA-zan VETRI-29</v>
      </c>
      <c r="J2793" s="32" t="str">
        <f>MID(Tabella1[[#This Row],[COD PRODOTTO]],3,3)</f>
        <v>263</v>
      </c>
      <c r="K2793" s="32"/>
      <c r="L2793" t="str">
        <f t="shared" si="219"/>
        <v>terminato</v>
      </c>
      <c r="M2793" t="str">
        <f t="shared" si="220"/>
        <v>V7263343</v>
      </c>
      <c r="N2793" t="str">
        <f>TRIM(C2793)</f>
        <v>ITA</v>
      </c>
      <c r="O2793" t="str">
        <f>TRIM(D2793)</f>
        <v>zan VETRI</v>
      </c>
      <c r="P2793" t="str">
        <f>TRIM(E2793)</f>
        <v>non terminato</v>
      </c>
      <c r="Q2793" t="str">
        <f t="shared" si="221"/>
        <v>30</v>
      </c>
      <c r="R2793" t="str">
        <f t="shared" si="221"/>
        <v>29</v>
      </c>
    </row>
    <row r="2794" spans="1:18" ht="12.75" customHeight="1" x14ac:dyDescent="0.3">
      <c r="A2794" s="16">
        <v>2799</v>
      </c>
      <c r="B2794" s="14" t="s">
        <v>1321</v>
      </c>
      <c r="C2794" s="14" t="s">
        <v>8</v>
      </c>
      <c r="D2794" s="14" t="s">
        <v>36</v>
      </c>
      <c r="E2794" s="15" t="s">
        <v>1391</v>
      </c>
      <c r="F2794" s="16">
        <v>20</v>
      </c>
      <c r="G2794" s="17">
        <v>16</v>
      </c>
      <c r="H2794" s="18">
        <f t="shared" si="217"/>
        <v>320</v>
      </c>
      <c r="I2794" s="14" t="str">
        <f t="shared" si="218"/>
        <v>ITA-zan VETRI-16</v>
      </c>
      <c r="J2794" s="32" t="str">
        <f>MID(Tabella1[[#This Row],[COD PRODOTTO]],3,3)</f>
        <v>263</v>
      </c>
      <c r="K2794" s="32"/>
      <c r="L2794" t="str">
        <f t="shared" si="219"/>
        <v>terminato</v>
      </c>
      <c r="M2794" t="str">
        <f t="shared" si="220"/>
        <v>V7263343</v>
      </c>
      <c r="N2794" t="str">
        <f>TRIM(C2794)</f>
        <v>ITA</v>
      </c>
      <c r="O2794" t="str">
        <f>TRIM(D2794)</f>
        <v>zan VETRI</v>
      </c>
      <c r="P2794" t="str">
        <f>TRIM(E2794)</f>
        <v>non terminato</v>
      </c>
      <c r="Q2794" t="str">
        <f t="shared" si="221"/>
        <v>20</v>
      </c>
      <c r="R2794" t="str">
        <f t="shared" si="221"/>
        <v>16</v>
      </c>
    </row>
    <row r="2795" spans="1:18" ht="12.75" customHeight="1" x14ac:dyDescent="0.3">
      <c r="A2795" s="16">
        <v>2800</v>
      </c>
      <c r="B2795" s="14" t="s">
        <v>1321</v>
      </c>
      <c r="C2795" s="14" t="s">
        <v>8</v>
      </c>
      <c r="D2795" s="14" t="s">
        <v>36</v>
      </c>
      <c r="E2795" s="14" t="s">
        <v>10</v>
      </c>
      <c r="F2795" s="16">
        <v>0</v>
      </c>
      <c r="G2795" s="17">
        <v>12</v>
      </c>
      <c r="H2795" s="18" t="str">
        <f t="shared" si="217"/>
        <v/>
      </c>
      <c r="I2795" s="14" t="str">
        <f t="shared" si="218"/>
        <v>ITA-zan VETRI-12</v>
      </c>
      <c r="J2795" s="32" t="str">
        <f>MID(Tabella1[[#This Row],[COD PRODOTTO]],3,3)</f>
        <v>263</v>
      </c>
      <c r="K2795" s="32"/>
      <c r="L2795" t="str">
        <f t="shared" si="219"/>
        <v>terminato</v>
      </c>
      <c r="M2795" t="str">
        <f t="shared" si="220"/>
        <v>V7263343</v>
      </c>
      <c r="N2795" t="str">
        <f>TRIM(C2795)</f>
        <v>ITA</v>
      </c>
      <c r="O2795" t="str">
        <f>TRIM(D2795)</f>
        <v>zan VETRI</v>
      </c>
      <c r="P2795" t="str">
        <f>TRIM(E2795)</f>
        <v>terminato</v>
      </c>
      <c r="Q2795" t="str">
        <f t="shared" si="221"/>
        <v>0</v>
      </c>
      <c r="R2795" t="str">
        <f t="shared" si="221"/>
        <v>12</v>
      </c>
    </row>
    <row r="2796" spans="1:18" ht="12.75" customHeight="1" x14ac:dyDescent="0.3">
      <c r="A2796" s="16">
        <v>2801</v>
      </c>
      <c r="B2796" s="14" t="s">
        <v>1322</v>
      </c>
      <c r="C2796" s="14" t="s">
        <v>8</v>
      </c>
      <c r="D2796" s="14" t="s">
        <v>9</v>
      </c>
      <c r="E2796" s="15" t="s">
        <v>1391</v>
      </c>
      <c r="F2796" s="16">
        <v>30</v>
      </c>
      <c r="G2796" s="17">
        <v>24</v>
      </c>
      <c r="H2796" s="18">
        <f t="shared" si="217"/>
        <v>720</v>
      </c>
      <c r="I2796" s="14" t="str">
        <f t="shared" si="218"/>
        <v>ITA-SG-24</v>
      </c>
      <c r="J2796" s="32" t="str">
        <f>MID(Tabella1[[#This Row],[COD PRODOTTO]],3,3)</f>
        <v>271</v>
      </c>
      <c r="K2796" s="32"/>
      <c r="L2796" t="str">
        <f t="shared" si="219"/>
        <v>terminato</v>
      </c>
      <c r="M2796" t="str">
        <f t="shared" si="220"/>
        <v>R0271506</v>
      </c>
      <c r="N2796" t="str">
        <f>TRIM(C2796)</f>
        <v>ITA</v>
      </c>
      <c r="O2796" t="str">
        <f>TRIM(D2796)</f>
        <v>SG</v>
      </c>
      <c r="P2796" t="str">
        <f>TRIM(E2796)</f>
        <v>non terminato</v>
      </c>
      <c r="Q2796" t="str">
        <f t="shared" si="221"/>
        <v>30</v>
      </c>
      <c r="R2796" t="str">
        <f t="shared" si="221"/>
        <v>24</v>
      </c>
    </row>
    <row r="2797" spans="1:18" ht="12.75" customHeight="1" x14ac:dyDescent="0.3">
      <c r="A2797" s="16">
        <v>2802</v>
      </c>
      <c r="B2797" s="14" t="s">
        <v>1322</v>
      </c>
      <c r="C2797" s="14" t="s">
        <v>8</v>
      </c>
      <c r="D2797" s="14" t="s">
        <v>9</v>
      </c>
      <c r="E2797" s="15" t="s">
        <v>1391</v>
      </c>
      <c r="F2797" s="16">
        <v>20</v>
      </c>
      <c r="G2797" s="17">
        <v>36</v>
      </c>
      <c r="H2797" s="18">
        <f t="shared" si="217"/>
        <v>720</v>
      </c>
      <c r="I2797" s="14" t="str">
        <f t="shared" si="218"/>
        <v>ITA-SG-36</v>
      </c>
      <c r="J2797" s="32" t="str">
        <f>MID(Tabella1[[#This Row],[COD PRODOTTO]],3,3)</f>
        <v>271</v>
      </c>
      <c r="K2797" s="32"/>
      <c r="L2797" t="str">
        <f t="shared" si="219"/>
        <v>terminato</v>
      </c>
      <c r="M2797" t="str">
        <f t="shared" si="220"/>
        <v>R0271506</v>
      </c>
      <c r="N2797" t="str">
        <f>TRIM(C2797)</f>
        <v>ITA</v>
      </c>
      <c r="O2797" t="str">
        <f>TRIM(D2797)</f>
        <v>SG</v>
      </c>
      <c r="P2797" t="str">
        <f>TRIM(E2797)</f>
        <v>non terminato</v>
      </c>
      <c r="Q2797" t="str">
        <f t="shared" si="221"/>
        <v>20</v>
      </c>
      <c r="R2797" t="str">
        <f t="shared" si="221"/>
        <v>36</v>
      </c>
    </row>
    <row r="2798" spans="1:18" ht="12.75" customHeight="1" x14ac:dyDescent="0.3">
      <c r="A2798" s="16">
        <v>2803</v>
      </c>
      <c r="B2798" s="14" t="s">
        <v>1322</v>
      </c>
      <c r="C2798" s="14" t="s">
        <v>8</v>
      </c>
      <c r="D2798" s="14" t="s">
        <v>9</v>
      </c>
      <c r="E2798" s="15" t="s">
        <v>1391</v>
      </c>
      <c r="F2798" s="16">
        <v>10</v>
      </c>
      <c r="G2798" s="17">
        <v>26</v>
      </c>
      <c r="H2798" s="18">
        <f t="shared" si="217"/>
        <v>260</v>
      </c>
      <c r="I2798" s="14" t="str">
        <f t="shared" si="218"/>
        <v>ITA-SG-26</v>
      </c>
      <c r="J2798" s="32" t="str">
        <f>MID(Tabella1[[#This Row],[COD PRODOTTO]],3,3)</f>
        <v>271</v>
      </c>
      <c r="K2798" s="32"/>
      <c r="L2798" t="str">
        <f t="shared" si="219"/>
        <v>terminato</v>
      </c>
      <c r="M2798" t="str">
        <f t="shared" si="220"/>
        <v>R0271506</v>
      </c>
      <c r="N2798" t="str">
        <f>TRIM(C2798)</f>
        <v>ITA</v>
      </c>
      <c r="O2798" t="str">
        <f>TRIM(D2798)</f>
        <v>SG</v>
      </c>
      <c r="P2798" t="str">
        <f>TRIM(E2798)</f>
        <v>non terminato</v>
      </c>
      <c r="Q2798" t="str">
        <f t="shared" si="221"/>
        <v>10</v>
      </c>
      <c r="R2798" t="str">
        <f t="shared" si="221"/>
        <v>26</v>
      </c>
    </row>
    <row r="2799" spans="1:18" ht="12.75" customHeight="1" x14ac:dyDescent="0.3">
      <c r="A2799" s="16">
        <v>2804</v>
      </c>
      <c r="B2799" s="14" t="s">
        <v>1322</v>
      </c>
      <c r="C2799" s="14" t="s">
        <v>8</v>
      </c>
      <c r="D2799" s="14" t="s">
        <v>9</v>
      </c>
      <c r="E2799" s="14" t="s">
        <v>10</v>
      </c>
      <c r="F2799" s="16">
        <v>0</v>
      </c>
      <c r="G2799" s="17">
        <v>38</v>
      </c>
      <c r="H2799" s="18" t="str">
        <f t="shared" si="217"/>
        <v/>
      </c>
      <c r="I2799" s="14" t="str">
        <f t="shared" si="218"/>
        <v>ITA-SG-38</v>
      </c>
      <c r="J2799" s="32" t="str">
        <f>MID(Tabella1[[#This Row],[COD PRODOTTO]],3,3)</f>
        <v>271</v>
      </c>
      <c r="K2799" s="32"/>
      <c r="L2799" t="str">
        <f t="shared" si="219"/>
        <v>terminato</v>
      </c>
      <c r="M2799" t="str">
        <f t="shared" si="220"/>
        <v>R0271506</v>
      </c>
      <c r="N2799" t="str">
        <f>TRIM(C2799)</f>
        <v>ITA</v>
      </c>
      <c r="O2799" t="str">
        <f>TRIM(D2799)</f>
        <v>SG</v>
      </c>
      <c r="P2799" t="str">
        <f>TRIM(E2799)</f>
        <v>terminato</v>
      </c>
      <c r="Q2799" t="str">
        <f t="shared" si="221"/>
        <v>0</v>
      </c>
      <c r="R2799" t="str">
        <f t="shared" si="221"/>
        <v>38</v>
      </c>
    </row>
    <row r="2800" spans="1:18" ht="12.75" customHeight="1" x14ac:dyDescent="0.3">
      <c r="A2800" s="16">
        <v>2805</v>
      </c>
      <c r="B2800" s="14" t="s">
        <v>1323</v>
      </c>
      <c r="C2800" s="14" t="s">
        <v>8</v>
      </c>
      <c r="D2800" s="14" t="s">
        <v>47</v>
      </c>
      <c r="E2800" s="14" t="s">
        <v>10</v>
      </c>
      <c r="F2800" s="16">
        <v>0</v>
      </c>
      <c r="G2800" s="17">
        <v>20</v>
      </c>
      <c r="H2800" s="18" t="str">
        <f t="shared" si="217"/>
        <v/>
      </c>
      <c r="I2800" s="14" t="str">
        <f t="shared" si="218"/>
        <v>ITA-zan pin SPA-20</v>
      </c>
      <c r="J2800" s="32" t="str">
        <f>MID(Tabella1[[#This Row],[COD PRODOTTO]],3,3)</f>
        <v>032</v>
      </c>
      <c r="K2800" s="32"/>
      <c r="L2800" t="str">
        <f t="shared" si="219"/>
        <v>terminato</v>
      </c>
      <c r="M2800" t="str">
        <f t="shared" si="220"/>
        <v>A6032956</v>
      </c>
      <c r="N2800" t="str">
        <f>TRIM(C2800)</f>
        <v>ITA</v>
      </c>
      <c r="O2800" t="str">
        <f>TRIM(D2800)</f>
        <v>zan pin SPA</v>
      </c>
      <c r="P2800" t="str">
        <f>TRIM(E2800)</f>
        <v>terminato</v>
      </c>
      <c r="Q2800" t="str">
        <f t="shared" si="221"/>
        <v>0</v>
      </c>
      <c r="R2800" t="str">
        <f t="shared" si="221"/>
        <v>20</v>
      </c>
    </row>
    <row r="2801" spans="1:18" ht="12.75" customHeight="1" x14ac:dyDescent="0.3">
      <c r="A2801" s="16">
        <v>2806</v>
      </c>
      <c r="B2801" s="14" t="s">
        <v>1324</v>
      </c>
      <c r="C2801" s="14" t="s">
        <v>8</v>
      </c>
      <c r="D2801" s="14" t="s">
        <v>36</v>
      </c>
      <c r="E2801" s="15" t="s">
        <v>1391</v>
      </c>
      <c r="F2801" s="16">
        <v>10</v>
      </c>
      <c r="G2801" s="17">
        <v>26</v>
      </c>
      <c r="H2801" s="18">
        <f t="shared" si="217"/>
        <v>260</v>
      </c>
      <c r="I2801" s="14" t="str">
        <f t="shared" si="218"/>
        <v>ITA-zan VETRI-26</v>
      </c>
      <c r="J2801" s="32" t="str">
        <f>MID(Tabella1[[#This Row],[COD PRODOTTO]],3,3)</f>
        <v>438</v>
      </c>
      <c r="K2801" s="32"/>
      <c r="L2801" t="str">
        <f t="shared" si="219"/>
        <v>terminato</v>
      </c>
      <c r="M2801" t="str">
        <f t="shared" si="220"/>
        <v>B8438689</v>
      </c>
      <c r="N2801" t="str">
        <f>TRIM(C2801)</f>
        <v>ITA</v>
      </c>
      <c r="O2801" t="str">
        <f>TRIM(D2801)</f>
        <v>zan VETRI</v>
      </c>
      <c r="P2801" t="str">
        <f>TRIM(E2801)</f>
        <v>non terminato</v>
      </c>
      <c r="Q2801" t="str">
        <f t="shared" si="221"/>
        <v>10</v>
      </c>
      <c r="R2801" t="str">
        <f t="shared" si="221"/>
        <v>26</v>
      </c>
    </row>
    <row r="2802" spans="1:18" ht="12.75" customHeight="1" x14ac:dyDescent="0.3">
      <c r="A2802" s="16">
        <v>2807</v>
      </c>
      <c r="B2802" s="14" t="s">
        <v>1324</v>
      </c>
      <c r="C2802" s="14" t="s">
        <v>8</v>
      </c>
      <c r="D2802" s="14" t="s">
        <v>36</v>
      </c>
      <c r="E2802" s="14" t="s">
        <v>10</v>
      </c>
      <c r="F2802" s="16">
        <v>0</v>
      </c>
      <c r="G2802" s="17">
        <v>11</v>
      </c>
      <c r="H2802" s="18" t="str">
        <f t="shared" si="217"/>
        <v/>
      </c>
      <c r="I2802" s="14" t="str">
        <f t="shared" si="218"/>
        <v>ITA-zan VETRI-11</v>
      </c>
      <c r="J2802" s="32" t="str">
        <f>MID(Tabella1[[#This Row],[COD PRODOTTO]],3,3)</f>
        <v>438</v>
      </c>
      <c r="K2802" s="32"/>
      <c r="L2802" t="str">
        <f t="shared" si="219"/>
        <v>terminato</v>
      </c>
      <c r="M2802" t="str">
        <f t="shared" si="220"/>
        <v>B8438689</v>
      </c>
      <c r="N2802" t="str">
        <f>TRIM(C2802)</f>
        <v>ITA</v>
      </c>
      <c r="O2802" t="str">
        <f>TRIM(D2802)</f>
        <v>zan VETRI</v>
      </c>
      <c r="P2802" t="str">
        <f>TRIM(E2802)</f>
        <v>terminato</v>
      </c>
      <c r="Q2802" t="str">
        <f t="shared" si="221"/>
        <v>0</v>
      </c>
      <c r="R2802" t="str">
        <f t="shared" si="221"/>
        <v>11</v>
      </c>
    </row>
    <row r="2803" spans="1:18" ht="12.75" customHeight="1" x14ac:dyDescent="0.3">
      <c r="A2803" s="16">
        <v>2808</v>
      </c>
      <c r="B2803" s="14" t="s">
        <v>1324</v>
      </c>
      <c r="C2803" s="14" t="s">
        <v>8</v>
      </c>
      <c r="D2803" s="14" t="s">
        <v>36</v>
      </c>
      <c r="E2803" s="15" t="s">
        <v>1391</v>
      </c>
      <c r="F2803" s="16">
        <v>30</v>
      </c>
      <c r="G2803" s="17">
        <v>31</v>
      </c>
      <c r="H2803" s="18">
        <f t="shared" si="217"/>
        <v>930</v>
      </c>
      <c r="I2803" s="14" t="str">
        <f t="shared" si="218"/>
        <v>ITA-zan VETRI-31</v>
      </c>
      <c r="J2803" s="32" t="str">
        <f>MID(Tabella1[[#This Row],[COD PRODOTTO]],3,3)</f>
        <v>438</v>
      </c>
      <c r="K2803" s="32"/>
      <c r="L2803" t="str">
        <f t="shared" si="219"/>
        <v>terminato</v>
      </c>
      <c r="M2803" t="str">
        <f t="shared" si="220"/>
        <v>B8438689</v>
      </c>
      <c r="N2803" t="str">
        <f>TRIM(C2803)</f>
        <v>ITA</v>
      </c>
      <c r="O2803" t="str">
        <f>TRIM(D2803)</f>
        <v>zan VETRI</v>
      </c>
      <c r="P2803" t="str">
        <f>TRIM(E2803)</f>
        <v>non terminato</v>
      </c>
      <c r="Q2803" t="str">
        <f t="shared" si="221"/>
        <v>30</v>
      </c>
      <c r="R2803" t="str">
        <f t="shared" si="221"/>
        <v>31</v>
      </c>
    </row>
    <row r="2804" spans="1:18" ht="12.75" customHeight="1" x14ac:dyDescent="0.3">
      <c r="A2804" s="16">
        <v>2809</v>
      </c>
      <c r="B2804" s="14" t="s">
        <v>1325</v>
      </c>
      <c r="C2804" s="14" t="s">
        <v>8</v>
      </c>
      <c r="D2804" s="14" t="s">
        <v>97</v>
      </c>
      <c r="E2804" s="15" t="s">
        <v>1391</v>
      </c>
      <c r="F2804" s="16">
        <v>10</v>
      </c>
      <c r="G2804" s="17">
        <v>13</v>
      </c>
      <c r="H2804" s="18">
        <f t="shared" si="217"/>
        <v>130</v>
      </c>
      <c r="I2804" s="14" t="str">
        <f t="shared" si="218"/>
        <v>ITA-zan SPA-13</v>
      </c>
      <c r="J2804" s="32" t="str">
        <f>MID(Tabella1[[#This Row],[COD PRODOTTO]],3,3)</f>
        <v>799</v>
      </c>
      <c r="K2804" s="32"/>
      <c r="L2804" t="str">
        <f t="shared" si="219"/>
        <v>terminato</v>
      </c>
      <c r="M2804" t="str">
        <f t="shared" si="220"/>
        <v>F8799449</v>
      </c>
      <c r="N2804" t="str">
        <f>TRIM(C2804)</f>
        <v>ITA</v>
      </c>
      <c r="O2804" t="str">
        <f>TRIM(D2804)</f>
        <v>zan SPA</v>
      </c>
      <c r="P2804" t="str">
        <f>TRIM(E2804)</f>
        <v>non terminato</v>
      </c>
      <c r="Q2804" t="str">
        <f t="shared" si="221"/>
        <v>10</v>
      </c>
      <c r="R2804" t="str">
        <f t="shared" si="221"/>
        <v>13</v>
      </c>
    </row>
    <row r="2805" spans="1:18" ht="12.75" customHeight="1" x14ac:dyDescent="0.3">
      <c r="A2805" s="16">
        <v>2810</v>
      </c>
      <c r="B2805" s="14" t="s">
        <v>1325</v>
      </c>
      <c r="C2805" s="14" t="s">
        <v>8</v>
      </c>
      <c r="D2805" s="14" t="s">
        <v>97</v>
      </c>
      <c r="E2805" s="14" t="s">
        <v>10</v>
      </c>
      <c r="F2805" s="16">
        <v>0</v>
      </c>
      <c r="G2805" s="17">
        <v>15</v>
      </c>
      <c r="H2805" s="18" t="str">
        <f t="shared" si="217"/>
        <v/>
      </c>
      <c r="I2805" s="14" t="str">
        <f t="shared" si="218"/>
        <v>ITA-zan SPA-15</v>
      </c>
      <c r="J2805" s="32" t="str">
        <f>MID(Tabella1[[#This Row],[COD PRODOTTO]],3,3)</f>
        <v>799</v>
      </c>
      <c r="K2805" s="32"/>
      <c r="L2805" t="str">
        <f t="shared" si="219"/>
        <v>terminato</v>
      </c>
      <c r="M2805" t="str">
        <f t="shared" si="220"/>
        <v>F8799449</v>
      </c>
      <c r="N2805" t="str">
        <f>TRIM(C2805)</f>
        <v>ITA</v>
      </c>
      <c r="O2805" t="str">
        <f>TRIM(D2805)</f>
        <v>zan SPA</v>
      </c>
      <c r="P2805" t="str">
        <f>TRIM(E2805)</f>
        <v>terminato</v>
      </c>
      <c r="Q2805" t="str">
        <f t="shared" si="221"/>
        <v>0</v>
      </c>
      <c r="R2805" t="str">
        <f t="shared" si="221"/>
        <v>15</v>
      </c>
    </row>
    <row r="2806" spans="1:18" ht="12.75" customHeight="1" x14ac:dyDescent="0.3">
      <c r="A2806" s="16">
        <v>2811</v>
      </c>
      <c r="B2806" s="14" t="s">
        <v>1325</v>
      </c>
      <c r="C2806" s="14" t="s">
        <v>8</v>
      </c>
      <c r="D2806" s="14" t="s">
        <v>97</v>
      </c>
      <c r="E2806" s="15" t="s">
        <v>1391</v>
      </c>
      <c r="F2806" s="16">
        <v>30</v>
      </c>
      <c r="G2806" s="17">
        <v>40</v>
      </c>
      <c r="H2806" s="18">
        <f t="shared" si="217"/>
        <v>1200</v>
      </c>
      <c r="I2806" s="14" t="str">
        <f t="shared" si="218"/>
        <v>ITA-zan SPA-40</v>
      </c>
      <c r="J2806" s="32" t="str">
        <f>MID(Tabella1[[#This Row],[COD PRODOTTO]],3,3)</f>
        <v>799</v>
      </c>
      <c r="K2806" s="32"/>
      <c r="L2806" t="str">
        <f t="shared" si="219"/>
        <v>terminato</v>
      </c>
      <c r="M2806" t="str">
        <f t="shared" si="220"/>
        <v>F8799449</v>
      </c>
      <c r="N2806" t="str">
        <f>TRIM(C2806)</f>
        <v>ITA</v>
      </c>
      <c r="O2806" t="str">
        <f>TRIM(D2806)</f>
        <v>zan SPA</v>
      </c>
      <c r="P2806" t="str">
        <f>TRIM(E2806)</f>
        <v>non terminato</v>
      </c>
      <c r="Q2806" t="str">
        <f t="shared" si="221"/>
        <v>30</v>
      </c>
      <c r="R2806" t="str">
        <f t="shared" si="221"/>
        <v>40</v>
      </c>
    </row>
    <row r="2807" spans="1:18" ht="12.75" customHeight="1" x14ac:dyDescent="0.3">
      <c r="A2807" s="16">
        <v>2812</v>
      </c>
      <c r="B2807" s="14" t="s">
        <v>1326</v>
      </c>
      <c r="C2807" s="14" t="s">
        <v>8</v>
      </c>
      <c r="D2807" s="14" t="s">
        <v>9</v>
      </c>
      <c r="E2807" s="14" t="s">
        <v>10</v>
      </c>
      <c r="F2807" s="16">
        <v>0</v>
      </c>
      <c r="G2807" s="17">
        <v>22</v>
      </c>
      <c r="H2807" s="18" t="str">
        <f t="shared" si="217"/>
        <v/>
      </c>
      <c r="I2807" s="14" t="str">
        <f t="shared" si="218"/>
        <v>ITA-SG-22</v>
      </c>
      <c r="J2807" s="32" t="str">
        <f>MID(Tabella1[[#This Row],[COD PRODOTTO]],3,3)</f>
        <v>600</v>
      </c>
      <c r="K2807" s="32"/>
      <c r="L2807" t="str">
        <f t="shared" si="219"/>
        <v>terminato</v>
      </c>
      <c r="M2807" t="str">
        <f t="shared" si="220"/>
        <v>C4600868</v>
      </c>
      <c r="N2807" t="str">
        <f>TRIM(C2807)</f>
        <v>ITA</v>
      </c>
      <c r="O2807" t="str">
        <f>TRIM(D2807)</f>
        <v>SG</v>
      </c>
      <c r="P2807" t="str">
        <f>TRIM(E2807)</f>
        <v>terminato</v>
      </c>
      <c r="Q2807" t="str">
        <f t="shared" si="221"/>
        <v>0</v>
      </c>
      <c r="R2807" t="str">
        <f t="shared" si="221"/>
        <v>22</v>
      </c>
    </row>
    <row r="2808" spans="1:18" ht="12.75" customHeight="1" x14ac:dyDescent="0.3">
      <c r="A2808" s="16">
        <v>2813</v>
      </c>
      <c r="B2808" s="14" t="s">
        <v>1327</v>
      </c>
      <c r="C2808" s="14" t="s">
        <v>8</v>
      </c>
      <c r="D2808" s="14" t="s">
        <v>47</v>
      </c>
      <c r="E2808" s="14" t="s">
        <v>10</v>
      </c>
      <c r="F2808" s="16">
        <v>0</v>
      </c>
      <c r="G2808" s="17">
        <v>26</v>
      </c>
      <c r="H2808" s="18" t="str">
        <f t="shared" si="217"/>
        <v/>
      </c>
      <c r="I2808" s="14" t="str">
        <f t="shared" si="218"/>
        <v>ITA-zan pin SPA-26</v>
      </c>
      <c r="J2808" s="32" t="str">
        <f>MID(Tabella1[[#This Row],[COD PRODOTTO]],3,3)</f>
        <v>688</v>
      </c>
      <c r="K2808" s="32"/>
      <c r="L2808" t="str">
        <f t="shared" si="219"/>
        <v>terminato</v>
      </c>
      <c r="M2808" t="str">
        <f t="shared" si="220"/>
        <v>V8688049</v>
      </c>
      <c r="N2808" t="str">
        <f>TRIM(C2808)</f>
        <v>ITA</v>
      </c>
      <c r="O2808" t="str">
        <f>TRIM(D2808)</f>
        <v>zan pin SPA</v>
      </c>
      <c r="P2808" t="str">
        <f>TRIM(E2808)</f>
        <v>terminato</v>
      </c>
      <c r="Q2808" t="str">
        <f t="shared" si="221"/>
        <v>0</v>
      </c>
      <c r="R2808" t="str">
        <f t="shared" si="221"/>
        <v>26</v>
      </c>
    </row>
    <row r="2809" spans="1:18" ht="12.75" customHeight="1" x14ac:dyDescent="0.3">
      <c r="A2809" s="16">
        <v>2814</v>
      </c>
      <c r="B2809" s="14" t="s">
        <v>1327</v>
      </c>
      <c r="C2809" s="14" t="s">
        <v>8</v>
      </c>
      <c r="D2809" s="14" t="s">
        <v>47</v>
      </c>
      <c r="E2809" s="15" t="s">
        <v>1391</v>
      </c>
      <c r="F2809" s="16">
        <v>10</v>
      </c>
      <c r="G2809" s="17">
        <v>28</v>
      </c>
      <c r="H2809" s="18">
        <f t="shared" si="217"/>
        <v>280</v>
      </c>
      <c r="I2809" s="14" t="str">
        <f t="shared" si="218"/>
        <v>ITA-zan pin SPA-28</v>
      </c>
      <c r="J2809" s="32" t="str">
        <f>MID(Tabella1[[#This Row],[COD PRODOTTO]],3,3)</f>
        <v>688</v>
      </c>
      <c r="K2809" s="32"/>
      <c r="L2809" t="str">
        <f t="shared" si="219"/>
        <v>terminato</v>
      </c>
      <c r="M2809" t="str">
        <f t="shared" si="220"/>
        <v>V8688049</v>
      </c>
      <c r="N2809" t="str">
        <f>TRIM(C2809)</f>
        <v>ITA</v>
      </c>
      <c r="O2809" t="str">
        <f>TRIM(D2809)</f>
        <v>zan pin SPA</v>
      </c>
      <c r="P2809" t="str">
        <f>TRIM(E2809)</f>
        <v>non terminato</v>
      </c>
      <c r="Q2809" t="str">
        <f t="shared" si="221"/>
        <v>10</v>
      </c>
      <c r="R2809" t="str">
        <f t="shared" si="221"/>
        <v>28</v>
      </c>
    </row>
    <row r="2810" spans="1:18" ht="12.75" customHeight="1" x14ac:dyDescent="0.3">
      <c r="A2810" s="16">
        <v>2815</v>
      </c>
      <c r="B2810" s="14" t="s">
        <v>1328</v>
      </c>
      <c r="C2810" s="14" t="s">
        <v>8</v>
      </c>
      <c r="D2810" s="14" t="s">
        <v>36</v>
      </c>
      <c r="E2810" s="14" t="s">
        <v>10</v>
      </c>
      <c r="F2810" s="16">
        <v>0</v>
      </c>
      <c r="G2810" s="17">
        <v>30</v>
      </c>
      <c r="H2810" s="18" t="str">
        <f t="shared" si="217"/>
        <v/>
      </c>
      <c r="I2810" s="14" t="str">
        <f t="shared" si="218"/>
        <v>ITA-zan VETRI-30</v>
      </c>
      <c r="J2810" s="32" t="str">
        <f>MID(Tabella1[[#This Row],[COD PRODOTTO]],3,3)</f>
        <v>348</v>
      </c>
      <c r="K2810" s="32"/>
      <c r="L2810" t="str">
        <f t="shared" si="219"/>
        <v>terminato</v>
      </c>
      <c r="M2810" t="str">
        <f t="shared" si="220"/>
        <v>P4348134</v>
      </c>
      <c r="N2810" t="str">
        <f>TRIM(C2810)</f>
        <v>ITA</v>
      </c>
      <c r="O2810" t="str">
        <f>TRIM(D2810)</f>
        <v>zan VETRI</v>
      </c>
      <c r="P2810" t="str">
        <f>TRIM(E2810)</f>
        <v>terminato</v>
      </c>
      <c r="Q2810" t="str">
        <f t="shared" si="221"/>
        <v>0</v>
      </c>
      <c r="R2810" t="str">
        <f t="shared" si="221"/>
        <v>30</v>
      </c>
    </row>
    <row r="2811" spans="1:18" ht="12.75" customHeight="1" x14ac:dyDescent="0.3">
      <c r="A2811" s="16">
        <v>2816</v>
      </c>
      <c r="B2811" s="14" t="s">
        <v>1329</v>
      </c>
      <c r="C2811" s="14" t="s">
        <v>8</v>
      </c>
      <c r="D2811" s="14" t="s">
        <v>36</v>
      </c>
      <c r="E2811" s="14" t="s">
        <v>10</v>
      </c>
      <c r="F2811" s="16">
        <v>0</v>
      </c>
      <c r="G2811" s="17">
        <v>33</v>
      </c>
      <c r="H2811" s="18" t="str">
        <f t="shared" si="217"/>
        <v/>
      </c>
      <c r="I2811" s="14" t="str">
        <f t="shared" si="218"/>
        <v>ITA-zan VETRI-33</v>
      </c>
      <c r="J2811" s="32" t="str">
        <f>MID(Tabella1[[#This Row],[COD PRODOTTO]],3,3)</f>
        <v>708</v>
      </c>
      <c r="K2811" s="32"/>
      <c r="L2811" t="str">
        <f t="shared" si="219"/>
        <v>terminato</v>
      </c>
      <c r="M2811" t="str">
        <f t="shared" si="220"/>
        <v>L5708388</v>
      </c>
      <c r="N2811" t="str">
        <f>TRIM(C2811)</f>
        <v>ITA</v>
      </c>
      <c r="O2811" t="str">
        <f>TRIM(D2811)</f>
        <v>zan VETRI</v>
      </c>
      <c r="P2811" t="str">
        <f>TRIM(E2811)</f>
        <v>terminato</v>
      </c>
      <c r="Q2811" t="str">
        <f t="shared" si="221"/>
        <v>0</v>
      </c>
      <c r="R2811" t="str">
        <f t="shared" si="221"/>
        <v>33</v>
      </c>
    </row>
    <row r="2812" spans="1:18" ht="12.75" customHeight="1" x14ac:dyDescent="0.3">
      <c r="A2812" s="16">
        <v>2817</v>
      </c>
      <c r="B2812" s="14" t="s">
        <v>1330</v>
      </c>
      <c r="C2812" s="14" t="s">
        <v>8</v>
      </c>
      <c r="D2812" s="14" t="s">
        <v>47</v>
      </c>
      <c r="E2812" s="15" t="s">
        <v>1391</v>
      </c>
      <c r="F2812" s="16">
        <v>30</v>
      </c>
      <c r="G2812" s="17">
        <v>17</v>
      </c>
      <c r="H2812" s="18">
        <f t="shared" si="217"/>
        <v>510</v>
      </c>
      <c r="I2812" s="14" t="str">
        <f t="shared" si="218"/>
        <v>ITA-zan pin SPA-17</v>
      </c>
      <c r="J2812" s="32" t="str">
        <f>MID(Tabella1[[#This Row],[COD PRODOTTO]],3,3)</f>
        <v>281</v>
      </c>
      <c r="K2812" s="32"/>
      <c r="L2812" t="str">
        <f t="shared" si="219"/>
        <v>terminato</v>
      </c>
      <c r="M2812" t="str">
        <f t="shared" si="220"/>
        <v>M7281655</v>
      </c>
      <c r="N2812" t="str">
        <f>TRIM(C2812)</f>
        <v>ITA</v>
      </c>
      <c r="O2812" t="str">
        <f>TRIM(D2812)</f>
        <v>zan pin SPA</v>
      </c>
      <c r="P2812" t="str">
        <f>TRIM(E2812)</f>
        <v>non terminato</v>
      </c>
      <c r="Q2812" t="str">
        <f t="shared" si="221"/>
        <v>30</v>
      </c>
      <c r="R2812" t="str">
        <f t="shared" si="221"/>
        <v>17</v>
      </c>
    </row>
    <row r="2813" spans="1:18" ht="12.75" customHeight="1" x14ac:dyDescent="0.3">
      <c r="A2813" s="16">
        <v>2818</v>
      </c>
      <c r="B2813" s="14" t="s">
        <v>1331</v>
      </c>
      <c r="C2813" s="14" t="s">
        <v>8</v>
      </c>
      <c r="D2813" s="14" t="s">
        <v>9</v>
      </c>
      <c r="E2813" s="14" t="s">
        <v>10</v>
      </c>
      <c r="F2813" s="16">
        <v>0</v>
      </c>
      <c r="G2813" s="17">
        <v>12</v>
      </c>
      <c r="H2813" s="18" t="str">
        <f t="shared" si="217"/>
        <v/>
      </c>
      <c r="I2813" s="14" t="str">
        <f t="shared" si="218"/>
        <v>ITA-SG-12</v>
      </c>
      <c r="J2813" s="32" t="str">
        <f>MID(Tabella1[[#This Row],[COD PRODOTTO]],3,3)</f>
        <v>353</v>
      </c>
      <c r="K2813" s="32"/>
      <c r="L2813" t="str">
        <f t="shared" si="219"/>
        <v>terminato</v>
      </c>
      <c r="M2813" t="str">
        <f t="shared" si="220"/>
        <v>P8353857</v>
      </c>
      <c r="N2813" t="str">
        <f>TRIM(C2813)</f>
        <v>ITA</v>
      </c>
      <c r="O2813" t="str">
        <f>TRIM(D2813)</f>
        <v>SG</v>
      </c>
      <c r="P2813" t="str">
        <f>TRIM(E2813)</f>
        <v>terminato</v>
      </c>
      <c r="Q2813" t="str">
        <f t="shared" si="221"/>
        <v>0</v>
      </c>
      <c r="R2813" t="str">
        <f t="shared" si="221"/>
        <v>12</v>
      </c>
    </row>
    <row r="2814" spans="1:18" ht="12.75" customHeight="1" x14ac:dyDescent="0.3">
      <c r="A2814" s="16">
        <v>2819</v>
      </c>
      <c r="B2814" s="14" t="s">
        <v>1332</v>
      </c>
      <c r="C2814" s="14" t="s">
        <v>8</v>
      </c>
      <c r="D2814" s="14" t="s">
        <v>65</v>
      </c>
      <c r="E2814" s="15" t="s">
        <v>1391</v>
      </c>
      <c r="F2814" s="16">
        <v>30</v>
      </c>
      <c r="G2814" s="17">
        <v>18</v>
      </c>
      <c r="H2814" s="18">
        <f t="shared" si="217"/>
        <v>540</v>
      </c>
      <c r="I2814" s="14" t="str">
        <f t="shared" si="218"/>
        <v>ITA-zan PAM-18</v>
      </c>
      <c r="J2814" s="32" t="str">
        <f>MID(Tabella1[[#This Row],[COD PRODOTTO]],3,3)</f>
        <v>801</v>
      </c>
      <c r="K2814" s="32"/>
      <c r="L2814" t="str">
        <f t="shared" si="219"/>
        <v>terminato</v>
      </c>
      <c r="M2814" t="str">
        <f t="shared" si="220"/>
        <v>S0801514</v>
      </c>
      <c r="N2814" t="str">
        <f>TRIM(C2814)</f>
        <v>ITA</v>
      </c>
      <c r="O2814" t="str">
        <f>TRIM(D2814)</f>
        <v>zan PAM</v>
      </c>
      <c r="P2814" t="str">
        <f>TRIM(E2814)</f>
        <v>non terminato</v>
      </c>
      <c r="Q2814" t="str">
        <f t="shared" si="221"/>
        <v>30</v>
      </c>
      <c r="R2814" t="str">
        <f t="shared" si="221"/>
        <v>18</v>
      </c>
    </row>
    <row r="2815" spans="1:18" ht="12.75" customHeight="1" x14ac:dyDescent="0.3">
      <c r="A2815" s="16">
        <v>2820</v>
      </c>
      <c r="B2815" s="14" t="s">
        <v>1332</v>
      </c>
      <c r="C2815" s="14" t="s">
        <v>8</v>
      </c>
      <c r="D2815" s="14" t="s">
        <v>65</v>
      </c>
      <c r="E2815" s="15" t="s">
        <v>1391</v>
      </c>
      <c r="F2815" s="16">
        <v>10</v>
      </c>
      <c r="G2815" s="17">
        <v>17</v>
      </c>
      <c r="H2815" s="18">
        <f t="shared" si="217"/>
        <v>170</v>
      </c>
      <c r="I2815" s="14" t="str">
        <f t="shared" si="218"/>
        <v>ITA-zan PAM-17</v>
      </c>
      <c r="J2815" s="32" t="str">
        <f>MID(Tabella1[[#This Row],[COD PRODOTTO]],3,3)</f>
        <v>801</v>
      </c>
      <c r="K2815" s="32"/>
      <c r="L2815" t="str">
        <f t="shared" si="219"/>
        <v>terminato</v>
      </c>
      <c r="M2815" t="str">
        <f t="shared" si="220"/>
        <v>S0801514</v>
      </c>
      <c r="N2815" t="str">
        <f>TRIM(C2815)</f>
        <v>ITA</v>
      </c>
      <c r="O2815" t="str">
        <f>TRIM(D2815)</f>
        <v>zan PAM</v>
      </c>
      <c r="P2815" t="str">
        <f>TRIM(E2815)</f>
        <v>non terminato</v>
      </c>
      <c r="Q2815" t="str">
        <f t="shared" si="221"/>
        <v>10</v>
      </c>
      <c r="R2815" t="str">
        <f t="shared" si="221"/>
        <v>17</v>
      </c>
    </row>
    <row r="2816" spans="1:18" ht="12.75" customHeight="1" x14ac:dyDescent="0.3">
      <c r="A2816" s="16">
        <v>2821</v>
      </c>
      <c r="B2816" s="14" t="s">
        <v>1332</v>
      </c>
      <c r="C2816" s="14" t="s">
        <v>8</v>
      </c>
      <c r="D2816" s="14" t="s">
        <v>65</v>
      </c>
      <c r="E2816" s="14" t="s">
        <v>10</v>
      </c>
      <c r="F2816" s="16">
        <v>0</v>
      </c>
      <c r="G2816" s="17">
        <v>21</v>
      </c>
      <c r="H2816" s="18" t="str">
        <f t="shared" si="217"/>
        <v/>
      </c>
      <c r="I2816" s="14" t="str">
        <f t="shared" si="218"/>
        <v>ITA-zan PAM-21</v>
      </c>
      <c r="J2816" s="32" t="str">
        <f>MID(Tabella1[[#This Row],[COD PRODOTTO]],3,3)</f>
        <v>801</v>
      </c>
      <c r="K2816" s="32"/>
      <c r="L2816" t="str">
        <f t="shared" si="219"/>
        <v>terminato</v>
      </c>
      <c r="M2816" t="str">
        <f t="shared" si="220"/>
        <v>S0801514</v>
      </c>
      <c r="N2816" t="str">
        <f>TRIM(C2816)</f>
        <v>ITA</v>
      </c>
      <c r="O2816" t="str">
        <f>TRIM(D2816)</f>
        <v>zan PAM</v>
      </c>
      <c r="P2816" t="str">
        <f>TRIM(E2816)</f>
        <v>terminato</v>
      </c>
      <c r="Q2816" t="str">
        <f t="shared" si="221"/>
        <v>0</v>
      </c>
      <c r="R2816" t="str">
        <f t="shared" si="221"/>
        <v>21</v>
      </c>
    </row>
    <row r="2817" spans="1:18" ht="12.75" customHeight="1" x14ac:dyDescent="0.3">
      <c r="A2817" s="16">
        <v>2822</v>
      </c>
      <c r="B2817" s="14" t="s">
        <v>1333</v>
      </c>
      <c r="C2817" s="14" t="s">
        <v>8</v>
      </c>
      <c r="D2817" s="14" t="s">
        <v>65</v>
      </c>
      <c r="E2817" s="14" t="s">
        <v>10</v>
      </c>
      <c r="F2817" s="16">
        <v>0</v>
      </c>
      <c r="G2817" s="17">
        <v>10</v>
      </c>
      <c r="H2817" s="18" t="str">
        <f t="shared" si="217"/>
        <v/>
      </c>
      <c r="I2817" s="14" t="str">
        <f t="shared" si="218"/>
        <v>ITA-zan PAM-10</v>
      </c>
      <c r="J2817" s="32" t="str">
        <f>MID(Tabella1[[#This Row],[COD PRODOTTO]],3,3)</f>
        <v>788</v>
      </c>
      <c r="K2817" s="32"/>
      <c r="L2817" t="str">
        <f t="shared" si="219"/>
        <v>terminato</v>
      </c>
      <c r="M2817" t="str">
        <f t="shared" si="220"/>
        <v>A0788086</v>
      </c>
      <c r="N2817" t="str">
        <f>TRIM(C2817)</f>
        <v>ITA</v>
      </c>
      <c r="O2817" t="str">
        <f>TRIM(D2817)</f>
        <v>zan PAM</v>
      </c>
      <c r="P2817" t="str">
        <f>TRIM(E2817)</f>
        <v>terminato</v>
      </c>
      <c r="Q2817" t="str">
        <f t="shared" si="221"/>
        <v>0</v>
      </c>
      <c r="R2817" t="str">
        <f t="shared" si="221"/>
        <v>10</v>
      </c>
    </row>
    <row r="2818" spans="1:18" ht="12.75" customHeight="1" x14ac:dyDescent="0.3">
      <c r="A2818" s="16">
        <v>2823</v>
      </c>
      <c r="B2818" s="14" t="s">
        <v>1333</v>
      </c>
      <c r="C2818" s="14" t="s">
        <v>8</v>
      </c>
      <c r="D2818" s="14" t="s">
        <v>65</v>
      </c>
      <c r="E2818" s="15" t="s">
        <v>1391</v>
      </c>
      <c r="F2818" s="16">
        <v>30</v>
      </c>
      <c r="G2818" s="17">
        <v>33</v>
      </c>
      <c r="H2818" s="18">
        <f t="shared" ref="H2818:H2881" si="222">IF(G2818*F2818=0,"",G2818*F2818)</f>
        <v>990</v>
      </c>
      <c r="I2818" s="14" t="str">
        <f t="shared" ref="I2818:I2881" si="223">_xlfn.CONCAT(C2818,"-",D2818,"-",G2818)</f>
        <v>ITA-zan PAM-33</v>
      </c>
      <c r="J2818" s="32" t="str">
        <f>MID(Tabella1[[#This Row],[COD PRODOTTO]],3,3)</f>
        <v>788</v>
      </c>
      <c r="K2818" s="32"/>
      <c r="L2818" t="str">
        <f t="shared" si="219"/>
        <v>terminato</v>
      </c>
      <c r="M2818" t="str">
        <f t="shared" si="220"/>
        <v>A0788086</v>
      </c>
      <c r="N2818" t="str">
        <f>TRIM(C2818)</f>
        <v>ITA</v>
      </c>
      <c r="O2818" t="str">
        <f>TRIM(D2818)</f>
        <v>zan PAM</v>
      </c>
      <c r="P2818" t="str">
        <f t="shared" ref="P2818:R2881" si="224">TRIM(E2818)</f>
        <v>non terminato</v>
      </c>
      <c r="Q2818" t="str">
        <f t="shared" si="221"/>
        <v>30</v>
      </c>
      <c r="R2818" t="str">
        <f t="shared" si="221"/>
        <v>33</v>
      </c>
    </row>
    <row r="2819" spans="1:18" ht="12.75" customHeight="1" x14ac:dyDescent="0.3">
      <c r="A2819" s="16">
        <v>2824</v>
      </c>
      <c r="B2819" s="14" t="s">
        <v>1334</v>
      </c>
      <c r="C2819" s="14" t="s">
        <v>8</v>
      </c>
      <c r="D2819" s="14" t="s">
        <v>47</v>
      </c>
      <c r="E2819" s="15" t="s">
        <v>1391</v>
      </c>
      <c r="F2819" s="16">
        <v>10</v>
      </c>
      <c r="G2819" s="17">
        <v>39</v>
      </c>
      <c r="H2819" s="18">
        <f t="shared" si="222"/>
        <v>390</v>
      </c>
      <c r="I2819" s="14" t="str">
        <f t="shared" si="223"/>
        <v>ITA-zan pin SPA-39</v>
      </c>
      <c r="J2819" s="32" t="str">
        <f>MID(Tabella1[[#This Row],[COD PRODOTTO]],3,3)</f>
        <v>513</v>
      </c>
      <c r="K2819" s="32"/>
      <c r="L2819" t="str">
        <f t="shared" ref="L2819:L2882" si="225">IF($E2819="","non terminato","terminato")</f>
        <v>terminato</v>
      </c>
      <c r="M2819" t="str">
        <f t="shared" ref="M2819:M2882" si="226">TRIM(B2819)</f>
        <v>R5513459</v>
      </c>
      <c r="N2819" t="str">
        <f>TRIM(C2819)</f>
        <v>ITA</v>
      </c>
      <c r="O2819" t="str">
        <f>TRIM(D2819)</f>
        <v>zan pin SPA</v>
      </c>
      <c r="P2819" t="str">
        <f t="shared" si="224"/>
        <v>non terminato</v>
      </c>
      <c r="Q2819" t="str">
        <f t="shared" si="224"/>
        <v>10</v>
      </c>
      <c r="R2819" t="str">
        <f t="shared" si="224"/>
        <v>39</v>
      </c>
    </row>
    <row r="2820" spans="1:18" ht="12.75" customHeight="1" x14ac:dyDescent="0.3">
      <c r="A2820" s="16">
        <v>2825</v>
      </c>
      <c r="B2820" s="14" t="s">
        <v>1334</v>
      </c>
      <c r="C2820" s="14" t="s">
        <v>8</v>
      </c>
      <c r="D2820" s="14" t="s">
        <v>47</v>
      </c>
      <c r="E2820" s="15" t="s">
        <v>1391</v>
      </c>
      <c r="F2820" s="16">
        <v>30</v>
      </c>
      <c r="G2820" s="17">
        <v>31</v>
      </c>
      <c r="H2820" s="18">
        <f t="shared" si="222"/>
        <v>930</v>
      </c>
      <c r="I2820" s="14" t="str">
        <f t="shared" si="223"/>
        <v>ITA-zan pin SPA-31</v>
      </c>
      <c r="J2820" s="32" t="str">
        <f>MID(Tabella1[[#This Row],[COD PRODOTTO]],3,3)</f>
        <v>513</v>
      </c>
      <c r="K2820" s="32"/>
      <c r="L2820" t="str">
        <f t="shared" si="225"/>
        <v>terminato</v>
      </c>
      <c r="M2820" t="str">
        <f t="shared" si="226"/>
        <v>R5513459</v>
      </c>
      <c r="N2820" t="str">
        <f>TRIM(C2820)</f>
        <v>ITA</v>
      </c>
      <c r="O2820" t="str">
        <f>TRIM(D2820)</f>
        <v>zan pin SPA</v>
      </c>
      <c r="P2820" t="str">
        <f t="shared" si="224"/>
        <v>non terminato</v>
      </c>
      <c r="Q2820" t="str">
        <f t="shared" si="224"/>
        <v>30</v>
      </c>
      <c r="R2820" t="str">
        <f t="shared" si="224"/>
        <v>31</v>
      </c>
    </row>
    <row r="2821" spans="1:18" ht="12.75" customHeight="1" x14ac:dyDescent="0.3">
      <c r="A2821" s="16">
        <v>2826</v>
      </c>
      <c r="B2821" s="14" t="s">
        <v>1335</v>
      </c>
      <c r="C2821" s="14" t="s">
        <v>8</v>
      </c>
      <c r="D2821" s="14" t="s">
        <v>9</v>
      </c>
      <c r="E2821" s="14" t="s">
        <v>10</v>
      </c>
      <c r="F2821" s="16">
        <v>0</v>
      </c>
      <c r="G2821" s="17">
        <v>22</v>
      </c>
      <c r="H2821" s="18" t="str">
        <f t="shared" si="222"/>
        <v/>
      </c>
      <c r="I2821" s="14" t="str">
        <f t="shared" si="223"/>
        <v>ITA-SG-22</v>
      </c>
      <c r="J2821" s="32" t="str">
        <f>MID(Tabella1[[#This Row],[COD PRODOTTO]],3,3)</f>
        <v>169</v>
      </c>
      <c r="K2821" s="32"/>
      <c r="L2821" t="str">
        <f t="shared" si="225"/>
        <v>terminato</v>
      </c>
      <c r="M2821" t="str">
        <f t="shared" si="226"/>
        <v>A2169430</v>
      </c>
      <c r="N2821" t="str">
        <f>TRIM(C2821)</f>
        <v>ITA</v>
      </c>
      <c r="O2821" t="str">
        <f>TRIM(D2821)</f>
        <v>SG</v>
      </c>
      <c r="P2821" t="str">
        <f t="shared" si="224"/>
        <v>terminato</v>
      </c>
      <c r="Q2821" t="str">
        <f t="shared" si="224"/>
        <v>0</v>
      </c>
      <c r="R2821" t="str">
        <f t="shared" si="224"/>
        <v>22</v>
      </c>
    </row>
    <row r="2822" spans="1:18" ht="12.75" customHeight="1" x14ac:dyDescent="0.3">
      <c r="A2822" s="16">
        <v>2827</v>
      </c>
      <c r="B2822" s="14" t="s">
        <v>1336</v>
      </c>
      <c r="C2822" s="14" t="s">
        <v>8</v>
      </c>
      <c r="D2822" s="14" t="s">
        <v>65</v>
      </c>
      <c r="E2822" s="14" t="s">
        <v>10</v>
      </c>
      <c r="F2822" s="16">
        <v>0</v>
      </c>
      <c r="G2822" s="17">
        <v>38</v>
      </c>
      <c r="H2822" s="18" t="str">
        <f t="shared" si="222"/>
        <v/>
      </c>
      <c r="I2822" s="14" t="str">
        <f t="shared" si="223"/>
        <v>ITA-zan PAM-38</v>
      </c>
      <c r="J2822" s="32" t="str">
        <f>MID(Tabella1[[#This Row],[COD PRODOTTO]],3,3)</f>
        <v>403</v>
      </c>
      <c r="K2822" s="32"/>
      <c r="L2822" t="str">
        <f t="shared" si="225"/>
        <v>terminato</v>
      </c>
      <c r="M2822" t="str">
        <f t="shared" si="226"/>
        <v>M4403912</v>
      </c>
      <c r="N2822" t="str">
        <f>TRIM(C2822)</f>
        <v>ITA</v>
      </c>
      <c r="O2822" t="str">
        <f>TRIM(D2822)</f>
        <v>zan PAM</v>
      </c>
      <c r="P2822" t="str">
        <f t="shared" si="224"/>
        <v>terminato</v>
      </c>
      <c r="Q2822" t="str">
        <f t="shared" si="224"/>
        <v>0</v>
      </c>
      <c r="R2822" t="str">
        <f t="shared" si="224"/>
        <v>38</v>
      </c>
    </row>
    <row r="2823" spans="1:18" ht="12.75" customHeight="1" x14ac:dyDescent="0.3">
      <c r="A2823" s="16">
        <v>2828</v>
      </c>
      <c r="B2823" s="14" t="s">
        <v>1336</v>
      </c>
      <c r="C2823" s="14" t="s">
        <v>8</v>
      </c>
      <c r="D2823" s="14" t="s">
        <v>65</v>
      </c>
      <c r="E2823" s="15" t="s">
        <v>1391</v>
      </c>
      <c r="F2823" s="16">
        <v>30</v>
      </c>
      <c r="G2823" s="17">
        <v>13</v>
      </c>
      <c r="H2823" s="18">
        <f t="shared" si="222"/>
        <v>390</v>
      </c>
      <c r="I2823" s="14" t="str">
        <f t="shared" si="223"/>
        <v>ITA-zan PAM-13</v>
      </c>
      <c r="J2823" s="32" t="str">
        <f>MID(Tabella1[[#This Row],[COD PRODOTTO]],3,3)</f>
        <v>403</v>
      </c>
      <c r="K2823" s="32"/>
      <c r="L2823" t="str">
        <f t="shared" si="225"/>
        <v>terminato</v>
      </c>
      <c r="M2823" t="str">
        <f t="shared" si="226"/>
        <v>M4403912</v>
      </c>
      <c r="N2823" t="str">
        <f>TRIM(C2823)</f>
        <v>ITA</v>
      </c>
      <c r="O2823" t="str">
        <f>TRIM(D2823)</f>
        <v>zan PAM</v>
      </c>
      <c r="P2823" t="str">
        <f t="shared" si="224"/>
        <v>non terminato</v>
      </c>
      <c r="Q2823" t="str">
        <f t="shared" si="224"/>
        <v>30</v>
      </c>
      <c r="R2823" t="str">
        <f t="shared" si="224"/>
        <v>13</v>
      </c>
    </row>
    <row r="2824" spans="1:18" ht="12.75" customHeight="1" x14ac:dyDescent="0.3">
      <c r="A2824" s="16">
        <v>2829</v>
      </c>
      <c r="B2824" s="14" t="s">
        <v>1336</v>
      </c>
      <c r="C2824" s="14" t="s">
        <v>8</v>
      </c>
      <c r="D2824" s="14" t="s">
        <v>65</v>
      </c>
      <c r="E2824" s="15" t="s">
        <v>1391</v>
      </c>
      <c r="F2824" s="16">
        <v>10</v>
      </c>
      <c r="G2824" s="17">
        <v>35</v>
      </c>
      <c r="H2824" s="18">
        <f t="shared" si="222"/>
        <v>350</v>
      </c>
      <c r="I2824" s="14" t="str">
        <f t="shared" si="223"/>
        <v>ITA-zan PAM-35</v>
      </c>
      <c r="J2824" s="32" t="str">
        <f>MID(Tabella1[[#This Row],[COD PRODOTTO]],3,3)</f>
        <v>403</v>
      </c>
      <c r="K2824" s="32"/>
      <c r="L2824" t="str">
        <f t="shared" si="225"/>
        <v>terminato</v>
      </c>
      <c r="M2824" t="str">
        <f t="shared" si="226"/>
        <v>M4403912</v>
      </c>
      <c r="N2824" t="str">
        <f>TRIM(C2824)</f>
        <v>ITA</v>
      </c>
      <c r="O2824" t="str">
        <f>TRIM(D2824)</f>
        <v>zan PAM</v>
      </c>
      <c r="P2824" t="str">
        <f t="shared" si="224"/>
        <v>non terminato</v>
      </c>
      <c r="Q2824" t="str">
        <f t="shared" si="224"/>
        <v>10</v>
      </c>
      <c r="R2824" t="str">
        <f t="shared" si="224"/>
        <v>35</v>
      </c>
    </row>
    <row r="2825" spans="1:18" ht="12.75" customHeight="1" x14ac:dyDescent="0.3">
      <c r="A2825" s="16">
        <v>2830</v>
      </c>
      <c r="B2825" s="14" t="s">
        <v>1337</v>
      </c>
      <c r="C2825" s="14" t="s">
        <v>8</v>
      </c>
      <c r="D2825" s="14" t="s">
        <v>97</v>
      </c>
      <c r="E2825" s="15" t="s">
        <v>1391</v>
      </c>
      <c r="F2825" s="16">
        <v>10</v>
      </c>
      <c r="G2825" s="17">
        <v>37</v>
      </c>
      <c r="H2825" s="18">
        <f t="shared" si="222"/>
        <v>370</v>
      </c>
      <c r="I2825" s="14" t="str">
        <f t="shared" si="223"/>
        <v>ITA-zan SPA-37</v>
      </c>
      <c r="J2825" s="32" t="str">
        <f>MID(Tabella1[[#This Row],[COD PRODOTTO]],3,3)</f>
        <v>883</v>
      </c>
      <c r="K2825" s="32"/>
      <c r="L2825" t="str">
        <f t="shared" si="225"/>
        <v>terminato</v>
      </c>
      <c r="M2825" t="str">
        <f t="shared" si="226"/>
        <v>G0883602</v>
      </c>
      <c r="N2825" t="str">
        <f>TRIM(C2825)</f>
        <v>ITA</v>
      </c>
      <c r="O2825" t="str">
        <f>TRIM(D2825)</f>
        <v>zan SPA</v>
      </c>
      <c r="P2825" t="str">
        <f t="shared" si="224"/>
        <v>non terminato</v>
      </c>
      <c r="Q2825" t="str">
        <f t="shared" si="224"/>
        <v>10</v>
      </c>
      <c r="R2825" t="str">
        <f t="shared" si="224"/>
        <v>37</v>
      </c>
    </row>
    <row r="2826" spans="1:18" ht="12.75" customHeight="1" x14ac:dyDescent="0.3">
      <c r="A2826" s="16">
        <v>2831</v>
      </c>
      <c r="B2826" s="14" t="s">
        <v>1337</v>
      </c>
      <c r="C2826" s="14" t="s">
        <v>8</v>
      </c>
      <c r="D2826" s="14" t="s">
        <v>97</v>
      </c>
      <c r="E2826" s="14" t="s">
        <v>10</v>
      </c>
      <c r="F2826" s="16">
        <v>0</v>
      </c>
      <c r="G2826" s="17">
        <v>20</v>
      </c>
      <c r="H2826" s="18" t="str">
        <f t="shared" si="222"/>
        <v/>
      </c>
      <c r="I2826" s="14" t="str">
        <f t="shared" si="223"/>
        <v>ITA-zan SPA-20</v>
      </c>
      <c r="J2826" s="32" t="str">
        <f>MID(Tabella1[[#This Row],[COD PRODOTTO]],3,3)</f>
        <v>883</v>
      </c>
      <c r="K2826" s="32"/>
      <c r="L2826" t="str">
        <f t="shared" si="225"/>
        <v>terminato</v>
      </c>
      <c r="M2826" t="str">
        <f t="shared" si="226"/>
        <v>G0883602</v>
      </c>
      <c r="N2826" t="str">
        <f>TRIM(C2826)</f>
        <v>ITA</v>
      </c>
      <c r="O2826" t="str">
        <f>TRIM(D2826)</f>
        <v>zan SPA</v>
      </c>
      <c r="P2826" t="str">
        <f t="shared" si="224"/>
        <v>terminato</v>
      </c>
      <c r="Q2826" t="str">
        <f t="shared" si="224"/>
        <v>0</v>
      </c>
      <c r="R2826" t="str">
        <f t="shared" si="224"/>
        <v>20</v>
      </c>
    </row>
    <row r="2827" spans="1:18" ht="12.75" customHeight="1" x14ac:dyDescent="0.3">
      <c r="A2827" s="16">
        <v>2832</v>
      </c>
      <c r="B2827" s="14" t="s">
        <v>1337</v>
      </c>
      <c r="C2827" s="14" t="s">
        <v>8</v>
      </c>
      <c r="D2827" s="14" t="s">
        <v>97</v>
      </c>
      <c r="E2827" s="15" t="s">
        <v>1391</v>
      </c>
      <c r="F2827" s="16">
        <v>30</v>
      </c>
      <c r="G2827" s="17">
        <v>35</v>
      </c>
      <c r="H2827" s="18">
        <f t="shared" si="222"/>
        <v>1050</v>
      </c>
      <c r="I2827" s="14" t="str">
        <f t="shared" si="223"/>
        <v>ITA-zan SPA-35</v>
      </c>
      <c r="J2827" s="32" t="str">
        <f>MID(Tabella1[[#This Row],[COD PRODOTTO]],3,3)</f>
        <v>883</v>
      </c>
      <c r="K2827" s="32"/>
      <c r="L2827" t="str">
        <f t="shared" si="225"/>
        <v>terminato</v>
      </c>
      <c r="M2827" t="str">
        <f t="shared" si="226"/>
        <v>G0883602</v>
      </c>
      <c r="N2827" t="str">
        <f>TRIM(C2827)</f>
        <v>ITA</v>
      </c>
      <c r="O2827" t="str">
        <f>TRIM(D2827)</f>
        <v>zan SPA</v>
      </c>
      <c r="P2827" t="str">
        <f t="shared" si="224"/>
        <v>non terminato</v>
      </c>
      <c r="Q2827" t="str">
        <f t="shared" si="224"/>
        <v>30</v>
      </c>
      <c r="R2827" t="str">
        <f t="shared" si="224"/>
        <v>35</v>
      </c>
    </row>
    <row r="2828" spans="1:18" ht="12.75" customHeight="1" x14ac:dyDescent="0.3">
      <c r="A2828" s="16">
        <v>2833</v>
      </c>
      <c r="B2828" s="14" t="s">
        <v>1338</v>
      </c>
      <c r="C2828" s="14" t="s">
        <v>8</v>
      </c>
      <c r="D2828" s="14" t="s">
        <v>36</v>
      </c>
      <c r="E2828" s="14" t="s">
        <v>10</v>
      </c>
      <c r="F2828" s="16">
        <v>0</v>
      </c>
      <c r="G2828" s="17">
        <v>24</v>
      </c>
      <c r="H2828" s="18" t="str">
        <f t="shared" si="222"/>
        <v/>
      </c>
      <c r="I2828" s="14" t="str">
        <f t="shared" si="223"/>
        <v>ITA-zan VETRI-24</v>
      </c>
      <c r="J2828" s="32" t="str">
        <f>MID(Tabella1[[#This Row],[COD PRODOTTO]],3,3)</f>
        <v>119</v>
      </c>
      <c r="K2828" s="32"/>
      <c r="L2828" t="str">
        <f t="shared" si="225"/>
        <v>terminato</v>
      </c>
      <c r="M2828" t="str">
        <f t="shared" si="226"/>
        <v>G6119956</v>
      </c>
      <c r="N2828" t="str">
        <f>TRIM(C2828)</f>
        <v>ITA</v>
      </c>
      <c r="O2828" t="str">
        <f>TRIM(D2828)</f>
        <v>zan VETRI</v>
      </c>
      <c r="P2828" t="str">
        <f t="shared" si="224"/>
        <v>terminato</v>
      </c>
      <c r="Q2828" t="str">
        <f t="shared" si="224"/>
        <v>0</v>
      </c>
      <c r="R2828" t="str">
        <f t="shared" si="224"/>
        <v>24</v>
      </c>
    </row>
    <row r="2829" spans="1:18" ht="12.75" customHeight="1" x14ac:dyDescent="0.3">
      <c r="A2829" s="16">
        <v>2834</v>
      </c>
      <c r="B2829" s="14" t="s">
        <v>1339</v>
      </c>
      <c r="C2829" s="14" t="s">
        <v>8</v>
      </c>
      <c r="D2829" s="14" t="s">
        <v>36</v>
      </c>
      <c r="E2829" s="15" t="s">
        <v>1391</v>
      </c>
      <c r="F2829" s="16">
        <v>30</v>
      </c>
      <c r="G2829" s="17">
        <v>24</v>
      </c>
      <c r="H2829" s="18">
        <f t="shared" si="222"/>
        <v>720</v>
      </c>
      <c r="I2829" s="14" t="str">
        <f t="shared" si="223"/>
        <v>ITA-zan VETRI-24</v>
      </c>
      <c r="J2829" s="32" t="str">
        <f>MID(Tabella1[[#This Row],[COD PRODOTTO]],3,3)</f>
        <v>916</v>
      </c>
      <c r="K2829" s="32"/>
      <c r="L2829" t="str">
        <f t="shared" si="225"/>
        <v>terminato</v>
      </c>
      <c r="M2829" t="str">
        <f t="shared" si="226"/>
        <v>G5916322</v>
      </c>
      <c r="N2829" t="str">
        <f>TRIM(C2829)</f>
        <v>ITA</v>
      </c>
      <c r="O2829" t="str">
        <f>TRIM(D2829)</f>
        <v>zan VETRI</v>
      </c>
      <c r="P2829" t="str">
        <f t="shared" si="224"/>
        <v>non terminato</v>
      </c>
      <c r="Q2829" t="str">
        <f t="shared" si="224"/>
        <v>30</v>
      </c>
      <c r="R2829" t="str">
        <f t="shared" si="224"/>
        <v>24</v>
      </c>
    </row>
    <row r="2830" spans="1:18" ht="12.75" customHeight="1" x14ac:dyDescent="0.3">
      <c r="A2830" s="16">
        <v>2835</v>
      </c>
      <c r="B2830" s="14" t="s">
        <v>1339</v>
      </c>
      <c r="C2830" s="14" t="s">
        <v>8</v>
      </c>
      <c r="D2830" s="14" t="s">
        <v>36</v>
      </c>
      <c r="E2830" s="14" t="s">
        <v>10</v>
      </c>
      <c r="F2830" s="16">
        <v>0</v>
      </c>
      <c r="G2830" s="17">
        <v>35</v>
      </c>
      <c r="H2830" s="18" t="str">
        <f t="shared" si="222"/>
        <v/>
      </c>
      <c r="I2830" s="14" t="str">
        <f t="shared" si="223"/>
        <v>ITA-zan VETRI-35</v>
      </c>
      <c r="J2830" s="32" t="str">
        <f>MID(Tabella1[[#This Row],[COD PRODOTTO]],3,3)</f>
        <v>916</v>
      </c>
      <c r="K2830" s="32"/>
      <c r="L2830" t="str">
        <f t="shared" si="225"/>
        <v>terminato</v>
      </c>
      <c r="M2830" t="str">
        <f t="shared" si="226"/>
        <v>G5916322</v>
      </c>
      <c r="N2830" t="str">
        <f>TRIM(C2830)</f>
        <v>ITA</v>
      </c>
      <c r="O2830" t="str">
        <f>TRIM(D2830)</f>
        <v>zan VETRI</v>
      </c>
      <c r="P2830" t="str">
        <f t="shared" si="224"/>
        <v>terminato</v>
      </c>
      <c r="Q2830" t="str">
        <f t="shared" si="224"/>
        <v>0</v>
      </c>
      <c r="R2830" t="str">
        <f t="shared" si="224"/>
        <v>35</v>
      </c>
    </row>
    <row r="2831" spans="1:18" ht="12.75" customHeight="1" x14ac:dyDescent="0.3">
      <c r="A2831" s="16">
        <v>2836</v>
      </c>
      <c r="B2831" s="14" t="s">
        <v>1339</v>
      </c>
      <c r="C2831" s="14" t="s">
        <v>8</v>
      </c>
      <c r="D2831" s="14" t="s">
        <v>36</v>
      </c>
      <c r="E2831" s="15" t="s">
        <v>1391</v>
      </c>
      <c r="F2831" s="16">
        <v>10</v>
      </c>
      <c r="G2831" s="17">
        <v>38</v>
      </c>
      <c r="H2831" s="18">
        <f t="shared" si="222"/>
        <v>380</v>
      </c>
      <c r="I2831" s="14" t="str">
        <f t="shared" si="223"/>
        <v>ITA-zan VETRI-38</v>
      </c>
      <c r="J2831" s="32" t="str">
        <f>MID(Tabella1[[#This Row],[COD PRODOTTO]],3,3)</f>
        <v>916</v>
      </c>
      <c r="K2831" s="32"/>
      <c r="L2831" t="str">
        <f t="shared" si="225"/>
        <v>terminato</v>
      </c>
      <c r="M2831" t="str">
        <f t="shared" si="226"/>
        <v>G5916322</v>
      </c>
      <c r="N2831" t="str">
        <f>TRIM(C2831)</f>
        <v>ITA</v>
      </c>
      <c r="O2831" t="str">
        <f>TRIM(D2831)</f>
        <v>zan VETRI</v>
      </c>
      <c r="P2831" t="str">
        <f t="shared" si="224"/>
        <v>non terminato</v>
      </c>
      <c r="Q2831" t="str">
        <f t="shared" si="224"/>
        <v>10</v>
      </c>
      <c r="R2831" t="str">
        <f t="shared" si="224"/>
        <v>38</v>
      </c>
    </row>
    <row r="2832" spans="1:18" ht="12.75" customHeight="1" x14ac:dyDescent="0.3">
      <c r="A2832" s="16">
        <v>2837</v>
      </c>
      <c r="B2832" s="14" t="s">
        <v>1340</v>
      </c>
      <c r="C2832" s="14" t="s">
        <v>8</v>
      </c>
      <c r="D2832" s="14" t="s">
        <v>54</v>
      </c>
      <c r="E2832" s="15" t="s">
        <v>1391</v>
      </c>
      <c r="F2832" s="16">
        <v>30</v>
      </c>
      <c r="G2832" s="17">
        <v>14</v>
      </c>
      <c r="H2832" s="18">
        <f t="shared" si="222"/>
        <v>420</v>
      </c>
      <c r="I2832" s="14" t="str">
        <f t="shared" si="223"/>
        <v>ITA-zan S.R.L.-14</v>
      </c>
      <c r="J2832" s="32" t="str">
        <f>MID(Tabella1[[#This Row],[COD PRODOTTO]],3,3)</f>
        <v>445</v>
      </c>
      <c r="K2832" s="32"/>
      <c r="L2832" t="str">
        <f t="shared" si="225"/>
        <v>terminato</v>
      </c>
      <c r="M2832" t="str">
        <f t="shared" si="226"/>
        <v>S7445456</v>
      </c>
      <c r="N2832" t="str">
        <f>TRIM(C2832)</f>
        <v>ITA</v>
      </c>
      <c r="O2832" t="str">
        <f>TRIM(D2832)</f>
        <v>zan S.R.L.</v>
      </c>
      <c r="P2832" t="str">
        <f t="shared" si="224"/>
        <v>non terminato</v>
      </c>
      <c r="Q2832" t="str">
        <f t="shared" si="224"/>
        <v>30</v>
      </c>
      <c r="R2832" t="str">
        <f t="shared" si="224"/>
        <v>14</v>
      </c>
    </row>
    <row r="2833" spans="1:18" ht="12.75" customHeight="1" x14ac:dyDescent="0.3">
      <c r="A2833" s="16">
        <v>2838</v>
      </c>
      <c r="B2833" s="14" t="s">
        <v>1340</v>
      </c>
      <c r="C2833" s="14" t="s">
        <v>8</v>
      </c>
      <c r="D2833" s="14" t="s">
        <v>54</v>
      </c>
      <c r="E2833" s="14" t="s">
        <v>10</v>
      </c>
      <c r="F2833" s="16">
        <v>0</v>
      </c>
      <c r="G2833" s="17">
        <v>12</v>
      </c>
      <c r="H2833" s="18" t="str">
        <f t="shared" si="222"/>
        <v/>
      </c>
      <c r="I2833" s="14" t="str">
        <f t="shared" si="223"/>
        <v>ITA-zan S.R.L.-12</v>
      </c>
      <c r="J2833" s="32" t="str">
        <f>MID(Tabella1[[#This Row],[COD PRODOTTO]],3,3)</f>
        <v>445</v>
      </c>
      <c r="K2833" s="32"/>
      <c r="L2833" t="str">
        <f t="shared" si="225"/>
        <v>terminato</v>
      </c>
      <c r="M2833" t="str">
        <f t="shared" si="226"/>
        <v>S7445456</v>
      </c>
      <c r="N2833" t="str">
        <f>TRIM(C2833)</f>
        <v>ITA</v>
      </c>
      <c r="O2833" t="str">
        <f>TRIM(D2833)</f>
        <v>zan S.R.L.</v>
      </c>
      <c r="P2833" t="str">
        <f t="shared" si="224"/>
        <v>terminato</v>
      </c>
      <c r="Q2833" t="str">
        <f t="shared" si="224"/>
        <v>0</v>
      </c>
      <c r="R2833" t="str">
        <f t="shared" si="224"/>
        <v>12</v>
      </c>
    </row>
    <row r="2834" spans="1:18" ht="12.75" customHeight="1" x14ac:dyDescent="0.3">
      <c r="A2834" s="16">
        <v>2839</v>
      </c>
      <c r="B2834" s="14" t="s">
        <v>1341</v>
      </c>
      <c r="C2834" s="14" t="s">
        <v>8</v>
      </c>
      <c r="D2834" s="14" t="s">
        <v>54</v>
      </c>
      <c r="E2834" s="15" t="s">
        <v>1391</v>
      </c>
      <c r="F2834" s="16">
        <v>10</v>
      </c>
      <c r="G2834" s="17">
        <v>10</v>
      </c>
      <c r="H2834" s="18">
        <f t="shared" si="222"/>
        <v>100</v>
      </c>
      <c r="I2834" s="14" t="str">
        <f t="shared" si="223"/>
        <v>ITA-zan S.R.L.-10</v>
      </c>
      <c r="J2834" s="32" t="str">
        <f>MID(Tabella1[[#This Row],[COD PRODOTTO]],3,3)</f>
        <v>920</v>
      </c>
      <c r="K2834" s="32"/>
      <c r="L2834" t="str">
        <f t="shared" si="225"/>
        <v>terminato</v>
      </c>
      <c r="M2834" t="str">
        <f t="shared" si="226"/>
        <v>G5920136</v>
      </c>
      <c r="N2834" t="str">
        <f>TRIM(C2834)</f>
        <v>ITA</v>
      </c>
      <c r="O2834" t="str">
        <f>TRIM(D2834)</f>
        <v>zan S.R.L.</v>
      </c>
      <c r="P2834" t="str">
        <f t="shared" si="224"/>
        <v>non terminato</v>
      </c>
      <c r="Q2834" t="str">
        <f t="shared" si="224"/>
        <v>10</v>
      </c>
      <c r="R2834" t="str">
        <f t="shared" si="224"/>
        <v>10</v>
      </c>
    </row>
    <row r="2835" spans="1:18" ht="12.75" customHeight="1" x14ac:dyDescent="0.3">
      <c r="A2835" s="16">
        <v>2840</v>
      </c>
      <c r="B2835" s="14" t="s">
        <v>1341</v>
      </c>
      <c r="C2835" s="14" t="s">
        <v>8</v>
      </c>
      <c r="D2835" s="14" t="s">
        <v>54</v>
      </c>
      <c r="E2835" s="14" t="s">
        <v>10</v>
      </c>
      <c r="F2835" s="16">
        <v>0</v>
      </c>
      <c r="G2835" s="17">
        <v>20</v>
      </c>
      <c r="H2835" s="18" t="str">
        <f t="shared" si="222"/>
        <v/>
      </c>
      <c r="I2835" s="14" t="str">
        <f t="shared" si="223"/>
        <v>ITA-zan S.R.L.-20</v>
      </c>
      <c r="J2835" s="32" t="str">
        <f>MID(Tabella1[[#This Row],[COD PRODOTTO]],3,3)</f>
        <v>920</v>
      </c>
      <c r="K2835" s="32"/>
      <c r="L2835" t="str">
        <f t="shared" si="225"/>
        <v>terminato</v>
      </c>
      <c r="M2835" t="str">
        <f t="shared" si="226"/>
        <v>G5920136</v>
      </c>
      <c r="N2835" t="str">
        <f>TRIM(C2835)</f>
        <v>ITA</v>
      </c>
      <c r="O2835" t="str">
        <f>TRIM(D2835)</f>
        <v>zan S.R.L.</v>
      </c>
      <c r="P2835" t="str">
        <f t="shared" si="224"/>
        <v>terminato</v>
      </c>
      <c r="Q2835" t="str">
        <f t="shared" si="224"/>
        <v>0</v>
      </c>
      <c r="R2835" t="str">
        <f t="shared" si="224"/>
        <v>20</v>
      </c>
    </row>
    <row r="2836" spans="1:18" ht="12.75" customHeight="1" x14ac:dyDescent="0.3">
      <c r="A2836" s="16">
        <v>2841</v>
      </c>
      <c r="B2836" s="14" t="s">
        <v>1341</v>
      </c>
      <c r="C2836" s="14" t="s">
        <v>8</v>
      </c>
      <c r="D2836" s="14" t="s">
        <v>54</v>
      </c>
      <c r="E2836" s="15" t="s">
        <v>1391</v>
      </c>
      <c r="F2836" s="16">
        <v>30</v>
      </c>
      <c r="G2836" s="17">
        <v>18</v>
      </c>
      <c r="H2836" s="18">
        <f t="shared" si="222"/>
        <v>540</v>
      </c>
      <c r="I2836" s="14" t="str">
        <f t="shared" si="223"/>
        <v>ITA-zan S.R.L.-18</v>
      </c>
      <c r="J2836" s="32" t="str">
        <f>MID(Tabella1[[#This Row],[COD PRODOTTO]],3,3)</f>
        <v>920</v>
      </c>
      <c r="K2836" s="32"/>
      <c r="L2836" t="str">
        <f t="shared" si="225"/>
        <v>terminato</v>
      </c>
      <c r="M2836" t="str">
        <f t="shared" si="226"/>
        <v>G5920136</v>
      </c>
      <c r="N2836" t="str">
        <f>TRIM(C2836)</f>
        <v>ITA</v>
      </c>
      <c r="O2836" t="str">
        <f>TRIM(D2836)</f>
        <v>zan S.R.L.</v>
      </c>
      <c r="P2836" t="str">
        <f t="shared" si="224"/>
        <v>non terminato</v>
      </c>
      <c r="Q2836" t="str">
        <f t="shared" si="224"/>
        <v>30</v>
      </c>
      <c r="R2836" t="str">
        <f t="shared" si="224"/>
        <v>18</v>
      </c>
    </row>
    <row r="2837" spans="1:18" ht="12.75" customHeight="1" x14ac:dyDescent="0.3">
      <c r="A2837" s="16">
        <v>2842</v>
      </c>
      <c r="B2837" s="14" t="s">
        <v>1342</v>
      </c>
      <c r="C2837" s="14" t="s">
        <v>8</v>
      </c>
      <c r="D2837" s="14" t="s">
        <v>9</v>
      </c>
      <c r="E2837" s="15" t="s">
        <v>1391</v>
      </c>
      <c r="F2837" s="16">
        <v>10</v>
      </c>
      <c r="G2837" s="17">
        <v>19</v>
      </c>
      <c r="H2837" s="18">
        <f t="shared" si="222"/>
        <v>190</v>
      </c>
      <c r="I2837" s="14" t="str">
        <f t="shared" si="223"/>
        <v>ITA-SG-19</v>
      </c>
      <c r="J2837" s="32" t="str">
        <f>MID(Tabella1[[#This Row],[COD PRODOTTO]],3,3)</f>
        <v>469</v>
      </c>
      <c r="K2837" s="32"/>
      <c r="L2837" t="str">
        <f t="shared" si="225"/>
        <v>terminato</v>
      </c>
      <c r="M2837" t="str">
        <f t="shared" si="226"/>
        <v>D8469653</v>
      </c>
      <c r="N2837" t="str">
        <f>TRIM(C2837)</f>
        <v>ITA</v>
      </c>
      <c r="O2837" t="str">
        <f>TRIM(D2837)</f>
        <v>SG</v>
      </c>
      <c r="P2837" t="str">
        <f t="shared" si="224"/>
        <v>non terminato</v>
      </c>
      <c r="Q2837" t="str">
        <f t="shared" si="224"/>
        <v>10</v>
      </c>
      <c r="R2837" t="str">
        <f t="shared" si="224"/>
        <v>19</v>
      </c>
    </row>
    <row r="2838" spans="1:18" ht="12.75" customHeight="1" x14ac:dyDescent="0.3">
      <c r="A2838" s="16">
        <v>2843</v>
      </c>
      <c r="B2838" s="14" t="s">
        <v>1342</v>
      </c>
      <c r="C2838" s="14" t="s">
        <v>8</v>
      </c>
      <c r="D2838" s="14" t="s">
        <v>9</v>
      </c>
      <c r="E2838" s="14" t="s">
        <v>10</v>
      </c>
      <c r="F2838" s="16">
        <v>0</v>
      </c>
      <c r="G2838" s="17">
        <v>22</v>
      </c>
      <c r="H2838" s="18" t="str">
        <f t="shared" si="222"/>
        <v/>
      </c>
      <c r="I2838" s="14" t="str">
        <f t="shared" si="223"/>
        <v>ITA-SG-22</v>
      </c>
      <c r="J2838" s="32" t="str">
        <f>MID(Tabella1[[#This Row],[COD PRODOTTO]],3,3)</f>
        <v>469</v>
      </c>
      <c r="K2838" s="32"/>
      <c r="L2838" t="str">
        <f t="shared" si="225"/>
        <v>terminato</v>
      </c>
      <c r="M2838" t="str">
        <f t="shared" si="226"/>
        <v>D8469653</v>
      </c>
      <c r="N2838" t="str">
        <f>TRIM(C2838)</f>
        <v>ITA</v>
      </c>
      <c r="O2838" t="str">
        <f>TRIM(D2838)</f>
        <v>SG</v>
      </c>
      <c r="P2838" t="str">
        <f t="shared" si="224"/>
        <v>terminato</v>
      </c>
      <c r="Q2838" t="str">
        <f t="shared" si="224"/>
        <v>0</v>
      </c>
      <c r="R2838" t="str">
        <f t="shared" si="224"/>
        <v>22</v>
      </c>
    </row>
    <row r="2839" spans="1:18" ht="12.75" customHeight="1" x14ac:dyDescent="0.3">
      <c r="A2839" s="16">
        <v>2844</v>
      </c>
      <c r="B2839" s="14" t="s">
        <v>1342</v>
      </c>
      <c r="C2839" s="14" t="s">
        <v>8</v>
      </c>
      <c r="D2839" s="14" t="s">
        <v>9</v>
      </c>
      <c r="E2839" s="15" t="s">
        <v>1391</v>
      </c>
      <c r="F2839" s="16">
        <v>30</v>
      </c>
      <c r="G2839" s="17">
        <v>30</v>
      </c>
      <c r="H2839" s="18">
        <f t="shared" si="222"/>
        <v>900</v>
      </c>
      <c r="I2839" s="14" t="str">
        <f t="shared" si="223"/>
        <v>ITA-SG-30</v>
      </c>
      <c r="J2839" s="32" t="str">
        <f>MID(Tabella1[[#This Row],[COD PRODOTTO]],3,3)</f>
        <v>469</v>
      </c>
      <c r="K2839" s="32"/>
      <c r="L2839" t="str">
        <f t="shared" si="225"/>
        <v>terminato</v>
      </c>
      <c r="M2839" t="str">
        <f t="shared" si="226"/>
        <v>D8469653</v>
      </c>
      <c r="N2839" t="str">
        <f>TRIM(C2839)</f>
        <v>ITA</v>
      </c>
      <c r="O2839" t="str">
        <f>TRIM(D2839)</f>
        <v>SG</v>
      </c>
      <c r="P2839" t="str">
        <f t="shared" si="224"/>
        <v>non terminato</v>
      </c>
      <c r="Q2839" t="str">
        <f t="shared" si="224"/>
        <v>30</v>
      </c>
      <c r="R2839" t="str">
        <f t="shared" si="224"/>
        <v>30</v>
      </c>
    </row>
    <row r="2840" spans="1:18" ht="12.75" customHeight="1" x14ac:dyDescent="0.3">
      <c r="A2840" s="16">
        <v>2845</v>
      </c>
      <c r="B2840" s="14" t="s">
        <v>1343</v>
      </c>
      <c r="C2840" s="14" t="s">
        <v>8</v>
      </c>
      <c r="D2840" s="14" t="s">
        <v>36</v>
      </c>
      <c r="E2840" s="14" t="s">
        <v>10</v>
      </c>
      <c r="F2840" s="16">
        <v>0</v>
      </c>
      <c r="G2840" s="17">
        <v>16</v>
      </c>
      <c r="H2840" s="18" t="str">
        <f t="shared" si="222"/>
        <v/>
      </c>
      <c r="I2840" s="14" t="str">
        <f t="shared" si="223"/>
        <v>ITA-zan VETRI-16</v>
      </c>
      <c r="J2840" s="32" t="str">
        <f>MID(Tabella1[[#This Row],[COD PRODOTTO]],3,3)</f>
        <v>835</v>
      </c>
      <c r="K2840" s="32"/>
      <c r="L2840" t="str">
        <f t="shared" si="225"/>
        <v>terminato</v>
      </c>
      <c r="M2840" t="str">
        <f t="shared" si="226"/>
        <v>M2835756</v>
      </c>
      <c r="N2840" t="str">
        <f>TRIM(C2840)</f>
        <v>ITA</v>
      </c>
      <c r="O2840" t="str">
        <f>TRIM(D2840)</f>
        <v>zan VETRI</v>
      </c>
      <c r="P2840" t="str">
        <f t="shared" si="224"/>
        <v>terminato</v>
      </c>
      <c r="Q2840" t="str">
        <f t="shared" si="224"/>
        <v>0</v>
      </c>
      <c r="R2840" t="str">
        <f t="shared" si="224"/>
        <v>16</v>
      </c>
    </row>
    <row r="2841" spans="1:18" ht="12.75" customHeight="1" x14ac:dyDescent="0.3">
      <c r="A2841" s="16">
        <v>2846</v>
      </c>
      <c r="B2841" s="14" t="s">
        <v>1343</v>
      </c>
      <c r="C2841" s="14" t="s">
        <v>8</v>
      </c>
      <c r="D2841" s="14" t="s">
        <v>36</v>
      </c>
      <c r="E2841" s="15" t="s">
        <v>1391</v>
      </c>
      <c r="F2841" s="16">
        <v>10</v>
      </c>
      <c r="G2841" s="17">
        <v>35</v>
      </c>
      <c r="H2841" s="18">
        <f t="shared" si="222"/>
        <v>350</v>
      </c>
      <c r="I2841" s="14" t="str">
        <f t="shared" si="223"/>
        <v>ITA-zan VETRI-35</v>
      </c>
      <c r="J2841" s="32" t="str">
        <f>MID(Tabella1[[#This Row],[COD PRODOTTO]],3,3)</f>
        <v>835</v>
      </c>
      <c r="K2841" s="32"/>
      <c r="L2841" t="str">
        <f t="shared" si="225"/>
        <v>terminato</v>
      </c>
      <c r="M2841" t="str">
        <f t="shared" si="226"/>
        <v>M2835756</v>
      </c>
      <c r="N2841" t="str">
        <f>TRIM(C2841)</f>
        <v>ITA</v>
      </c>
      <c r="O2841" t="str">
        <f>TRIM(D2841)</f>
        <v>zan VETRI</v>
      </c>
      <c r="P2841" t="str">
        <f t="shared" si="224"/>
        <v>non terminato</v>
      </c>
      <c r="Q2841" t="str">
        <f t="shared" si="224"/>
        <v>10</v>
      </c>
      <c r="R2841" t="str">
        <f t="shared" si="224"/>
        <v>35</v>
      </c>
    </row>
    <row r="2842" spans="1:18" ht="12.75" customHeight="1" x14ac:dyDescent="0.3">
      <c r="A2842" s="16">
        <v>2847</v>
      </c>
      <c r="B2842" s="14" t="s">
        <v>1343</v>
      </c>
      <c r="C2842" s="14" t="s">
        <v>8</v>
      </c>
      <c r="D2842" s="14" t="s">
        <v>36</v>
      </c>
      <c r="E2842" s="15" t="s">
        <v>1391</v>
      </c>
      <c r="F2842" s="16">
        <v>30</v>
      </c>
      <c r="G2842" s="17">
        <v>32</v>
      </c>
      <c r="H2842" s="18">
        <f t="shared" si="222"/>
        <v>960</v>
      </c>
      <c r="I2842" s="14" t="str">
        <f t="shared" si="223"/>
        <v>ITA-zan VETRI-32</v>
      </c>
      <c r="J2842" s="32" t="str">
        <f>MID(Tabella1[[#This Row],[COD PRODOTTO]],3,3)</f>
        <v>835</v>
      </c>
      <c r="K2842" s="32"/>
      <c r="L2842" t="str">
        <f t="shared" si="225"/>
        <v>terminato</v>
      </c>
      <c r="M2842" t="str">
        <f t="shared" si="226"/>
        <v>M2835756</v>
      </c>
      <c r="N2842" t="str">
        <f>TRIM(C2842)</f>
        <v>ITA</v>
      </c>
      <c r="O2842" t="str">
        <f>TRIM(D2842)</f>
        <v>zan VETRI</v>
      </c>
      <c r="P2842" t="str">
        <f t="shared" si="224"/>
        <v>non terminato</v>
      </c>
      <c r="Q2842" t="str">
        <f t="shared" si="224"/>
        <v>30</v>
      </c>
      <c r="R2842" t="str">
        <f t="shared" si="224"/>
        <v>32</v>
      </c>
    </row>
    <row r="2843" spans="1:18" ht="12.75" customHeight="1" x14ac:dyDescent="0.3">
      <c r="A2843" s="16">
        <v>2848</v>
      </c>
      <c r="B2843" s="14" t="s">
        <v>1344</v>
      </c>
      <c r="C2843" s="14" t="s">
        <v>8</v>
      </c>
      <c r="D2843" s="14" t="s">
        <v>47</v>
      </c>
      <c r="E2843" s="14" t="s">
        <v>10</v>
      </c>
      <c r="F2843" s="16">
        <v>0</v>
      </c>
      <c r="G2843" s="17">
        <v>17</v>
      </c>
      <c r="H2843" s="18" t="str">
        <f t="shared" si="222"/>
        <v/>
      </c>
      <c r="I2843" s="14" t="str">
        <f t="shared" si="223"/>
        <v>ITA-zan pin SPA-17</v>
      </c>
      <c r="J2843" s="32" t="str">
        <f>MID(Tabella1[[#This Row],[COD PRODOTTO]],3,3)</f>
        <v>819</v>
      </c>
      <c r="K2843" s="32"/>
      <c r="L2843" t="str">
        <f t="shared" si="225"/>
        <v>terminato</v>
      </c>
      <c r="M2843" t="str">
        <f t="shared" si="226"/>
        <v>M9819246</v>
      </c>
      <c r="N2843" t="str">
        <f>TRIM(C2843)</f>
        <v>ITA</v>
      </c>
      <c r="O2843" t="str">
        <f>TRIM(D2843)</f>
        <v>zan pin SPA</v>
      </c>
      <c r="P2843" t="str">
        <f t="shared" si="224"/>
        <v>terminato</v>
      </c>
      <c r="Q2843" t="str">
        <f t="shared" si="224"/>
        <v>0</v>
      </c>
      <c r="R2843" t="str">
        <f t="shared" si="224"/>
        <v>17</v>
      </c>
    </row>
    <row r="2844" spans="1:18" ht="12.75" customHeight="1" x14ac:dyDescent="0.3">
      <c r="A2844" s="16">
        <v>2849</v>
      </c>
      <c r="B2844" s="14" t="s">
        <v>1345</v>
      </c>
      <c r="C2844" s="14" t="s">
        <v>8</v>
      </c>
      <c r="D2844" s="14" t="s">
        <v>36</v>
      </c>
      <c r="E2844" s="14" t="s">
        <v>10</v>
      </c>
      <c r="F2844" s="16">
        <v>0</v>
      </c>
      <c r="G2844" s="17">
        <v>12</v>
      </c>
      <c r="H2844" s="18" t="str">
        <f t="shared" si="222"/>
        <v/>
      </c>
      <c r="I2844" s="14" t="str">
        <f t="shared" si="223"/>
        <v>ITA-zan VETRI-12</v>
      </c>
      <c r="J2844" s="32" t="str">
        <f>MID(Tabella1[[#This Row],[COD PRODOTTO]],3,3)</f>
        <v>396</v>
      </c>
      <c r="K2844" s="32"/>
      <c r="L2844" t="str">
        <f t="shared" si="225"/>
        <v>terminato</v>
      </c>
      <c r="M2844" t="str">
        <f t="shared" si="226"/>
        <v>P9396583</v>
      </c>
      <c r="N2844" t="str">
        <f>TRIM(C2844)</f>
        <v>ITA</v>
      </c>
      <c r="O2844" t="str">
        <f>TRIM(D2844)</f>
        <v>zan VETRI</v>
      </c>
      <c r="P2844" t="str">
        <f t="shared" si="224"/>
        <v>terminato</v>
      </c>
      <c r="Q2844" t="str">
        <f t="shared" si="224"/>
        <v>0</v>
      </c>
      <c r="R2844" t="str">
        <f t="shared" si="224"/>
        <v>12</v>
      </c>
    </row>
    <row r="2845" spans="1:18" ht="12.75" customHeight="1" x14ac:dyDescent="0.3">
      <c r="A2845" s="16">
        <v>2850</v>
      </c>
      <c r="B2845" s="14" t="s">
        <v>1346</v>
      </c>
      <c r="C2845" s="14" t="s">
        <v>8</v>
      </c>
      <c r="D2845" s="14" t="s">
        <v>36</v>
      </c>
      <c r="E2845" s="14" t="s">
        <v>10</v>
      </c>
      <c r="F2845" s="16">
        <v>0</v>
      </c>
      <c r="G2845" s="17">
        <v>38</v>
      </c>
      <c r="H2845" s="18" t="str">
        <f t="shared" si="222"/>
        <v/>
      </c>
      <c r="I2845" s="14" t="str">
        <f t="shared" si="223"/>
        <v>ITA-zan VETRI-38</v>
      </c>
      <c r="J2845" s="32" t="str">
        <f>MID(Tabella1[[#This Row],[COD PRODOTTO]],3,3)</f>
        <v>502</v>
      </c>
      <c r="K2845" s="32"/>
      <c r="L2845" t="str">
        <f t="shared" si="225"/>
        <v>terminato</v>
      </c>
      <c r="M2845" t="str">
        <f t="shared" si="226"/>
        <v>M8502343</v>
      </c>
      <c r="N2845" t="str">
        <f>TRIM(C2845)</f>
        <v>ITA</v>
      </c>
      <c r="O2845" t="str">
        <f>TRIM(D2845)</f>
        <v>zan VETRI</v>
      </c>
      <c r="P2845" t="str">
        <f t="shared" si="224"/>
        <v>terminato</v>
      </c>
      <c r="Q2845" t="str">
        <f t="shared" si="224"/>
        <v>0</v>
      </c>
      <c r="R2845" t="str">
        <f t="shared" si="224"/>
        <v>38</v>
      </c>
    </row>
    <row r="2846" spans="1:18" ht="12.75" customHeight="1" x14ac:dyDescent="0.3">
      <c r="A2846" s="16">
        <v>2851</v>
      </c>
      <c r="B2846" s="14" t="s">
        <v>1347</v>
      </c>
      <c r="C2846" s="14" t="s">
        <v>8</v>
      </c>
      <c r="D2846" s="14" t="s">
        <v>49</v>
      </c>
      <c r="E2846" s="15" t="s">
        <v>1391</v>
      </c>
      <c r="F2846" s="16">
        <v>30</v>
      </c>
      <c r="G2846" s="17">
        <v>24</v>
      </c>
      <c r="H2846" s="18">
        <f t="shared" si="222"/>
        <v>720</v>
      </c>
      <c r="I2846" s="14" t="str">
        <f t="shared" si="223"/>
        <v>ITA-SICURpin SUD S.r.l-24</v>
      </c>
      <c r="J2846" s="32" t="str">
        <f>MID(Tabella1[[#This Row],[COD PRODOTTO]],3,3)</f>
        <v>067</v>
      </c>
      <c r="K2846" s="32"/>
      <c r="L2846" t="str">
        <f t="shared" si="225"/>
        <v>terminato</v>
      </c>
      <c r="M2846" t="str">
        <f t="shared" si="226"/>
        <v>g1067732</v>
      </c>
      <c r="N2846" t="str">
        <f>TRIM(C2846)</f>
        <v>ITA</v>
      </c>
      <c r="O2846" t="str">
        <f>TRIM(D2846)</f>
        <v>SICURpin SUD S.r.l</v>
      </c>
      <c r="P2846" t="str">
        <f t="shared" si="224"/>
        <v>non terminato</v>
      </c>
      <c r="Q2846" t="str">
        <f t="shared" si="224"/>
        <v>30</v>
      </c>
      <c r="R2846" t="str">
        <f t="shared" si="224"/>
        <v>24</v>
      </c>
    </row>
    <row r="2847" spans="1:18" ht="12.75" customHeight="1" x14ac:dyDescent="0.3">
      <c r="A2847" s="16">
        <v>2852</v>
      </c>
      <c r="B2847" s="14" t="s">
        <v>1348</v>
      </c>
      <c r="C2847" s="14" t="s">
        <v>8</v>
      </c>
      <c r="D2847" s="14" t="s">
        <v>9</v>
      </c>
      <c r="E2847" s="15" t="s">
        <v>1391</v>
      </c>
      <c r="F2847" s="16">
        <v>20</v>
      </c>
      <c r="G2847" s="17">
        <v>33</v>
      </c>
      <c r="H2847" s="18">
        <f t="shared" si="222"/>
        <v>660</v>
      </c>
      <c r="I2847" s="14" t="str">
        <f t="shared" si="223"/>
        <v>ITA-SG-33</v>
      </c>
      <c r="J2847" s="32" t="str">
        <f>MID(Tabella1[[#This Row],[COD PRODOTTO]],3,3)</f>
        <v>547</v>
      </c>
      <c r="K2847" s="32"/>
      <c r="L2847" t="str">
        <f t="shared" si="225"/>
        <v>terminato</v>
      </c>
      <c r="M2847" t="str">
        <f t="shared" si="226"/>
        <v>A2547705</v>
      </c>
      <c r="N2847" t="str">
        <f>TRIM(C2847)</f>
        <v>ITA</v>
      </c>
      <c r="O2847" t="str">
        <f>TRIM(D2847)</f>
        <v>SG</v>
      </c>
      <c r="P2847" t="str">
        <f t="shared" si="224"/>
        <v>non terminato</v>
      </c>
      <c r="Q2847" t="str">
        <f t="shared" si="224"/>
        <v>20</v>
      </c>
      <c r="R2847" t="str">
        <f t="shared" si="224"/>
        <v>33</v>
      </c>
    </row>
    <row r="2848" spans="1:18" ht="12.75" customHeight="1" x14ac:dyDescent="0.3">
      <c r="A2848" s="16">
        <v>2853</v>
      </c>
      <c r="B2848" s="14" t="s">
        <v>1348</v>
      </c>
      <c r="C2848" s="14" t="s">
        <v>8</v>
      </c>
      <c r="D2848" s="14" t="s">
        <v>9</v>
      </c>
      <c r="E2848" s="15" t="s">
        <v>1391</v>
      </c>
      <c r="F2848" s="16">
        <v>30</v>
      </c>
      <c r="G2848" s="17">
        <v>30</v>
      </c>
      <c r="H2848" s="18">
        <f t="shared" si="222"/>
        <v>900</v>
      </c>
      <c r="I2848" s="14" t="str">
        <f t="shared" si="223"/>
        <v>ITA-SG-30</v>
      </c>
      <c r="J2848" s="32" t="str">
        <f>MID(Tabella1[[#This Row],[COD PRODOTTO]],3,3)</f>
        <v>547</v>
      </c>
      <c r="K2848" s="32"/>
      <c r="L2848" t="str">
        <f t="shared" si="225"/>
        <v>terminato</v>
      </c>
      <c r="M2848" t="str">
        <f t="shared" si="226"/>
        <v>A2547705</v>
      </c>
      <c r="N2848" t="str">
        <f>TRIM(C2848)</f>
        <v>ITA</v>
      </c>
      <c r="O2848" t="str">
        <f>TRIM(D2848)</f>
        <v>SG</v>
      </c>
      <c r="P2848" t="str">
        <f t="shared" si="224"/>
        <v>non terminato</v>
      </c>
      <c r="Q2848" t="str">
        <f t="shared" si="224"/>
        <v>30</v>
      </c>
      <c r="R2848" t="str">
        <f t="shared" si="224"/>
        <v>30</v>
      </c>
    </row>
    <row r="2849" spans="1:18" ht="12.75" customHeight="1" x14ac:dyDescent="0.3">
      <c r="A2849" s="16">
        <v>2854</v>
      </c>
      <c r="B2849" s="14" t="s">
        <v>1348</v>
      </c>
      <c r="C2849" s="14" t="s">
        <v>8</v>
      </c>
      <c r="D2849" s="14" t="s">
        <v>9</v>
      </c>
      <c r="E2849" s="15" t="s">
        <v>1391</v>
      </c>
      <c r="F2849" s="16">
        <v>10</v>
      </c>
      <c r="G2849" s="17">
        <v>29</v>
      </c>
      <c r="H2849" s="18">
        <f t="shared" si="222"/>
        <v>290</v>
      </c>
      <c r="I2849" s="14" t="str">
        <f t="shared" si="223"/>
        <v>ITA-SG-29</v>
      </c>
      <c r="J2849" s="32" t="str">
        <f>MID(Tabella1[[#This Row],[COD PRODOTTO]],3,3)</f>
        <v>547</v>
      </c>
      <c r="K2849" s="32"/>
      <c r="L2849" t="str">
        <f t="shared" si="225"/>
        <v>terminato</v>
      </c>
      <c r="M2849" t="str">
        <f t="shared" si="226"/>
        <v>A2547705</v>
      </c>
      <c r="N2849" t="str">
        <f>TRIM(C2849)</f>
        <v>ITA</v>
      </c>
      <c r="O2849" t="str">
        <f>TRIM(D2849)</f>
        <v>SG</v>
      </c>
      <c r="P2849" t="str">
        <f t="shared" si="224"/>
        <v>non terminato</v>
      </c>
      <c r="Q2849" t="str">
        <f t="shared" si="224"/>
        <v>10</v>
      </c>
      <c r="R2849" t="str">
        <f t="shared" si="224"/>
        <v>29</v>
      </c>
    </row>
    <row r="2850" spans="1:18" ht="12.75" customHeight="1" x14ac:dyDescent="0.3">
      <c r="A2850" s="16">
        <v>2855</v>
      </c>
      <c r="B2850" s="14" t="s">
        <v>1348</v>
      </c>
      <c r="C2850" s="14" t="s">
        <v>8</v>
      </c>
      <c r="D2850" s="14" t="s">
        <v>9</v>
      </c>
      <c r="E2850" s="14" t="s">
        <v>10</v>
      </c>
      <c r="F2850" s="16">
        <v>0</v>
      </c>
      <c r="G2850" s="17">
        <v>40</v>
      </c>
      <c r="H2850" s="18" t="str">
        <f t="shared" si="222"/>
        <v/>
      </c>
      <c r="I2850" s="14" t="str">
        <f t="shared" si="223"/>
        <v>ITA-SG-40</v>
      </c>
      <c r="J2850" s="32" t="str">
        <f>MID(Tabella1[[#This Row],[COD PRODOTTO]],3,3)</f>
        <v>547</v>
      </c>
      <c r="K2850" s="32"/>
      <c r="L2850" t="str">
        <f t="shared" si="225"/>
        <v>terminato</v>
      </c>
      <c r="M2850" t="str">
        <f t="shared" si="226"/>
        <v>A2547705</v>
      </c>
      <c r="N2850" t="str">
        <f>TRIM(C2850)</f>
        <v>ITA</v>
      </c>
      <c r="O2850" t="str">
        <f>TRIM(D2850)</f>
        <v>SG</v>
      </c>
      <c r="P2850" t="str">
        <f t="shared" si="224"/>
        <v>terminato</v>
      </c>
      <c r="Q2850" t="str">
        <f t="shared" si="224"/>
        <v>0</v>
      </c>
      <c r="R2850" t="str">
        <f t="shared" si="224"/>
        <v>40</v>
      </c>
    </row>
    <row r="2851" spans="1:18" ht="12.75" customHeight="1" x14ac:dyDescent="0.3">
      <c r="A2851" s="16">
        <v>2856</v>
      </c>
      <c r="B2851" s="14" t="s">
        <v>1349</v>
      </c>
      <c r="C2851" s="14" t="s">
        <v>8</v>
      </c>
      <c r="D2851" s="14" t="s">
        <v>9</v>
      </c>
      <c r="E2851" s="15" t="s">
        <v>1391</v>
      </c>
      <c r="F2851" s="16">
        <v>10</v>
      </c>
      <c r="G2851" s="17">
        <v>27</v>
      </c>
      <c r="H2851" s="18">
        <f t="shared" si="222"/>
        <v>270</v>
      </c>
      <c r="I2851" s="14" t="str">
        <f t="shared" si="223"/>
        <v>ITA-SG-27</v>
      </c>
      <c r="J2851" s="32" t="str">
        <f>MID(Tabella1[[#This Row],[COD PRODOTTO]],3,3)</f>
        <v>620</v>
      </c>
      <c r="K2851" s="32"/>
      <c r="L2851" t="str">
        <f t="shared" si="225"/>
        <v>terminato</v>
      </c>
      <c r="M2851" t="str">
        <f t="shared" si="226"/>
        <v>G1620444</v>
      </c>
      <c r="N2851" t="str">
        <f>TRIM(C2851)</f>
        <v>ITA</v>
      </c>
      <c r="O2851" t="str">
        <f>TRIM(D2851)</f>
        <v>SG</v>
      </c>
      <c r="P2851" t="str">
        <f t="shared" si="224"/>
        <v>non terminato</v>
      </c>
      <c r="Q2851" t="str">
        <f t="shared" si="224"/>
        <v>10</v>
      </c>
      <c r="R2851" t="str">
        <f t="shared" si="224"/>
        <v>27</v>
      </c>
    </row>
    <row r="2852" spans="1:18" ht="12.75" customHeight="1" x14ac:dyDescent="0.3">
      <c r="A2852" s="16">
        <v>2857</v>
      </c>
      <c r="B2852" s="14" t="s">
        <v>1349</v>
      </c>
      <c r="C2852" s="14" t="s">
        <v>8</v>
      </c>
      <c r="D2852" s="14" t="s">
        <v>9</v>
      </c>
      <c r="E2852" s="14" t="s">
        <v>10</v>
      </c>
      <c r="F2852" s="16">
        <v>0</v>
      </c>
      <c r="G2852" s="17">
        <v>16</v>
      </c>
      <c r="H2852" s="18" t="str">
        <f t="shared" si="222"/>
        <v/>
      </c>
      <c r="I2852" s="14" t="str">
        <f t="shared" si="223"/>
        <v>ITA-SG-16</v>
      </c>
      <c r="J2852" s="32" t="str">
        <f>MID(Tabella1[[#This Row],[COD PRODOTTO]],3,3)</f>
        <v>620</v>
      </c>
      <c r="K2852" s="32"/>
      <c r="L2852" t="str">
        <f t="shared" si="225"/>
        <v>terminato</v>
      </c>
      <c r="M2852" t="str">
        <f t="shared" si="226"/>
        <v>G1620444</v>
      </c>
      <c r="N2852" t="str">
        <f>TRIM(C2852)</f>
        <v>ITA</v>
      </c>
      <c r="O2852" t="str">
        <f>TRIM(D2852)</f>
        <v>SG</v>
      </c>
      <c r="P2852" t="str">
        <f t="shared" si="224"/>
        <v>terminato</v>
      </c>
      <c r="Q2852" t="str">
        <f t="shared" si="224"/>
        <v>0</v>
      </c>
      <c r="R2852" t="str">
        <f t="shared" si="224"/>
        <v>16</v>
      </c>
    </row>
    <row r="2853" spans="1:18" ht="12.75" customHeight="1" x14ac:dyDescent="0.3">
      <c r="A2853" s="16">
        <v>2858</v>
      </c>
      <c r="B2853" s="14" t="s">
        <v>1350</v>
      </c>
      <c r="C2853" s="14" t="s">
        <v>8</v>
      </c>
      <c r="D2853" s="14" t="s">
        <v>75</v>
      </c>
      <c r="E2853" s="14" t="s">
        <v>10</v>
      </c>
      <c r="F2853" s="16">
        <v>0</v>
      </c>
      <c r="G2853" s="17">
        <v>14</v>
      </c>
      <c r="H2853" s="18" t="str">
        <f t="shared" si="222"/>
        <v/>
      </c>
      <c r="I2853" s="14" t="str">
        <f t="shared" si="223"/>
        <v>ITA-lollo SRL-14</v>
      </c>
      <c r="J2853" s="32" t="str">
        <f>MID(Tabella1[[#This Row],[COD PRODOTTO]],3,3)</f>
        <v>572</v>
      </c>
      <c r="K2853" s="32"/>
      <c r="L2853" t="str">
        <f t="shared" si="225"/>
        <v>terminato</v>
      </c>
      <c r="M2853" t="str">
        <f t="shared" si="226"/>
        <v>L5572293</v>
      </c>
      <c r="N2853" t="str">
        <f>TRIM(C2853)</f>
        <v>ITA</v>
      </c>
      <c r="O2853" t="str">
        <f>TRIM(D2853)</f>
        <v>lollo SRL</v>
      </c>
      <c r="P2853" t="str">
        <f t="shared" si="224"/>
        <v>terminato</v>
      </c>
      <c r="Q2853" t="str">
        <f t="shared" si="224"/>
        <v>0</v>
      </c>
      <c r="R2853" t="str">
        <f t="shared" si="224"/>
        <v>14</v>
      </c>
    </row>
    <row r="2854" spans="1:18" ht="12.75" customHeight="1" x14ac:dyDescent="0.3">
      <c r="A2854" s="16">
        <v>2859</v>
      </c>
      <c r="B2854" s="14" t="s">
        <v>1351</v>
      </c>
      <c r="C2854" s="14" t="s">
        <v>8</v>
      </c>
      <c r="D2854" s="14" t="s">
        <v>47</v>
      </c>
      <c r="E2854" s="15" t="s">
        <v>1391</v>
      </c>
      <c r="F2854" s="16">
        <v>30</v>
      </c>
      <c r="G2854" s="17">
        <v>21</v>
      </c>
      <c r="H2854" s="18">
        <f t="shared" si="222"/>
        <v>630</v>
      </c>
      <c r="I2854" s="14" t="str">
        <f t="shared" si="223"/>
        <v>ITA-zan pin SPA-21</v>
      </c>
      <c r="J2854" s="32" t="str">
        <f>MID(Tabella1[[#This Row],[COD PRODOTTO]],3,3)</f>
        <v>474</v>
      </c>
      <c r="K2854" s="32"/>
      <c r="L2854" t="str">
        <f t="shared" si="225"/>
        <v>terminato</v>
      </c>
      <c r="M2854" t="str">
        <f t="shared" si="226"/>
        <v>A2474152</v>
      </c>
      <c r="N2854" t="str">
        <f>TRIM(C2854)</f>
        <v>ITA</v>
      </c>
      <c r="O2854" t="str">
        <f>TRIM(D2854)</f>
        <v>zan pin SPA</v>
      </c>
      <c r="P2854" t="str">
        <f t="shared" si="224"/>
        <v>non terminato</v>
      </c>
      <c r="Q2854" t="str">
        <f t="shared" si="224"/>
        <v>30</v>
      </c>
      <c r="R2854" t="str">
        <f t="shared" si="224"/>
        <v>21</v>
      </c>
    </row>
    <row r="2855" spans="1:18" ht="12.75" customHeight="1" x14ac:dyDescent="0.3">
      <c r="A2855" s="16">
        <v>2860</v>
      </c>
      <c r="B2855" s="14" t="s">
        <v>1351</v>
      </c>
      <c r="C2855" s="14" t="s">
        <v>8</v>
      </c>
      <c r="D2855" s="14" t="s">
        <v>47</v>
      </c>
      <c r="E2855" s="14" t="s">
        <v>10</v>
      </c>
      <c r="F2855" s="16">
        <v>0</v>
      </c>
      <c r="G2855" s="17">
        <v>26</v>
      </c>
      <c r="H2855" s="18" t="str">
        <f t="shared" si="222"/>
        <v/>
      </c>
      <c r="I2855" s="14" t="str">
        <f t="shared" si="223"/>
        <v>ITA-zan pin SPA-26</v>
      </c>
      <c r="J2855" s="32" t="str">
        <f>MID(Tabella1[[#This Row],[COD PRODOTTO]],3,3)</f>
        <v>474</v>
      </c>
      <c r="K2855" s="32"/>
      <c r="L2855" t="str">
        <f t="shared" si="225"/>
        <v>terminato</v>
      </c>
      <c r="M2855" t="str">
        <f t="shared" si="226"/>
        <v>A2474152</v>
      </c>
      <c r="N2855" t="str">
        <f>TRIM(C2855)</f>
        <v>ITA</v>
      </c>
      <c r="O2855" t="str">
        <f>TRIM(D2855)</f>
        <v>zan pin SPA</v>
      </c>
      <c r="P2855" t="str">
        <f t="shared" si="224"/>
        <v>terminato</v>
      </c>
      <c r="Q2855" t="str">
        <f t="shared" si="224"/>
        <v>0</v>
      </c>
      <c r="R2855" t="str">
        <f t="shared" si="224"/>
        <v>26</v>
      </c>
    </row>
    <row r="2856" spans="1:18" ht="12.75" customHeight="1" x14ac:dyDescent="0.3">
      <c r="A2856" s="16">
        <v>2861</v>
      </c>
      <c r="B2856" s="14" t="s">
        <v>1351</v>
      </c>
      <c r="C2856" s="14" t="s">
        <v>8</v>
      </c>
      <c r="D2856" s="14" t="s">
        <v>47</v>
      </c>
      <c r="E2856" s="15" t="s">
        <v>1391</v>
      </c>
      <c r="F2856" s="16">
        <v>10</v>
      </c>
      <c r="G2856" s="17">
        <v>21</v>
      </c>
      <c r="H2856" s="18">
        <f t="shared" si="222"/>
        <v>210</v>
      </c>
      <c r="I2856" s="14" t="str">
        <f t="shared" si="223"/>
        <v>ITA-zan pin SPA-21</v>
      </c>
      <c r="J2856" s="32" t="str">
        <f>MID(Tabella1[[#This Row],[COD PRODOTTO]],3,3)</f>
        <v>474</v>
      </c>
      <c r="K2856" s="32"/>
      <c r="L2856" t="str">
        <f t="shared" si="225"/>
        <v>terminato</v>
      </c>
      <c r="M2856" t="str">
        <f t="shared" si="226"/>
        <v>A2474152</v>
      </c>
      <c r="N2856" t="str">
        <f>TRIM(C2856)</f>
        <v>ITA</v>
      </c>
      <c r="O2856" t="str">
        <f>TRIM(D2856)</f>
        <v>zan pin SPA</v>
      </c>
      <c r="P2856" t="str">
        <f t="shared" si="224"/>
        <v>non terminato</v>
      </c>
      <c r="Q2856" t="str">
        <f t="shared" si="224"/>
        <v>10</v>
      </c>
      <c r="R2856" t="str">
        <f t="shared" si="224"/>
        <v>21</v>
      </c>
    </row>
    <row r="2857" spans="1:18" ht="12.75" customHeight="1" x14ac:dyDescent="0.3">
      <c r="A2857" s="16">
        <v>2862</v>
      </c>
      <c r="B2857" s="14" t="s">
        <v>1352</v>
      </c>
      <c r="C2857" s="14" t="s">
        <v>8</v>
      </c>
      <c r="D2857" s="14" t="s">
        <v>9</v>
      </c>
      <c r="E2857" s="14" t="s">
        <v>10</v>
      </c>
      <c r="F2857" s="16">
        <v>0</v>
      </c>
      <c r="G2857" s="17">
        <v>26</v>
      </c>
      <c r="H2857" s="18" t="str">
        <f t="shared" si="222"/>
        <v/>
      </c>
      <c r="I2857" s="14" t="str">
        <f t="shared" si="223"/>
        <v>ITA-SG-26</v>
      </c>
      <c r="J2857" s="32" t="str">
        <f>MID(Tabella1[[#This Row],[COD PRODOTTO]],3,3)</f>
        <v>015</v>
      </c>
      <c r="K2857" s="32"/>
      <c r="L2857" t="str">
        <f t="shared" si="225"/>
        <v>terminato</v>
      </c>
      <c r="M2857" t="str">
        <f t="shared" si="226"/>
        <v>M1015575</v>
      </c>
      <c r="N2857" t="str">
        <f>TRIM(C2857)</f>
        <v>ITA</v>
      </c>
      <c r="O2857" t="str">
        <f>TRIM(D2857)</f>
        <v>SG</v>
      </c>
      <c r="P2857" t="str">
        <f t="shared" si="224"/>
        <v>terminato</v>
      </c>
      <c r="Q2857" t="str">
        <f t="shared" si="224"/>
        <v>0</v>
      </c>
      <c r="R2857" t="str">
        <f t="shared" si="224"/>
        <v>26</v>
      </c>
    </row>
    <row r="2858" spans="1:18" ht="12.75" customHeight="1" x14ac:dyDescent="0.3">
      <c r="A2858" s="16">
        <v>2863</v>
      </c>
      <c r="B2858" s="14" t="s">
        <v>1352</v>
      </c>
      <c r="C2858" s="14" t="s">
        <v>8</v>
      </c>
      <c r="D2858" s="14" t="s">
        <v>1353</v>
      </c>
      <c r="E2858" s="15" t="s">
        <v>1391</v>
      </c>
      <c r="F2858" s="16">
        <v>10</v>
      </c>
      <c r="G2858" s="17">
        <v>11</v>
      </c>
      <c r="H2858" s="18">
        <f t="shared" si="222"/>
        <v>110</v>
      </c>
      <c r="I2858" s="14" t="str">
        <f t="shared" si="223"/>
        <v>ITA-7-11</v>
      </c>
      <c r="J2858" s="32" t="str">
        <f>MID(Tabella1[[#This Row],[COD PRODOTTO]],3,3)</f>
        <v>015</v>
      </c>
      <c r="K2858" s="32"/>
      <c r="L2858" t="str">
        <f t="shared" si="225"/>
        <v>terminato</v>
      </c>
      <c r="M2858" t="str">
        <f t="shared" si="226"/>
        <v>M1015575</v>
      </c>
      <c r="N2858" t="str">
        <f>TRIM(C2858)</f>
        <v>ITA</v>
      </c>
      <c r="O2858" t="str">
        <f>TRIM(D2858)</f>
        <v>7</v>
      </c>
      <c r="P2858" t="str">
        <f t="shared" si="224"/>
        <v>non terminato</v>
      </c>
      <c r="Q2858" t="str">
        <f t="shared" si="224"/>
        <v>10</v>
      </c>
      <c r="R2858" t="str">
        <f t="shared" si="224"/>
        <v>11</v>
      </c>
    </row>
    <row r="2859" spans="1:18" ht="12.75" customHeight="1" x14ac:dyDescent="0.3">
      <c r="A2859" s="16">
        <v>2864</v>
      </c>
      <c r="B2859" s="14" t="s">
        <v>1354</v>
      </c>
      <c r="C2859" s="14" t="s">
        <v>8</v>
      </c>
      <c r="D2859" s="14" t="s">
        <v>9</v>
      </c>
      <c r="E2859" s="14" t="s">
        <v>10</v>
      </c>
      <c r="F2859" s="16">
        <v>0</v>
      </c>
      <c r="G2859" s="17">
        <v>40</v>
      </c>
      <c r="H2859" s="18" t="str">
        <f t="shared" si="222"/>
        <v/>
      </c>
      <c r="I2859" s="14" t="str">
        <f t="shared" si="223"/>
        <v>ITA-SG-40</v>
      </c>
      <c r="J2859" s="32" t="str">
        <f>MID(Tabella1[[#This Row],[COD PRODOTTO]],3,3)</f>
        <v>892</v>
      </c>
      <c r="K2859" s="32"/>
      <c r="L2859" t="str">
        <f t="shared" si="225"/>
        <v>terminato</v>
      </c>
      <c r="M2859" t="str">
        <f t="shared" si="226"/>
        <v>S2892032</v>
      </c>
      <c r="N2859" t="str">
        <f>TRIM(C2859)</f>
        <v>ITA</v>
      </c>
      <c r="O2859" t="str">
        <f>TRIM(D2859)</f>
        <v>SG</v>
      </c>
      <c r="P2859" t="str">
        <f t="shared" si="224"/>
        <v>terminato</v>
      </c>
      <c r="Q2859" t="str">
        <f t="shared" si="224"/>
        <v>0</v>
      </c>
      <c r="R2859" t="str">
        <f t="shared" si="224"/>
        <v>40</v>
      </c>
    </row>
    <row r="2860" spans="1:18" ht="12.75" customHeight="1" x14ac:dyDescent="0.3">
      <c r="A2860" s="16">
        <v>2865</v>
      </c>
      <c r="B2860" s="14" t="s">
        <v>1355</v>
      </c>
      <c r="C2860" s="14" t="s">
        <v>8</v>
      </c>
      <c r="D2860" s="14" t="s">
        <v>105</v>
      </c>
      <c r="E2860" s="15" t="s">
        <v>1391</v>
      </c>
      <c r="F2860" s="16">
        <v>10</v>
      </c>
      <c r="G2860" s="17">
        <v>21</v>
      </c>
      <c r="H2860" s="18">
        <f t="shared" si="222"/>
        <v>210</v>
      </c>
      <c r="I2860" s="14" t="str">
        <f t="shared" si="223"/>
        <v>ITA-SG DISTRIBUZIONE SRL-21</v>
      </c>
      <c r="J2860" s="32" t="str">
        <f>MID(Tabella1[[#This Row],[COD PRODOTTO]],3,3)</f>
        <v>996</v>
      </c>
      <c r="K2860" s="32"/>
      <c r="L2860" t="str">
        <f t="shared" si="225"/>
        <v>terminato</v>
      </c>
      <c r="M2860" t="str">
        <f t="shared" si="226"/>
        <v>G7996786</v>
      </c>
      <c r="N2860" t="str">
        <f>TRIM(C2860)</f>
        <v>ITA</v>
      </c>
      <c r="O2860" t="str">
        <f>TRIM(D2860)</f>
        <v>SG DISTRIBUZIONE SRL</v>
      </c>
      <c r="P2860" t="str">
        <f t="shared" si="224"/>
        <v>non terminato</v>
      </c>
      <c r="Q2860" t="str">
        <f t="shared" si="224"/>
        <v>10</v>
      </c>
      <c r="R2860" t="str">
        <f t="shared" si="224"/>
        <v>21</v>
      </c>
    </row>
    <row r="2861" spans="1:18" ht="12.75" customHeight="1" x14ac:dyDescent="0.3">
      <c r="A2861" s="16">
        <v>2866</v>
      </c>
      <c r="B2861" s="14" t="s">
        <v>1356</v>
      </c>
      <c r="C2861" s="14" t="s">
        <v>8</v>
      </c>
      <c r="D2861" s="14" t="s">
        <v>47</v>
      </c>
      <c r="E2861" s="14" t="s">
        <v>10</v>
      </c>
      <c r="F2861" s="16">
        <v>0</v>
      </c>
      <c r="G2861" s="17">
        <v>24</v>
      </c>
      <c r="H2861" s="18" t="str">
        <f t="shared" si="222"/>
        <v/>
      </c>
      <c r="I2861" s="14" t="str">
        <f t="shared" si="223"/>
        <v>ITA-zan pin SPA-24</v>
      </c>
      <c r="J2861" s="32" t="str">
        <f>MID(Tabella1[[#This Row],[COD PRODOTTO]],3,3)</f>
        <v>841</v>
      </c>
      <c r="K2861" s="32"/>
      <c r="L2861" t="str">
        <f t="shared" si="225"/>
        <v>terminato</v>
      </c>
      <c r="M2861" t="str">
        <f t="shared" si="226"/>
        <v>G5841000</v>
      </c>
      <c r="N2861" t="str">
        <f>TRIM(C2861)</f>
        <v>ITA</v>
      </c>
      <c r="O2861" t="str">
        <f>TRIM(D2861)</f>
        <v>zan pin SPA</v>
      </c>
      <c r="P2861" t="str">
        <f t="shared" si="224"/>
        <v>terminato</v>
      </c>
      <c r="Q2861" t="str">
        <f t="shared" si="224"/>
        <v>0</v>
      </c>
      <c r="R2861" t="str">
        <f t="shared" si="224"/>
        <v>24</v>
      </c>
    </row>
    <row r="2862" spans="1:18" ht="12.75" customHeight="1" x14ac:dyDescent="0.3">
      <c r="A2862" s="16">
        <v>2867</v>
      </c>
      <c r="B2862" s="14" t="s">
        <v>1356</v>
      </c>
      <c r="C2862" s="14" t="s">
        <v>8</v>
      </c>
      <c r="D2862" s="14" t="s">
        <v>47</v>
      </c>
      <c r="E2862" s="15" t="s">
        <v>1391</v>
      </c>
      <c r="F2862" s="16">
        <v>30</v>
      </c>
      <c r="G2862" s="17">
        <v>38</v>
      </c>
      <c r="H2862" s="18">
        <f t="shared" si="222"/>
        <v>1140</v>
      </c>
      <c r="I2862" s="14" t="str">
        <f t="shared" si="223"/>
        <v>ITA-zan pin SPA-38</v>
      </c>
      <c r="J2862" s="32" t="str">
        <f>MID(Tabella1[[#This Row],[COD PRODOTTO]],3,3)</f>
        <v>841</v>
      </c>
      <c r="K2862" s="32"/>
      <c r="L2862" t="str">
        <f t="shared" si="225"/>
        <v>terminato</v>
      </c>
      <c r="M2862" t="str">
        <f t="shared" si="226"/>
        <v>G5841000</v>
      </c>
      <c r="N2862" t="str">
        <f>TRIM(C2862)</f>
        <v>ITA</v>
      </c>
      <c r="O2862" t="str">
        <f>TRIM(D2862)</f>
        <v>zan pin SPA</v>
      </c>
      <c r="P2862" t="str">
        <f t="shared" si="224"/>
        <v>non terminato</v>
      </c>
      <c r="Q2862" t="str">
        <f t="shared" si="224"/>
        <v>30</v>
      </c>
      <c r="R2862" t="str">
        <f t="shared" si="224"/>
        <v>38</v>
      </c>
    </row>
    <row r="2863" spans="1:18" ht="12.75" customHeight="1" x14ac:dyDescent="0.3">
      <c r="A2863" s="16">
        <v>2868</v>
      </c>
      <c r="B2863" s="14" t="s">
        <v>1356</v>
      </c>
      <c r="C2863" s="14" t="s">
        <v>8</v>
      </c>
      <c r="D2863" s="14" t="s">
        <v>47</v>
      </c>
      <c r="E2863" s="15" t="s">
        <v>1391</v>
      </c>
      <c r="F2863" s="16">
        <v>10</v>
      </c>
      <c r="G2863" s="17">
        <v>33</v>
      </c>
      <c r="H2863" s="18">
        <f t="shared" si="222"/>
        <v>330</v>
      </c>
      <c r="I2863" s="14" t="str">
        <f t="shared" si="223"/>
        <v>ITA-zan pin SPA-33</v>
      </c>
      <c r="J2863" s="32" t="str">
        <f>MID(Tabella1[[#This Row],[COD PRODOTTO]],3,3)</f>
        <v>841</v>
      </c>
      <c r="K2863" s="32"/>
      <c r="L2863" t="str">
        <f t="shared" si="225"/>
        <v>terminato</v>
      </c>
      <c r="M2863" t="str">
        <f t="shared" si="226"/>
        <v>G5841000</v>
      </c>
      <c r="N2863" t="str">
        <f>TRIM(C2863)</f>
        <v>ITA</v>
      </c>
      <c r="O2863" t="str">
        <f>TRIM(D2863)</f>
        <v>zan pin SPA</v>
      </c>
      <c r="P2863" t="str">
        <f t="shared" si="224"/>
        <v>non terminato</v>
      </c>
      <c r="Q2863" t="str">
        <f t="shared" si="224"/>
        <v>10</v>
      </c>
      <c r="R2863" t="str">
        <f t="shared" si="224"/>
        <v>33</v>
      </c>
    </row>
    <row r="2864" spans="1:18" ht="12.75" customHeight="1" x14ac:dyDescent="0.3">
      <c r="A2864" s="16">
        <v>2869</v>
      </c>
      <c r="B2864" s="14" t="s">
        <v>1357</v>
      </c>
      <c r="C2864" s="14" t="s">
        <v>8</v>
      </c>
      <c r="D2864" s="14" t="s">
        <v>94</v>
      </c>
      <c r="E2864" s="15" t="s">
        <v>1391</v>
      </c>
      <c r="F2864" s="16">
        <v>30</v>
      </c>
      <c r="G2864" s="17">
        <v>37</v>
      </c>
      <c r="H2864" s="18">
        <f t="shared" si="222"/>
        <v>1110</v>
      </c>
      <c r="I2864" s="14" t="str">
        <f t="shared" si="223"/>
        <v>ITA-SG palla S.R.L.-37</v>
      </c>
      <c r="J2864" s="32" t="str">
        <f>MID(Tabella1[[#This Row],[COD PRODOTTO]],3,3)</f>
        <v>583</v>
      </c>
      <c r="K2864" s="32"/>
      <c r="L2864" t="str">
        <f t="shared" si="225"/>
        <v>terminato</v>
      </c>
      <c r="M2864" t="str">
        <f t="shared" si="226"/>
        <v>S2583307</v>
      </c>
      <c r="N2864" t="str">
        <f>TRIM(C2864)</f>
        <v>ITA</v>
      </c>
      <c r="O2864" t="str">
        <f>TRIM(D2864)</f>
        <v>SG palla S.R.L.</v>
      </c>
      <c r="P2864" t="str">
        <f t="shared" si="224"/>
        <v>non terminato</v>
      </c>
      <c r="Q2864" t="str">
        <f t="shared" si="224"/>
        <v>30</v>
      </c>
      <c r="R2864" t="str">
        <f t="shared" si="224"/>
        <v>37</v>
      </c>
    </row>
    <row r="2865" spans="1:18" ht="12.75" customHeight="1" x14ac:dyDescent="0.3">
      <c r="A2865" s="16">
        <v>2870</v>
      </c>
      <c r="B2865" s="14" t="s">
        <v>1358</v>
      </c>
      <c r="C2865" s="14" t="s">
        <v>8</v>
      </c>
      <c r="D2865" s="14" t="s">
        <v>180</v>
      </c>
      <c r="E2865" s="15" t="s">
        <v>1391</v>
      </c>
      <c r="F2865" s="16">
        <v>10</v>
      </c>
      <c r="G2865" s="17">
        <v>32</v>
      </c>
      <c r="H2865" s="18">
        <f t="shared" si="222"/>
        <v>320</v>
      </c>
      <c r="I2865" s="14" t="str">
        <f t="shared" si="223"/>
        <v>ITA-mull-32</v>
      </c>
      <c r="J2865" s="32" t="str">
        <f>MID(Tabella1[[#This Row],[COD PRODOTTO]],3,3)</f>
        <v>336</v>
      </c>
      <c r="K2865" s="32"/>
      <c r="L2865" t="str">
        <f t="shared" si="225"/>
        <v>terminato</v>
      </c>
      <c r="M2865" t="str">
        <f t="shared" si="226"/>
        <v>F4336146</v>
      </c>
      <c r="N2865" t="str">
        <f>TRIM(C2865)</f>
        <v>ITA</v>
      </c>
      <c r="O2865" t="str">
        <f>TRIM(D2865)</f>
        <v>mull</v>
      </c>
      <c r="P2865" t="str">
        <f t="shared" si="224"/>
        <v>non terminato</v>
      </c>
      <c r="Q2865" t="str">
        <f t="shared" si="224"/>
        <v>10</v>
      </c>
      <c r="R2865" t="str">
        <f t="shared" si="224"/>
        <v>32</v>
      </c>
    </row>
    <row r="2866" spans="1:18" ht="12.75" customHeight="1" x14ac:dyDescent="0.3">
      <c r="A2866" s="16">
        <v>2871</v>
      </c>
      <c r="B2866" s="14" t="s">
        <v>1359</v>
      </c>
      <c r="C2866" s="14" t="s">
        <v>8</v>
      </c>
      <c r="D2866" s="14" t="s">
        <v>47</v>
      </c>
      <c r="E2866" s="14" t="s">
        <v>10</v>
      </c>
      <c r="F2866" s="16">
        <v>0</v>
      </c>
      <c r="G2866" s="17">
        <v>28</v>
      </c>
      <c r="H2866" s="18" t="str">
        <f t="shared" si="222"/>
        <v/>
      </c>
      <c r="I2866" s="14" t="str">
        <f t="shared" si="223"/>
        <v>ITA-zan pin SPA-28</v>
      </c>
      <c r="J2866" s="32" t="str">
        <f>MID(Tabella1[[#This Row],[COD PRODOTTO]],3,3)</f>
        <v>110</v>
      </c>
      <c r="K2866" s="32"/>
      <c r="L2866" t="str">
        <f t="shared" si="225"/>
        <v>terminato</v>
      </c>
      <c r="M2866" t="str">
        <f t="shared" si="226"/>
        <v>F4110719</v>
      </c>
      <c r="N2866" t="str">
        <f>TRIM(C2866)</f>
        <v>ITA</v>
      </c>
      <c r="O2866" t="str">
        <f>TRIM(D2866)</f>
        <v>zan pin SPA</v>
      </c>
      <c r="P2866" t="str">
        <f t="shared" si="224"/>
        <v>terminato</v>
      </c>
      <c r="Q2866" t="str">
        <f t="shared" si="224"/>
        <v>0</v>
      </c>
      <c r="R2866" t="str">
        <f t="shared" si="224"/>
        <v>28</v>
      </c>
    </row>
    <row r="2867" spans="1:18" ht="12.75" customHeight="1" x14ac:dyDescent="0.3">
      <c r="A2867" s="16">
        <v>2872</v>
      </c>
      <c r="B2867" s="14" t="s">
        <v>1360</v>
      </c>
      <c r="C2867" s="14" t="s">
        <v>83</v>
      </c>
      <c r="D2867" s="14" t="s">
        <v>199</v>
      </c>
      <c r="E2867" s="15" t="s">
        <v>1391</v>
      </c>
      <c r="F2867" s="16">
        <v>30</v>
      </c>
      <c r="G2867" s="17">
        <v>27</v>
      </c>
      <c r="H2867" s="18">
        <f t="shared" si="222"/>
        <v>810</v>
      </c>
      <c r="I2867" s="14" t="str">
        <f t="shared" si="223"/>
        <v>GRC-zan palla SA-27</v>
      </c>
      <c r="J2867" s="32" t="str">
        <f>MID(Tabella1[[#This Row],[COD PRODOTTO]],3,3)</f>
        <v>652</v>
      </c>
      <c r="K2867" s="32"/>
      <c r="L2867" t="str">
        <f t="shared" si="225"/>
        <v>terminato</v>
      </c>
      <c r="M2867" t="str">
        <f t="shared" si="226"/>
        <v>C9652272</v>
      </c>
      <c r="N2867" t="str">
        <f>TRIM(C2867)</f>
        <v>GRC</v>
      </c>
      <c r="O2867" t="str">
        <f>TRIM(D2867)</f>
        <v>zan palla SA</v>
      </c>
      <c r="P2867" t="str">
        <f t="shared" si="224"/>
        <v>non terminato</v>
      </c>
      <c r="Q2867" t="str">
        <f t="shared" si="224"/>
        <v>30</v>
      </c>
      <c r="R2867" t="str">
        <f t="shared" si="224"/>
        <v>27</v>
      </c>
    </row>
    <row r="2868" spans="1:18" ht="12.75" customHeight="1" x14ac:dyDescent="0.3">
      <c r="A2868" s="16">
        <v>2873</v>
      </c>
      <c r="B2868" s="14" t="s">
        <v>1360</v>
      </c>
      <c r="C2868" s="14" t="s">
        <v>83</v>
      </c>
      <c r="D2868" s="14" t="s">
        <v>199</v>
      </c>
      <c r="E2868" s="14" t="s">
        <v>10</v>
      </c>
      <c r="F2868" s="16">
        <v>0</v>
      </c>
      <c r="G2868" s="17">
        <v>25</v>
      </c>
      <c r="H2868" s="18" t="str">
        <f t="shared" si="222"/>
        <v/>
      </c>
      <c r="I2868" s="14" t="str">
        <f t="shared" si="223"/>
        <v>GRC-zan palla SA-25</v>
      </c>
      <c r="J2868" s="32" t="str">
        <f>MID(Tabella1[[#This Row],[COD PRODOTTO]],3,3)</f>
        <v>652</v>
      </c>
      <c r="K2868" s="32"/>
      <c r="L2868" t="str">
        <f t="shared" si="225"/>
        <v>terminato</v>
      </c>
      <c r="M2868" t="str">
        <f t="shared" si="226"/>
        <v>C9652272</v>
      </c>
      <c r="N2868" t="str">
        <f>TRIM(C2868)</f>
        <v>GRC</v>
      </c>
      <c r="O2868" t="str">
        <f>TRIM(D2868)</f>
        <v>zan palla SA</v>
      </c>
      <c r="P2868" t="str">
        <f t="shared" si="224"/>
        <v>terminato</v>
      </c>
      <c r="Q2868" t="str">
        <f t="shared" si="224"/>
        <v>0</v>
      </c>
      <c r="R2868" t="str">
        <f t="shared" si="224"/>
        <v>25</v>
      </c>
    </row>
    <row r="2869" spans="1:18" ht="12.75" customHeight="1" x14ac:dyDescent="0.3">
      <c r="A2869" s="16">
        <v>2874</v>
      </c>
      <c r="B2869" s="14" t="s">
        <v>1360</v>
      </c>
      <c r="C2869" s="14" t="s">
        <v>83</v>
      </c>
      <c r="D2869" s="14" t="s">
        <v>199</v>
      </c>
      <c r="E2869" s="15" t="s">
        <v>1391</v>
      </c>
      <c r="F2869" s="16">
        <v>10</v>
      </c>
      <c r="G2869" s="17">
        <v>10</v>
      </c>
      <c r="H2869" s="18">
        <f t="shared" si="222"/>
        <v>100</v>
      </c>
      <c r="I2869" s="14" t="str">
        <f t="shared" si="223"/>
        <v>GRC-zan palla SA-10</v>
      </c>
      <c r="J2869" s="32" t="str">
        <f>MID(Tabella1[[#This Row],[COD PRODOTTO]],3,3)</f>
        <v>652</v>
      </c>
      <c r="K2869" s="32"/>
      <c r="L2869" t="str">
        <f t="shared" si="225"/>
        <v>terminato</v>
      </c>
      <c r="M2869" t="str">
        <f t="shared" si="226"/>
        <v>C9652272</v>
      </c>
      <c r="N2869" t="str">
        <f>TRIM(C2869)</f>
        <v>GRC</v>
      </c>
      <c r="O2869" t="str">
        <f>TRIM(D2869)</f>
        <v>zan palla SA</v>
      </c>
      <c r="P2869" t="str">
        <f t="shared" si="224"/>
        <v>non terminato</v>
      </c>
      <c r="Q2869" t="str">
        <f t="shared" si="224"/>
        <v>10</v>
      </c>
      <c r="R2869" t="str">
        <f t="shared" si="224"/>
        <v>10</v>
      </c>
    </row>
    <row r="2870" spans="1:18" ht="12.75" customHeight="1" x14ac:dyDescent="0.3">
      <c r="A2870" s="16">
        <v>2875</v>
      </c>
      <c r="B2870" s="14" t="s">
        <v>1361</v>
      </c>
      <c r="C2870" s="14" t="s">
        <v>14</v>
      </c>
      <c r="D2870" s="14" t="s">
        <v>23</v>
      </c>
      <c r="E2870" s="15" t="s">
        <v>1391</v>
      </c>
      <c r="F2870" s="16">
        <v>20</v>
      </c>
      <c r="G2870" s="17">
        <v>16</v>
      </c>
      <c r="H2870" s="18">
        <f t="shared" si="222"/>
        <v>320</v>
      </c>
      <c r="I2870" s="14" t="str">
        <f t="shared" si="223"/>
        <v>EGY-zan pin assuf S.A.E.-16</v>
      </c>
      <c r="J2870" s="32" t="str">
        <f>MID(Tabella1[[#This Row],[COD PRODOTTO]],3,3)</f>
        <v>164</v>
      </c>
      <c r="K2870" s="32"/>
      <c r="L2870" t="str">
        <f t="shared" si="225"/>
        <v>terminato</v>
      </c>
      <c r="M2870" t="str">
        <f t="shared" si="226"/>
        <v>A3164019</v>
      </c>
      <c r="N2870" t="str">
        <f>TRIM(C2870)</f>
        <v>EGY</v>
      </c>
      <c r="O2870" t="str">
        <f>TRIM(D2870)</f>
        <v>zan pin assuf S.A.E.</v>
      </c>
      <c r="P2870" t="str">
        <f t="shared" si="224"/>
        <v>non terminato</v>
      </c>
      <c r="Q2870" t="str">
        <f t="shared" si="224"/>
        <v>20</v>
      </c>
      <c r="R2870" t="str">
        <f t="shared" si="224"/>
        <v>16</v>
      </c>
    </row>
    <row r="2871" spans="1:18" ht="12.75" customHeight="1" x14ac:dyDescent="0.3">
      <c r="A2871" s="16">
        <v>2876</v>
      </c>
      <c r="B2871" s="14" t="s">
        <v>1361</v>
      </c>
      <c r="C2871" s="14" t="s">
        <v>14</v>
      </c>
      <c r="D2871" s="14" t="s">
        <v>23</v>
      </c>
      <c r="E2871" s="14" t="s">
        <v>10</v>
      </c>
      <c r="F2871" s="16">
        <v>0</v>
      </c>
      <c r="G2871" s="17">
        <v>39</v>
      </c>
      <c r="H2871" s="18" t="str">
        <f t="shared" si="222"/>
        <v/>
      </c>
      <c r="I2871" s="14" t="str">
        <f t="shared" si="223"/>
        <v>EGY-zan pin assuf S.A.E.-39</v>
      </c>
      <c r="J2871" s="32" t="str">
        <f>MID(Tabella1[[#This Row],[COD PRODOTTO]],3,3)</f>
        <v>164</v>
      </c>
      <c r="K2871" s="32"/>
      <c r="L2871" t="str">
        <f t="shared" si="225"/>
        <v>terminato</v>
      </c>
      <c r="M2871" t="str">
        <f t="shared" si="226"/>
        <v>A3164019</v>
      </c>
      <c r="N2871" t="str">
        <f>TRIM(C2871)</f>
        <v>EGY</v>
      </c>
      <c r="O2871" t="str">
        <f>TRIM(D2871)</f>
        <v>zan pin assuf S.A.E.</v>
      </c>
      <c r="P2871" t="str">
        <f t="shared" si="224"/>
        <v>terminato</v>
      </c>
      <c r="Q2871" t="str">
        <f t="shared" si="224"/>
        <v>0</v>
      </c>
      <c r="R2871" t="str">
        <f t="shared" si="224"/>
        <v>39</v>
      </c>
    </row>
    <row r="2872" spans="1:18" ht="12.75" customHeight="1" x14ac:dyDescent="0.3">
      <c r="A2872" s="16">
        <v>2877</v>
      </c>
      <c r="B2872" s="14" t="s">
        <v>1361</v>
      </c>
      <c r="C2872" s="14" t="s">
        <v>14</v>
      </c>
      <c r="D2872" s="14" t="s">
        <v>23</v>
      </c>
      <c r="E2872" s="15" t="s">
        <v>1391</v>
      </c>
      <c r="F2872" s="16">
        <v>10</v>
      </c>
      <c r="G2872" s="17">
        <v>35</v>
      </c>
      <c r="H2872" s="18">
        <f t="shared" si="222"/>
        <v>350</v>
      </c>
      <c r="I2872" s="14" t="str">
        <f t="shared" si="223"/>
        <v>EGY-zan pin assuf S.A.E.-35</v>
      </c>
      <c r="J2872" s="32" t="str">
        <f>MID(Tabella1[[#This Row],[COD PRODOTTO]],3,3)</f>
        <v>164</v>
      </c>
      <c r="K2872" s="32"/>
      <c r="L2872" t="str">
        <f t="shared" si="225"/>
        <v>terminato</v>
      </c>
      <c r="M2872" t="str">
        <f t="shared" si="226"/>
        <v>A3164019</v>
      </c>
      <c r="N2872" t="str">
        <f>TRIM(C2872)</f>
        <v>EGY</v>
      </c>
      <c r="O2872" t="str">
        <f>TRIM(D2872)</f>
        <v>zan pin assuf S.A.E.</v>
      </c>
      <c r="P2872" t="str">
        <f t="shared" si="224"/>
        <v>non terminato</v>
      </c>
      <c r="Q2872" t="str">
        <f t="shared" si="224"/>
        <v>10</v>
      </c>
      <c r="R2872" t="str">
        <f t="shared" si="224"/>
        <v>35</v>
      </c>
    </row>
    <row r="2873" spans="1:18" ht="12.75" customHeight="1" x14ac:dyDescent="0.3">
      <c r="A2873" s="16">
        <v>2878</v>
      </c>
      <c r="B2873" s="14" t="s">
        <v>1361</v>
      </c>
      <c r="C2873" s="14" t="s">
        <v>14</v>
      </c>
      <c r="D2873" s="14" t="s">
        <v>23</v>
      </c>
      <c r="E2873" s="15" t="s">
        <v>1391</v>
      </c>
      <c r="F2873" s="16">
        <v>30</v>
      </c>
      <c r="G2873" s="17">
        <v>12</v>
      </c>
      <c r="H2873" s="18">
        <f t="shared" si="222"/>
        <v>360</v>
      </c>
      <c r="I2873" s="14" t="str">
        <f t="shared" si="223"/>
        <v>EGY-zan pin assuf S.A.E.-12</v>
      </c>
      <c r="J2873" s="32" t="str">
        <f>MID(Tabella1[[#This Row],[COD PRODOTTO]],3,3)</f>
        <v>164</v>
      </c>
      <c r="K2873" s="32"/>
      <c r="L2873" t="str">
        <f t="shared" si="225"/>
        <v>terminato</v>
      </c>
      <c r="M2873" t="str">
        <f t="shared" si="226"/>
        <v>A3164019</v>
      </c>
      <c r="N2873" t="str">
        <f>TRIM(C2873)</f>
        <v>EGY</v>
      </c>
      <c r="O2873" t="str">
        <f>TRIM(D2873)</f>
        <v>zan pin assuf S.A.E.</v>
      </c>
      <c r="P2873" t="str">
        <f t="shared" si="224"/>
        <v>non terminato</v>
      </c>
      <c r="Q2873" t="str">
        <f t="shared" si="224"/>
        <v>30</v>
      </c>
      <c r="R2873" t="str">
        <f t="shared" si="224"/>
        <v>12</v>
      </c>
    </row>
    <row r="2874" spans="1:18" ht="12.75" customHeight="1" x14ac:dyDescent="0.3">
      <c r="A2874" s="16">
        <v>2879</v>
      </c>
      <c r="B2874" s="14" t="s">
        <v>1362</v>
      </c>
      <c r="C2874" s="14" t="s">
        <v>14</v>
      </c>
      <c r="D2874" s="14" t="s">
        <v>23</v>
      </c>
      <c r="E2874" s="15" t="s">
        <v>1391</v>
      </c>
      <c r="F2874" s="16">
        <v>10</v>
      </c>
      <c r="G2874" s="17">
        <v>31</v>
      </c>
      <c r="H2874" s="18">
        <f t="shared" si="222"/>
        <v>310</v>
      </c>
      <c r="I2874" s="14" t="str">
        <f t="shared" si="223"/>
        <v>EGY-zan pin assuf S.A.E.-31</v>
      </c>
      <c r="J2874" s="32" t="str">
        <f>MID(Tabella1[[#This Row],[COD PRODOTTO]],3,3)</f>
        <v>622</v>
      </c>
      <c r="K2874" s="32"/>
      <c r="L2874" t="str">
        <f t="shared" si="225"/>
        <v>terminato</v>
      </c>
      <c r="M2874" t="str">
        <f t="shared" si="226"/>
        <v>M2622229</v>
      </c>
      <c r="N2874" t="str">
        <f>TRIM(C2874)</f>
        <v>EGY</v>
      </c>
      <c r="O2874" t="str">
        <f>TRIM(D2874)</f>
        <v>zan pin assuf S.A.E.</v>
      </c>
      <c r="P2874" t="str">
        <f t="shared" si="224"/>
        <v>non terminato</v>
      </c>
      <c r="Q2874" t="str">
        <f t="shared" si="224"/>
        <v>10</v>
      </c>
      <c r="R2874" t="str">
        <f t="shared" si="224"/>
        <v>31</v>
      </c>
    </row>
    <row r="2875" spans="1:18" ht="12.75" customHeight="1" x14ac:dyDescent="0.3">
      <c r="A2875" s="16">
        <v>2880</v>
      </c>
      <c r="B2875" s="14" t="s">
        <v>1362</v>
      </c>
      <c r="C2875" s="14" t="s">
        <v>14</v>
      </c>
      <c r="D2875" s="14" t="s">
        <v>23</v>
      </c>
      <c r="E2875" s="15" t="s">
        <v>1391</v>
      </c>
      <c r="F2875" s="16">
        <v>30</v>
      </c>
      <c r="G2875" s="17">
        <v>12</v>
      </c>
      <c r="H2875" s="18">
        <f t="shared" si="222"/>
        <v>360</v>
      </c>
      <c r="I2875" s="14" t="str">
        <f t="shared" si="223"/>
        <v>EGY-zan pin assuf S.A.E.-12</v>
      </c>
      <c r="J2875" s="32" t="str">
        <f>MID(Tabella1[[#This Row],[COD PRODOTTO]],3,3)</f>
        <v>622</v>
      </c>
      <c r="K2875" s="32"/>
      <c r="L2875" t="str">
        <f t="shared" si="225"/>
        <v>terminato</v>
      </c>
      <c r="M2875" t="str">
        <f t="shared" si="226"/>
        <v>M2622229</v>
      </c>
      <c r="N2875" t="str">
        <f>TRIM(C2875)</f>
        <v>EGY</v>
      </c>
      <c r="O2875" t="str">
        <f>TRIM(D2875)</f>
        <v>zan pin assuf S.A.E.</v>
      </c>
      <c r="P2875" t="str">
        <f t="shared" si="224"/>
        <v>non terminato</v>
      </c>
      <c r="Q2875" t="str">
        <f t="shared" si="224"/>
        <v>30</v>
      </c>
      <c r="R2875" t="str">
        <f t="shared" si="224"/>
        <v>12</v>
      </c>
    </row>
    <row r="2876" spans="1:18" ht="12.75" customHeight="1" x14ac:dyDescent="0.3">
      <c r="A2876" s="16">
        <v>2881</v>
      </c>
      <c r="B2876" s="14" t="s">
        <v>1362</v>
      </c>
      <c r="C2876" s="14" t="s">
        <v>14</v>
      </c>
      <c r="D2876" s="14" t="s">
        <v>23</v>
      </c>
      <c r="E2876" s="14" t="s">
        <v>10</v>
      </c>
      <c r="F2876" s="16">
        <v>0</v>
      </c>
      <c r="G2876" s="17">
        <v>15</v>
      </c>
      <c r="H2876" s="18" t="str">
        <f t="shared" si="222"/>
        <v/>
      </c>
      <c r="I2876" s="14" t="str">
        <f t="shared" si="223"/>
        <v>EGY-zan pin assuf S.A.E.-15</v>
      </c>
      <c r="J2876" s="32" t="str">
        <f>MID(Tabella1[[#This Row],[COD PRODOTTO]],3,3)</f>
        <v>622</v>
      </c>
      <c r="K2876" s="32"/>
      <c r="L2876" t="str">
        <f t="shared" si="225"/>
        <v>terminato</v>
      </c>
      <c r="M2876" t="str">
        <f t="shared" si="226"/>
        <v>M2622229</v>
      </c>
      <c r="N2876" t="str">
        <f>TRIM(C2876)</f>
        <v>EGY</v>
      </c>
      <c r="O2876" t="str">
        <f>TRIM(D2876)</f>
        <v>zan pin assuf S.A.E.</v>
      </c>
      <c r="P2876" t="str">
        <f t="shared" si="224"/>
        <v>terminato</v>
      </c>
      <c r="Q2876" t="str">
        <f t="shared" si="224"/>
        <v>0</v>
      </c>
      <c r="R2876" t="str">
        <f t="shared" si="224"/>
        <v>15</v>
      </c>
    </row>
    <row r="2877" spans="1:18" ht="12.75" customHeight="1" x14ac:dyDescent="0.3">
      <c r="A2877" s="16">
        <v>2882</v>
      </c>
      <c r="B2877" s="14" t="s">
        <v>1363</v>
      </c>
      <c r="C2877" s="14" t="s">
        <v>14</v>
      </c>
      <c r="D2877" s="14" t="s">
        <v>31</v>
      </c>
      <c r="E2877" s="14" t="s">
        <v>10</v>
      </c>
      <c r="F2877" s="16">
        <v>0</v>
      </c>
      <c r="G2877" s="17">
        <v>19</v>
      </c>
      <c r="H2877" s="18" t="str">
        <f t="shared" si="222"/>
        <v/>
      </c>
      <c r="I2877" s="14" t="str">
        <f t="shared" si="223"/>
        <v>EGY-order For Trading SARL-19</v>
      </c>
      <c r="J2877" s="32" t="str">
        <f>MID(Tabella1[[#This Row],[COD PRODOTTO]],3,3)</f>
        <v>783</v>
      </c>
      <c r="K2877" s="32"/>
      <c r="L2877" t="str">
        <f t="shared" si="225"/>
        <v>terminato</v>
      </c>
      <c r="M2877" t="str">
        <f t="shared" si="226"/>
        <v>N0783378</v>
      </c>
      <c r="N2877" t="str">
        <f>TRIM(C2877)</f>
        <v>EGY</v>
      </c>
      <c r="O2877" t="str">
        <f>TRIM(D2877)</f>
        <v>order For Trading SARL</v>
      </c>
      <c r="P2877" t="str">
        <f t="shared" si="224"/>
        <v>terminato</v>
      </c>
      <c r="Q2877" t="str">
        <f t="shared" si="224"/>
        <v>0</v>
      </c>
      <c r="R2877" t="str">
        <f t="shared" si="224"/>
        <v>19</v>
      </c>
    </row>
    <row r="2878" spans="1:18" ht="12.75" customHeight="1" x14ac:dyDescent="0.3">
      <c r="A2878" s="16">
        <v>2883</v>
      </c>
      <c r="B2878" s="14" t="s">
        <v>1363</v>
      </c>
      <c r="C2878" s="14" t="s">
        <v>14</v>
      </c>
      <c r="D2878" s="14" t="s">
        <v>31</v>
      </c>
      <c r="E2878" s="15" t="s">
        <v>1391</v>
      </c>
      <c r="F2878" s="16">
        <v>30</v>
      </c>
      <c r="G2878" s="17">
        <v>19</v>
      </c>
      <c r="H2878" s="18">
        <f t="shared" si="222"/>
        <v>570</v>
      </c>
      <c r="I2878" s="14" t="str">
        <f t="shared" si="223"/>
        <v>EGY-order For Trading SARL-19</v>
      </c>
      <c r="J2878" s="32" t="str">
        <f>MID(Tabella1[[#This Row],[COD PRODOTTO]],3,3)</f>
        <v>783</v>
      </c>
      <c r="K2878" s="32"/>
      <c r="L2878" t="str">
        <f t="shared" si="225"/>
        <v>terminato</v>
      </c>
      <c r="M2878" t="str">
        <f t="shared" si="226"/>
        <v>N0783378</v>
      </c>
      <c r="N2878" t="str">
        <f>TRIM(C2878)</f>
        <v>EGY</v>
      </c>
      <c r="O2878" t="str">
        <f>TRIM(D2878)</f>
        <v>order For Trading SARL</v>
      </c>
      <c r="P2878" t="str">
        <f t="shared" si="224"/>
        <v>non terminato</v>
      </c>
      <c r="Q2878" t="str">
        <f t="shared" si="224"/>
        <v>30</v>
      </c>
      <c r="R2878" t="str">
        <f t="shared" si="224"/>
        <v>19</v>
      </c>
    </row>
    <row r="2879" spans="1:18" ht="12.75" customHeight="1" x14ac:dyDescent="0.3">
      <c r="A2879" s="16">
        <v>2884</v>
      </c>
      <c r="B2879" s="14" t="s">
        <v>1364</v>
      </c>
      <c r="C2879" s="14" t="s">
        <v>8</v>
      </c>
      <c r="D2879" s="14" t="s">
        <v>9</v>
      </c>
      <c r="E2879" s="14" t="s">
        <v>10</v>
      </c>
      <c r="F2879" s="16">
        <v>0</v>
      </c>
      <c r="G2879" s="17">
        <v>36</v>
      </c>
      <c r="H2879" s="18" t="str">
        <f t="shared" si="222"/>
        <v/>
      </c>
      <c r="I2879" s="14" t="str">
        <f t="shared" si="223"/>
        <v>ITA-SG-36</v>
      </c>
      <c r="J2879" s="32" t="str">
        <f>MID(Tabella1[[#This Row],[COD PRODOTTO]],3,3)</f>
        <v>351</v>
      </c>
      <c r="K2879" s="32"/>
      <c r="L2879" t="str">
        <f t="shared" si="225"/>
        <v>terminato</v>
      </c>
      <c r="M2879" t="str">
        <f t="shared" si="226"/>
        <v>H7351892</v>
      </c>
      <c r="N2879" t="str">
        <f>TRIM(C2879)</f>
        <v>ITA</v>
      </c>
      <c r="O2879" t="str">
        <f>TRIM(D2879)</f>
        <v>SG</v>
      </c>
      <c r="P2879" t="str">
        <f t="shared" si="224"/>
        <v>terminato</v>
      </c>
      <c r="Q2879" t="str">
        <f t="shared" si="224"/>
        <v>0</v>
      </c>
      <c r="R2879" t="str">
        <f t="shared" si="224"/>
        <v>36</v>
      </c>
    </row>
    <row r="2880" spans="1:18" ht="12.75" customHeight="1" x14ac:dyDescent="0.3">
      <c r="A2880" s="16">
        <v>2885</v>
      </c>
      <c r="B2880" s="14" t="s">
        <v>1365</v>
      </c>
      <c r="C2880" s="14" t="s">
        <v>14</v>
      </c>
      <c r="D2880" s="14" t="s">
        <v>23</v>
      </c>
      <c r="E2880" s="15" t="s">
        <v>1391</v>
      </c>
      <c r="F2880" s="16">
        <v>30</v>
      </c>
      <c r="G2880" s="17">
        <v>16</v>
      </c>
      <c r="H2880" s="18">
        <f t="shared" si="222"/>
        <v>480</v>
      </c>
      <c r="I2880" s="14" t="str">
        <f t="shared" si="223"/>
        <v>EGY-zan pin assuf S.A.E.-16</v>
      </c>
      <c r="J2880" s="32" t="str">
        <f>MID(Tabella1[[#This Row],[COD PRODOTTO]],3,3)</f>
        <v>521</v>
      </c>
      <c r="K2880" s="32"/>
      <c r="L2880" t="str">
        <f t="shared" si="225"/>
        <v>terminato</v>
      </c>
      <c r="M2880" t="str">
        <f t="shared" si="226"/>
        <v>A5521694</v>
      </c>
      <c r="N2880" t="str">
        <f>TRIM(C2880)</f>
        <v>EGY</v>
      </c>
      <c r="O2880" t="str">
        <f>TRIM(D2880)</f>
        <v>zan pin assuf S.A.E.</v>
      </c>
      <c r="P2880" t="str">
        <f t="shared" si="224"/>
        <v>non terminato</v>
      </c>
      <c r="Q2880" t="str">
        <f t="shared" si="224"/>
        <v>30</v>
      </c>
      <c r="R2880" t="str">
        <f t="shared" si="224"/>
        <v>16</v>
      </c>
    </row>
    <row r="2881" spans="1:18" ht="12.75" customHeight="1" x14ac:dyDescent="0.3">
      <c r="A2881" s="16">
        <v>2886</v>
      </c>
      <c r="B2881" s="14" t="s">
        <v>1365</v>
      </c>
      <c r="C2881" s="14" t="s">
        <v>14</v>
      </c>
      <c r="D2881" s="14" t="s">
        <v>23</v>
      </c>
      <c r="E2881" s="15" t="s">
        <v>1391</v>
      </c>
      <c r="F2881" s="16">
        <v>20</v>
      </c>
      <c r="G2881" s="17">
        <v>21</v>
      </c>
      <c r="H2881" s="18">
        <f t="shared" si="222"/>
        <v>420</v>
      </c>
      <c r="I2881" s="14" t="str">
        <f t="shared" si="223"/>
        <v>EGY-zan pin assuf S.A.E.-21</v>
      </c>
      <c r="J2881" s="32" t="str">
        <f>MID(Tabella1[[#This Row],[COD PRODOTTO]],3,3)</f>
        <v>521</v>
      </c>
      <c r="K2881" s="32"/>
      <c r="L2881" t="str">
        <f t="shared" si="225"/>
        <v>terminato</v>
      </c>
      <c r="M2881" t="str">
        <f t="shared" si="226"/>
        <v>A5521694</v>
      </c>
      <c r="N2881" t="str">
        <f>TRIM(C2881)</f>
        <v>EGY</v>
      </c>
      <c r="O2881" t="str">
        <f>TRIM(D2881)</f>
        <v>zan pin assuf S.A.E.</v>
      </c>
      <c r="P2881" t="str">
        <f t="shared" si="224"/>
        <v>non terminato</v>
      </c>
      <c r="Q2881" t="str">
        <f t="shared" si="224"/>
        <v>20</v>
      </c>
      <c r="R2881" t="str">
        <f t="shared" si="224"/>
        <v>21</v>
      </c>
    </row>
    <row r="2882" spans="1:18" ht="12.75" customHeight="1" x14ac:dyDescent="0.3">
      <c r="A2882" s="16">
        <v>2887</v>
      </c>
      <c r="B2882" s="14" t="s">
        <v>1365</v>
      </c>
      <c r="C2882" s="14" t="s">
        <v>14</v>
      </c>
      <c r="D2882" s="14" t="s">
        <v>23</v>
      </c>
      <c r="E2882" s="15" t="s">
        <v>1391</v>
      </c>
      <c r="F2882" s="16">
        <v>10</v>
      </c>
      <c r="G2882" s="17">
        <v>40</v>
      </c>
      <c r="H2882" s="18">
        <f t="shared" ref="H2882:H2945" si="227">IF(G2882*F2882=0,"",G2882*F2882)</f>
        <v>400</v>
      </c>
      <c r="I2882" s="14" t="str">
        <f t="shared" ref="I2882:I2927" si="228">_xlfn.CONCAT(C2882,"-",D2882,"-",G2882)</f>
        <v>EGY-zan pin assuf S.A.E.-40</v>
      </c>
      <c r="J2882" s="32" t="str">
        <f>MID(Tabella1[[#This Row],[COD PRODOTTO]],3,3)</f>
        <v>521</v>
      </c>
      <c r="K2882" s="32"/>
      <c r="L2882" t="str">
        <f t="shared" si="225"/>
        <v>terminato</v>
      </c>
      <c r="M2882" t="str">
        <f t="shared" si="226"/>
        <v>A5521694</v>
      </c>
      <c r="N2882" t="str">
        <f>TRIM(C2882)</f>
        <v>EGY</v>
      </c>
      <c r="O2882" t="str">
        <f>TRIM(D2882)</f>
        <v>zan pin assuf S.A.E.</v>
      </c>
      <c r="P2882" t="str">
        <f>TRIM(E2882)</f>
        <v>non terminato</v>
      </c>
      <c r="Q2882" t="str">
        <f>TRIM(F2882)</f>
        <v>10</v>
      </c>
      <c r="R2882" t="str">
        <f>TRIM(G2882)</f>
        <v>40</v>
      </c>
    </row>
    <row r="2883" spans="1:18" ht="12.75" customHeight="1" x14ac:dyDescent="0.3">
      <c r="A2883" s="16">
        <v>2888</v>
      </c>
      <c r="B2883" s="14" t="s">
        <v>1365</v>
      </c>
      <c r="C2883" s="14" t="s">
        <v>14</v>
      </c>
      <c r="D2883" s="14" t="s">
        <v>23</v>
      </c>
      <c r="E2883" s="14" t="s">
        <v>10</v>
      </c>
      <c r="F2883" s="16">
        <v>0</v>
      </c>
      <c r="G2883" s="17">
        <v>14</v>
      </c>
      <c r="H2883" s="18" t="str">
        <f t="shared" si="227"/>
        <v/>
      </c>
      <c r="I2883" s="14" t="str">
        <f t="shared" si="228"/>
        <v>EGY-zan pin assuf S.A.E.-14</v>
      </c>
      <c r="J2883" s="32" t="str">
        <f>MID(Tabella1[[#This Row],[COD PRODOTTO]],3,3)</f>
        <v>521</v>
      </c>
      <c r="K2883" s="32"/>
      <c r="L2883" t="str">
        <f t="shared" ref="L2883:L2927" si="229">IF($E2883="","non terminato","terminato")</f>
        <v>terminato</v>
      </c>
      <c r="M2883" t="str">
        <f t="shared" ref="M2883:M2927" si="230">TRIM(B2883)</f>
        <v>A5521694</v>
      </c>
      <c r="N2883" t="str">
        <f>TRIM(C2883)</f>
        <v>EGY</v>
      </c>
      <c r="O2883" t="str">
        <f>TRIM(D2883)</f>
        <v>zan pin assuf S.A.E.</v>
      </c>
      <c r="P2883" t="str">
        <f>TRIM(E2883)</f>
        <v>terminato</v>
      </c>
      <c r="Q2883" t="str">
        <f>TRIM(F2883)</f>
        <v>0</v>
      </c>
      <c r="R2883" t="str">
        <f>TRIM(G2883)</f>
        <v>14</v>
      </c>
    </row>
    <row r="2884" spans="1:18" ht="12.75" customHeight="1" x14ac:dyDescent="0.3">
      <c r="A2884" s="16">
        <v>2889</v>
      </c>
      <c r="B2884" s="14" t="s">
        <v>1366</v>
      </c>
      <c r="C2884" s="14" t="s">
        <v>8</v>
      </c>
      <c r="D2884" s="14" t="s">
        <v>47</v>
      </c>
      <c r="E2884" s="14" t="s">
        <v>10</v>
      </c>
      <c r="F2884" s="16">
        <v>0</v>
      </c>
      <c r="G2884" s="17">
        <v>19</v>
      </c>
      <c r="H2884" s="18" t="str">
        <f t="shared" si="227"/>
        <v/>
      </c>
      <c r="I2884" s="14" t="str">
        <f t="shared" si="228"/>
        <v>ITA-zan pin SPA-19</v>
      </c>
      <c r="J2884" s="32" t="str">
        <f>MID(Tabella1[[#This Row],[COD PRODOTTO]],3,3)</f>
        <v>628</v>
      </c>
      <c r="K2884" s="32"/>
      <c r="L2884" t="str">
        <f t="shared" si="229"/>
        <v>terminato</v>
      </c>
      <c r="M2884" t="str">
        <f t="shared" si="230"/>
        <v>G5628410</v>
      </c>
      <c r="N2884" t="str">
        <f>TRIM(C2884)</f>
        <v>ITA</v>
      </c>
      <c r="O2884" t="str">
        <f>TRIM(D2884)</f>
        <v>zan pin SPA</v>
      </c>
      <c r="P2884" t="str">
        <f>TRIM(E2884)</f>
        <v>terminato</v>
      </c>
      <c r="Q2884" t="str">
        <f>TRIM(F2884)</f>
        <v>0</v>
      </c>
      <c r="R2884" t="str">
        <f>TRIM(G2884)</f>
        <v>19</v>
      </c>
    </row>
    <row r="2885" spans="1:18" ht="12.75" customHeight="1" x14ac:dyDescent="0.3">
      <c r="A2885" s="16">
        <v>2890</v>
      </c>
      <c r="B2885" s="14" t="s">
        <v>1367</v>
      </c>
      <c r="C2885" s="14" t="s">
        <v>8</v>
      </c>
      <c r="D2885" s="14" t="s">
        <v>9</v>
      </c>
      <c r="E2885" s="15" t="s">
        <v>1391</v>
      </c>
      <c r="F2885" s="16">
        <v>10</v>
      </c>
      <c r="G2885" s="17">
        <v>13</v>
      </c>
      <c r="H2885" s="18">
        <f t="shared" si="227"/>
        <v>130</v>
      </c>
      <c r="I2885" s="14" t="str">
        <f t="shared" si="228"/>
        <v>ITA-SG-13</v>
      </c>
      <c r="J2885" s="32" t="str">
        <f>MID(Tabella1[[#This Row],[COD PRODOTTO]],3,3)</f>
        <v>143</v>
      </c>
      <c r="K2885" s="32"/>
      <c r="L2885" t="str">
        <f t="shared" si="229"/>
        <v>terminato</v>
      </c>
      <c r="M2885" t="str">
        <f t="shared" si="230"/>
        <v>V0143876</v>
      </c>
      <c r="N2885" t="str">
        <f>TRIM(C2885)</f>
        <v>ITA</v>
      </c>
      <c r="O2885" t="str">
        <f>TRIM(D2885)</f>
        <v>SG</v>
      </c>
      <c r="P2885" t="str">
        <f>TRIM(E2885)</f>
        <v>non terminato</v>
      </c>
      <c r="Q2885" t="str">
        <f>TRIM(F2885)</f>
        <v>10</v>
      </c>
      <c r="R2885" t="str">
        <f>TRIM(G2885)</f>
        <v>13</v>
      </c>
    </row>
    <row r="2886" spans="1:18" ht="12.75" customHeight="1" x14ac:dyDescent="0.3">
      <c r="A2886" s="16">
        <v>2891</v>
      </c>
      <c r="B2886" s="14" t="s">
        <v>1367</v>
      </c>
      <c r="C2886" s="14" t="s">
        <v>8</v>
      </c>
      <c r="D2886" s="14" t="s">
        <v>9</v>
      </c>
      <c r="E2886" s="14" t="s">
        <v>10</v>
      </c>
      <c r="F2886" s="16">
        <v>0</v>
      </c>
      <c r="G2886" s="17">
        <v>14</v>
      </c>
      <c r="H2886" s="18" t="str">
        <f t="shared" si="227"/>
        <v/>
      </c>
      <c r="I2886" s="14" t="str">
        <f t="shared" si="228"/>
        <v>ITA-SG-14</v>
      </c>
      <c r="J2886" s="32" t="str">
        <f>MID(Tabella1[[#This Row],[COD PRODOTTO]],3,3)</f>
        <v>143</v>
      </c>
      <c r="K2886" s="32"/>
      <c r="L2886" t="str">
        <f t="shared" si="229"/>
        <v>terminato</v>
      </c>
      <c r="M2886" t="str">
        <f t="shared" si="230"/>
        <v>V0143876</v>
      </c>
      <c r="N2886" t="str">
        <f>TRIM(C2886)</f>
        <v>ITA</v>
      </c>
      <c r="O2886" t="str">
        <f>TRIM(D2886)</f>
        <v>SG</v>
      </c>
      <c r="P2886" t="str">
        <f>TRIM(E2886)</f>
        <v>terminato</v>
      </c>
      <c r="Q2886" t="str">
        <f>TRIM(F2886)</f>
        <v>0</v>
      </c>
      <c r="R2886" t="str">
        <f>TRIM(G2886)</f>
        <v>14</v>
      </c>
    </row>
    <row r="2887" spans="1:18" ht="12.75" customHeight="1" x14ac:dyDescent="0.3">
      <c r="A2887" s="16">
        <v>2892</v>
      </c>
      <c r="B2887" s="14" t="s">
        <v>1368</v>
      </c>
      <c r="C2887" s="14" t="s">
        <v>14</v>
      </c>
      <c r="D2887" s="14" t="s">
        <v>23</v>
      </c>
      <c r="E2887" s="15" t="s">
        <v>1391</v>
      </c>
      <c r="F2887" s="16">
        <v>30</v>
      </c>
      <c r="G2887" s="17">
        <v>37</v>
      </c>
      <c r="H2887" s="18">
        <f t="shared" si="227"/>
        <v>1110</v>
      </c>
      <c r="I2887" s="14" t="str">
        <f t="shared" si="228"/>
        <v>EGY-zan pin assuf S.A.E.-37</v>
      </c>
      <c r="J2887" s="32" t="str">
        <f>MID(Tabella1[[#This Row],[COD PRODOTTO]],3,3)</f>
        <v>240</v>
      </c>
      <c r="K2887" s="32"/>
      <c r="L2887" t="str">
        <f t="shared" si="229"/>
        <v>terminato</v>
      </c>
      <c r="M2887" t="str">
        <f t="shared" si="230"/>
        <v>M9240183</v>
      </c>
      <c r="N2887" t="str">
        <f>TRIM(C2887)</f>
        <v>EGY</v>
      </c>
      <c r="O2887" t="str">
        <f>TRIM(D2887)</f>
        <v>zan pin assuf S.A.E.</v>
      </c>
      <c r="P2887" t="str">
        <f>TRIM(E2887)</f>
        <v>non terminato</v>
      </c>
      <c r="Q2887" t="str">
        <f>TRIM(F2887)</f>
        <v>30</v>
      </c>
      <c r="R2887" t="str">
        <f>TRIM(G2887)</f>
        <v>37</v>
      </c>
    </row>
    <row r="2888" spans="1:18" ht="12.75" customHeight="1" x14ac:dyDescent="0.3">
      <c r="A2888" s="16">
        <v>2893</v>
      </c>
      <c r="B2888" s="14" t="s">
        <v>1368</v>
      </c>
      <c r="C2888" s="14" t="s">
        <v>14</v>
      </c>
      <c r="D2888" s="14" t="s">
        <v>23</v>
      </c>
      <c r="E2888" s="14" t="s">
        <v>10</v>
      </c>
      <c r="F2888" s="16">
        <v>0</v>
      </c>
      <c r="G2888" s="17">
        <v>30</v>
      </c>
      <c r="H2888" s="18" t="str">
        <f t="shared" si="227"/>
        <v/>
      </c>
      <c r="I2888" s="14" t="str">
        <f t="shared" si="228"/>
        <v>EGY-zan pin assuf S.A.E.-30</v>
      </c>
      <c r="J2888" s="32" t="str">
        <f>MID(Tabella1[[#This Row],[COD PRODOTTO]],3,3)</f>
        <v>240</v>
      </c>
      <c r="K2888" s="32"/>
      <c r="L2888" t="str">
        <f t="shared" si="229"/>
        <v>terminato</v>
      </c>
      <c r="M2888" t="str">
        <f t="shared" si="230"/>
        <v>M9240183</v>
      </c>
      <c r="N2888" t="str">
        <f>TRIM(C2888)</f>
        <v>EGY</v>
      </c>
      <c r="O2888" t="str">
        <f>TRIM(D2888)</f>
        <v>zan pin assuf S.A.E.</v>
      </c>
      <c r="P2888" t="str">
        <f>TRIM(E2888)</f>
        <v>terminato</v>
      </c>
      <c r="Q2888" t="str">
        <f>TRIM(F2888)</f>
        <v>0</v>
      </c>
      <c r="R2888" t="str">
        <f>TRIM(G2888)</f>
        <v>30</v>
      </c>
    </row>
    <row r="2889" spans="1:18" ht="12.75" customHeight="1" x14ac:dyDescent="0.3">
      <c r="A2889" s="16">
        <v>2894</v>
      </c>
      <c r="B2889" s="14" t="s">
        <v>1368</v>
      </c>
      <c r="C2889" s="14" t="s">
        <v>14</v>
      </c>
      <c r="D2889" s="14" t="s">
        <v>23</v>
      </c>
      <c r="E2889" s="15" t="s">
        <v>1391</v>
      </c>
      <c r="F2889" s="16">
        <v>10</v>
      </c>
      <c r="G2889" s="17">
        <v>30</v>
      </c>
      <c r="H2889" s="18">
        <f t="shared" si="227"/>
        <v>300</v>
      </c>
      <c r="I2889" s="14" t="str">
        <f t="shared" si="228"/>
        <v>EGY-zan pin assuf S.A.E.-30</v>
      </c>
      <c r="J2889" s="32" t="str">
        <f>MID(Tabella1[[#This Row],[COD PRODOTTO]],3,3)</f>
        <v>240</v>
      </c>
      <c r="K2889" s="32"/>
      <c r="L2889" t="str">
        <f t="shared" si="229"/>
        <v>terminato</v>
      </c>
      <c r="M2889" t="str">
        <f t="shared" si="230"/>
        <v>M9240183</v>
      </c>
      <c r="N2889" t="str">
        <f>TRIM(C2889)</f>
        <v>EGY</v>
      </c>
      <c r="O2889" t="str">
        <f>TRIM(D2889)</f>
        <v>zan pin assuf S.A.E.</v>
      </c>
      <c r="P2889" t="str">
        <f>TRIM(E2889)</f>
        <v>non terminato</v>
      </c>
      <c r="Q2889" t="str">
        <f>TRIM(F2889)</f>
        <v>10</v>
      </c>
      <c r="R2889" t="str">
        <f>TRIM(G2889)</f>
        <v>30</v>
      </c>
    </row>
    <row r="2890" spans="1:18" ht="12.75" customHeight="1" x14ac:dyDescent="0.3">
      <c r="A2890" s="16">
        <v>2895</v>
      </c>
      <c r="B2890" s="14" t="s">
        <v>1369</v>
      </c>
      <c r="C2890" s="14" t="s">
        <v>8</v>
      </c>
      <c r="D2890" s="14" t="s">
        <v>65</v>
      </c>
      <c r="E2890" s="14" t="s">
        <v>10</v>
      </c>
      <c r="F2890" s="16">
        <v>0</v>
      </c>
      <c r="G2890" s="17">
        <v>25</v>
      </c>
      <c r="H2890" s="18" t="str">
        <f t="shared" si="227"/>
        <v/>
      </c>
      <c r="I2890" s="14" t="str">
        <f t="shared" si="228"/>
        <v>ITA-zan PAM-25</v>
      </c>
      <c r="J2890" s="32" t="str">
        <f>MID(Tabella1[[#This Row],[COD PRODOTTO]],3,3)</f>
        <v>808</v>
      </c>
      <c r="K2890" s="32"/>
      <c r="L2890" t="str">
        <f t="shared" si="229"/>
        <v>terminato</v>
      </c>
      <c r="M2890" t="str">
        <f t="shared" si="230"/>
        <v>L8808013</v>
      </c>
      <c r="N2890" t="str">
        <f>TRIM(C2890)</f>
        <v>ITA</v>
      </c>
      <c r="O2890" t="str">
        <f>TRIM(D2890)</f>
        <v>zan PAM</v>
      </c>
      <c r="P2890" t="str">
        <f>TRIM(E2890)</f>
        <v>terminato</v>
      </c>
      <c r="Q2890" t="str">
        <f>TRIM(F2890)</f>
        <v>0</v>
      </c>
      <c r="R2890" t="str">
        <f>TRIM(G2890)</f>
        <v>25</v>
      </c>
    </row>
    <row r="2891" spans="1:18" ht="12.75" customHeight="1" x14ac:dyDescent="0.3">
      <c r="A2891" s="16">
        <v>2896</v>
      </c>
      <c r="B2891" s="14" t="s">
        <v>1369</v>
      </c>
      <c r="C2891" s="14" t="s">
        <v>8</v>
      </c>
      <c r="D2891" s="14" t="s">
        <v>65</v>
      </c>
      <c r="E2891" s="15" t="s">
        <v>1391</v>
      </c>
      <c r="F2891" s="16">
        <v>30</v>
      </c>
      <c r="G2891" s="17">
        <v>12</v>
      </c>
      <c r="H2891" s="18">
        <f t="shared" si="227"/>
        <v>360</v>
      </c>
      <c r="I2891" s="14" t="str">
        <f t="shared" si="228"/>
        <v>ITA-zan PAM-12</v>
      </c>
      <c r="J2891" s="32" t="str">
        <f>MID(Tabella1[[#This Row],[COD PRODOTTO]],3,3)</f>
        <v>808</v>
      </c>
      <c r="K2891" s="32"/>
      <c r="L2891" t="str">
        <f t="shared" si="229"/>
        <v>terminato</v>
      </c>
      <c r="M2891" t="str">
        <f t="shared" si="230"/>
        <v>L8808013</v>
      </c>
      <c r="N2891" t="str">
        <f>TRIM(C2891)</f>
        <v>ITA</v>
      </c>
      <c r="O2891" t="str">
        <f>TRIM(D2891)</f>
        <v>zan PAM</v>
      </c>
      <c r="P2891" t="str">
        <f>TRIM(E2891)</f>
        <v>non terminato</v>
      </c>
      <c r="Q2891" t="str">
        <f>TRIM(F2891)</f>
        <v>30</v>
      </c>
      <c r="R2891" t="str">
        <f>TRIM(G2891)</f>
        <v>12</v>
      </c>
    </row>
    <row r="2892" spans="1:18" ht="12.75" customHeight="1" x14ac:dyDescent="0.3">
      <c r="A2892" s="16">
        <v>2897</v>
      </c>
      <c r="B2892" s="14" t="s">
        <v>1370</v>
      </c>
      <c r="C2892" s="14" t="s">
        <v>8</v>
      </c>
      <c r="D2892" s="14" t="s">
        <v>9</v>
      </c>
      <c r="E2892" s="15" t="s">
        <v>1391</v>
      </c>
      <c r="F2892" s="16">
        <v>20</v>
      </c>
      <c r="G2892" s="17">
        <v>30</v>
      </c>
      <c r="H2892" s="18">
        <f t="shared" si="227"/>
        <v>600</v>
      </c>
      <c r="I2892" s="14" t="str">
        <f t="shared" si="228"/>
        <v>ITA-SG-30</v>
      </c>
      <c r="J2892" s="32" t="str">
        <f>MID(Tabella1[[#This Row],[COD PRODOTTO]],3,3)</f>
        <v>175</v>
      </c>
      <c r="K2892" s="32"/>
      <c r="L2892" t="str">
        <f t="shared" si="229"/>
        <v>terminato</v>
      </c>
      <c r="M2892" t="str">
        <f t="shared" si="230"/>
        <v>G4175075</v>
      </c>
      <c r="N2892" t="str">
        <f>TRIM(C2892)</f>
        <v>ITA</v>
      </c>
      <c r="O2892" t="str">
        <f>TRIM(D2892)</f>
        <v>SG</v>
      </c>
      <c r="P2892" t="str">
        <f>TRIM(E2892)</f>
        <v>non terminato</v>
      </c>
      <c r="Q2892" t="str">
        <f>TRIM(F2892)</f>
        <v>20</v>
      </c>
      <c r="R2892" t="str">
        <f>TRIM(G2892)</f>
        <v>30</v>
      </c>
    </row>
    <row r="2893" spans="1:18" ht="12.75" customHeight="1" x14ac:dyDescent="0.3">
      <c r="A2893" s="16">
        <v>2898</v>
      </c>
      <c r="B2893" s="14" t="s">
        <v>1370</v>
      </c>
      <c r="C2893" s="14" t="s">
        <v>8</v>
      </c>
      <c r="D2893" s="14" t="s">
        <v>9</v>
      </c>
      <c r="E2893" s="14" t="s">
        <v>10</v>
      </c>
      <c r="F2893" s="16">
        <v>0</v>
      </c>
      <c r="G2893" s="17">
        <v>22</v>
      </c>
      <c r="H2893" s="18" t="str">
        <f t="shared" si="227"/>
        <v/>
      </c>
      <c r="I2893" s="14" t="str">
        <f t="shared" si="228"/>
        <v>ITA-SG-22</v>
      </c>
      <c r="J2893" s="32" t="str">
        <f>MID(Tabella1[[#This Row],[COD PRODOTTO]],3,3)</f>
        <v>175</v>
      </c>
      <c r="K2893" s="32"/>
      <c r="L2893" t="str">
        <f t="shared" si="229"/>
        <v>terminato</v>
      </c>
      <c r="M2893" t="str">
        <f t="shared" si="230"/>
        <v>G4175075</v>
      </c>
      <c r="N2893" t="str">
        <f>TRIM(C2893)</f>
        <v>ITA</v>
      </c>
      <c r="O2893" t="str">
        <f>TRIM(D2893)</f>
        <v>SG</v>
      </c>
      <c r="P2893" t="str">
        <f>TRIM(E2893)</f>
        <v>terminato</v>
      </c>
      <c r="Q2893" t="str">
        <f>TRIM(F2893)</f>
        <v>0</v>
      </c>
      <c r="R2893" t="str">
        <f>TRIM(G2893)</f>
        <v>22</v>
      </c>
    </row>
    <row r="2894" spans="1:18" ht="12.75" customHeight="1" x14ac:dyDescent="0.3">
      <c r="A2894" s="16">
        <v>2899</v>
      </c>
      <c r="B2894" s="14" t="s">
        <v>1371</v>
      </c>
      <c r="C2894" s="14" t="s">
        <v>8</v>
      </c>
      <c r="D2894" s="14" t="s">
        <v>97</v>
      </c>
      <c r="E2894" s="15" t="s">
        <v>1391</v>
      </c>
      <c r="F2894" s="16">
        <v>10</v>
      </c>
      <c r="G2894" s="17">
        <v>21</v>
      </c>
      <c r="H2894" s="18">
        <f t="shared" si="227"/>
        <v>210</v>
      </c>
      <c r="I2894" s="14" t="str">
        <f t="shared" si="228"/>
        <v>ITA-zan SPA-21</v>
      </c>
      <c r="J2894" s="32" t="str">
        <f>MID(Tabella1[[#This Row],[COD PRODOTTO]],3,3)</f>
        <v>169</v>
      </c>
      <c r="K2894" s="32"/>
      <c r="L2894" t="str">
        <f t="shared" si="229"/>
        <v>terminato</v>
      </c>
      <c r="M2894" t="str">
        <f t="shared" si="230"/>
        <v>M9169648</v>
      </c>
      <c r="N2894" t="str">
        <f>TRIM(C2894)</f>
        <v>ITA</v>
      </c>
      <c r="O2894" t="str">
        <f>TRIM(D2894)</f>
        <v>zan SPA</v>
      </c>
      <c r="P2894" t="str">
        <f>TRIM(E2894)</f>
        <v>non terminato</v>
      </c>
      <c r="Q2894" t="str">
        <f>TRIM(F2894)</f>
        <v>10</v>
      </c>
      <c r="R2894" t="str">
        <f>TRIM(G2894)</f>
        <v>21</v>
      </c>
    </row>
    <row r="2895" spans="1:18" ht="12.75" customHeight="1" x14ac:dyDescent="0.3">
      <c r="A2895" s="16">
        <v>2900</v>
      </c>
      <c r="B2895" s="14" t="s">
        <v>1371</v>
      </c>
      <c r="C2895" s="14" t="s">
        <v>8</v>
      </c>
      <c r="D2895" s="14" t="s">
        <v>97</v>
      </c>
      <c r="E2895" s="14" t="s">
        <v>10</v>
      </c>
      <c r="F2895" s="16">
        <v>0</v>
      </c>
      <c r="G2895" s="17">
        <v>12</v>
      </c>
      <c r="H2895" s="18" t="str">
        <f t="shared" si="227"/>
        <v/>
      </c>
      <c r="I2895" s="14" t="str">
        <f t="shared" si="228"/>
        <v>ITA-zan SPA-12</v>
      </c>
      <c r="J2895" s="32" t="str">
        <f>MID(Tabella1[[#This Row],[COD PRODOTTO]],3,3)</f>
        <v>169</v>
      </c>
      <c r="K2895" s="32"/>
      <c r="L2895" t="str">
        <f t="shared" si="229"/>
        <v>terminato</v>
      </c>
      <c r="M2895" t="str">
        <f t="shared" si="230"/>
        <v>M9169648</v>
      </c>
      <c r="N2895" t="str">
        <f>TRIM(C2895)</f>
        <v>ITA</v>
      </c>
      <c r="O2895" t="str">
        <f>TRIM(D2895)</f>
        <v>zan SPA</v>
      </c>
      <c r="P2895" t="str">
        <f>TRIM(E2895)</f>
        <v>terminato</v>
      </c>
      <c r="Q2895" t="str">
        <f>TRIM(F2895)</f>
        <v>0</v>
      </c>
      <c r="R2895" t="str">
        <f>TRIM(G2895)</f>
        <v>12</v>
      </c>
    </row>
    <row r="2896" spans="1:18" ht="12.75" customHeight="1" x14ac:dyDescent="0.3">
      <c r="A2896" s="16">
        <v>2901</v>
      </c>
      <c r="B2896" s="14" t="s">
        <v>1371</v>
      </c>
      <c r="C2896" s="14" t="s">
        <v>8</v>
      </c>
      <c r="D2896" s="14" t="s">
        <v>97</v>
      </c>
      <c r="E2896" s="15" t="s">
        <v>1391</v>
      </c>
      <c r="F2896" s="16">
        <v>30</v>
      </c>
      <c r="G2896" s="17">
        <v>10</v>
      </c>
      <c r="H2896" s="18">
        <f t="shared" si="227"/>
        <v>300</v>
      </c>
      <c r="I2896" s="14" t="str">
        <f t="shared" si="228"/>
        <v>ITA-zan SPA-10</v>
      </c>
      <c r="J2896" s="32" t="str">
        <f>MID(Tabella1[[#This Row],[COD PRODOTTO]],3,3)</f>
        <v>169</v>
      </c>
      <c r="K2896" s="32"/>
      <c r="L2896" t="str">
        <f t="shared" si="229"/>
        <v>terminato</v>
      </c>
      <c r="M2896" t="str">
        <f t="shared" si="230"/>
        <v>M9169648</v>
      </c>
      <c r="N2896" t="str">
        <f>TRIM(C2896)</f>
        <v>ITA</v>
      </c>
      <c r="O2896" t="str">
        <f>TRIM(D2896)</f>
        <v>zan SPA</v>
      </c>
      <c r="P2896" t="str">
        <f>TRIM(E2896)</f>
        <v>non terminato</v>
      </c>
      <c r="Q2896" t="str">
        <f>TRIM(F2896)</f>
        <v>30</v>
      </c>
      <c r="R2896" t="str">
        <f>TRIM(G2896)</f>
        <v>10</v>
      </c>
    </row>
    <row r="2897" spans="1:18" ht="12.75" customHeight="1" x14ac:dyDescent="0.3">
      <c r="A2897" s="16">
        <v>2902</v>
      </c>
      <c r="B2897" s="14" t="s">
        <v>1372</v>
      </c>
      <c r="C2897" s="14" t="s">
        <v>8</v>
      </c>
      <c r="D2897" s="14" t="s">
        <v>36</v>
      </c>
      <c r="E2897" s="14" t="s">
        <v>10</v>
      </c>
      <c r="F2897" s="16">
        <v>0</v>
      </c>
      <c r="G2897" s="17">
        <v>24</v>
      </c>
      <c r="H2897" s="18" t="str">
        <f t="shared" si="227"/>
        <v/>
      </c>
      <c r="I2897" s="14" t="str">
        <f t="shared" si="228"/>
        <v>ITA-zan VETRI-24</v>
      </c>
      <c r="J2897" s="32" t="str">
        <f>MID(Tabella1[[#This Row],[COD PRODOTTO]],3,3)</f>
        <v>001</v>
      </c>
      <c r="K2897" s="32"/>
      <c r="L2897" t="str">
        <f t="shared" si="229"/>
        <v>terminato</v>
      </c>
      <c r="M2897" t="str">
        <f t="shared" si="230"/>
        <v>P1001128</v>
      </c>
      <c r="N2897" t="str">
        <f>TRIM(C2897)</f>
        <v>ITA</v>
      </c>
      <c r="O2897" t="str">
        <f>TRIM(D2897)</f>
        <v>zan VETRI</v>
      </c>
      <c r="P2897" t="str">
        <f>TRIM(E2897)</f>
        <v>terminato</v>
      </c>
      <c r="Q2897" t="str">
        <f>TRIM(F2897)</f>
        <v>0</v>
      </c>
      <c r="R2897" t="str">
        <f>TRIM(G2897)</f>
        <v>24</v>
      </c>
    </row>
    <row r="2898" spans="1:18" ht="12.75" customHeight="1" x14ac:dyDescent="0.3">
      <c r="A2898" s="16">
        <v>2903</v>
      </c>
      <c r="B2898" s="14" t="s">
        <v>1373</v>
      </c>
      <c r="C2898" s="14" t="s">
        <v>8</v>
      </c>
      <c r="D2898" s="14" t="s">
        <v>36</v>
      </c>
      <c r="E2898" s="15" t="s">
        <v>1391</v>
      </c>
      <c r="F2898" s="16">
        <v>30</v>
      </c>
      <c r="G2898" s="17">
        <v>36</v>
      </c>
      <c r="H2898" s="18">
        <f t="shared" si="227"/>
        <v>1080</v>
      </c>
      <c r="I2898" s="14" t="str">
        <f t="shared" si="228"/>
        <v>ITA-zan VETRI-36</v>
      </c>
      <c r="J2898" s="32" t="str">
        <f>MID(Tabella1[[#This Row],[COD PRODOTTO]],3,3)</f>
        <v>989</v>
      </c>
      <c r="K2898" s="32"/>
      <c r="L2898" t="str">
        <f t="shared" si="229"/>
        <v>terminato</v>
      </c>
      <c r="M2898" t="str">
        <f t="shared" si="230"/>
        <v>U2989981</v>
      </c>
      <c r="N2898" t="str">
        <f>TRIM(C2898)</f>
        <v>ITA</v>
      </c>
      <c r="O2898" t="str">
        <f>TRIM(D2898)</f>
        <v>zan VETRI</v>
      </c>
      <c r="P2898" t="str">
        <f>TRIM(E2898)</f>
        <v>non terminato</v>
      </c>
      <c r="Q2898" t="str">
        <f>TRIM(F2898)</f>
        <v>30</v>
      </c>
      <c r="R2898" t="str">
        <f>TRIM(G2898)</f>
        <v>36</v>
      </c>
    </row>
    <row r="2899" spans="1:18" ht="12.75" customHeight="1" x14ac:dyDescent="0.3">
      <c r="A2899" s="16">
        <v>2904</v>
      </c>
      <c r="B2899" s="14" t="s">
        <v>1374</v>
      </c>
      <c r="C2899" s="14" t="s">
        <v>8</v>
      </c>
      <c r="D2899" s="14" t="s">
        <v>65</v>
      </c>
      <c r="E2899" s="15" t="s">
        <v>1391</v>
      </c>
      <c r="F2899" s="16">
        <v>10</v>
      </c>
      <c r="G2899" s="17">
        <v>10</v>
      </c>
      <c r="H2899" s="18">
        <f t="shared" si="227"/>
        <v>100</v>
      </c>
      <c r="I2899" s="14" t="str">
        <f t="shared" si="228"/>
        <v>ITA-zan PAM-10</v>
      </c>
      <c r="J2899" s="32" t="str">
        <f>MID(Tabella1[[#This Row],[COD PRODOTTO]],3,3)</f>
        <v>390</v>
      </c>
      <c r="K2899" s="32"/>
      <c r="L2899" t="str">
        <f t="shared" si="229"/>
        <v>terminato</v>
      </c>
      <c r="M2899" t="str">
        <f t="shared" si="230"/>
        <v>A8390147</v>
      </c>
      <c r="N2899" t="str">
        <f>TRIM(C2899)</f>
        <v>ITA</v>
      </c>
      <c r="O2899" t="str">
        <f>TRIM(D2899)</f>
        <v>zan PAM</v>
      </c>
      <c r="P2899" t="str">
        <f>TRIM(E2899)</f>
        <v>non terminato</v>
      </c>
      <c r="Q2899" t="str">
        <f>TRIM(F2899)</f>
        <v>10</v>
      </c>
      <c r="R2899" t="str">
        <f>TRIM(G2899)</f>
        <v>10</v>
      </c>
    </row>
    <row r="2900" spans="1:18" ht="12.75" customHeight="1" x14ac:dyDescent="0.3">
      <c r="A2900" s="16">
        <v>2905</v>
      </c>
      <c r="B2900" s="14" t="s">
        <v>1374</v>
      </c>
      <c r="C2900" s="14" t="s">
        <v>8</v>
      </c>
      <c r="D2900" s="14" t="s">
        <v>65</v>
      </c>
      <c r="E2900" s="14" t="s">
        <v>10</v>
      </c>
      <c r="F2900" s="16">
        <v>0</v>
      </c>
      <c r="G2900" s="17">
        <v>34</v>
      </c>
      <c r="H2900" s="18" t="str">
        <f t="shared" si="227"/>
        <v/>
      </c>
      <c r="I2900" s="14" t="str">
        <f t="shared" si="228"/>
        <v>ITA-zan PAM-34</v>
      </c>
      <c r="J2900" s="32" t="str">
        <f>MID(Tabella1[[#This Row],[COD PRODOTTO]],3,3)</f>
        <v>390</v>
      </c>
      <c r="K2900" s="32"/>
      <c r="L2900" t="str">
        <f t="shared" si="229"/>
        <v>terminato</v>
      </c>
      <c r="M2900" t="str">
        <f t="shared" si="230"/>
        <v>A8390147</v>
      </c>
      <c r="N2900" t="str">
        <f>TRIM(C2900)</f>
        <v>ITA</v>
      </c>
      <c r="O2900" t="str">
        <f>TRIM(D2900)</f>
        <v>zan PAM</v>
      </c>
      <c r="P2900" t="str">
        <f>TRIM(E2900)</f>
        <v>terminato</v>
      </c>
      <c r="Q2900" t="str">
        <f>TRIM(F2900)</f>
        <v>0</v>
      </c>
      <c r="R2900" t="str">
        <f>TRIM(G2900)</f>
        <v>34</v>
      </c>
    </row>
    <row r="2901" spans="1:18" ht="12.75" customHeight="1" x14ac:dyDescent="0.3">
      <c r="A2901" s="16">
        <v>2906</v>
      </c>
      <c r="B2901" s="14" t="s">
        <v>1374</v>
      </c>
      <c r="C2901" s="14" t="s">
        <v>8</v>
      </c>
      <c r="D2901" s="14" t="s">
        <v>65</v>
      </c>
      <c r="E2901" s="15" t="s">
        <v>1391</v>
      </c>
      <c r="F2901" s="16">
        <v>30</v>
      </c>
      <c r="G2901" s="17">
        <v>37</v>
      </c>
      <c r="H2901" s="18">
        <f t="shared" si="227"/>
        <v>1110</v>
      </c>
      <c r="I2901" s="14" t="str">
        <f t="shared" si="228"/>
        <v>ITA-zan PAM-37</v>
      </c>
      <c r="J2901" s="32" t="str">
        <f>MID(Tabella1[[#This Row],[COD PRODOTTO]],3,3)</f>
        <v>390</v>
      </c>
      <c r="K2901" s="32"/>
      <c r="L2901" t="str">
        <f t="shared" si="229"/>
        <v>terminato</v>
      </c>
      <c r="M2901" t="str">
        <f t="shared" si="230"/>
        <v>A8390147</v>
      </c>
      <c r="N2901" t="str">
        <f>TRIM(C2901)</f>
        <v>ITA</v>
      </c>
      <c r="O2901" t="str">
        <f>TRIM(D2901)</f>
        <v>zan PAM</v>
      </c>
      <c r="P2901" t="str">
        <f>TRIM(E2901)</f>
        <v>non terminato</v>
      </c>
      <c r="Q2901" t="str">
        <f>TRIM(F2901)</f>
        <v>30</v>
      </c>
      <c r="R2901" t="str">
        <f>TRIM(G2901)</f>
        <v>37</v>
      </c>
    </row>
    <row r="2902" spans="1:18" ht="12.75" customHeight="1" x14ac:dyDescent="0.3">
      <c r="A2902" s="16">
        <v>2907</v>
      </c>
      <c r="B2902" s="14" t="s">
        <v>1375</v>
      </c>
      <c r="C2902" s="14" t="s">
        <v>30</v>
      </c>
      <c r="D2902" s="14" t="s">
        <v>16</v>
      </c>
      <c r="E2902" s="14" t="s">
        <v>10</v>
      </c>
      <c r="F2902" s="16">
        <v>0</v>
      </c>
      <c r="G2902" s="17">
        <v>27</v>
      </c>
      <c r="H2902" s="18" t="str">
        <f t="shared" si="227"/>
        <v/>
      </c>
      <c r="I2902" s="14" t="str">
        <f t="shared" si="228"/>
        <v>NON PRESENTE-EGYPTIAN SAE-27</v>
      </c>
      <c r="J2902" s="32" t="str">
        <f>MID(Tabella1[[#This Row],[COD PRODOTTO]],3,3)</f>
        <v>807</v>
      </c>
      <c r="K2902" s="32"/>
      <c r="L2902" t="str">
        <f t="shared" si="229"/>
        <v>terminato</v>
      </c>
      <c r="M2902" t="str">
        <f t="shared" si="230"/>
        <v>A1807161</v>
      </c>
      <c r="N2902" t="str">
        <f>TRIM(C2902)</f>
        <v>NON PRESENTE</v>
      </c>
      <c r="O2902" t="str">
        <f>TRIM(D2902)</f>
        <v>EGYPTIAN SAE</v>
      </c>
      <c r="P2902" t="str">
        <f>TRIM(E2902)</f>
        <v>terminato</v>
      </c>
      <c r="Q2902" t="str">
        <f>TRIM(F2902)</f>
        <v>0</v>
      </c>
      <c r="R2902" t="str">
        <f>TRIM(G2902)</f>
        <v>27</v>
      </c>
    </row>
    <row r="2903" spans="1:18" ht="12.75" customHeight="1" x14ac:dyDescent="0.3">
      <c r="A2903" s="16">
        <v>2908</v>
      </c>
      <c r="B2903" s="14" t="s">
        <v>1375</v>
      </c>
      <c r="C2903" s="14" t="s">
        <v>30</v>
      </c>
      <c r="D2903" s="14" t="s">
        <v>16</v>
      </c>
      <c r="E2903" s="15" t="s">
        <v>1391</v>
      </c>
      <c r="F2903" s="16">
        <v>10</v>
      </c>
      <c r="G2903" s="17">
        <v>26</v>
      </c>
      <c r="H2903" s="18">
        <f t="shared" si="227"/>
        <v>260</v>
      </c>
      <c r="I2903" s="14" t="str">
        <f t="shared" si="228"/>
        <v>NON PRESENTE-EGYPTIAN SAE-26</v>
      </c>
      <c r="J2903" s="32" t="str">
        <f>MID(Tabella1[[#This Row],[COD PRODOTTO]],3,3)</f>
        <v>807</v>
      </c>
      <c r="K2903" s="32"/>
      <c r="L2903" t="str">
        <f t="shared" si="229"/>
        <v>terminato</v>
      </c>
      <c r="M2903" t="str">
        <f t="shared" si="230"/>
        <v>A1807161</v>
      </c>
      <c r="N2903" t="str">
        <f>TRIM(C2903)</f>
        <v>NON PRESENTE</v>
      </c>
      <c r="O2903" t="str">
        <f>TRIM(D2903)</f>
        <v>EGYPTIAN SAE</v>
      </c>
      <c r="P2903" t="str">
        <f>TRIM(E2903)</f>
        <v>non terminato</v>
      </c>
      <c r="Q2903" t="str">
        <f>TRIM(F2903)</f>
        <v>10</v>
      </c>
      <c r="R2903" t="str">
        <f>TRIM(G2903)</f>
        <v>26</v>
      </c>
    </row>
    <row r="2904" spans="1:18" ht="12.75" customHeight="1" x14ac:dyDescent="0.3">
      <c r="A2904" s="16">
        <v>2909</v>
      </c>
      <c r="B2904" s="14" t="s">
        <v>1376</v>
      </c>
      <c r="C2904" s="14" t="s">
        <v>8</v>
      </c>
      <c r="D2904" s="14" t="s">
        <v>9</v>
      </c>
      <c r="E2904" s="14" t="s">
        <v>10</v>
      </c>
      <c r="F2904" s="16">
        <v>0</v>
      </c>
      <c r="G2904" s="17">
        <v>14</v>
      </c>
      <c r="H2904" s="18" t="str">
        <f t="shared" si="227"/>
        <v/>
      </c>
      <c r="I2904" s="14" t="str">
        <f t="shared" si="228"/>
        <v>ITA-SG-14</v>
      </c>
      <c r="J2904" s="32" t="str">
        <f>MID(Tabella1[[#This Row],[COD PRODOTTO]],3,3)</f>
        <v>475</v>
      </c>
      <c r="K2904" s="32"/>
      <c r="L2904" t="str">
        <f t="shared" si="229"/>
        <v>terminato</v>
      </c>
      <c r="M2904" t="str">
        <f t="shared" si="230"/>
        <v>A0475278</v>
      </c>
      <c r="N2904" t="str">
        <f>TRIM(C2904)</f>
        <v>ITA</v>
      </c>
      <c r="O2904" t="str">
        <f>TRIM(D2904)</f>
        <v>SG</v>
      </c>
      <c r="P2904" t="str">
        <f>TRIM(E2904)</f>
        <v>terminato</v>
      </c>
      <c r="Q2904" t="str">
        <f>TRIM(F2904)</f>
        <v>0</v>
      </c>
      <c r="R2904" t="str">
        <f>TRIM(G2904)</f>
        <v>14</v>
      </c>
    </row>
    <row r="2905" spans="1:18" ht="12.75" customHeight="1" x14ac:dyDescent="0.3">
      <c r="A2905" s="16">
        <v>2910</v>
      </c>
      <c r="B2905" s="14" t="s">
        <v>1376</v>
      </c>
      <c r="C2905" s="14" t="s">
        <v>8</v>
      </c>
      <c r="D2905" s="14" t="s">
        <v>9</v>
      </c>
      <c r="E2905" s="15" t="s">
        <v>1391</v>
      </c>
      <c r="F2905" s="16">
        <v>10</v>
      </c>
      <c r="G2905" s="17">
        <v>29</v>
      </c>
      <c r="H2905" s="18">
        <f t="shared" si="227"/>
        <v>290</v>
      </c>
      <c r="I2905" s="14" t="str">
        <f t="shared" si="228"/>
        <v>ITA-SG-29</v>
      </c>
      <c r="J2905" s="32" t="str">
        <f>MID(Tabella1[[#This Row],[COD PRODOTTO]],3,3)</f>
        <v>475</v>
      </c>
      <c r="K2905" s="32"/>
      <c r="L2905" t="str">
        <f t="shared" si="229"/>
        <v>terminato</v>
      </c>
      <c r="M2905" t="str">
        <f t="shared" si="230"/>
        <v>A0475278</v>
      </c>
      <c r="N2905" t="str">
        <f>TRIM(C2905)</f>
        <v>ITA</v>
      </c>
      <c r="O2905" t="str">
        <f>TRIM(D2905)</f>
        <v>SG</v>
      </c>
      <c r="P2905" t="str">
        <f>TRIM(E2905)</f>
        <v>non terminato</v>
      </c>
      <c r="Q2905" t="str">
        <f>TRIM(F2905)</f>
        <v>10</v>
      </c>
      <c r="R2905" t="str">
        <f>TRIM(G2905)</f>
        <v>29</v>
      </c>
    </row>
    <row r="2906" spans="1:18" ht="12.75" customHeight="1" x14ac:dyDescent="0.3">
      <c r="A2906" s="16">
        <v>2911</v>
      </c>
      <c r="B2906" s="14" t="s">
        <v>1377</v>
      </c>
      <c r="C2906" s="14" t="s">
        <v>8</v>
      </c>
      <c r="D2906" s="14" t="s">
        <v>75</v>
      </c>
      <c r="E2906" s="14" t="s">
        <v>10</v>
      </c>
      <c r="F2906" s="16">
        <v>0</v>
      </c>
      <c r="G2906" s="17">
        <v>33</v>
      </c>
      <c r="H2906" s="18" t="str">
        <f t="shared" si="227"/>
        <v/>
      </c>
      <c r="I2906" s="14" t="str">
        <f t="shared" si="228"/>
        <v>ITA-lollo SRL-33</v>
      </c>
      <c r="J2906" s="32" t="str">
        <f>MID(Tabella1[[#This Row],[COD PRODOTTO]],3,3)</f>
        <v>229</v>
      </c>
      <c r="K2906" s="32"/>
      <c r="L2906" t="str">
        <f t="shared" si="229"/>
        <v>terminato</v>
      </c>
      <c r="M2906" t="str">
        <f t="shared" si="230"/>
        <v>G1229673</v>
      </c>
      <c r="N2906" t="str">
        <f>TRIM(C2906)</f>
        <v>ITA</v>
      </c>
      <c r="O2906" t="str">
        <f>TRIM(D2906)</f>
        <v>lollo SRL</v>
      </c>
      <c r="P2906" t="str">
        <f>TRIM(E2906)</f>
        <v>terminato</v>
      </c>
      <c r="Q2906" t="str">
        <f>TRIM(F2906)</f>
        <v>0</v>
      </c>
      <c r="R2906" t="str">
        <f>TRIM(G2906)</f>
        <v>33</v>
      </c>
    </row>
    <row r="2907" spans="1:18" ht="12.75" customHeight="1" x14ac:dyDescent="0.3">
      <c r="A2907" s="16">
        <v>2912</v>
      </c>
      <c r="B2907" s="14" t="s">
        <v>1378</v>
      </c>
      <c r="C2907" s="14" t="s">
        <v>14</v>
      </c>
      <c r="D2907" s="14" t="s">
        <v>23</v>
      </c>
      <c r="E2907" s="14" t="s">
        <v>10</v>
      </c>
      <c r="F2907" s="16">
        <v>0</v>
      </c>
      <c r="G2907" s="17">
        <v>29</v>
      </c>
      <c r="H2907" s="18" t="str">
        <f t="shared" si="227"/>
        <v/>
      </c>
      <c r="I2907" s="14" t="str">
        <f t="shared" si="228"/>
        <v>EGY-zan pin assuf S.A.E.-29</v>
      </c>
      <c r="J2907" s="32" t="str">
        <f>MID(Tabella1[[#This Row],[COD PRODOTTO]],3,3)</f>
        <v>717</v>
      </c>
      <c r="K2907" s="32"/>
      <c r="L2907" t="str">
        <f t="shared" si="229"/>
        <v>terminato</v>
      </c>
      <c r="M2907" t="str">
        <f t="shared" si="230"/>
        <v>M7717672</v>
      </c>
      <c r="N2907" t="str">
        <f>TRIM(C2907)</f>
        <v>EGY</v>
      </c>
      <c r="O2907" t="str">
        <f>TRIM(D2907)</f>
        <v>zan pin assuf S.A.E.</v>
      </c>
      <c r="P2907" t="str">
        <f>TRIM(E2907)</f>
        <v>terminato</v>
      </c>
      <c r="Q2907" t="str">
        <f>TRIM(F2907)</f>
        <v>0</v>
      </c>
      <c r="R2907" t="str">
        <f>TRIM(G2907)</f>
        <v>29</v>
      </c>
    </row>
    <row r="2908" spans="1:18" ht="12.75" customHeight="1" x14ac:dyDescent="0.3">
      <c r="A2908" s="16">
        <v>2913</v>
      </c>
      <c r="B2908" s="14" t="s">
        <v>1378</v>
      </c>
      <c r="C2908" s="14" t="s">
        <v>14</v>
      </c>
      <c r="D2908" s="14" t="s">
        <v>23</v>
      </c>
      <c r="E2908" s="15" t="s">
        <v>1391</v>
      </c>
      <c r="F2908" s="16">
        <v>30</v>
      </c>
      <c r="G2908" s="17">
        <v>11</v>
      </c>
      <c r="H2908" s="18">
        <f t="shared" si="227"/>
        <v>330</v>
      </c>
      <c r="I2908" s="14" t="str">
        <f t="shared" si="228"/>
        <v>EGY-zan pin assuf S.A.E.-11</v>
      </c>
      <c r="J2908" s="32" t="str">
        <f>MID(Tabella1[[#This Row],[COD PRODOTTO]],3,3)</f>
        <v>717</v>
      </c>
      <c r="K2908" s="32"/>
      <c r="L2908" t="str">
        <f t="shared" si="229"/>
        <v>terminato</v>
      </c>
      <c r="M2908" t="str">
        <f t="shared" si="230"/>
        <v>M7717672</v>
      </c>
      <c r="N2908" t="str">
        <f>TRIM(C2908)</f>
        <v>EGY</v>
      </c>
      <c r="O2908" t="str">
        <f>TRIM(D2908)</f>
        <v>zan pin assuf S.A.E.</v>
      </c>
      <c r="P2908" t="str">
        <f>TRIM(E2908)</f>
        <v>non terminato</v>
      </c>
      <c r="Q2908" t="str">
        <f>TRIM(F2908)</f>
        <v>30</v>
      </c>
      <c r="R2908" t="str">
        <f>TRIM(G2908)</f>
        <v>11</v>
      </c>
    </row>
    <row r="2909" spans="1:18" ht="12.75" customHeight="1" x14ac:dyDescent="0.3">
      <c r="A2909" s="16">
        <v>2914</v>
      </c>
      <c r="B2909" s="14" t="s">
        <v>1378</v>
      </c>
      <c r="C2909" s="14" t="s">
        <v>14</v>
      </c>
      <c r="D2909" s="14" t="s">
        <v>23</v>
      </c>
      <c r="E2909" s="15" t="s">
        <v>1391</v>
      </c>
      <c r="F2909" s="16">
        <v>10</v>
      </c>
      <c r="G2909" s="17">
        <v>13</v>
      </c>
      <c r="H2909" s="18">
        <f t="shared" si="227"/>
        <v>130</v>
      </c>
      <c r="I2909" s="14" t="str">
        <f t="shared" si="228"/>
        <v>EGY-zan pin assuf S.A.E.-13</v>
      </c>
      <c r="J2909" s="32" t="str">
        <f>MID(Tabella1[[#This Row],[COD PRODOTTO]],3,3)</f>
        <v>717</v>
      </c>
      <c r="K2909" s="32"/>
      <c r="L2909" t="str">
        <f t="shared" si="229"/>
        <v>terminato</v>
      </c>
      <c r="M2909" t="str">
        <f t="shared" si="230"/>
        <v>M7717672</v>
      </c>
      <c r="N2909" t="str">
        <f>TRIM(C2909)</f>
        <v>EGY</v>
      </c>
      <c r="O2909" t="str">
        <f>TRIM(D2909)</f>
        <v>zan pin assuf S.A.E.</v>
      </c>
      <c r="P2909" t="str">
        <f>TRIM(E2909)</f>
        <v>non terminato</v>
      </c>
      <c r="Q2909" t="str">
        <f>TRIM(F2909)</f>
        <v>10</v>
      </c>
      <c r="R2909" t="str">
        <f>TRIM(G2909)</f>
        <v>13</v>
      </c>
    </row>
    <row r="2910" spans="1:18" ht="12.75" customHeight="1" x14ac:dyDescent="0.3">
      <c r="A2910" s="16">
        <v>2915</v>
      </c>
      <c r="B2910" s="14" t="s">
        <v>1378</v>
      </c>
      <c r="C2910" s="14" t="s">
        <v>14</v>
      </c>
      <c r="D2910" s="14" t="s">
        <v>23</v>
      </c>
      <c r="E2910" s="15" t="s">
        <v>1391</v>
      </c>
      <c r="F2910" s="16">
        <v>20</v>
      </c>
      <c r="G2910" s="17">
        <v>29</v>
      </c>
      <c r="H2910" s="18">
        <f t="shared" si="227"/>
        <v>580</v>
      </c>
      <c r="I2910" s="14" t="str">
        <f t="shared" si="228"/>
        <v>EGY-zan pin assuf S.A.E.-29</v>
      </c>
      <c r="J2910" s="32" t="str">
        <f>MID(Tabella1[[#This Row],[COD PRODOTTO]],3,3)</f>
        <v>717</v>
      </c>
      <c r="K2910" s="32"/>
      <c r="L2910" t="str">
        <f t="shared" si="229"/>
        <v>terminato</v>
      </c>
      <c r="M2910" t="str">
        <f t="shared" si="230"/>
        <v>M7717672</v>
      </c>
      <c r="N2910" t="str">
        <f>TRIM(C2910)</f>
        <v>EGY</v>
      </c>
      <c r="O2910" t="str">
        <f>TRIM(D2910)</f>
        <v>zan pin assuf S.A.E.</v>
      </c>
      <c r="P2910" t="str">
        <f>TRIM(E2910)</f>
        <v>non terminato</v>
      </c>
      <c r="Q2910" t="str">
        <f>TRIM(F2910)</f>
        <v>20</v>
      </c>
      <c r="R2910" t="str">
        <f>TRIM(G2910)</f>
        <v>29</v>
      </c>
    </row>
    <row r="2911" spans="1:18" ht="12.75" customHeight="1" x14ac:dyDescent="0.3">
      <c r="A2911" s="16">
        <v>2916</v>
      </c>
      <c r="B2911" s="14" t="s">
        <v>1379</v>
      </c>
      <c r="C2911" s="14" t="s">
        <v>83</v>
      </c>
      <c r="D2911" s="14" t="s">
        <v>199</v>
      </c>
      <c r="E2911" s="15" t="s">
        <v>1391</v>
      </c>
      <c r="F2911" s="16">
        <v>30</v>
      </c>
      <c r="G2911" s="17">
        <v>14</v>
      </c>
      <c r="H2911" s="18">
        <f t="shared" si="227"/>
        <v>420</v>
      </c>
      <c r="I2911" s="14" t="str">
        <f t="shared" si="228"/>
        <v>GRC-zan palla SA-14</v>
      </c>
      <c r="J2911" s="32" t="str">
        <f>MID(Tabella1[[#This Row],[COD PRODOTTO]],3,3)</f>
        <v>950</v>
      </c>
      <c r="K2911" s="32"/>
      <c r="L2911" t="str">
        <f t="shared" si="229"/>
        <v>terminato</v>
      </c>
      <c r="M2911" t="str">
        <f t="shared" si="230"/>
        <v>T2950749</v>
      </c>
      <c r="N2911" t="str">
        <f>TRIM(C2911)</f>
        <v>GRC</v>
      </c>
      <c r="O2911" t="str">
        <f>TRIM(D2911)</f>
        <v>zan palla SA</v>
      </c>
      <c r="P2911" t="str">
        <f>TRIM(E2911)</f>
        <v>non terminato</v>
      </c>
      <c r="Q2911" t="str">
        <f>TRIM(F2911)</f>
        <v>30</v>
      </c>
      <c r="R2911" t="str">
        <f>TRIM(G2911)</f>
        <v>14</v>
      </c>
    </row>
    <row r="2912" spans="1:18" ht="12.75" customHeight="1" x14ac:dyDescent="0.3">
      <c r="A2912" s="16">
        <v>2917</v>
      </c>
      <c r="B2912" s="14" t="s">
        <v>1379</v>
      </c>
      <c r="C2912" s="14" t="s">
        <v>83</v>
      </c>
      <c r="D2912" s="14" t="s">
        <v>199</v>
      </c>
      <c r="E2912" s="15" t="s">
        <v>1391</v>
      </c>
      <c r="F2912" s="16">
        <v>10</v>
      </c>
      <c r="G2912" s="17">
        <v>22</v>
      </c>
      <c r="H2912" s="18">
        <f t="shared" si="227"/>
        <v>220</v>
      </c>
      <c r="I2912" s="14" t="str">
        <f t="shared" si="228"/>
        <v>GRC-zan palla SA-22</v>
      </c>
      <c r="J2912" s="32" t="str">
        <f>MID(Tabella1[[#This Row],[COD PRODOTTO]],3,3)</f>
        <v>950</v>
      </c>
      <c r="K2912" s="32"/>
      <c r="L2912" t="str">
        <f t="shared" si="229"/>
        <v>terminato</v>
      </c>
      <c r="M2912" t="str">
        <f t="shared" si="230"/>
        <v>T2950749</v>
      </c>
      <c r="N2912" t="str">
        <f>TRIM(C2912)</f>
        <v>GRC</v>
      </c>
      <c r="O2912" t="str">
        <f>TRIM(D2912)</f>
        <v>zan palla SA</v>
      </c>
      <c r="P2912" t="str">
        <f>TRIM(E2912)</f>
        <v>non terminato</v>
      </c>
      <c r="Q2912" t="str">
        <f>TRIM(F2912)</f>
        <v>10</v>
      </c>
      <c r="R2912" t="str">
        <f>TRIM(G2912)</f>
        <v>22</v>
      </c>
    </row>
    <row r="2913" spans="1:18" ht="12.75" customHeight="1" x14ac:dyDescent="0.3">
      <c r="A2913" s="16">
        <v>2918</v>
      </c>
      <c r="B2913" s="14" t="s">
        <v>1379</v>
      </c>
      <c r="C2913" s="14" t="s">
        <v>83</v>
      </c>
      <c r="D2913" s="14" t="s">
        <v>199</v>
      </c>
      <c r="E2913" s="14" t="s">
        <v>10</v>
      </c>
      <c r="F2913" s="16">
        <v>0</v>
      </c>
      <c r="G2913" s="17">
        <v>25</v>
      </c>
      <c r="H2913" s="18" t="str">
        <f t="shared" si="227"/>
        <v/>
      </c>
      <c r="I2913" s="14" t="str">
        <f t="shared" si="228"/>
        <v>GRC-zan palla SA-25</v>
      </c>
      <c r="J2913" s="32" t="str">
        <f>MID(Tabella1[[#This Row],[COD PRODOTTO]],3,3)</f>
        <v>950</v>
      </c>
      <c r="K2913" s="32"/>
      <c r="L2913" t="str">
        <f t="shared" si="229"/>
        <v>terminato</v>
      </c>
      <c r="M2913" t="str">
        <f t="shared" si="230"/>
        <v>T2950749</v>
      </c>
      <c r="N2913" t="str">
        <f>TRIM(C2913)</f>
        <v>GRC</v>
      </c>
      <c r="O2913" t="str">
        <f>TRIM(D2913)</f>
        <v>zan palla SA</v>
      </c>
      <c r="P2913" t="str">
        <f>TRIM(E2913)</f>
        <v>terminato</v>
      </c>
      <c r="Q2913" t="str">
        <f>TRIM(F2913)</f>
        <v>0</v>
      </c>
      <c r="R2913" t="str">
        <f t="shared" ref="R2913:R2927" si="231">TRIM(G2913)</f>
        <v>25</v>
      </c>
    </row>
    <row r="2914" spans="1:18" ht="12.75" customHeight="1" x14ac:dyDescent="0.3">
      <c r="A2914" s="16">
        <v>2919</v>
      </c>
      <c r="B2914" s="14" t="s">
        <v>1380</v>
      </c>
      <c r="C2914" s="14" t="s">
        <v>30</v>
      </c>
      <c r="D2914" s="14" t="s">
        <v>36</v>
      </c>
      <c r="E2914" s="14" t="s">
        <v>10</v>
      </c>
      <c r="F2914" s="16">
        <v>0</v>
      </c>
      <c r="G2914" s="17">
        <v>18</v>
      </c>
      <c r="H2914" s="18" t="str">
        <f t="shared" si="227"/>
        <v/>
      </c>
      <c r="I2914" s="14" t="str">
        <f t="shared" si="228"/>
        <v>NON PRESENTE-zan VETRI-18</v>
      </c>
      <c r="J2914" s="32" t="str">
        <f>MID(Tabella1[[#This Row],[COD PRODOTTO]],3,3)</f>
        <v>936</v>
      </c>
      <c r="K2914" s="32"/>
      <c r="L2914" t="str">
        <f t="shared" si="229"/>
        <v>terminato</v>
      </c>
      <c r="M2914" t="str">
        <f t="shared" si="230"/>
        <v>D2936429</v>
      </c>
      <c r="N2914" t="str">
        <f>TRIM(C2914)</f>
        <v>NON PRESENTE</v>
      </c>
      <c r="O2914" t="str">
        <f>TRIM(D2914)</f>
        <v>zan VETRI</v>
      </c>
      <c r="P2914" t="str">
        <f>TRIM(E2914)</f>
        <v>terminato</v>
      </c>
      <c r="Q2914" t="str">
        <f>TRIM(F2914)</f>
        <v>0</v>
      </c>
      <c r="R2914" t="str">
        <f t="shared" si="231"/>
        <v>18</v>
      </c>
    </row>
    <row r="2915" spans="1:18" ht="12.75" customHeight="1" x14ac:dyDescent="0.3">
      <c r="A2915" s="16">
        <v>2920</v>
      </c>
      <c r="B2915" s="14" t="s">
        <v>1381</v>
      </c>
      <c r="C2915" s="14" t="s">
        <v>8</v>
      </c>
      <c r="D2915" s="14" t="s">
        <v>36</v>
      </c>
      <c r="E2915" s="14" t="s">
        <v>10</v>
      </c>
      <c r="F2915" s="16">
        <v>0</v>
      </c>
      <c r="G2915" s="17">
        <v>19</v>
      </c>
      <c r="H2915" s="18" t="str">
        <f t="shared" si="227"/>
        <v/>
      </c>
      <c r="I2915" s="14" t="str">
        <f t="shared" si="228"/>
        <v>ITA-zan VETRI-19</v>
      </c>
      <c r="J2915" s="32" t="str">
        <f>MID(Tabella1[[#This Row],[COD PRODOTTO]],3,3)</f>
        <v>552</v>
      </c>
      <c r="K2915" s="32"/>
      <c r="L2915" t="str">
        <f t="shared" si="229"/>
        <v>terminato</v>
      </c>
      <c r="M2915" t="str">
        <f t="shared" si="230"/>
        <v>F9552595</v>
      </c>
      <c r="N2915" t="str">
        <f>TRIM(C2915)</f>
        <v>ITA</v>
      </c>
      <c r="O2915" t="str">
        <f>TRIM(D2915)</f>
        <v>zan VETRI</v>
      </c>
      <c r="P2915" t="str">
        <f>TRIM(E2915)</f>
        <v>terminato</v>
      </c>
      <c r="Q2915" t="str">
        <f>TRIM(F2915)</f>
        <v>0</v>
      </c>
      <c r="R2915" t="str">
        <f t="shared" si="231"/>
        <v>19</v>
      </c>
    </row>
    <row r="2916" spans="1:18" ht="12.75" customHeight="1" x14ac:dyDescent="0.3">
      <c r="A2916" s="16">
        <v>2921</v>
      </c>
      <c r="B2916" s="14" t="s">
        <v>1381</v>
      </c>
      <c r="C2916" s="14" t="s">
        <v>8</v>
      </c>
      <c r="D2916" s="14" t="s">
        <v>36</v>
      </c>
      <c r="E2916" s="15" t="s">
        <v>1391</v>
      </c>
      <c r="F2916" s="16">
        <v>30</v>
      </c>
      <c r="G2916" s="17">
        <v>13</v>
      </c>
      <c r="H2916" s="18">
        <f t="shared" si="227"/>
        <v>390</v>
      </c>
      <c r="I2916" s="14" t="str">
        <f t="shared" si="228"/>
        <v>ITA-zan VETRI-13</v>
      </c>
      <c r="J2916" s="32" t="str">
        <f>MID(Tabella1[[#This Row],[COD PRODOTTO]],3,3)</f>
        <v>552</v>
      </c>
      <c r="K2916" s="32"/>
      <c r="L2916" t="str">
        <f t="shared" si="229"/>
        <v>terminato</v>
      </c>
      <c r="M2916" t="str">
        <f t="shared" si="230"/>
        <v>F9552595</v>
      </c>
      <c r="N2916" t="str">
        <f>TRIM(C2916)</f>
        <v>ITA</v>
      </c>
      <c r="O2916" t="str">
        <f>TRIM(D2916)</f>
        <v>zan VETRI</v>
      </c>
      <c r="P2916" t="str">
        <f>TRIM(E2916)</f>
        <v>non terminato</v>
      </c>
      <c r="Q2916" t="str">
        <f>TRIM(F2916)</f>
        <v>30</v>
      </c>
      <c r="R2916" t="str">
        <f t="shared" si="231"/>
        <v>13</v>
      </c>
    </row>
    <row r="2917" spans="1:18" ht="12.75" customHeight="1" x14ac:dyDescent="0.3">
      <c r="A2917" s="16">
        <v>2922</v>
      </c>
      <c r="B2917" s="14" t="s">
        <v>1381</v>
      </c>
      <c r="C2917" s="14" t="s">
        <v>8</v>
      </c>
      <c r="D2917" s="14" t="s">
        <v>36</v>
      </c>
      <c r="E2917" s="15" t="s">
        <v>1391</v>
      </c>
      <c r="F2917" s="16">
        <v>10</v>
      </c>
      <c r="G2917" s="17">
        <v>29</v>
      </c>
      <c r="H2917" s="18">
        <f t="shared" si="227"/>
        <v>290</v>
      </c>
      <c r="I2917" s="14" t="str">
        <f t="shared" si="228"/>
        <v>ITA-zan VETRI-29</v>
      </c>
      <c r="J2917" s="32" t="str">
        <f>MID(Tabella1[[#This Row],[COD PRODOTTO]],3,3)</f>
        <v>552</v>
      </c>
      <c r="K2917" s="32"/>
      <c r="L2917" t="str">
        <f t="shared" si="229"/>
        <v>terminato</v>
      </c>
      <c r="M2917" t="str">
        <f t="shared" si="230"/>
        <v>F9552595</v>
      </c>
      <c r="N2917" t="str">
        <f>TRIM(C2917)</f>
        <v>ITA</v>
      </c>
      <c r="O2917" t="str">
        <f>TRIM(D2917)</f>
        <v>zan VETRI</v>
      </c>
      <c r="P2917" t="str">
        <f>TRIM(E2917)</f>
        <v>non terminato</v>
      </c>
      <c r="Q2917" t="str">
        <f>TRIM(F2917)</f>
        <v>10</v>
      </c>
      <c r="R2917" t="str">
        <f t="shared" si="231"/>
        <v>29</v>
      </c>
    </row>
    <row r="2918" spans="1:18" ht="12.75" customHeight="1" x14ac:dyDescent="0.3">
      <c r="A2918" s="16">
        <v>2923</v>
      </c>
      <c r="B2918" s="14" t="s">
        <v>1382</v>
      </c>
      <c r="C2918" s="14" t="s">
        <v>8</v>
      </c>
      <c r="D2918" s="14" t="s">
        <v>9</v>
      </c>
      <c r="E2918" s="14" t="s">
        <v>10</v>
      </c>
      <c r="F2918" s="16">
        <v>0</v>
      </c>
      <c r="G2918" s="17">
        <v>13</v>
      </c>
      <c r="H2918" s="18" t="str">
        <f t="shared" si="227"/>
        <v/>
      </c>
      <c r="I2918" s="14" t="str">
        <f t="shared" si="228"/>
        <v>ITA-SG-13</v>
      </c>
      <c r="J2918" s="32" t="str">
        <f>MID(Tabella1[[#This Row],[COD PRODOTTO]],3,3)</f>
        <v>578</v>
      </c>
      <c r="K2918" s="32"/>
      <c r="L2918" t="str">
        <f t="shared" si="229"/>
        <v>terminato</v>
      </c>
      <c r="M2918" t="str">
        <f t="shared" si="230"/>
        <v>S5578911</v>
      </c>
      <c r="N2918" t="str">
        <f>TRIM(C2918)</f>
        <v>ITA</v>
      </c>
      <c r="O2918" t="str">
        <f>TRIM(D2918)</f>
        <v>SG</v>
      </c>
      <c r="P2918" t="str">
        <f>TRIM(E2918)</f>
        <v>terminato</v>
      </c>
      <c r="Q2918" t="str">
        <f>TRIM(F2918)</f>
        <v>0</v>
      </c>
      <c r="R2918" t="str">
        <f t="shared" si="231"/>
        <v>13</v>
      </c>
    </row>
    <row r="2919" spans="1:18" ht="12.75" customHeight="1" x14ac:dyDescent="0.3">
      <c r="A2919" s="16">
        <v>2924</v>
      </c>
      <c r="B2919" s="14" t="s">
        <v>1382</v>
      </c>
      <c r="C2919" s="14" t="s">
        <v>8</v>
      </c>
      <c r="D2919" s="14" t="s">
        <v>9</v>
      </c>
      <c r="E2919" s="15" t="s">
        <v>1391</v>
      </c>
      <c r="F2919" s="16">
        <v>10</v>
      </c>
      <c r="G2919" s="17">
        <v>22</v>
      </c>
      <c r="H2919" s="18">
        <f t="shared" si="227"/>
        <v>220</v>
      </c>
      <c r="I2919" s="14" t="str">
        <f t="shared" si="228"/>
        <v>ITA-SG-22</v>
      </c>
      <c r="J2919" s="32" t="str">
        <f>MID(Tabella1[[#This Row],[COD PRODOTTO]],3,3)</f>
        <v>578</v>
      </c>
      <c r="K2919" s="32"/>
      <c r="L2919" t="str">
        <f t="shared" si="229"/>
        <v>terminato</v>
      </c>
      <c r="M2919" t="str">
        <f t="shared" si="230"/>
        <v>S5578911</v>
      </c>
      <c r="N2919" t="str">
        <f>TRIM(C2919)</f>
        <v>ITA</v>
      </c>
      <c r="O2919" t="str">
        <f>TRIM(D2919)</f>
        <v>SG</v>
      </c>
      <c r="P2919" t="str">
        <f>TRIM(E2919)</f>
        <v>non terminato</v>
      </c>
      <c r="Q2919" t="str">
        <f>TRIM(F2919)</f>
        <v>10</v>
      </c>
      <c r="R2919" t="str">
        <f t="shared" si="231"/>
        <v>22</v>
      </c>
    </row>
    <row r="2920" spans="1:18" ht="12.75" customHeight="1" x14ac:dyDescent="0.3">
      <c r="A2920" s="16">
        <v>2925</v>
      </c>
      <c r="B2920" s="14" t="s">
        <v>1383</v>
      </c>
      <c r="C2920" s="14" t="s">
        <v>8</v>
      </c>
      <c r="D2920" s="14" t="s">
        <v>9</v>
      </c>
      <c r="E2920" s="14" t="s">
        <v>10</v>
      </c>
      <c r="F2920" s="16">
        <v>0</v>
      </c>
      <c r="G2920" s="17">
        <v>21</v>
      </c>
      <c r="H2920" s="18" t="str">
        <f t="shared" si="227"/>
        <v/>
      </c>
      <c r="I2920" s="14" t="str">
        <f t="shared" si="228"/>
        <v>ITA-SG-21</v>
      </c>
      <c r="J2920" s="32" t="str">
        <f>MID(Tabella1[[#This Row],[COD PRODOTTO]],3,3)</f>
        <v>298</v>
      </c>
      <c r="K2920" s="32"/>
      <c r="L2920" t="str">
        <f t="shared" si="229"/>
        <v>terminato</v>
      </c>
      <c r="M2920" t="str">
        <f t="shared" si="230"/>
        <v>D7298348</v>
      </c>
      <c r="N2920" t="str">
        <f>TRIM(C2920)</f>
        <v>ITA</v>
      </c>
      <c r="O2920" t="str">
        <f>TRIM(D2920)</f>
        <v>SG</v>
      </c>
      <c r="P2920" t="str">
        <f>TRIM(E2920)</f>
        <v>terminato</v>
      </c>
      <c r="Q2920" t="str">
        <f>TRIM(F2920)</f>
        <v>0</v>
      </c>
      <c r="R2920" t="str">
        <f t="shared" si="231"/>
        <v>21</v>
      </c>
    </row>
    <row r="2921" spans="1:18" ht="12.75" customHeight="1" x14ac:dyDescent="0.3">
      <c r="A2921" s="16">
        <v>2926</v>
      </c>
      <c r="B2921" s="14" t="s">
        <v>1383</v>
      </c>
      <c r="C2921" s="14" t="s">
        <v>8</v>
      </c>
      <c r="D2921" s="14" t="s">
        <v>9</v>
      </c>
      <c r="E2921" s="15" t="s">
        <v>1391</v>
      </c>
      <c r="F2921" s="16">
        <v>30</v>
      </c>
      <c r="G2921" s="17">
        <v>12</v>
      </c>
      <c r="H2921" s="18">
        <f t="shared" si="227"/>
        <v>360</v>
      </c>
      <c r="I2921" s="14" t="str">
        <f t="shared" si="228"/>
        <v>ITA-SG-12</v>
      </c>
      <c r="J2921" s="32" t="str">
        <f>MID(Tabella1[[#This Row],[COD PRODOTTO]],3,3)</f>
        <v>298</v>
      </c>
      <c r="K2921" s="32"/>
      <c r="L2921" t="str">
        <f t="shared" si="229"/>
        <v>terminato</v>
      </c>
      <c r="M2921" t="str">
        <f t="shared" si="230"/>
        <v>D7298348</v>
      </c>
      <c r="N2921" t="str">
        <f>TRIM(C2921)</f>
        <v>ITA</v>
      </c>
      <c r="O2921" t="str">
        <f>TRIM(D2921)</f>
        <v>SG</v>
      </c>
      <c r="P2921" t="str">
        <f>TRIM(E2921)</f>
        <v>non terminato</v>
      </c>
      <c r="Q2921" t="str">
        <f>TRIM(F2921)</f>
        <v>30</v>
      </c>
      <c r="R2921" t="str">
        <f t="shared" si="231"/>
        <v>12</v>
      </c>
    </row>
    <row r="2922" spans="1:18" ht="12.75" customHeight="1" x14ac:dyDescent="0.3">
      <c r="A2922" s="16">
        <v>2927</v>
      </c>
      <c r="B2922" s="14" t="s">
        <v>1384</v>
      </c>
      <c r="C2922" s="14" t="s">
        <v>8</v>
      </c>
      <c r="D2922" s="14" t="s">
        <v>36</v>
      </c>
      <c r="E2922" s="14" t="s">
        <v>10</v>
      </c>
      <c r="F2922" s="16">
        <v>0</v>
      </c>
      <c r="G2922" s="17">
        <v>17</v>
      </c>
      <c r="H2922" s="18" t="str">
        <f t="shared" si="227"/>
        <v/>
      </c>
      <c r="I2922" s="14" t="str">
        <f t="shared" si="228"/>
        <v>ITA-zan VETRI-17</v>
      </c>
      <c r="J2922" s="32" t="str">
        <f>MID(Tabella1[[#This Row],[COD PRODOTTO]],3,3)</f>
        <v>759</v>
      </c>
      <c r="K2922" s="32"/>
      <c r="L2922" t="str">
        <f t="shared" si="229"/>
        <v>terminato</v>
      </c>
      <c r="M2922" t="str">
        <f t="shared" si="230"/>
        <v>V5759118</v>
      </c>
      <c r="N2922" t="str">
        <f>TRIM(C2922)</f>
        <v>ITA</v>
      </c>
      <c r="O2922" t="str">
        <f>TRIM(D2922)</f>
        <v>zan VETRI</v>
      </c>
      <c r="P2922" t="str">
        <f>TRIM(E2922)</f>
        <v>terminato</v>
      </c>
      <c r="Q2922" t="str">
        <f>TRIM(F2922)</f>
        <v>0</v>
      </c>
      <c r="R2922" t="str">
        <f t="shared" si="231"/>
        <v>17</v>
      </c>
    </row>
    <row r="2923" spans="1:18" ht="12.75" customHeight="1" x14ac:dyDescent="0.3">
      <c r="A2923" s="16">
        <v>2928</v>
      </c>
      <c r="B2923" s="14" t="s">
        <v>1385</v>
      </c>
      <c r="C2923" s="14" t="s">
        <v>8</v>
      </c>
      <c r="D2923" s="14" t="s">
        <v>94</v>
      </c>
      <c r="E2923" s="15" t="s">
        <v>1391</v>
      </c>
      <c r="F2923" s="16">
        <v>30</v>
      </c>
      <c r="G2923" s="17">
        <v>18</v>
      </c>
      <c r="H2923" s="18">
        <f t="shared" si="227"/>
        <v>540</v>
      </c>
      <c r="I2923" s="14" t="str">
        <f t="shared" si="228"/>
        <v>ITA-SG palla S.R.L.-18</v>
      </c>
      <c r="J2923" s="32" t="str">
        <f>MID(Tabella1[[#This Row],[COD PRODOTTO]],3,3)</f>
        <v>943</v>
      </c>
      <c r="K2923" s="32"/>
      <c r="L2923" t="str">
        <f t="shared" si="229"/>
        <v>terminato</v>
      </c>
      <c r="M2923" t="str">
        <f t="shared" si="230"/>
        <v>A2943995</v>
      </c>
      <c r="N2923" t="str">
        <f>TRIM(C2923)</f>
        <v>ITA</v>
      </c>
      <c r="O2923" t="str">
        <f>TRIM(D2923)</f>
        <v>SG palla S.R.L.</v>
      </c>
      <c r="P2923" t="str">
        <f>TRIM(E2923)</f>
        <v>non terminato</v>
      </c>
      <c r="Q2923" t="str">
        <f>TRIM(F2923)</f>
        <v>30</v>
      </c>
      <c r="R2923" t="str">
        <f t="shared" si="231"/>
        <v>18</v>
      </c>
    </row>
    <row r="2924" spans="1:18" ht="12.75" customHeight="1" x14ac:dyDescent="0.3">
      <c r="A2924" s="16">
        <v>2929</v>
      </c>
      <c r="B2924" s="14" t="s">
        <v>1385</v>
      </c>
      <c r="C2924" s="14" t="s">
        <v>8</v>
      </c>
      <c r="D2924" s="14" t="s">
        <v>94</v>
      </c>
      <c r="E2924" s="14" t="s">
        <v>10</v>
      </c>
      <c r="F2924" s="16">
        <v>0</v>
      </c>
      <c r="G2924" s="17">
        <v>21</v>
      </c>
      <c r="H2924" s="18" t="str">
        <f t="shared" si="227"/>
        <v/>
      </c>
      <c r="I2924" s="14" t="str">
        <f t="shared" si="228"/>
        <v>ITA-SG palla S.R.L.-21</v>
      </c>
      <c r="J2924" s="32" t="str">
        <f>MID(Tabella1[[#This Row],[COD PRODOTTO]],3,3)</f>
        <v>943</v>
      </c>
      <c r="K2924" s="32"/>
      <c r="L2924" t="str">
        <f t="shared" si="229"/>
        <v>terminato</v>
      </c>
      <c r="M2924" t="str">
        <f t="shared" si="230"/>
        <v>A2943995</v>
      </c>
      <c r="N2924" t="str">
        <f>TRIM(C2924)</f>
        <v>ITA</v>
      </c>
      <c r="O2924" t="str">
        <f>TRIM(D2924)</f>
        <v>SG palla S.R.L.</v>
      </c>
      <c r="P2924" t="str">
        <f>TRIM(E2924)</f>
        <v>terminato</v>
      </c>
      <c r="Q2924" t="str">
        <f>TRIM(F2924)</f>
        <v>0</v>
      </c>
      <c r="R2924" t="str">
        <f t="shared" si="231"/>
        <v>21</v>
      </c>
    </row>
    <row r="2925" spans="1:18" ht="12.75" customHeight="1" x14ac:dyDescent="0.3">
      <c r="A2925" s="16">
        <v>2930</v>
      </c>
      <c r="B2925" s="14" t="s">
        <v>1385</v>
      </c>
      <c r="C2925" s="14" t="s">
        <v>8</v>
      </c>
      <c r="D2925" s="14" t="s">
        <v>94</v>
      </c>
      <c r="E2925" s="15" t="s">
        <v>1391</v>
      </c>
      <c r="F2925" s="16">
        <v>10</v>
      </c>
      <c r="G2925" s="17">
        <v>29</v>
      </c>
      <c r="H2925" s="18">
        <f t="shared" si="227"/>
        <v>290</v>
      </c>
      <c r="I2925" s="14" t="str">
        <f t="shared" si="228"/>
        <v>ITA-SG palla S.R.L.-29</v>
      </c>
      <c r="J2925" s="32" t="str">
        <f>MID(Tabella1[[#This Row],[COD PRODOTTO]],3,3)</f>
        <v>943</v>
      </c>
      <c r="K2925" s="32"/>
      <c r="L2925" t="str">
        <f t="shared" si="229"/>
        <v>terminato</v>
      </c>
      <c r="M2925" t="str">
        <f t="shared" si="230"/>
        <v>A2943995</v>
      </c>
      <c r="N2925" t="str">
        <f>TRIM(C2925)</f>
        <v>ITA</v>
      </c>
      <c r="O2925" t="str">
        <f>TRIM(D2925)</f>
        <v>SG palla S.R.L.</v>
      </c>
      <c r="P2925" t="str">
        <f>TRIM(E2925)</f>
        <v>non terminato</v>
      </c>
      <c r="Q2925" t="str">
        <f>TRIM(F2925)</f>
        <v>10</v>
      </c>
      <c r="R2925" t="str">
        <f t="shared" si="231"/>
        <v>29</v>
      </c>
    </row>
    <row r="2926" spans="1:18" ht="12.75" customHeight="1" x14ac:dyDescent="0.3">
      <c r="A2926" s="16">
        <v>2931</v>
      </c>
      <c r="B2926" s="14" t="s">
        <v>1386</v>
      </c>
      <c r="C2926" s="14" t="s">
        <v>8</v>
      </c>
      <c r="D2926" s="14" t="s">
        <v>97</v>
      </c>
      <c r="E2926" s="14" t="s">
        <v>10</v>
      </c>
      <c r="F2926" s="16">
        <v>0</v>
      </c>
      <c r="G2926" s="17">
        <v>10</v>
      </c>
      <c r="H2926" s="18" t="str">
        <f t="shared" si="227"/>
        <v/>
      </c>
      <c r="I2926" s="14" t="str">
        <f t="shared" si="228"/>
        <v>ITA-zan SPA-10</v>
      </c>
      <c r="J2926" s="32" t="str">
        <f>MID(Tabella1[[#This Row],[COD PRODOTTO]],3,3)</f>
        <v>818</v>
      </c>
      <c r="K2926" s="32"/>
      <c r="L2926" t="str">
        <f t="shared" si="229"/>
        <v>terminato</v>
      </c>
      <c r="M2926" t="str">
        <f t="shared" si="230"/>
        <v>L2818516</v>
      </c>
      <c r="N2926" t="str">
        <f>TRIM(C2926)</f>
        <v>ITA</v>
      </c>
      <c r="O2926" t="str">
        <f>TRIM(D2926)</f>
        <v>zan SPA</v>
      </c>
      <c r="P2926" t="str">
        <f>TRIM(E2926)</f>
        <v>terminato</v>
      </c>
      <c r="Q2926" t="str">
        <f>TRIM(F2926)</f>
        <v>0</v>
      </c>
      <c r="R2926" t="str">
        <f t="shared" si="231"/>
        <v>10</v>
      </c>
    </row>
    <row r="2927" spans="1:18" ht="12.75" customHeight="1" x14ac:dyDescent="0.3">
      <c r="A2927" s="16">
        <v>2932</v>
      </c>
      <c r="B2927" s="14" t="s">
        <v>1386</v>
      </c>
      <c r="C2927" s="14" t="s">
        <v>8</v>
      </c>
      <c r="D2927" s="14" t="s">
        <v>97</v>
      </c>
      <c r="E2927" s="15" t="s">
        <v>1391</v>
      </c>
      <c r="F2927" s="16">
        <v>20</v>
      </c>
      <c r="G2927" s="17">
        <v>11</v>
      </c>
      <c r="H2927" s="18">
        <f t="shared" si="227"/>
        <v>220</v>
      </c>
      <c r="I2927" s="14" t="str">
        <f t="shared" si="228"/>
        <v>ITA-zan SPA-11</v>
      </c>
      <c r="J2927" s="32" t="str">
        <f>MID(Tabella1[[#This Row],[COD PRODOTTO]],3,3)</f>
        <v>818</v>
      </c>
      <c r="K2927" s="32"/>
      <c r="L2927" t="str">
        <f t="shared" si="229"/>
        <v>terminato</v>
      </c>
      <c r="M2927" t="str">
        <f t="shared" si="230"/>
        <v>L2818516</v>
      </c>
      <c r="N2927" t="str">
        <f>TRIM(C2927)</f>
        <v>ITA</v>
      </c>
      <c r="O2927" t="str">
        <f>TRIM(D2927)</f>
        <v>zan SPA</v>
      </c>
      <c r="P2927" t="str">
        <f>TRIM(E2927)</f>
        <v>non terminato</v>
      </c>
      <c r="Q2927" t="str">
        <f>TRIM(F2927)</f>
        <v>20</v>
      </c>
      <c r="R2927" t="str">
        <f t="shared" si="231"/>
        <v>11</v>
      </c>
    </row>
  </sheetData>
  <conditionalFormatting sqref="E2:E2927">
    <cfRule type="beginsWith" dxfId="13" priority="2" operator="beginsWith" text="Terminato">
      <formula>LEFT(E2,LEN("Terminato"))="Terminato"</formula>
    </cfRule>
  </conditionalFormatting>
  <conditionalFormatting sqref="C2:C2927">
    <cfRule type="containsText" dxfId="12" priority="1" operator="containsText" text="ITA">
      <formula>NOT(ISERROR(SEARCH("ITA",C2)))</formula>
    </cfRule>
  </conditionalFormatting>
  <pageMargins left="0.70866141732283472" right="0.70866141732283472" top="0.74803149606299213" bottom="0.74803149606299213" header="0" footer="0"/>
  <pageSetup paperSize="9" scale="81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19CD-E959-49C7-A29A-0079744E954E}">
  <dimension ref="A1:I212"/>
  <sheetViews>
    <sheetView workbookViewId="0">
      <selection activeCell="A2" sqref="A2:I212"/>
    </sheetView>
  </sheetViews>
  <sheetFormatPr defaultRowHeight="13.8" x14ac:dyDescent="0.3"/>
  <cols>
    <col min="1" max="1" width="7.33203125" customWidth="1"/>
    <col min="2" max="2" width="19" customWidth="1"/>
    <col min="3" max="3" width="16.6640625" customWidth="1"/>
    <col min="4" max="4" width="23.88671875" customWidth="1"/>
    <col min="5" max="5" width="14.6640625" customWidth="1"/>
    <col min="6" max="6" width="9.88671875" customWidth="1"/>
    <col min="7" max="8" width="20.88671875" customWidth="1"/>
    <col min="9" max="9" width="35.33203125" bestFit="1" customWidth="1"/>
  </cols>
  <sheetData>
    <row r="1" spans="1:9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1389</v>
      </c>
      <c r="I1" s="27" t="s">
        <v>1390</v>
      </c>
    </row>
    <row r="2" spans="1:9" x14ac:dyDescent="0.3">
      <c r="A2" s="20">
        <v>3</v>
      </c>
      <c r="B2" s="19" t="s">
        <v>11</v>
      </c>
      <c r="C2" s="19" t="s">
        <v>14</v>
      </c>
      <c r="D2" s="19" t="s">
        <v>13</v>
      </c>
      <c r="E2" s="19" t="s">
        <v>10</v>
      </c>
      <c r="F2" s="20">
        <v>0</v>
      </c>
      <c r="G2" s="21">
        <v>27</v>
      </c>
      <c r="H2" s="22" t="str">
        <f t="shared" ref="H2:H65" si="0">IF(G2*F2=0,"",G2*F2)</f>
        <v/>
      </c>
      <c r="I2" s="19" t="str">
        <f t="shared" ref="I2:I65" si="1">_xlfn.CONCAT(C2,"-",D2,"-",G2)</f>
        <v>EGY-ccc order-27</v>
      </c>
    </row>
    <row r="3" spans="1:9" x14ac:dyDescent="0.3">
      <c r="A3" s="24">
        <v>4</v>
      </c>
      <c r="B3" s="23" t="s">
        <v>11</v>
      </c>
      <c r="C3" s="23" t="s">
        <v>14</v>
      </c>
      <c r="D3" s="23" t="s">
        <v>13</v>
      </c>
      <c r="E3" s="23" t="s">
        <v>1388</v>
      </c>
      <c r="F3" s="24">
        <v>0</v>
      </c>
      <c r="G3" s="25">
        <v>33</v>
      </c>
      <c r="H3" s="26" t="str">
        <f t="shared" si="0"/>
        <v/>
      </c>
      <c r="I3" s="23" t="str">
        <f t="shared" si="1"/>
        <v>EGY-ccc order-33</v>
      </c>
    </row>
    <row r="4" spans="1:9" x14ac:dyDescent="0.3">
      <c r="A4" s="20">
        <v>5</v>
      </c>
      <c r="B4" s="19" t="s">
        <v>11</v>
      </c>
      <c r="C4" s="19" t="s">
        <v>14</v>
      </c>
      <c r="D4" s="19" t="s">
        <v>13</v>
      </c>
      <c r="E4" s="19" t="s">
        <v>1388</v>
      </c>
      <c r="F4" s="20">
        <v>10</v>
      </c>
      <c r="G4" s="21">
        <v>38</v>
      </c>
      <c r="H4" s="22">
        <f t="shared" si="0"/>
        <v>380</v>
      </c>
      <c r="I4" s="19" t="str">
        <f t="shared" si="1"/>
        <v>EGY-ccc order-38</v>
      </c>
    </row>
    <row r="5" spans="1:9" x14ac:dyDescent="0.3">
      <c r="A5" s="24">
        <v>6</v>
      </c>
      <c r="B5" s="23" t="s">
        <v>15</v>
      </c>
      <c r="C5" s="23" t="s">
        <v>14</v>
      </c>
      <c r="D5" s="23" t="s">
        <v>16</v>
      </c>
      <c r="E5" s="23" t="s">
        <v>10</v>
      </c>
      <c r="F5" s="24">
        <v>0</v>
      </c>
      <c r="G5" s="25">
        <v>23</v>
      </c>
      <c r="H5" s="26" t="str">
        <f t="shared" si="0"/>
        <v/>
      </c>
      <c r="I5" s="23" t="str">
        <f t="shared" si="1"/>
        <v>EGY-EGYPTIAN SAE-23</v>
      </c>
    </row>
    <row r="6" spans="1:9" x14ac:dyDescent="0.3">
      <c r="A6" s="20">
        <v>7</v>
      </c>
      <c r="B6" s="19" t="s">
        <v>15</v>
      </c>
      <c r="C6" s="19" t="s">
        <v>14</v>
      </c>
      <c r="D6" s="19" t="s">
        <v>16</v>
      </c>
      <c r="E6" s="19" t="s">
        <v>1388</v>
      </c>
      <c r="F6" s="20">
        <v>10</v>
      </c>
      <c r="G6" s="21">
        <v>30</v>
      </c>
      <c r="H6" s="22">
        <f t="shared" si="0"/>
        <v>300</v>
      </c>
      <c r="I6" s="19" t="str">
        <f t="shared" si="1"/>
        <v>EGY-EGYPTIAN SAE-30</v>
      </c>
    </row>
    <row r="7" spans="1:9" x14ac:dyDescent="0.3">
      <c r="A7" s="24">
        <v>8</v>
      </c>
      <c r="B7" s="23" t="s">
        <v>18</v>
      </c>
      <c r="C7" s="23" t="s">
        <v>14</v>
      </c>
      <c r="D7" s="23" t="s">
        <v>13</v>
      </c>
      <c r="E7" s="23" t="s">
        <v>1388</v>
      </c>
      <c r="F7" s="24">
        <v>30</v>
      </c>
      <c r="G7" s="25">
        <v>22</v>
      </c>
      <c r="H7" s="26">
        <f t="shared" si="0"/>
        <v>660</v>
      </c>
      <c r="I7" s="23" t="str">
        <f t="shared" si="1"/>
        <v>EGY-ccc order-22</v>
      </c>
    </row>
    <row r="8" spans="1:9" x14ac:dyDescent="0.3">
      <c r="A8" s="20">
        <v>9</v>
      </c>
      <c r="B8" s="19" t="s">
        <v>18</v>
      </c>
      <c r="C8" s="19" t="s">
        <v>14</v>
      </c>
      <c r="D8" s="19" t="s">
        <v>13</v>
      </c>
      <c r="E8" s="19" t="s">
        <v>1388</v>
      </c>
      <c r="F8" s="20">
        <v>20</v>
      </c>
      <c r="G8" s="21">
        <v>32</v>
      </c>
      <c r="H8" s="22">
        <f t="shared" si="0"/>
        <v>640</v>
      </c>
      <c r="I8" s="19" t="str">
        <f t="shared" si="1"/>
        <v>EGY-ccc order-32</v>
      </c>
    </row>
    <row r="9" spans="1:9" x14ac:dyDescent="0.3">
      <c r="A9" s="24">
        <v>10</v>
      </c>
      <c r="B9" s="23" t="s">
        <v>18</v>
      </c>
      <c r="C9" s="23" t="s">
        <v>14</v>
      </c>
      <c r="D9" s="23" t="s">
        <v>13</v>
      </c>
      <c r="E9" s="23" t="s">
        <v>1388</v>
      </c>
      <c r="F9" s="24">
        <v>20</v>
      </c>
      <c r="G9" s="25">
        <v>37</v>
      </c>
      <c r="H9" s="26">
        <f t="shared" si="0"/>
        <v>740</v>
      </c>
      <c r="I9" s="23" t="str">
        <f t="shared" si="1"/>
        <v>EGY-ccc order-37</v>
      </c>
    </row>
    <row r="10" spans="1:9" x14ac:dyDescent="0.3">
      <c r="A10" s="20">
        <v>13</v>
      </c>
      <c r="B10" s="19" t="s">
        <v>21</v>
      </c>
      <c r="C10" s="19" t="s">
        <v>14</v>
      </c>
      <c r="D10" s="19" t="s">
        <v>23</v>
      </c>
      <c r="E10" s="19" t="s">
        <v>10</v>
      </c>
      <c r="F10" s="20">
        <v>0</v>
      </c>
      <c r="G10" s="21">
        <v>37</v>
      </c>
      <c r="H10" s="22" t="str">
        <f t="shared" si="0"/>
        <v/>
      </c>
      <c r="I10" s="19" t="str">
        <f t="shared" si="1"/>
        <v>EGY-zan pin assuf S.A.E.-37</v>
      </c>
    </row>
    <row r="11" spans="1:9" x14ac:dyDescent="0.3">
      <c r="A11" s="24">
        <v>16</v>
      </c>
      <c r="B11" s="23" t="s">
        <v>24</v>
      </c>
      <c r="C11" s="23" t="s">
        <v>14</v>
      </c>
      <c r="D11" s="23" t="s">
        <v>23</v>
      </c>
      <c r="E11" s="23" t="s">
        <v>1388</v>
      </c>
      <c r="F11" s="24">
        <v>20</v>
      </c>
      <c r="G11" s="25">
        <v>35</v>
      </c>
      <c r="H11" s="26">
        <f t="shared" si="0"/>
        <v>700</v>
      </c>
      <c r="I11" s="23" t="str">
        <f t="shared" si="1"/>
        <v>EGY-zan pin assuf S.A.E.-35</v>
      </c>
    </row>
    <row r="12" spans="1:9" x14ac:dyDescent="0.3">
      <c r="A12" s="20">
        <v>18</v>
      </c>
      <c r="B12" s="19" t="s">
        <v>24</v>
      </c>
      <c r="C12" s="19" t="s">
        <v>14</v>
      </c>
      <c r="D12" s="19" t="s">
        <v>23</v>
      </c>
      <c r="E12" s="19" t="s">
        <v>10</v>
      </c>
      <c r="F12" s="20">
        <v>0</v>
      </c>
      <c r="G12" s="21">
        <v>30</v>
      </c>
      <c r="H12" s="22" t="str">
        <f t="shared" si="0"/>
        <v/>
      </c>
      <c r="I12" s="19" t="str">
        <f t="shared" si="1"/>
        <v>EGY-zan pin assuf S.A.E.-30</v>
      </c>
    </row>
    <row r="13" spans="1:9" x14ac:dyDescent="0.3">
      <c r="A13" s="24">
        <v>19</v>
      </c>
      <c r="B13" s="23" t="s">
        <v>24</v>
      </c>
      <c r="C13" s="23" t="s">
        <v>14</v>
      </c>
      <c r="D13" s="23" t="s">
        <v>23</v>
      </c>
      <c r="E13" s="23" t="s">
        <v>1388</v>
      </c>
      <c r="F13" s="24">
        <v>10</v>
      </c>
      <c r="G13" s="25">
        <v>30</v>
      </c>
      <c r="H13" s="26">
        <f t="shared" si="0"/>
        <v>300</v>
      </c>
      <c r="I13" s="23" t="str">
        <f t="shared" si="1"/>
        <v>EGY-zan pin assuf S.A.E.-30</v>
      </c>
    </row>
    <row r="14" spans="1:9" x14ac:dyDescent="0.3">
      <c r="A14" s="20">
        <v>20</v>
      </c>
      <c r="B14" s="19" t="s">
        <v>25</v>
      </c>
      <c r="C14" s="19" t="s">
        <v>14</v>
      </c>
      <c r="D14" s="19" t="s">
        <v>13</v>
      </c>
      <c r="E14" s="19" t="s">
        <v>1388</v>
      </c>
      <c r="F14" s="20">
        <v>20</v>
      </c>
      <c r="G14" s="21">
        <v>38</v>
      </c>
      <c r="H14" s="22">
        <f t="shared" si="0"/>
        <v>760</v>
      </c>
      <c r="I14" s="19" t="str">
        <f t="shared" si="1"/>
        <v>EGY-ccc order-38</v>
      </c>
    </row>
    <row r="15" spans="1:9" x14ac:dyDescent="0.3">
      <c r="A15" s="24">
        <v>21</v>
      </c>
      <c r="B15" s="23" t="s">
        <v>25</v>
      </c>
      <c r="C15" s="23" t="s">
        <v>14</v>
      </c>
      <c r="D15" s="23" t="s">
        <v>13</v>
      </c>
      <c r="E15" s="23" t="s">
        <v>10</v>
      </c>
      <c r="F15" s="24">
        <v>0</v>
      </c>
      <c r="G15" s="25">
        <v>34</v>
      </c>
      <c r="H15" s="26" t="str">
        <f t="shared" si="0"/>
        <v/>
      </c>
      <c r="I15" s="23" t="str">
        <f t="shared" si="1"/>
        <v>EGY-ccc order-34</v>
      </c>
    </row>
    <row r="16" spans="1:9" x14ac:dyDescent="0.3">
      <c r="A16" s="20">
        <v>22</v>
      </c>
      <c r="B16" s="19" t="s">
        <v>25</v>
      </c>
      <c r="C16" s="19" t="s">
        <v>14</v>
      </c>
      <c r="D16" s="19" t="s">
        <v>13</v>
      </c>
      <c r="E16" s="19" t="s">
        <v>1388</v>
      </c>
      <c r="F16" s="20">
        <v>20</v>
      </c>
      <c r="G16" s="21">
        <v>23</v>
      </c>
      <c r="H16" s="22">
        <f t="shared" si="0"/>
        <v>460</v>
      </c>
      <c r="I16" s="19" t="str">
        <f t="shared" si="1"/>
        <v>EGY-ccc order-23</v>
      </c>
    </row>
    <row r="17" spans="1:9" x14ac:dyDescent="0.3">
      <c r="A17" s="24">
        <v>24</v>
      </c>
      <c r="B17" s="23" t="s">
        <v>26</v>
      </c>
      <c r="C17" s="23" t="s">
        <v>14</v>
      </c>
      <c r="D17" s="23" t="s">
        <v>23</v>
      </c>
      <c r="E17" s="23" t="s">
        <v>10</v>
      </c>
      <c r="F17" s="24">
        <v>0</v>
      </c>
      <c r="G17" s="25">
        <v>25</v>
      </c>
      <c r="H17" s="26" t="str">
        <f t="shared" si="0"/>
        <v/>
      </c>
      <c r="I17" s="23" t="str">
        <f t="shared" si="1"/>
        <v>EGY-zan pin assuf S.A.E.-25</v>
      </c>
    </row>
    <row r="18" spans="1:9" x14ac:dyDescent="0.3">
      <c r="A18" s="20">
        <v>25</v>
      </c>
      <c r="B18" s="19" t="s">
        <v>26</v>
      </c>
      <c r="C18" s="19" t="s">
        <v>14</v>
      </c>
      <c r="D18" s="19" t="s">
        <v>23</v>
      </c>
      <c r="E18" s="19" t="s">
        <v>1388</v>
      </c>
      <c r="F18" s="20">
        <v>10</v>
      </c>
      <c r="G18" s="21">
        <v>26</v>
      </c>
      <c r="H18" s="22">
        <f t="shared" si="0"/>
        <v>260</v>
      </c>
      <c r="I18" s="19" t="str">
        <f t="shared" si="1"/>
        <v>EGY-zan pin assuf S.A.E.-26</v>
      </c>
    </row>
    <row r="19" spans="1:9" x14ac:dyDescent="0.3">
      <c r="A19" s="24">
        <v>27</v>
      </c>
      <c r="B19" s="23" t="s">
        <v>27</v>
      </c>
      <c r="C19" s="23" t="s">
        <v>14</v>
      </c>
      <c r="D19" s="23" t="s">
        <v>13</v>
      </c>
      <c r="E19" s="23" t="s">
        <v>10</v>
      </c>
      <c r="F19" s="24">
        <v>0</v>
      </c>
      <c r="G19" s="25">
        <v>37</v>
      </c>
      <c r="H19" s="26" t="str">
        <f t="shared" si="0"/>
        <v/>
      </c>
      <c r="I19" s="23" t="str">
        <f t="shared" si="1"/>
        <v>EGY-ccc order-37</v>
      </c>
    </row>
    <row r="20" spans="1:9" x14ac:dyDescent="0.3">
      <c r="A20" s="20">
        <v>32</v>
      </c>
      <c r="B20" s="19" t="s">
        <v>28</v>
      </c>
      <c r="C20" s="19" t="s">
        <v>14</v>
      </c>
      <c r="D20" s="19" t="s">
        <v>23</v>
      </c>
      <c r="E20" s="19" t="s">
        <v>1388</v>
      </c>
      <c r="F20" s="20">
        <v>30</v>
      </c>
      <c r="G20" s="21">
        <v>27</v>
      </c>
      <c r="H20" s="22">
        <f t="shared" si="0"/>
        <v>810</v>
      </c>
      <c r="I20" s="19" t="str">
        <f t="shared" si="1"/>
        <v>EGY-zan pin assuf S.A.E.-27</v>
      </c>
    </row>
    <row r="21" spans="1:9" x14ac:dyDescent="0.3">
      <c r="A21" s="24">
        <v>34</v>
      </c>
      <c r="B21" s="23" t="s">
        <v>28</v>
      </c>
      <c r="C21" s="23" t="s">
        <v>14</v>
      </c>
      <c r="D21" s="23" t="s">
        <v>23</v>
      </c>
      <c r="E21" s="23" t="s">
        <v>1388</v>
      </c>
      <c r="F21" s="24">
        <v>10</v>
      </c>
      <c r="G21" s="25">
        <v>24</v>
      </c>
      <c r="H21" s="26">
        <f t="shared" si="0"/>
        <v>240</v>
      </c>
      <c r="I21" s="23" t="str">
        <f t="shared" si="1"/>
        <v>EGY-zan pin assuf S.A.E.-24</v>
      </c>
    </row>
    <row r="22" spans="1:9" x14ac:dyDescent="0.3">
      <c r="A22" s="20">
        <v>37</v>
      </c>
      <c r="B22" s="19" t="s">
        <v>32</v>
      </c>
      <c r="C22" s="19" t="s">
        <v>14</v>
      </c>
      <c r="D22" s="19" t="s">
        <v>13</v>
      </c>
      <c r="E22" s="19" t="s">
        <v>1388</v>
      </c>
      <c r="F22" s="20">
        <v>30</v>
      </c>
      <c r="G22" s="21">
        <v>25</v>
      </c>
      <c r="H22" s="22">
        <f t="shared" si="0"/>
        <v>750</v>
      </c>
      <c r="I22" s="19" t="str">
        <f t="shared" si="1"/>
        <v>EGY-ccc order-25</v>
      </c>
    </row>
    <row r="23" spans="1:9" x14ac:dyDescent="0.3">
      <c r="A23" s="24">
        <v>39</v>
      </c>
      <c r="B23" s="23" t="s">
        <v>32</v>
      </c>
      <c r="C23" s="23" t="s">
        <v>14</v>
      </c>
      <c r="D23" s="23" t="s">
        <v>13</v>
      </c>
      <c r="E23" s="23" t="s">
        <v>1388</v>
      </c>
      <c r="F23" s="24">
        <v>20</v>
      </c>
      <c r="G23" s="25">
        <v>32</v>
      </c>
      <c r="H23" s="26">
        <f t="shared" si="0"/>
        <v>640</v>
      </c>
      <c r="I23" s="23" t="str">
        <f t="shared" si="1"/>
        <v>EGY-ccc order-32</v>
      </c>
    </row>
    <row r="24" spans="1:9" x14ac:dyDescent="0.3">
      <c r="A24" s="20">
        <v>41</v>
      </c>
      <c r="B24" s="19" t="s">
        <v>33</v>
      </c>
      <c r="C24" s="19" t="s">
        <v>14</v>
      </c>
      <c r="D24" s="19" t="s">
        <v>13</v>
      </c>
      <c r="E24" s="19" t="s">
        <v>1388</v>
      </c>
      <c r="F24" s="20">
        <v>30</v>
      </c>
      <c r="G24" s="21">
        <v>25</v>
      </c>
      <c r="H24" s="22">
        <f t="shared" si="0"/>
        <v>750</v>
      </c>
      <c r="I24" s="19" t="str">
        <f t="shared" si="1"/>
        <v>EGY-ccc order-25</v>
      </c>
    </row>
    <row r="25" spans="1:9" x14ac:dyDescent="0.3">
      <c r="A25" s="24">
        <v>44</v>
      </c>
      <c r="B25" s="23" t="s">
        <v>34</v>
      </c>
      <c r="C25" s="23" t="s">
        <v>14</v>
      </c>
      <c r="D25" s="23" t="s">
        <v>23</v>
      </c>
      <c r="E25" s="23" t="s">
        <v>1388</v>
      </c>
      <c r="F25" s="24">
        <v>10</v>
      </c>
      <c r="G25" s="25">
        <v>34</v>
      </c>
      <c r="H25" s="26">
        <f t="shared" si="0"/>
        <v>340</v>
      </c>
      <c r="I25" s="23" t="str">
        <f t="shared" si="1"/>
        <v>EGY-zan pin assuf S.A.E.-34</v>
      </c>
    </row>
    <row r="26" spans="1:9" x14ac:dyDescent="0.3">
      <c r="A26" s="20">
        <v>45</v>
      </c>
      <c r="B26" s="19" t="s">
        <v>34</v>
      </c>
      <c r="C26" s="19" t="s">
        <v>14</v>
      </c>
      <c r="D26" s="19" t="s">
        <v>23</v>
      </c>
      <c r="E26" s="19" t="s">
        <v>10</v>
      </c>
      <c r="F26" s="20">
        <v>0</v>
      </c>
      <c r="G26" s="21">
        <v>35</v>
      </c>
      <c r="H26" s="22" t="str">
        <f t="shared" si="0"/>
        <v/>
      </c>
      <c r="I26" s="19" t="str">
        <f t="shared" si="1"/>
        <v>EGY-zan pin assuf S.A.E.-35</v>
      </c>
    </row>
    <row r="27" spans="1:9" x14ac:dyDescent="0.3">
      <c r="A27" s="24">
        <v>55</v>
      </c>
      <c r="B27" s="23" t="s">
        <v>39</v>
      </c>
      <c r="C27" s="23" t="s">
        <v>14</v>
      </c>
      <c r="D27" s="23" t="s">
        <v>13</v>
      </c>
      <c r="E27" s="23" t="s">
        <v>1388</v>
      </c>
      <c r="F27" s="24">
        <v>10</v>
      </c>
      <c r="G27" s="25">
        <v>24</v>
      </c>
      <c r="H27" s="26">
        <f t="shared" si="0"/>
        <v>240</v>
      </c>
      <c r="I27" s="23" t="str">
        <f t="shared" si="1"/>
        <v>EGY-ccc order-24</v>
      </c>
    </row>
    <row r="28" spans="1:9" x14ac:dyDescent="0.3">
      <c r="A28" s="20">
        <v>57</v>
      </c>
      <c r="B28" s="19" t="s">
        <v>39</v>
      </c>
      <c r="C28" s="19" t="s">
        <v>14</v>
      </c>
      <c r="D28" s="19" t="s">
        <v>13</v>
      </c>
      <c r="E28" s="19" t="s">
        <v>1388</v>
      </c>
      <c r="F28" s="20">
        <v>30</v>
      </c>
      <c r="G28" s="21">
        <v>29</v>
      </c>
      <c r="H28" s="22">
        <f t="shared" si="0"/>
        <v>870</v>
      </c>
      <c r="I28" s="19" t="str">
        <f t="shared" si="1"/>
        <v>EGY-ccc order-29</v>
      </c>
    </row>
    <row r="29" spans="1:9" x14ac:dyDescent="0.3">
      <c r="A29" s="24">
        <v>58</v>
      </c>
      <c r="B29" s="23" t="s">
        <v>39</v>
      </c>
      <c r="C29" s="23" t="s">
        <v>14</v>
      </c>
      <c r="D29" s="23" t="s">
        <v>13</v>
      </c>
      <c r="E29" s="23" t="s">
        <v>10</v>
      </c>
      <c r="F29" s="24">
        <v>0</v>
      </c>
      <c r="G29" s="25">
        <v>23</v>
      </c>
      <c r="H29" s="26" t="str">
        <f t="shared" si="0"/>
        <v/>
      </c>
      <c r="I29" s="23" t="str">
        <f t="shared" si="1"/>
        <v>EGY-ccc order-23</v>
      </c>
    </row>
    <row r="30" spans="1:9" x14ac:dyDescent="0.3">
      <c r="A30" s="20">
        <v>69</v>
      </c>
      <c r="B30" s="19" t="s">
        <v>44</v>
      </c>
      <c r="C30" s="19" t="s">
        <v>14</v>
      </c>
      <c r="D30" s="19" t="s">
        <v>13</v>
      </c>
      <c r="E30" s="19" t="s">
        <v>10</v>
      </c>
      <c r="F30" s="20">
        <v>0</v>
      </c>
      <c r="G30" s="21">
        <v>27</v>
      </c>
      <c r="H30" s="22" t="str">
        <f t="shared" si="0"/>
        <v/>
      </c>
      <c r="I30" s="19" t="str">
        <f t="shared" si="1"/>
        <v>EGY-ccc order-27</v>
      </c>
    </row>
    <row r="31" spans="1:9" x14ac:dyDescent="0.3">
      <c r="A31" s="24">
        <v>70</v>
      </c>
      <c r="B31" s="23" t="s">
        <v>45</v>
      </c>
      <c r="C31" s="23" t="s">
        <v>14</v>
      </c>
      <c r="D31" s="23" t="s">
        <v>23</v>
      </c>
      <c r="E31" s="23" t="s">
        <v>1388</v>
      </c>
      <c r="F31" s="24">
        <v>20</v>
      </c>
      <c r="G31" s="25">
        <v>35</v>
      </c>
      <c r="H31" s="26">
        <f t="shared" si="0"/>
        <v>700</v>
      </c>
      <c r="I31" s="23" t="str">
        <f t="shared" si="1"/>
        <v>EGY-zan pin assuf S.A.E.-35</v>
      </c>
    </row>
    <row r="32" spans="1:9" x14ac:dyDescent="0.3">
      <c r="A32" s="20">
        <v>87</v>
      </c>
      <c r="B32" s="19" t="s">
        <v>55</v>
      </c>
      <c r="C32" s="19" t="s">
        <v>14</v>
      </c>
      <c r="D32" s="19" t="s">
        <v>23</v>
      </c>
      <c r="E32" s="19" t="s">
        <v>1388</v>
      </c>
      <c r="F32" s="20">
        <v>20</v>
      </c>
      <c r="G32" s="21">
        <v>25</v>
      </c>
      <c r="H32" s="22">
        <f t="shared" si="0"/>
        <v>500</v>
      </c>
      <c r="I32" s="19" t="str">
        <f t="shared" si="1"/>
        <v>EGY-zan pin assuf S.A.E.-25</v>
      </c>
    </row>
    <row r="33" spans="1:9" x14ac:dyDescent="0.3">
      <c r="A33" s="24">
        <v>88</v>
      </c>
      <c r="B33" s="23" t="s">
        <v>55</v>
      </c>
      <c r="C33" s="23" t="s">
        <v>14</v>
      </c>
      <c r="D33" s="23" t="s">
        <v>23</v>
      </c>
      <c r="E33" s="23" t="s">
        <v>10</v>
      </c>
      <c r="F33" s="24">
        <v>0</v>
      </c>
      <c r="G33" s="25">
        <v>39</v>
      </c>
      <c r="H33" s="26" t="str">
        <f t="shared" si="0"/>
        <v/>
      </c>
      <c r="I33" s="23" t="str">
        <f t="shared" si="1"/>
        <v>EGY-zan pin assuf S.A.E.-39</v>
      </c>
    </row>
    <row r="34" spans="1:9" x14ac:dyDescent="0.3">
      <c r="A34" s="20">
        <v>89</v>
      </c>
      <c r="B34" s="19" t="s">
        <v>55</v>
      </c>
      <c r="C34" s="19" t="s">
        <v>14</v>
      </c>
      <c r="D34" s="19" t="s">
        <v>23</v>
      </c>
      <c r="E34" s="19" t="s">
        <v>1388</v>
      </c>
      <c r="F34" s="20">
        <v>30</v>
      </c>
      <c r="G34" s="21">
        <v>37</v>
      </c>
      <c r="H34" s="22">
        <f t="shared" si="0"/>
        <v>1110</v>
      </c>
      <c r="I34" s="19" t="str">
        <f t="shared" si="1"/>
        <v>EGY-zan pin assuf S.A.E.-37</v>
      </c>
    </row>
    <row r="35" spans="1:9" x14ac:dyDescent="0.3">
      <c r="A35" s="24">
        <v>91</v>
      </c>
      <c r="B35" s="23" t="s">
        <v>56</v>
      </c>
      <c r="C35" s="23" t="s">
        <v>14</v>
      </c>
      <c r="D35" s="23" t="s">
        <v>13</v>
      </c>
      <c r="E35" s="23" t="s">
        <v>1388</v>
      </c>
      <c r="F35" s="24">
        <v>20</v>
      </c>
      <c r="G35" s="25">
        <v>28</v>
      </c>
      <c r="H35" s="26">
        <f t="shared" si="0"/>
        <v>560</v>
      </c>
      <c r="I35" s="23" t="str">
        <f t="shared" si="1"/>
        <v>EGY-ccc order-28</v>
      </c>
    </row>
    <row r="36" spans="1:9" x14ac:dyDescent="0.3">
      <c r="A36" s="20">
        <v>108</v>
      </c>
      <c r="B36" s="19" t="s">
        <v>66</v>
      </c>
      <c r="C36" s="19" t="s">
        <v>14</v>
      </c>
      <c r="D36" s="19" t="s">
        <v>23</v>
      </c>
      <c r="E36" s="19" t="s">
        <v>1388</v>
      </c>
      <c r="F36" s="20">
        <v>20</v>
      </c>
      <c r="G36" s="21">
        <v>23</v>
      </c>
      <c r="H36" s="22">
        <f t="shared" si="0"/>
        <v>460</v>
      </c>
      <c r="I36" s="19" t="str">
        <f t="shared" si="1"/>
        <v>EGY-zan pin assuf S.A.E.-23</v>
      </c>
    </row>
    <row r="37" spans="1:9" x14ac:dyDescent="0.3">
      <c r="A37" s="24">
        <v>110</v>
      </c>
      <c r="B37" s="23" t="s">
        <v>66</v>
      </c>
      <c r="C37" s="23" t="s">
        <v>14</v>
      </c>
      <c r="D37" s="23" t="s">
        <v>23</v>
      </c>
      <c r="E37" s="23" t="s">
        <v>10</v>
      </c>
      <c r="F37" s="24">
        <v>0</v>
      </c>
      <c r="G37" s="25">
        <v>37</v>
      </c>
      <c r="H37" s="26" t="str">
        <f t="shared" si="0"/>
        <v/>
      </c>
      <c r="I37" s="23" t="str">
        <f t="shared" si="1"/>
        <v>EGY-zan pin assuf S.A.E.-37</v>
      </c>
    </row>
    <row r="38" spans="1:9" x14ac:dyDescent="0.3">
      <c r="A38" s="20">
        <v>138</v>
      </c>
      <c r="B38" s="19" t="s">
        <v>85</v>
      </c>
      <c r="C38" s="19" t="s">
        <v>14</v>
      </c>
      <c r="D38" s="19" t="s">
        <v>13</v>
      </c>
      <c r="E38" s="19" t="s">
        <v>1388</v>
      </c>
      <c r="F38" s="20">
        <v>10</v>
      </c>
      <c r="G38" s="21">
        <v>24</v>
      </c>
      <c r="H38" s="22">
        <f t="shared" si="0"/>
        <v>240</v>
      </c>
      <c r="I38" s="19" t="str">
        <f t="shared" si="1"/>
        <v>EGY-ccc order-24</v>
      </c>
    </row>
    <row r="39" spans="1:9" x14ac:dyDescent="0.3">
      <c r="A39" s="24">
        <v>139</v>
      </c>
      <c r="B39" s="23" t="s">
        <v>85</v>
      </c>
      <c r="C39" s="23" t="s">
        <v>14</v>
      </c>
      <c r="D39" s="23" t="s">
        <v>13</v>
      </c>
      <c r="E39" s="23" t="s">
        <v>1388</v>
      </c>
      <c r="F39" s="24">
        <v>20</v>
      </c>
      <c r="G39" s="25">
        <v>23</v>
      </c>
      <c r="H39" s="26">
        <f t="shared" si="0"/>
        <v>460</v>
      </c>
      <c r="I39" s="23" t="str">
        <f t="shared" si="1"/>
        <v>EGY-ccc order-23</v>
      </c>
    </row>
    <row r="40" spans="1:9" x14ac:dyDescent="0.3">
      <c r="A40" s="20">
        <v>146</v>
      </c>
      <c r="B40" s="19" t="s">
        <v>89</v>
      </c>
      <c r="C40" s="19" t="s">
        <v>14</v>
      </c>
      <c r="D40" s="19" t="s">
        <v>23</v>
      </c>
      <c r="E40" s="19" t="s">
        <v>1388</v>
      </c>
      <c r="F40" s="20">
        <v>20</v>
      </c>
      <c r="G40" s="21">
        <v>27</v>
      </c>
      <c r="H40" s="22">
        <f t="shared" si="0"/>
        <v>540</v>
      </c>
      <c r="I40" s="19" t="str">
        <f t="shared" si="1"/>
        <v>EGY-zan pin assuf S.A.E.-27</v>
      </c>
    </row>
    <row r="41" spans="1:9" x14ac:dyDescent="0.3">
      <c r="A41" s="24">
        <v>147</v>
      </c>
      <c r="B41" s="23" t="s">
        <v>89</v>
      </c>
      <c r="C41" s="23" t="s">
        <v>14</v>
      </c>
      <c r="D41" s="23" t="s">
        <v>23</v>
      </c>
      <c r="E41" s="23" t="s">
        <v>1388</v>
      </c>
      <c r="F41" s="24">
        <v>10</v>
      </c>
      <c r="G41" s="25">
        <v>23</v>
      </c>
      <c r="H41" s="26">
        <f t="shared" si="0"/>
        <v>230</v>
      </c>
      <c r="I41" s="23" t="str">
        <f t="shared" si="1"/>
        <v>EGY-zan pin assuf S.A.E.-23</v>
      </c>
    </row>
    <row r="42" spans="1:9" x14ac:dyDescent="0.3">
      <c r="A42" s="20">
        <v>148</v>
      </c>
      <c r="B42" s="19" t="s">
        <v>89</v>
      </c>
      <c r="C42" s="19" t="s">
        <v>14</v>
      </c>
      <c r="D42" s="19" t="s">
        <v>23</v>
      </c>
      <c r="E42" s="19" t="s">
        <v>10</v>
      </c>
      <c r="F42" s="20">
        <v>0</v>
      </c>
      <c r="G42" s="21">
        <v>24</v>
      </c>
      <c r="H42" s="22" t="str">
        <f t="shared" si="0"/>
        <v/>
      </c>
      <c r="I42" s="19" t="str">
        <f t="shared" si="1"/>
        <v>EGY-zan pin assuf S.A.E.-24</v>
      </c>
    </row>
    <row r="43" spans="1:9" x14ac:dyDescent="0.3">
      <c r="A43" s="24">
        <v>158</v>
      </c>
      <c r="B43" s="23" t="s">
        <v>95</v>
      </c>
      <c r="C43" s="23" t="s">
        <v>14</v>
      </c>
      <c r="D43" s="23" t="s">
        <v>23</v>
      </c>
      <c r="E43" s="23" t="s">
        <v>10</v>
      </c>
      <c r="F43" s="24">
        <v>0</v>
      </c>
      <c r="G43" s="25">
        <v>37</v>
      </c>
      <c r="H43" s="26" t="str">
        <f t="shared" si="0"/>
        <v/>
      </c>
      <c r="I43" s="23" t="str">
        <f t="shared" si="1"/>
        <v>EGY-zan pin assuf S.A.E.-37</v>
      </c>
    </row>
    <row r="44" spans="1:9" x14ac:dyDescent="0.3">
      <c r="A44" s="20">
        <v>159</v>
      </c>
      <c r="B44" s="19" t="s">
        <v>95</v>
      </c>
      <c r="C44" s="19" t="s">
        <v>14</v>
      </c>
      <c r="D44" s="19" t="s">
        <v>23</v>
      </c>
      <c r="E44" s="19" t="s">
        <v>1388</v>
      </c>
      <c r="F44" s="20">
        <v>20</v>
      </c>
      <c r="G44" s="21">
        <v>24</v>
      </c>
      <c r="H44" s="22">
        <f t="shared" si="0"/>
        <v>480</v>
      </c>
      <c r="I44" s="19" t="str">
        <f t="shared" si="1"/>
        <v>EGY-zan pin assuf S.A.E.-24</v>
      </c>
    </row>
    <row r="45" spans="1:9" x14ac:dyDescent="0.3">
      <c r="A45" s="24">
        <v>161</v>
      </c>
      <c r="B45" s="23" t="s">
        <v>95</v>
      </c>
      <c r="C45" s="23" t="s">
        <v>14</v>
      </c>
      <c r="D45" s="23" t="s">
        <v>23</v>
      </c>
      <c r="E45" s="23" t="s">
        <v>1388</v>
      </c>
      <c r="F45" s="24">
        <v>20</v>
      </c>
      <c r="G45" s="25">
        <v>30</v>
      </c>
      <c r="H45" s="26">
        <f t="shared" si="0"/>
        <v>600</v>
      </c>
      <c r="I45" s="23" t="str">
        <f t="shared" si="1"/>
        <v>EGY-zan pin assuf S.A.E.-30</v>
      </c>
    </row>
    <row r="46" spans="1:9" x14ac:dyDescent="0.3">
      <c r="A46" s="20">
        <v>164</v>
      </c>
      <c r="B46" s="19" t="s">
        <v>98</v>
      </c>
      <c r="C46" s="19" t="s">
        <v>14</v>
      </c>
      <c r="D46" s="19" t="s">
        <v>23</v>
      </c>
      <c r="E46" s="19" t="s">
        <v>1388</v>
      </c>
      <c r="F46" s="20">
        <v>10</v>
      </c>
      <c r="G46" s="21">
        <v>32</v>
      </c>
      <c r="H46" s="22">
        <f t="shared" si="0"/>
        <v>320</v>
      </c>
      <c r="I46" s="19" t="str">
        <f t="shared" si="1"/>
        <v>EGY-zan pin assuf S.A.E.-32</v>
      </c>
    </row>
    <row r="47" spans="1:9" x14ac:dyDescent="0.3">
      <c r="A47" s="24">
        <v>165</v>
      </c>
      <c r="B47" s="23" t="s">
        <v>98</v>
      </c>
      <c r="C47" s="23" t="s">
        <v>14</v>
      </c>
      <c r="D47" s="23" t="s">
        <v>23</v>
      </c>
      <c r="E47" s="23" t="s">
        <v>1388</v>
      </c>
      <c r="F47" s="24">
        <v>20</v>
      </c>
      <c r="G47" s="25">
        <v>27</v>
      </c>
      <c r="H47" s="26">
        <f t="shared" si="0"/>
        <v>540</v>
      </c>
      <c r="I47" s="23" t="str">
        <f t="shared" si="1"/>
        <v>EGY-zan pin assuf S.A.E.-27</v>
      </c>
    </row>
    <row r="48" spans="1:9" x14ac:dyDescent="0.3">
      <c r="A48" s="20">
        <v>166</v>
      </c>
      <c r="B48" s="19" t="s">
        <v>98</v>
      </c>
      <c r="C48" s="19" t="s">
        <v>14</v>
      </c>
      <c r="D48" s="19" t="s">
        <v>23</v>
      </c>
      <c r="E48" s="19" t="s">
        <v>10</v>
      </c>
      <c r="F48" s="20">
        <v>0</v>
      </c>
      <c r="G48" s="21">
        <v>37</v>
      </c>
      <c r="H48" s="22" t="str">
        <f t="shared" si="0"/>
        <v/>
      </c>
      <c r="I48" s="19" t="str">
        <f t="shared" si="1"/>
        <v>EGY-zan pin assuf S.A.E.-37</v>
      </c>
    </row>
    <row r="49" spans="1:9" x14ac:dyDescent="0.3">
      <c r="A49" s="24">
        <v>170</v>
      </c>
      <c r="B49" s="23" t="s">
        <v>100</v>
      </c>
      <c r="C49" s="23" t="s">
        <v>14</v>
      </c>
      <c r="D49" s="23" t="s">
        <v>13</v>
      </c>
      <c r="E49" s="23" t="s">
        <v>1388</v>
      </c>
      <c r="F49" s="24">
        <v>20</v>
      </c>
      <c r="G49" s="25">
        <v>33</v>
      </c>
      <c r="H49" s="26">
        <f t="shared" si="0"/>
        <v>660</v>
      </c>
      <c r="I49" s="23" t="str">
        <f t="shared" si="1"/>
        <v>EGY-ccc order-33</v>
      </c>
    </row>
    <row r="50" spans="1:9" x14ac:dyDescent="0.3">
      <c r="A50" s="20">
        <v>171</v>
      </c>
      <c r="B50" s="19" t="s">
        <v>100</v>
      </c>
      <c r="C50" s="19" t="s">
        <v>14</v>
      </c>
      <c r="D50" s="19" t="s">
        <v>13</v>
      </c>
      <c r="E50" s="19" t="s">
        <v>1388</v>
      </c>
      <c r="F50" s="20">
        <v>10</v>
      </c>
      <c r="G50" s="21">
        <v>39</v>
      </c>
      <c r="H50" s="22">
        <f t="shared" si="0"/>
        <v>390</v>
      </c>
      <c r="I50" s="19" t="str">
        <f t="shared" si="1"/>
        <v>EGY-ccc order-39</v>
      </c>
    </row>
    <row r="51" spans="1:9" x14ac:dyDescent="0.3">
      <c r="A51" s="24">
        <v>255</v>
      </c>
      <c r="B51" s="23" t="s">
        <v>145</v>
      </c>
      <c r="C51" s="23" t="s">
        <v>14</v>
      </c>
      <c r="D51" s="23" t="s">
        <v>23</v>
      </c>
      <c r="E51" s="23" t="s">
        <v>1388</v>
      </c>
      <c r="F51" s="24">
        <v>20</v>
      </c>
      <c r="G51" s="25">
        <v>36</v>
      </c>
      <c r="H51" s="26">
        <f t="shared" si="0"/>
        <v>720</v>
      </c>
      <c r="I51" s="23" t="str">
        <f t="shared" si="1"/>
        <v>EGY-zan pin assuf S.A.E.-36</v>
      </c>
    </row>
    <row r="52" spans="1:9" x14ac:dyDescent="0.3">
      <c r="A52" s="20">
        <v>256</v>
      </c>
      <c r="B52" s="19" t="s">
        <v>145</v>
      </c>
      <c r="C52" s="19" t="s">
        <v>14</v>
      </c>
      <c r="D52" s="19" t="s">
        <v>23</v>
      </c>
      <c r="E52" s="19" t="s">
        <v>1388</v>
      </c>
      <c r="F52" s="20">
        <v>20</v>
      </c>
      <c r="G52" s="21">
        <v>32</v>
      </c>
      <c r="H52" s="22">
        <f t="shared" si="0"/>
        <v>640</v>
      </c>
      <c r="I52" s="19" t="str">
        <f t="shared" si="1"/>
        <v>EGY-zan pin assuf S.A.E.-32</v>
      </c>
    </row>
    <row r="53" spans="1:9" x14ac:dyDescent="0.3">
      <c r="A53" s="24">
        <v>258</v>
      </c>
      <c r="B53" s="23" t="s">
        <v>145</v>
      </c>
      <c r="C53" s="23" t="s">
        <v>14</v>
      </c>
      <c r="D53" s="23" t="s">
        <v>23</v>
      </c>
      <c r="E53" s="23" t="s">
        <v>1388</v>
      </c>
      <c r="F53" s="24">
        <v>10</v>
      </c>
      <c r="G53" s="25">
        <v>35</v>
      </c>
      <c r="H53" s="26">
        <f t="shared" si="0"/>
        <v>350</v>
      </c>
      <c r="I53" s="23" t="str">
        <f t="shared" si="1"/>
        <v>EGY-zan pin assuf S.A.E.-35</v>
      </c>
    </row>
    <row r="54" spans="1:9" x14ac:dyDescent="0.3">
      <c r="A54" s="20">
        <v>370</v>
      </c>
      <c r="B54" s="19" t="s">
        <v>205</v>
      </c>
      <c r="C54" s="19" t="s">
        <v>14</v>
      </c>
      <c r="D54" s="19" t="s">
        <v>16</v>
      </c>
      <c r="E54" s="19" t="s">
        <v>1388</v>
      </c>
      <c r="F54" s="20">
        <v>10</v>
      </c>
      <c r="G54" s="21">
        <v>22</v>
      </c>
      <c r="H54" s="22">
        <f t="shared" si="0"/>
        <v>220</v>
      </c>
      <c r="I54" s="19" t="str">
        <f t="shared" si="1"/>
        <v>EGY-EGYPTIAN SAE-22</v>
      </c>
    </row>
    <row r="55" spans="1:9" x14ac:dyDescent="0.3">
      <c r="A55" s="24">
        <v>752</v>
      </c>
      <c r="B55" s="23" t="s">
        <v>381</v>
      </c>
      <c r="C55" s="23" t="s">
        <v>14</v>
      </c>
      <c r="D55" s="23" t="s">
        <v>23</v>
      </c>
      <c r="E55" s="23" t="s">
        <v>10</v>
      </c>
      <c r="F55" s="24">
        <v>0</v>
      </c>
      <c r="G55" s="25">
        <v>28</v>
      </c>
      <c r="H55" s="26" t="str">
        <f t="shared" si="0"/>
        <v/>
      </c>
      <c r="I55" s="23" t="str">
        <f t="shared" si="1"/>
        <v>EGY-zan pin assuf S.A.E.-28</v>
      </c>
    </row>
    <row r="56" spans="1:9" x14ac:dyDescent="0.3">
      <c r="A56" s="20">
        <v>753</v>
      </c>
      <c r="B56" s="19" t="s">
        <v>381</v>
      </c>
      <c r="C56" s="19" t="s">
        <v>14</v>
      </c>
      <c r="D56" s="19" t="s">
        <v>23</v>
      </c>
      <c r="E56" s="19" t="s">
        <v>1388</v>
      </c>
      <c r="F56" s="20">
        <v>30</v>
      </c>
      <c r="G56" s="21">
        <v>26</v>
      </c>
      <c r="H56" s="22">
        <f t="shared" si="0"/>
        <v>780</v>
      </c>
      <c r="I56" s="19" t="str">
        <f t="shared" si="1"/>
        <v>EGY-zan pin assuf S.A.E.-26</v>
      </c>
    </row>
    <row r="57" spans="1:9" x14ac:dyDescent="0.3">
      <c r="A57" s="24">
        <v>754</v>
      </c>
      <c r="B57" s="23" t="s">
        <v>381</v>
      </c>
      <c r="C57" s="23" t="s">
        <v>14</v>
      </c>
      <c r="D57" s="23" t="s">
        <v>23</v>
      </c>
      <c r="E57" s="23" t="s">
        <v>1388</v>
      </c>
      <c r="F57" s="24">
        <v>20</v>
      </c>
      <c r="G57" s="25">
        <v>35</v>
      </c>
      <c r="H57" s="26">
        <f t="shared" si="0"/>
        <v>700</v>
      </c>
      <c r="I57" s="23" t="str">
        <f t="shared" si="1"/>
        <v>EGY-zan pin assuf S.A.E.-35</v>
      </c>
    </row>
    <row r="58" spans="1:9" x14ac:dyDescent="0.3">
      <c r="A58" s="20">
        <v>971</v>
      </c>
      <c r="B58" s="19" t="s">
        <v>485</v>
      </c>
      <c r="C58" s="19" t="s">
        <v>14</v>
      </c>
      <c r="D58" s="19" t="s">
        <v>23</v>
      </c>
      <c r="E58" s="19" t="s">
        <v>1388</v>
      </c>
      <c r="F58" s="20">
        <v>30</v>
      </c>
      <c r="G58" s="21">
        <v>28</v>
      </c>
      <c r="H58" s="22">
        <f t="shared" si="0"/>
        <v>840</v>
      </c>
      <c r="I58" s="19" t="str">
        <f t="shared" si="1"/>
        <v>EGY-zan pin assuf S.A.E.-28</v>
      </c>
    </row>
    <row r="59" spans="1:9" x14ac:dyDescent="0.3">
      <c r="A59" s="24">
        <v>973</v>
      </c>
      <c r="B59" s="23" t="s">
        <v>485</v>
      </c>
      <c r="C59" s="23" t="s">
        <v>14</v>
      </c>
      <c r="D59" s="23" t="s">
        <v>23</v>
      </c>
      <c r="E59" s="23" t="s">
        <v>1388</v>
      </c>
      <c r="F59" s="24">
        <v>20</v>
      </c>
      <c r="G59" s="25">
        <v>39</v>
      </c>
      <c r="H59" s="26">
        <f t="shared" si="0"/>
        <v>780</v>
      </c>
      <c r="I59" s="23" t="str">
        <f t="shared" si="1"/>
        <v>EGY-zan pin assuf S.A.E.-39</v>
      </c>
    </row>
    <row r="60" spans="1:9" x14ac:dyDescent="0.3">
      <c r="A60" s="20">
        <v>975</v>
      </c>
      <c r="B60" s="19" t="s">
        <v>487</v>
      </c>
      <c r="C60" s="19" t="s">
        <v>14</v>
      </c>
      <c r="D60" s="19" t="s">
        <v>23</v>
      </c>
      <c r="E60" s="19" t="s">
        <v>1388</v>
      </c>
      <c r="F60" s="20">
        <v>30</v>
      </c>
      <c r="G60" s="21">
        <v>40</v>
      </c>
      <c r="H60" s="22">
        <f t="shared" si="0"/>
        <v>1200</v>
      </c>
      <c r="I60" s="19" t="str">
        <f t="shared" si="1"/>
        <v>EGY-zan pin assuf S.A.E.-40</v>
      </c>
    </row>
    <row r="61" spans="1:9" x14ac:dyDescent="0.3">
      <c r="A61" s="24">
        <v>976</v>
      </c>
      <c r="B61" s="23" t="s">
        <v>487</v>
      </c>
      <c r="C61" s="23" t="s">
        <v>14</v>
      </c>
      <c r="D61" s="23" t="s">
        <v>23</v>
      </c>
      <c r="E61" s="23" t="s">
        <v>10</v>
      </c>
      <c r="F61" s="24">
        <v>0</v>
      </c>
      <c r="G61" s="25">
        <v>24</v>
      </c>
      <c r="H61" s="26" t="str">
        <f t="shared" si="0"/>
        <v/>
      </c>
      <c r="I61" s="23" t="str">
        <f t="shared" si="1"/>
        <v>EGY-zan pin assuf S.A.E.-24</v>
      </c>
    </row>
    <row r="62" spans="1:9" x14ac:dyDescent="0.3">
      <c r="A62" s="20">
        <v>977</v>
      </c>
      <c r="B62" s="19" t="s">
        <v>488</v>
      </c>
      <c r="C62" s="19" t="s">
        <v>14</v>
      </c>
      <c r="D62" s="19" t="s">
        <v>13</v>
      </c>
      <c r="E62" s="19" t="s">
        <v>1388</v>
      </c>
      <c r="F62" s="20">
        <v>20</v>
      </c>
      <c r="G62" s="21">
        <v>30</v>
      </c>
      <c r="H62" s="22">
        <f t="shared" si="0"/>
        <v>600</v>
      </c>
      <c r="I62" s="19" t="str">
        <f t="shared" si="1"/>
        <v>EGY-ccc order-30</v>
      </c>
    </row>
    <row r="63" spans="1:9" x14ac:dyDescent="0.3">
      <c r="A63" s="24">
        <v>979</v>
      </c>
      <c r="B63" s="23" t="s">
        <v>488</v>
      </c>
      <c r="C63" s="23" t="s">
        <v>14</v>
      </c>
      <c r="D63" s="23" t="s">
        <v>13</v>
      </c>
      <c r="E63" s="23" t="s">
        <v>10</v>
      </c>
      <c r="F63" s="24">
        <v>0</v>
      </c>
      <c r="G63" s="25">
        <v>24</v>
      </c>
      <c r="H63" s="26" t="str">
        <f t="shared" si="0"/>
        <v/>
      </c>
      <c r="I63" s="23" t="str">
        <f t="shared" si="1"/>
        <v>EGY-ccc order-24</v>
      </c>
    </row>
    <row r="64" spans="1:9" x14ac:dyDescent="0.3">
      <c r="A64" s="20">
        <v>981</v>
      </c>
      <c r="B64" s="19" t="s">
        <v>489</v>
      </c>
      <c r="C64" s="19" t="s">
        <v>14</v>
      </c>
      <c r="D64" s="19" t="s">
        <v>13</v>
      </c>
      <c r="E64" s="19" t="s">
        <v>1388</v>
      </c>
      <c r="F64" s="20">
        <v>30</v>
      </c>
      <c r="G64" s="21">
        <v>22</v>
      </c>
      <c r="H64" s="22">
        <f t="shared" si="0"/>
        <v>660</v>
      </c>
      <c r="I64" s="19" t="str">
        <f t="shared" si="1"/>
        <v>EGY-ccc order-22</v>
      </c>
    </row>
    <row r="65" spans="1:9" x14ac:dyDescent="0.3">
      <c r="A65" s="24">
        <v>982</v>
      </c>
      <c r="B65" s="23" t="s">
        <v>489</v>
      </c>
      <c r="C65" s="23" t="s">
        <v>14</v>
      </c>
      <c r="D65" s="23" t="s">
        <v>13</v>
      </c>
      <c r="E65" s="23" t="s">
        <v>10</v>
      </c>
      <c r="F65" s="24">
        <v>0</v>
      </c>
      <c r="G65" s="25">
        <v>26</v>
      </c>
      <c r="H65" s="26" t="str">
        <f t="shared" si="0"/>
        <v/>
      </c>
      <c r="I65" s="23" t="str">
        <f t="shared" si="1"/>
        <v>EGY-ccc order-26</v>
      </c>
    </row>
    <row r="66" spans="1:9" x14ac:dyDescent="0.3">
      <c r="A66" s="20">
        <v>983</v>
      </c>
      <c r="B66" s="19" t="s">
        <v>489</v>
      </c>
      <c r="C66" s="19" t="s">
        <v>14</v>
      </c>
      <c r="D66" s="19" t="s">
        <v>13</v>
      </c>
      <c r="E66" s="19" t="s">
        <v>1388</v>
      </c>
      <c r="F66" s="20">
        <v>20</v>
      </c>
      <c r="G66" s="21">
        <v>35</v>
      </c>
      <c r="H66" s="22">
        <f t="shared" ref="H66:H129" si="2">IF(G66*F66=0,"",G66*F66)</f>
        <v>700</v>
      </c>
      <c r="I66" s="19" t="str">
        <f t="shared" ref="I66:I129" si="3">_xlfn.CONCAT(C66,"-",D66,"-",G66)</f>
        <v>EGY-ccc order-35</v>
      </c>
    </row>
    <row r="67" spans="1:9" x14ac:dyDescent="0.3">
      <c r="A67" s="24">
        <v>984</v>
      </c>
      <c r="B67" s="23" t="s">
        <v>490</v>
      </c>
      <c r="C67" s="23" t="s">
        <v>14</v>
      </c>
      <c r="D67" s="23" t="s">
        <v>13</v>
      </c>
      <c r="E67" s="23" t="s">
        <v>10</v>
      </c>
      <c r="F67" s="24">
        <v>0</v>
      </c>
      <c r="G67" s="25">
        <v>23</v>
      </c>
      <c r="H67" s="26" t="str">
        <f t="shared" si="2"/>
        <v/>
      </c>
      <c r="I67" s="23" t="str">
        <f t="shared" si="3"/>
        <v>EGY-ccc order-23</v>
      </c>
    </row>
    <row r="68" spans="1:9" x14ac:dyDescent="0.3">
      <c r="A68" s="20">
        <v>987</v>
      </c>
      <c r="B68" s="19" t="s">
        <v>492</v>
      </c>
      <c r="C68" s="19" t="s">
        <v>14</v>
      </c>
      <c r="D68" s="19" t="s">
        <v>23</v>
      </c>
      <c r="E68" s="19" t="s">
        <v>1388</v>
      </c>
      <c r="F68" s="20">
        <v>30</v>
      </c>
      <c r="G68" s="21">
        <v>34</v>
      </c>
      <c r="H68" s="22">
        <f t="shared" si="2"/>
        <v>1020</v>
      </c>
      <c r="I68" s="19" t="str">
        <f t="shared" si="3"/>
        <v>EGY-zan pin assuf S.A.E.-34</v>
      </c>
    </row>
    <row r="69" spans="1:9" x14ac:dyDescent="0.3">
      <c r="A69" s="24">
        <v>993</v>
      </c>
      <c r="B69" s="23" t="s">
        <v>494</v>
      </c>
      <c r="C69" s="23" t="s">
        <v>14</v>
      </c>
      <c r="D69" s="23" t="s">
        <v>13</v>
      </c>
      <c r="E69" s="23" t="s">
        <v>10</v>
      </c>
      <c r="F69" s="24">
        <v>0</v>
      </c>
      <c r="G69" s="25">
        <v>26</v>
      </c>
      <c r="H69" s="26" t="str">
        <f t="shared" si="2"/>
        <v/>
      </c>
      <c r="I69" s="23" t="str">
        <f t="shared" si="3"/>
        <v>EGY-ccc order-26</v>
      </c>
    </row>
    <row r="70" spans="1:9" x14ac:dyDescent="0.3">
      <c r="A70" s="20">
        <v>995</v>
      </c>
      <c r="B70" s="19" t="s">
        <v>494</v>
      </c>
      <c r="C70" s="19" t="s">
        <v>14</v>
      </c>
      <c r="D70" s="19" t="s">
        <v>13</v>
      </c>
      <c r="E70" s="19" t="s">
        <v>1388</v>
      </c>
      <c r="F70" s="20">
        <v>20</v>
      </c>
      <c r="G70" s="21">
        <v>25</v>
      </c>
      <c r="H70" s="22">
        <f t="shared" si="2"/>
        <v>500</v>
      </c>
      <c r="I70" s="19" t="str">
        <f t="shared" si="3"/>
        <v>EGY-ccc order-25</v>
      </c>
    </row>
    <row r="71" spans="1:9" x14ac:dyDescent="0.3">
      <c r="A71" s="24">
        <v>997</v>
      </c>
      <c r="B71" s="23" t="s">
        <v>496</v>
      </c>
      <c r="C71" s="23" t="s">
        <v>14</v>
      </c>
      <c r="D71" s="23" t="s">
        <v>23</v>
      </c>
      <c r="E71" s="23" t="s">
        <v>1388</v>
      </c>
      <c r="F71" s="24">
        <v>30</v>
      </c>
      <c r="G71" s="25">
        <v>29</v>
      </c>
      <c r="H71" s="26">
        <f t="shared" si="2"/>
        <v>870</v>
      </c>
      <c r="I71" s="23" t="str">
        <f t="shared" si="3"/>
        <v>EGY-zan pin assuf S.A.E.-29</v>
      </c>
    </row>
    <row r="72" spans="1:9" x14ac:dyDescent="0.3">
      <c r="A72" s="20">
        <v>1001</v>
      </c>
      <c r="B72" s="19" t="s">
        <v>498</v>
      </c>
      <c r="C72" s="19" t="s">
        <v>14</v>
      </c>
      <c r="D72" s="19" t="s">
        <v>13</v>
      </c>
      <c r="E72" s="19" t="s">
        <v>1388</v>
      </c>
      <c r="F72" s="20">
        <v>20</v>
      </c>
      <c r="G72" s="21">
        <v>34</v>
      </c>
      <c r="H72" s="22">
        <f t="shared" si="2"/>
        <v>680</v>
      </c>
      <c r="I72" s="19" t="str">
        <f t="shared" si="3"/>
        <v>EGY-ccc order-34</v>
      </c>
    </row>
    <row r="73" spans="1:9" x14ac:dyDescent="0.3">
      <c r="A73" s="24">
        <v>1004</v>
      </c>
      <c r="B73" s="23" t="s">
        <v>499</v>
      </c>
      <c r="C73" s="23" t="s">
        <v>14</v>
      </c>
      <c r="D73" s="23" t="s">
        <v>23</v>
      </c>
      <c r="E73" s="23" t="s">
        <v>1388</v>
      </c>
      <c r="F73" s="24">
        <v>20</v>
      </c>
      <c r="G73" s="25">
        <v>33</v>
      </c>
      <c r="H73" s="26">
        <f t="shared" si="2"/>
        <v>660</v>
      </c>
      <c r="I73" s="23" t="str">
        <f t="shared" si="3"/>
        <v>EGY-zan pin assuf S.A.E.-33</v>
      </c>
    </row>
    <row r="74" spans="1:9" x14ac:dyDescent="0.3">
      <c r="A74" s="20">
        <v>1005</v>
      </c>
      <c r="B74" s="19" t="s">
        <v>499</v>
      </c>
      <c r="C74" s="19" t="s">
        <v>14</v>
      </c>
      <c r="D74" s="19" t="s">
        <v>23</v>
      </c>
      <c r="E74" s="19" t="s">
        <v>10</v>
      </c>
      <c r="F74" s="20">
        <v>0</v>
      </c>
      <c r="G74" s="21">
        <v>33</v>
      </c>
      <c r="H74" s="22" t="str">
        <f t="shared" si="2"/>
        <v/>
      </c>
      <c r="I74" s="19" t="str">
        <f t="shared" si="3"/>
        <v>EGY-zan pin assuf S.A.E.-33</v>
      </c>
    </row>
    <row r="75" spans="1:9" x14ac:dyDescent="0.3">
      <c r="A75" s="24">
        <v>1007</v>
      </c>
      <c r="B75" s="23" t="s">
        <v>500</v>
      </c>
      <c r="C75" s="23" t="s">
        <v>14</v>
      </c>
      <c r="D75" s="23" t="s">
        <v>23</v>
      </c>
      <c r="E75" s="23" t="s">
        <v>1388</v>
      </c>
      <c r="F75" s="24">
        <v>30</v>
      </c>
      <c r="G75" s="25">
        <v>36</v>
      </c>
      <c r="H75" s="26">
        <f t="shared" si="2"/>
        <v>1080</v>
      </c>
      <c r="I75" s="23" t="str">
        <f t="shared" si="3"/>
        <v>EGY-zan pin assuf S.A.E.-36</v>
      </c>
    </row>
    <row r="76" spans="1:9" x14ac:dyDescent="0.3">
      <c r="A76" s="20">
        <v>1008</v>
      </c>
      <c r="B76" s="19" t="s">
        <v>501</v>
      </c>
      <c r="C76" s="19" t="s">
        <v>14</v>
      </c>
      <c r="D76" s="19" t="s">
        <v>13</v>
      </c>
      <c r="E76" s="19" t="s">
        <v>1388</v>
      </c>
      <c r="F76" s="20">
        <v>20</v>
      </c>
      <c r="G76" s="21">
        <v>21</v>
      </c>
      <c r="H76" s="22">
        <f t="shared" si="2"/>
        <v>420</v>
      </c>
      <c r="I76" s="19" t="str">
        <f t="shared" si="3"/>
        <v>EGY-ccc order-21</v>
      </c>
    </row>
    <row r="77" spans="1:9" x14ac:dyDescent="0.3">
      <c r="A77" s="24">
        <v>1038</v>
      </c>
      <c r="B77" s="23" t="s">
        <v>517</v>
      </c>
      <c r="C77" s="23" t="s">
        <v>14</v>
      </c>
      <c r="D77" s="23" t="s">
        <v>13</v>
      </c>
      <c r="E77" s="23" t="s">
        <v>1388</v>
      </c>
      <c r="F77" s="24">
        <v>30</v>
      </c>
      <c r="G77" s="25">
        <v>22</v>
      </c>
      <c r="H77" s="26">
        <f t="shared" si="2"/>
        <v>660</v>
      </c>
      <c r="I77" s="23" t="str">
        <f t="shared" si="3"/>
        <v>EGY-ccc order-22</v>
      </c>
    </row>
    <row r="78" spans="1:9" x14ac:dyDescent="0.3">
      <c r="A78" s="20">
        <v>1039</v>
      </c>
      <c r="B78" s="19" t="s">
        <v>517</v>
      </c>
      <c r="C78" s="19" t="s">
        <v>14</v>
      </c>
      <c r="D78" s="19" t="s">
        <v>13</v>
      </c>
      <c r="E78" s="19" t="s">
        <v>10</v>
      </c>
      <c r="F78" s="20">
        <v>0</v>
      </c>
      <c r="G78" s="21">
        <v>37</v>
      </c>
      <c r="H78" s="22" t="str">
        <f t="shared" si="2"/>
        <v/>
      </c>
      <c r="I78" s="19" t="str">
        <f t="shared" si="3"/>
        <v>EGY-ccc order-37</v>
      </c>
    </row>
    <row r="79" spans="1:9" x14ac:dyDescent="0.3">
      <c r="A79" s="24">
        <v>1040</v>
      </c>
      <c r="B79" s="23" t="s">
        <v>517</v>
      </c>
      <c r="C79" s="23" t="s">
        <v>14</v>
      </c>
      <c r="D79" s="23" t="s">
        <v>13</v>
      </c>
      <c r="E79" s="23" t="s">
        <v>1388</v>
      </c>
      <c r="F79" s="24">
        <v>20</v>
      </c>
      <c r="G79" s="25">
        <v>23</v>
      </c>
      <c r="H79" s="26">
        <f t="shared" si="2"/>
        <v>460</v>
      </c>
      <c r="I79" s="23" t="str">
        <f t="shared" si="3"/>
        <v>EGY-ccc order-23</v>
      </c>
    </row>
    <row r="80" spans="1:9" x14ac:dyDescent="0.3">
      <c r="A80" s="20">
        <v>1042</v>
      </c>
      <c r="B80" s="19" t="s">
        <v>519</v>
      </c>
      <c r="C80" s="19" t="s">
        <v>14</v>
      </c>
      <c r="D80" s="19" t="s">
        <v>23</v>
      </c>
      <c r="E80" s="19" t="s">
        <v>1388</v>
      </c>
      <c r="F80" s="20">
        <v>20</v>
      </c>
      <c r="G80" s="21">
        <v>39</v>
      </c>
      <c r="H80" s="22">
        <f t="shared" si="2"/>
        <v>780</v>
      </c>
      <c r="I80" s="19" t="str">
        <f t="shared" si="3"/>
        <v>EGY-zan pin assuf S.A.E.-39</v>
      </c>
    </row>
    <row r="81" spans="1:9" x14ac:dyDescent="0.3">
      <c r="A81" s="24">
        <v>1043</v>
      </c>
      <c r="B81" s="23" t="s">
        <v>519</v>
      </c>
      <c r="C81" s="23" t="s">
        <v>14</v>
      </c>
      <c r="D81" s="23" t="s">
        <v>23</v>
      </c>
      <c r="E81" s="23" t="s">
        <v>1388</v>
      </c>
      <c r="F81" s="24">
        <v>30</v>
      </c>
      <c r="G81" s="25">
        <v>34</v>
      </c>
      <c r="H81" s="26">
        <f t="shared" si="2"/>
        <v>1020</v>
      </c>
      <c r="I81" s="23" t="str">
        <f t="shared" si="3"/>
        <v>EGY-zan pin assuf S.A.E.-34</v>
      </c>
    </row>
    <row r="82" spans="1:9" x14ac:dyDescent="0.3">
      <c r="A82" s="20">
        <v>1047</v>
      </c>
      <c r="B82" s="19" t="s">
        <v>521</v>
      </c>
      <c r="C82" s="19" t="s">
        <v>14</v>
      </c>
      <c r="D82" s="19" t="s">
        <v>13</v>
      </c>
      <c r="E82" s="19" t="s">
        <v>10</v>
      </c>
      <c r="F82" s="20">
        <v>0</v>
      </c>
      <c r="G82" s="21">
        <v>28</v>
      </c>
      <c r="H82" s="22" t="str">
        <f t="shared" si="2"/>
        <v/>
      </c>
      <c r="I82" s="19" t="str">
        <f t="shared" si="3"/>
        <v>EGY-ccc order-28</v>
      </c>
    </row>
    <row r="83" spans="1:9" x14ac:dyDescent="0.3">
      <c r="A83" s="24">
        <v>1048</v>
      </c>
      <c r="B83" s="23" t="s">
        <v>521</v>
      </c>
      <c r="C83" s="23" t="s">
        <v>14</v>
      </c>
      <c r="D83" s="23" t="s">
        <v>13</v>
      </c>
      <c r="E83" s="23" t="s">
        <v>1388</v>
      </c>
      <c r="F83" s="24">
        <v>30</v>
      </c>
      <c r="G83" s="25">
        <v>40</v>
      </c>
      <c r="H83" s="26">
        <f t="shared" si="2"/>
        <v>1200</v>
      </c>
      <c r="I83" s="23" t="str">
        <f t="shared" si="3"/>
        <v>EGY-ccc order-40</v>
      </c>
    </row>
    <row r="84" spans="1:9" x14ac:dyDescent="0.3">
      <c r="A84" s="20">
        <v>1049</v>
      </c>
      <c r="B84" s="19" t="s">
        <v>521</v>
      </c>
      <c r="C84" s="19" t="s">
        <v>14</v>
      </c>
      <c r="D84" s="19" t="s">
        <v>13</v>
      </c>
      <c r="E84" s="19" t="s">
        <v>1388</v>
      </c>
      <c r="F84" s="20">
        <v>20</v>
      </c>
      <c r="G84" s="21">
        <v>22</v>
      </c>
      <c r="H84" s="22">
        <f t="shared" si="2"/>
        <v>440</v>
      </c>
      <c r="I84" s="19" t="str">
        <f t="shared" si="3"/>
        <v>EGY-ccc order-22</v>
      </c>
    </row>
    <row r="85" spans="1:9" x14ac:dyDescent="0.3">
      <c r="A85" s="24">
        <v>1051</v>
      </c>
      <c r="B85" s="23" t="s">
        <v>523</v>
      </c>
      <c r="C85" s="23" t="s">
        <v>14</v>
      </c>
      <c r="D85" s="23" t="s">
        <v>23</v>
      </c>
      <c r="E85" s="23" t="s">
        <v>1388</v>
      </c>
      <c r="F85" s="24">
        <v>30</v>
      </c>
      <c r="G85" s="25">
        <v>40</v>
      </c>
      <c r="H85" s="26">
        <f t="shared" si="2"/>
        <v>1200</v>
      </c>
      <c r="I85" s="23" t="str">
        <f t="shared" si="3"/>
        <v>EGY-zan pin assuf S.A.E.-40</v>
      </c>
    </row>
    <row r="86" spans="1:9" x14ac:dyDescent="0.3">
      <c r="A86" s="20">
        <v>1060</v>
      </c>
      <c r="B86" s="19" t="s">
        <v>528</v>
      </c>
      <c r="C86" s="19" t="s">
        <v>14</v>
      </c>
      <c r="D86" s="19" t="s">
        <v>23</v>
      </c>
      <c r="E86" s="19" t="s">
        <v>10</v>
      </c>
      <c r="F86" s="20">
        <v>0</v>
      </c>
      <c r="G86" s="21">
        <v>39</v>
      </c>
      <c r="H86" s="22" t="str">
        <f t="shared" si="2"/>
        <v/>
      </c>
      <c r="I86" s="19" t="str">
        <f t="shared" si="3"/>
        <v>EGY-zan pin assuf S.A.E.-39</v>
      </c>
    </row>
    <row r="87" spans="1:9" x14ac:dyDescent="0.3">
      <c r="A87" s="24">
        <v>1061</v>
      </c>
      <c r="B87" s="23" t="s">
        <v>528</v>
      </c>
      <c r="C87" s="23" t="s">
        <v>14</v>
      </c>
      <c r="D87" s="23" t="s">
        <v>23</v>
      </c>
      <c r="E87" s="23" t="s">
        <v>1388</v>
      </c>
      <c r="F87" s="24">
        <v>30</v>
      </c>
      <c r="G87" s="25">
        <v>34</v>
      </c>
      <c r="H87" s="26">
        <f t="shared" si="2"/>
        <v>1020</v>
      </c>
      <c r="I87" s="23" t="str">
        <f t="shared" si="3"/>
        <v>EGY-zan pin assuf S.A.E.-34</v>
      </c>
    </row>
    <row r="88" spans="1:9" x14ac:dyDescent="0.3">
      <c r="A88" s="20">
        <v>1066</v>
      </c>
      <c r="B88" s="19" t="s">
        <v>531</v>
      </c>
      <c r="C88" s="19" t="s">
        <v>14</v>
      </c>
      <c r="D88" s="19" t="s">
        <v>13</v>
      </c>
      <c r="E88" s="19" t="s">
        <v>10</v>
      </c>
      <c r="F88" s="20">
        <v>0</v>
      </c>
      <c r="G88" s="21">
        <v>36</v>
      </c>
      <c r="H88" s="22" t="str">
        <f t="shared" si="2"/>
        <v/>
      </c>
      <c r="I88" s="19" t="str">
        <f t="shared" si="3"/>
        <v>EGY-ccc order-36</v>
      </c>
    </row>
    <row r="89" spans="1:9" x14ac:dyDescent="0.3">
      <c r="A89" s="24">
        <v>1068</v>
      </c>
      <c r="B89" s="23" t="s">
        <v>532</v>
      </c>
      <c r="C89" s="23" t="s">
        <v>14</v>
      </c>
      <c r="D89" s="23" t="s">
        <v>13</v>
      </c>
      <c r="E89" s="23" t="s">
        <v>1388</v>
      </c>
      <c r="F89" s="24">
        <v>30</v>
      </c>
      <c r="G89" s="25">
        <v>30</v>
      </c>
      <c r="H89" s="26">
        <f t="shared" si="2"/>
        <v>900</v>
      </c>
      <c r="I89" s="23" t="str">
        <f t="shared" si="3"/>
        <v>EGY-ccc order-30</v>
      </c>
    </row>
    <row r="90" spans="1:9" x14ac:dyDescent="0.3">
      <c r="A90" s="20">
        <v>1070</v>
      </c>
      <c r="B90" s="19" t="s">
        <v>533</v>
      </c>
      <c r="C90" s="19" t="s">
        <v>14</v>
      </c>
      <c r="D90" s="19" t="s">
        <v>13</v>
      </c>
      <c r="E90" s="19" t="s">
        <v>10</v>
      </c>
      <c r="F90" s="20">
        <v>0</v>
      </c>
      <c r="G90" s="21">
        <v>40</v>
      </c>
      <c r="H90" s="22" t="str">
        <f t="shared" si="2"/>
        <v/>
      </c>
      <c r="I90" s="19" t="str">
        <f t="shared" si="3"/>
        <v>EGY-ccc order-40</v>
      </c>
    </row>
    <row r="91" spans="1:9" x14ac:dyDescent="0.3">
      <c r="A91" s="24">
        <v>1071</v>
      </c>
      <c r="B91" s="23" t="s">
        <v>533</v>
      </c>
      <c r="C91" s="23" t="s">
        <v>14</v>
      </c>
      <c r="D91" s="23" t="s">
        <v>13</v>
      </c>
      <c r="E91" s="23" t="s">
        <v>1388</v>
      </c>
      <c r="F91" s="24">
        <v>30</v>
      </c>
      <c r="G91" s="25">
        <v>35</v>
      </c>
      <c r="H91" s="26">
        <f t="shared" si="2"/>
        <v>1050</v>
      </c>
      <c r="I91" s="23" t="str">
        <f t="shared" si="3"/>
        <v>EGY-ccc order-35</v>
      </c>
    </row>
    <row r="92" spans="1:9" x14ac:dyDescent="0.3">
      <c r="A92" s="20">
        <v>1072</v>
      </c>
      <c r="B92" s="19" t="s">
        <v>533</v>
      </c>
      <c r="C92" s="19" t="s">
        <v>14</v>
      </c>
      <c r="D92" s="19" t="s">
        <v>13</v>
      </c>
      <c r="E92" s="19" t="s">
        <v>1388</v>
      </c>
      <c r="F92" s="20">
        <v>20</v>
      </c>
      <c r="G92" s="21">
        <v>22</v>
      </c>
      <c r="H92" s="22">
        <f t="shared" si="2"/>
        <v>440</v>
      </c>
      <c r="I92" s="19" t="str">
        <f t="shared" si="3"/>
        <v>EGY-ccc order-22</v>
      </c>
    </row>
    <row r="93" spans="1:9" x14ac:dyDescent="0.3">
      <c r="A93" s="24">
        <v>1176</v>
      </c>
      <c r="B93" s="23" t="s">
        <v>582</v>
      </c>
      <c r="C93" s="23" t="s">
        <v>14</v>
      </c>
      <c r="D93" s="23" t="s">
        <v>13</v>
      </c>
      <c r="E93" s="23" t="s">
        <v>10</v>
      </c>
      <c r="F93" s="24">
        <v>0</v>
      </c>
      <c r="G93" s="25">
        <v>35</v>
      </c>
      <c r="H93" s="26" t="str">
        <f t="shared" si="2"/>
        <v/>
      </c>
      <c r="I93" s="23" t="str">
        <f t="shared" si="3"/>
        <v>EGY-ccc order-35</v>
      </c>
    </row>
    <row r="94" spans="1:9" x14ac:dyDescent="0.3">
      <c r="A94" s="20">
        <v>1285</v>
      </c>
      <c r="B94" s="19" t="s">
        <v>633</v>
      </c>
      <c r="C94" s="19" t="s">
        <v>14</v>
      </c>
      <c r="D94" s="19" t="s">
        <v>13</v>
      </c>
      <c r="E94" s="19" t="s">
        <v>10</v>
      </c>
      <c r="F94" s="20">
        <v>0</v>
      </c>
      <c r="G94" s="21">
        <v>31</v>
      </c>
      <c r="H94" s="22" t="str">
        <f t="shared" si="2"/>
        <v/>
      </c>
      <c r="I94" s="19" t="str">
        <f t="shared" si="3"/>
        <v>EGY-ccc order-31</v>
      </c>
    </row>
    <row r="95" spans="1:9" x14ac:dyDescent="0.3">
      <c r="A95" s="24">
        <v>1287</v>
      </c>
      <c r="B95" s="23" t="s">
        <v>633</v>
      </c>
      <c r="C95" s="23" t="s">
        <v>14</v>
      </c>
      <c r="D95" s="23" t="s">
        <v>13</v>
      </c>
      <c r="E95" s="23" t="s">
        <v>1388</v>
      </c>
      <c r="F95" s="24">
        <v>20</v>
      </c>
      <c r="G95" s="25">
        <v>31</v>
      </c>
      <c r="H95" s="26">
        <f t="shared" si="2"/>
        <v>620</v>
      </c>
      <c r="I95" s="23" t="str">
        <f t="shared" si="3"/>
        <v>EGY-ccc order-31</v>
      </c>
    </row>
    <row r="96" spans="1:9" x14ac:dyDescent="0.3">
      <c r="A96" s="20">
        <v>1288</v>
      </c>
      <c r="B96" s="19" t="s">
        <v>633</v>
      </c>
      <c r="C96" s="19" t="s">
        <v>14</v>
      </c>
      <c r="D96" s="19" t="s">
        <v>13</v>
      </c>
      <c r="E96" s="19" t="s">
        <v>1388</v>
      </c>
      <c r="F96" s="20">
        <v>30</v>
      </c>
      <c r="G96" s="21">
        <v>40</v>
      </c>
      <c r="H96" s="22">
        <f t="shared" si="2"/>
        <v>1200</v>
      </c>
      <c r="I96" s="19" t="str">
        <f t="shared" si="3"/>
        <v>EGY-ccc order-40</v>
      </c>
    </row>
    <row r="97" spans="1:9" x14ac:dyDescent="0.3">
      <c r="A97" s="24">
        <v>1358</v>
      </c>
      <c r="B97" s="23" t="s">
        <v>666</v>
      </c>
      <c r="C97" s="23" t="s">
        <v>14</v>
      </c>
      <c r="D97" s="23" t="s">
        <v>16</v>
      </c>
      <c r="E97" s="23" t="s">
        <v>10</v>
      </c>
      <c r="F97" s="24">
        <v>0</v>
      </c>
      <c r="G97" s="25">
        <v>30</v>
      </c>
      <c r="H97" s="26" t="str">
        <f t="shared" si="2"/>
        <v/>
      </c>
      <c r="I97" s="23" t="str">
        <f t="shared" si="3"/>
        <v>EGY-EGYPTIAN SAE-30</v>
      </c>
    </row>
    <row r="98" spans="1:9" x14ac:dyDescent="0.3">
      <c r="A98" s="20">
        <v>1359</v>
      </c>
      <c r="B98" s="19" t="s">
        <v>666</v>
      </c>
      <c r="C98" s="19" t="s">
        <v>14</v>
      </c>
      <c r="D98" s="19" t="s">
        <v>16</v>
      </c>
      <c r="E98" s="19" t="s">
        <v>1388</v>
      </c>
      <c r="F98" s="20">
        <v>20</v>
      </c>
      <c r="G98" s="21">
        <v>23</v>
      </c>
      <c r="H98" s="22">
        <f t="shared" si="2"/>
        <v>460</v>
      </c>
      <c r="I98" s="19" t="str">
        <f t="shared" si="3"/>
        <v>EGY-EGYPTIAN SAE-23</v>
      </c>
    </row>
    <row r="99" spans="1:9" x14ac:dyDescent="0.3">
      <c r="A99" s="24">
        <v>1403</v>
      </c>
      <c r="B99" s="23" t="s">
        <v>685</v>
      </c>
      <c r="C99" s="23" t="s">
        <v>14</v>
      </c>
      <c r="D99" s="23" t="s">
        <v>23</v>
      </c>
      <c r="E99" s="23" t="s">
        <v>1388</v>
      </c>
      <c r="F99" s="24">
        <v>20</v>
      </c>
      <c r="G99" s="25">
        <v>35</v>
      </c>
      <c r="H99" s="26">
        <f t="shared" si="2"/>
        <v>700</v>
      </c>
      <c r="I99" s="23" t="str">
        <f t="shared" si="3"/>
        <v>EGY-zan pin assuf S.A.E.-35</v>
      </c>
    </row>
    <row r="100" spans="1:9" x14ac:dyDescent="0.3">
      <c r="A100" s="20">
        <v>1404</v>
      </c>
      <c r="B100" s="19" t="s">
        <v>685</v>
      </c>
      <c r="C100" s="19" t="s">
        <v>14</v>
      </c>
      <c r="D100" s="19" t="s">
        <v>23</v>
      </c>
      <c r="E100" s="19" t="s">
        <v>10</v>
      </c>
      <c r="F100" s="20">
        <v>0</v>
      </c>
      <c r="G100" s="21">
        <v>29</v>
      </c>
      <c r="H100" s="22" t="str">
        <f t="shared" si="2"/>
        <v/>
      </c>
      <c r="I100" s="19" t="str">
        <f t="shared" si="3"/>
        <v>EGY-zan pin assuf S.A.E.-29</v>
      </c>
    </row>
    <row r="101" spans="1:9" x14ac:dyDescent="0.3">
      <c r="A101" s="24">
        <v>1405</v>
      </c>
      <c r="B101" s="23" t="s">
        <v>685</v>
      </c>
      <c r="C101" s="23" t="s">
        <v>14</v>
      </c>
      <c r="D101" s="23" t="s">
        <v>23</v>
      </c>
      <c r="E101" s="23" t="s">
        <v>1388</v>
      </c>
      <c r="F101" s="24">
        <v>30</v>
      </c>
      <c r="G101" s="25">
        <v>22</v>
      </c>
      <c r="H101" s="26">
        <f t="shared" si="2"/>
        <v>660</v>
      </c>
      <c r="I101" s="23" t="str">
        <f t="shared" si="3"/>
        <v>EGY-zan pin assuf S.A.E.-22</v>
      </c>
    </row>
    <row r="102" spans="1:9" x14ac:dyDescent="0.3">
      <c r="A102" s="20">
        <v>1407</v>
      </c>
      <c r="B102" s="19" t="s">
        <v>686</v>
      </c>
      <c r="C102" s="19" t="s">
        <v>14</v>
      </c>
      <c r="D102" s="19" t="s">
        <v>23</v>
      </c>
      <c r="E102" s="19" t="s">
        <v>10</v>
      </c>
      <c r="F102" s="20">
        <v>0</v>
      </c>
      <c r="G102" s="21">
        <v>22</v>
      </c>
      <c r="H102" s="22" t="str">
        <f t="shared" si="2"/>
        <v/>
      </c>
      <c r="I102" s="19" t="str">
        <f t="shared" si="3"/>
        <v>EGY-zan pin assuf S.A.E.-22</v>
      </c>
    </row>
    <row r="103" spans="1:9" x14ac:dyDescent="0.3">
      <c r="A103" s="24">
        <v>1409</v>
      </c>
      <c r="B103" s="23" t="s">
        <v>686</v>
      </c>
      <c r="C103" s="23" t="s">
        <v>14</v>
      </c>
      <c r="D103" s="23" t="s">
        <v>23</v>
      </c>
      <c r="E103" s="23" t="s">
        <v>1388</v>
      </c>
      <c r="F103" s="24">
        <v>30</v>
      </c>
      <c r="G103" s="25">
        <v>23</v>
      </c>
      <c r="H103" s="26">
        <f t="shared" si="2"/>
        <v>690</v>
      </c>
      <c r="I103" s="23" t="str">
        <f t="shared" si="3"/>
        <v>EGY-zan pin assuf S.A.E.-23</v>
      </c>
    </row>
    <row r="104" spans="1:9" x14ac:dyDescent="0.3">
      <c r="A104" s="20">
        <v>1410</v>
      </c>
      <c r="B104" s="19" t="s">
        <v>687</v>
      </c>
      <c r="C104" s="19" t="s">
        <v>14</v>
      </c>
      <c r="D104" s="19" t="s">
        <v>23</v>
      </c>
      <c r="E104" s="19" t="s">
        <v>10</v>
      </c>
      <c r="F104" s="20">
        <v>0</v>
      </c>
      <c r="G104" s="21">
        <v>28</v>
      </c>
      <c r="H104" s="22" t="str">
        <f t="shared" si="2"/>
        <v/>
      </c>
      <c r="I104" s="19" t="str">
        <f t="shared" si="3"/>
        <v>EGY-zan pin assuf S.A.E.-28</v>
      </c>
    </row>
    <row r="105" spans="1:9" x14ac:dyDescent="0.3">
      <c r="A105" s="24">
        <v>1411</v>
      </c>
      <c r="B105" s="23" t="s">
        <v>687</v>
      </c>
      <c r="C105" s="23" t="s">
        <v>14</v>
      </c>
      <c r="D105" s="23" t="s">
        <v>23</v>
      </c>
      <c r="E105" s="23" t="s">
        <v>1388</v>
      </c>
      <c r="F105" s="24">
        <v>30</v>
      </c>
      <c r="G105" s="25">
        <v>38</v>
      </c>
      <c r="H105" s="26">
        <f t="shared" si="2"/>
        <v>1140</v>
      </c>
      <c r="I105" s="23" t="str">
        <f t="shared" si="3"/>
        <v>EGY-zan pin assuf S.A.E.-38</v>
      </c>
    </row>
    <row r="106" spans="1:9" x14ac:dyDescent="0.3">
      <c r="A106" s="20">
        <v>1412</v>
      </c>
      <c r="B106" s="19" t="s">
        <v>687</v>
      </c>
      <c r="C106" s="19" t="s">
        <v>14</v>
      </c>
      <c r="D106" s="19" t="s">
        <v>23</v>
      </c>
      <c r="E106" s="19" t="s">
        <v>1388</v>
      </c>
      <c r="F106" s="20">
        <v>20</v>
      </c>
      <c r="G106" s="21">
        <v>33</v>
      </c>
      <c r="H106" s="22">
        <f t="shared" si="2"/>
        <v>660</v>
      </c>
      <c r="I106" s="19" t="str">
        <f t="shared" si="3"/>
        <v>EGY-zan pin assuf S.A.E.-33</v>
      </c>
    </row>
    <row r="107" spans="1:9" x14ac:dyDescent="0.3">
      <c r="A107" s="24">
        <v>1414</v>
      </c>
      <c r="B107" s="23" t="s">
        <v>688</v>
      </c>
      <c r="C107" s="23" t="s">
        <v>14</v>
      </c>
      <c r="D107" s="23" t="s">
        <v>16</v>
      </c>
      <c r="E107" s="23" t="s">
        <v>1388</v>
      </c>
      <c r="F107" s="24">
        <v>20</v>
      </c>
      <c r="G107" s="25">
        <v>34</v>
      </c>
      <c r="H107" s="26">
        <f t="shared" si="2"/>
        <v>680</v>
      </c>
      <c r="I107" s="23" t="str">
        <f t="shared" si="3"/>
        <v>EGY-EGYPTIAN SAE-34</v>
      </c>
    </row>
    <row r="108" spans="1:9" x14ac:dyDescent="0.3">
      <c r="A108" s="20">
        <v>1416</v>
      </c>
      <c r="B108" s="19" t="s">
        <v>688</v>
      </c>
      <c r="C108" s="19" t="s">
        <v>14</v>
      </c>
      <c r="D108" s="19" t="s">
        <v>16</v>
      </c>
      <c r="E108" s="19" t="s">
        <v>10</v>
      </c>
      <c r="F108" s="20">
        <v>0</v>
      </c>
      <c r="G108" s="21">
        <v>28</v>
      </c>
      <c r="H108" s="22" t="str">
        <f t="shared" si="2"/>
        <v/>
      </c>
      <c r="I108" s="19" t="str">
        <f t="shared" si="3"/>
        <v>EGY-EGYPTIAN SAE-28</v>
      </c>
    </row>
    <row r="109" spans="1:9" x14ac:dyDescent="0.3">
      <c r="A109" s="24">
        <v>1417</v>
      </c>
      <c r="B109" s="23" t="s">
        <v>689</v>
      </c>
      <c r="C109" s="23" t="s">
        <v>14</v>
      </c>
      <c r="D109" s="23" t="s">
        <v>13</v>
      </c>
      <c r="E109" s="23" t="s">
        <v>1388</v>
      </c>
      <c r="F109" s="24">
        <v>20</v>
      </c>
      <c r="G109" s="25">
        <v>28</v>
      </c>
      <c r="H109" s="26">
        <f t="shared" si="2"/>
        <v>560</v>
      </c>
      <c r="I109" s="23" t="str">
        <f t="shared" si="3"/>
        <v>EGY-ccc order-28</v>
      </c>
    </row>
    <row r="110" spans="1:9" x14ac:dyDescent="0.3">
      <c r="A110" s="20">
        <v>1418</v>
      </c>
      <c r="B110" s="19" t="s">
        <v>690</v>
      </c>
      <c r="C110" s="19" t="s">
        <v>14</v>
      </c>
      <c r="D110" s="19" t="s">
        <v>23</v>
      </c>
      <c r="E110" s="19" t="s">
        <v>1388</v>
      </c>
      <c r="F110" s="20">
        <v>30</v>
      </c>
      <c r="G110" s="21">
        <v>25</v>
      </c>
      <c r="H110" s="22">
        <f t="shared" si="2"/>
        <v>750</v>
      </c>
      <c r="I110" s="19" t="str">
        <f t="shared" si="3"/>
        <v>EGY-zan pin assuf S.A.E.-25</v>
      </c>
    </row>
    <row r="111" spans="1:9" x14ac:dyDescent="0.3">
      <c r="A111" s="24">
        <v>1422</v>
      </c>
      <c r="B111" s="23" t="s">
        <v>692</v>
      </c>
      <c r="C111" s="23" t="s">
        <v>14</v>
      </c>
      <c r="D111" s="23" t="s">
        <v>13</v>
      </c>
      <c r="E111" s="23" t="s">
        <v>1388</v>
      </c>
      <c r="F111" s="24">
        <v>30</v>
      </c>
      <c r="G111" s="25">
        <v>21</v>
      </c>
      <c r="H111" s="26">
        <f t="shared" si="2"/>
        <v>630</v>
      </c>
      <c r="I111" s="23" t="str">
        <f t="shared" si="3"/>
        <v>EGY-ccc order-21</v>
      </c>
    </row>
    <row r="112" spans="1:9" x14ac:dyDescent="0.3">
      <c r="A112" s="20">
        <v>1423</v>
      </c>
      <c r="B112" s="19" t="s">
        <v>692</v>
      </c>
      <c r="C112" s="19" t="s">
        <v>14</v>
      </c>
      <c r="D112" s="19" t="s">
        <v>13</v>
      </c>
      <c r="E112" s="19" t="s">
        <v>1388</v>
      </c>
      <c r="F112" s="20">
        <v>20</v>
      </c>
      <c r="G112" s="21">
        <v>34</v>
      </c>
      <c r="H112" s="22">
        <f t="shared" si="2"/>
        <v>680</v>
      </c>
      <c r="I112" s="19" t="str">
        <f t="shared" si="3"/>
        <v>EGY-ccc order-34</v>
      </c>
    </row>
    <row r="113" spans="1:9" x14ac:dyDescent="0.3">
      <c r="A113" s="24">
        <v>1424</v>
      </c>
      <c r="B113" s="23" t="s">
        <v>692</v>
      </c>
      <c r="C113" s="23" t="s">
        <v>14</v>
      </c>
      <c r="D113" s="23" t="s">
        <v>13</v>
      </c>
      <c r="E113" s="23" t="s">
        <v>1388</v>
      </c>
      <c r="F113" s="24">
        <v>20</v>
      </c>
      <c r="G113" s="25">
        <v>36</v>
      </c>
      <c r="H113" s="26">
        <f t="shared" si="2"/>
        <v>720</v>
      </c>
      <c r="I113" s="23" t="str">
        <f t="shared" si="3"/>
        <v>EGY-ccc order-36</v>
      </c>
    </row>
    <row r="114" spans="1:9" x14ac:dyDescent="0.3">
      <c r="A114" s="20">
        <v>1427</v>
      </c>
      <c r="B114" s="19" t="s">
        <v>693</v>
      </c>
      <c r="C114" s="19" t="s">
        <v>14</v>
      </c>
      <c r="D114" s="19" t="s">
        <v>23</v>
      </c>
      <c r="E114" s="19" t="s">
        <v>10</v>
      </c>
      <c r="F114" s="20">
        <v>0</v>
      </c>
      <c r="G114" s="21">
        <v>22</v>
      </c>
      <c r="H114" s="22" t="str">
        <f t="shared" si="2"/>
        <v/>
      </c>
      <c r="I114" s="19" t="str">
        <f t="shared" si="3"/>
        <v>EGY-zan pin assuf S.A.E.-22</v>
      </c>
    </row>
    <row r="115" spans="1:9" x14ac:dyDescent="0.3">
      <c r="A115" s="24">
        <v>1429</v>
      </c>
      <c r="B115" s="23" t="s">
        <v>694</v>
      </c>
      <c r="C115" s="23" t="s">
        <v>14</v>
      </c>
      <c r="D115" s="23" t="s">
        <v>13</v>
      </c>
      <c r="E115" s="23" t="s">
        <v>1388</v>
      </c>
      <c r="F115" s="24">
        <v>30</v>
      </c>
      <c r="G115" s="25">
        <v>24</v>
      </c>
      <c r="H115" s="26">
        <f t="shared" si="2"/>
        <v>720</v>
      </c>
      <c r="I115" s="23" t="str">
        <f t="shared" si="3"/>
        <v>EGY-ccc order-24</v>
      </c>
    </row>
    <row r="116" spans="1:9" x14ac:dyDescent="0.3">
      <c r="A116" s="20">
        <v>1430</v>
      </c>
      <c r="B116" s="19" t="s">
        <v>694</v>
      </c>
      <c r="C116" s="19" t="s">
        <v>14</v>
      </c>
      <c r="D116" s="19" t="s">
        <v>13</v>
      </c>
      <c r="E116" s="19" t="s">
        <v>10</v>
      </c>
      <c r="F116" s="20">
        <v>0</v>
      </c>
      <c r="G116" s="21">
        <v>24</v>
      </c>
      <c r="H116" s="22" t="str">
        <f t="shared" si="2"/>
        <v/>
      </c>
      <c r="I116" s="19" t="str">
        <f t="shared" si="3"/>
        <v>EGY-ccc order-24</v>
      </c>
    </row>
    <row r="117" spans="1:9" x14ac:dyDescent="0.3">
      <c r="A117" s="24">
        <v>1431</v>
      </c>
      <c r="B117" s="23" t="s">
        <v>694</v>
      </c>
      <c r="C117" s="23" t="s">
        <v>14</v>
      </c>
      <c r="D117" s="23" t="s">
        <v>13</v>
      </c>
      <c r="E117" s="23" t="s">
        <v>1388</v>
      </c>
      <c r="F117" s="24">
        <v>20</v>
      </c>
      <c r="G117" s="25">
        <v>35</v>
      </c>
      <c r="H117" s="26">
        <f t="shared" si="2"/>
        <v>700</v>
      </c>
      <c r="I117" s="23" t="str">
        <f t="shared" si="3"/>
        <v>EGY-ccc order-35</v>
      </c>
    </row>
    <row r="118" spans="1:9" x14ac:dyDescent="0.3">
      <c r="A118" s="20">
        <v>1451</v>
      </c>
      <c r="B118" s="19" t="s">
        <v>702</v>
      </c>
      <c r="C118" s="19" t="s">
        <v>14</v>
      </c>
      <c r="D118" s="19" t="s">
        <v>13</v>
      </c>
      <c r="E118" s="19" t="s">
        <v>1388</v>
      </c>
      <c r="F118" s="20">
        <v>20</v>
      </c>
      <c r="G118" s="21">
        <v>27</v>
      </c>
      <c r="H118" s="22">
        <f t="shared" si="2"/>
        <v>540</v>
      </c>
      <c r="I118" s="19" t="str">
        <f t="shared" si="3"/>
        <v>EGY-ccc order-27</v>
      </c>
    </row>
    <row r="119" spans="1:9" x14ac:dyDescent="0.3">
      <c r="A119" s="24">
        <v>1452</v>
      </c>
      <c r="B119" s="23" t="s">
        <v>702</v>
      </c>
      <c r="C119" s="23" t="s">
        <v>14</v>
      </c>
      <c r="D119" s="23" t="s">
        <v>13</v>
      </c>
      <c r="E119" s="23" t="s">
        <v>10</v>
      </c>
      <c r="F119" s="24">
        <v>0</v>
      </c>
      <c r="G119" s="25">
        <v>34</v>
      </c>
      <c r="H119" s="26" t="str">
        <f t="shared" si="2"/>
        <v/>
      </c>
      <c r="I119" s="23" t="str">
        <f t="shared" si="3"/>
        <v>EGY-ccc order-34</v>
      </c>
    </row>
    <row r="120" spans="1:9" x14ac:dyDescent="0.3">
      <c r="A120" s="20">
        <v>1453</v>
      </c>
      <c r="B120" s="19" t="s">
        <v>703</v>
      </c>
      <c r="C120" s="19" t="s">
        <v>14</v>
      </c>
      <c r="D120" s="19" t="s">
        <v>23</v>
      </c>
      <c r="E120" s="19" t="s">
        <v>1388</v>
      </c>
      <c r="F120" s="20">
        <v>20</v>
      </c>
      <c r="G120" s="21">
        <v>35</v>
      </c>
      <c r="H120" s="22">
        <f t="shared" si="2"/>
        <v>700</v>
      </c>
      <c r="I120" s="19" t="str">
        <f t="shared" si="3"/>
        <v>EGY-zan pin assuf S.A.E.-35</v>
      </c>
    </row>
    <row r="121" spans="1:9" x14ac:dyDescent="0.3">
      <c r="A121" s="24">
        <v>1454</v>
      </c>
      <c r="B121" s="23" t="s">
        <v>703</v>
      </c>
      <c r="C121" s="23" t="s">
        <v>14</v>
      </c>
      <c r="D121" s="23" t="s">
        <v>23</v>
      </c>
      <c r="E121" s="23" t="s">
        <v>1388</v>
      </c>
      <c r="F121" s="24">
        <v>20</v>
      </c>
      <c r="G121" s="25">
        <v>29</v>
      </c>
      <c r="H121" s="26">
        <f t="shared" si="2"/>
        <v>580</v>
      </c>
      <c r="I121" s="23" t="str">
        <f t="shared" si="3"/>
        <v>EGY-zan pin assuf S.A.E.-29</v>
      </c>
    </row>
    <row r="122" spans="1:9" x14ac:dyDescent="0.3">
      <c r="A122" s="20">
        <v>1455</v>
      </c>
      <c r="B122" s="19" t="s">
        <v>703</v>
      </c>
      <c r="C122" s="19" t="s">
        <v>14</v>
      </c>
      <c r="D122" s="19" t="s">
        <v>23</v>
      </c>
      <c r="E122" s="19" t="s">
        <v>10</v>
      </c>
      <c r="F122" s="20">
        <v>0</v>
      </c>
      <c r="G122" s="21">
        <v>22</v>
      </c>
      <c r="H122" s="22" t="str">
        <f t="shared" si="2"/>
        <v/>
      </c>
      <c r="I122" s="19" t="str">
        <f t="shared" si="3"/>
        <v>EGY-zan pin assuf S.A.E.-22</v>
      </c>
    </row>
    <row r="123" spans="1:9" x14ac:dyDescent="0.3">
      <c r="A123" s="24">
        <v>1477</v>
      </c>
      <c r="B123" s="23" t="s">
        <v>716</v>
      </c>
      <c r="C123" s="23" t="s">
        <v>14</v>
      </c>
      <c r="D123" s="23" t="s">
        <v>23</v>
      </c>
      <c r="E123" s="23" t="s">
        <v>1388</v>
      </c>
      <c r="F123" s="24">
        <v>20</v>
      </c>
      <c r="G123" s="25">
        <v>35</v>
      </c>
      <c r="H123" s="26">
        <f t="shared" si="2"/>
        <v>700</v>
      </c>
      <c r="I123" s="23" t="str">
        <f t="shared" si="3"/>
        <v>EGY-zan pin assuf S.A.E.-35</v>
      </c>
    </row>
    <row r="124" spans="1:9" x14ac:dyDescent="0.3">
      <c r="A124" s="20">
        <v>1478</v>
      </c>
      <c r="B124" s="19" t="s">
        <v>716</v>
      </c>
      <c r="C124" s="19" t="s">
        <v>14</v>
      </c>
      <c r="D124" s="19" t="s">
        <v>23</v>
      </c>
      <c r="E124" s="19" t="s">
        <v>1388</v>
      </c>
      <c r="F124" s="20">
        <v>30</v>
      </c>
      <c r="G124" s="21">
        <v>34</v>
      </c>
      <c r="H124" s="22">
        <f t="shared" si="2"/>
        <v>1020</v>
      </c>
      <c r="I124" s="19" t="str">
        <f t="shared" si="3"/>
        <v>EGY-zan pin assuf S.A.E.-34</v>
      </c>
    </row>
    <row r="125" spans="1:9" x14ac:dyDescent="0.3">
      <c r="A125" s="24">
        <v>1480</v>
      </c>
      <c r="B125" s="23" t="s">
        <v>716</v>
      </c>
      <c r="C125" s="23" t="s">
        <v>14</v>
      </c>
      <c r="D125" s="23" t="s">
        <v>23</v>
      </c>
      <c r="E125" s="23" t="s">
        <v>1388</v>
      </c>
      <c r="F125" s="24">
        <v>20</v>
      </c>
      <c r="G125" s="25">
        <v>40</v>
      </c>
      <c r="H125" s="26">
        <f t="shared" si="2"/>
        <v>800</v>
      </c>
      <c r="I125" s="23" t="str">
        <f t="shared" si="3"/>
        <v>EGY-zan pin assuf S.A.E.-40</v>
      </c>
    </row>
    <row r="126" spans="1:9" x14ac:dyDescent="0.3">
      <c r="A126" s="20">
        <v>1500</v>
      </c>
      <c r="B126" s="19" t="s">
        <v>725</v>
      </c>
      <c r="C126" s="19" t="s">
        <v>14</v>
      </c>
      <c r="D126" s="19" t="s">
        <v>13</v>
      </c>
      <c r="E126" s="19" t="s">
        <v>1388</v>
      </c>
      <c r="F126" s="20">
        <v>20</v>
      </c>
      <c r="G126" s="21">
        <v>27</v>
      </c>
      <c r="H126" s="22">
        <f t="shared" si="2"/>
        <v>540</v>
      </c>
      <c r="I126" s="19" t="str">
        <f t="shared" si="3"/>
        <v>EGY-ccc order-27</v>
      </c>
    </row>
    <row r="127" spans="1:9" x14ac:dyDescent="0.3">
      <c r="A127" s="24">
        <v>1501</v>
      </c>
      <c r="B127" s="23" t="s">
        <v>725</v>
      </c>
      <c r="C127" s="23" t="s">
        <v>14</v>
      </c>
      <c r="D127" s="23" t="s">
        <v>13</v>
      </c>
      <c r="E127" s="23" t="s">
        <v>1388</v>
      </c>
      <c r="F127" s="24">
        <v>30</v>
      </c>
      <c r="G127" s="25">
        <v>28</v>
      </c>
      <c r="H127" s="26">
        <f t="shared" si="2"/>
        <v>840</v>
      </c>
      <c r="I127" s="23" t="str">
        <f t="shared" si="3"/>
        <v>EGY-ccc order-28</v>
      </c>
    </row>
    <row r="128" spans="1:9" x14ac:dyDescent="0.3">
      <c r="A128" s="20">
        <v>1502</v>
      </c>
      <c r="B128" s="19" t="s">
        <v>725</v>
      </c>
      <c r="C128" s="19" t="s">
        <v>14</v>
      </c>
      <c r="D128" s="19" t="s">
        <v>13</v>
      </c>
      <c r="E128" s="19" t="s">
        <v>1388</v>
      </c>
      <c r="F128" s="20">
        <v>20</v>
      </c>
      <c r="G128" s="21">
        <v>22</v>
      </c>
      <c r="H128" s="22">
        <f t="shared" si="2"/>
        <v>440</v>
      </c>
      <c r="I128" s="19" t="str">
        <f t="shared" si="3"/>
        <v>EGY-ccc order-22</v>
      </c>
    </row>
    <row r="129" spans="1:9" x14ac:dyDescent="0.3">
      <c r="A129" s="24">
        <v>1648</v>
      </c>
      <c r="B129" s="23" t="s">
        <v>795</v>
      </c>
      <c r="C129" s="23" t="s">
        <v>14</v>
      </c>
      <c r="D129" s="23" t="s">
        <v>23</v>
      </c>
      <c r="E129" s="23" t="s">
        <v>10</v>
      </c>
      <c r="F129" s="24">
        <v>0</v>
      </c>
      <c r="G129" s="25">
        <v>38</v>
      </c>
      <c r="H129" s="26" t="str">
        <f t="shared" si="2"/>
        <v/>
      </c>
      <c r="I129" s="23" t="str">
        <f t="shared" si="3"/>
        <v>EGY-zan pin assuf S.A.E.-38</v>
      </c>
    </row>
    <row r="130" spans="1:9" x14ac:dyDescent="0.3">
      <c r="A130" s="20">
        <v>1649</v>
      </c>
      <c r="B130" s="19" t="s">
        <v>795</v>
      </c>
      <c r="C130" s="19" t="s">
        <v>14</v>
      </c>
      <c r="D130" s="19" t="s">
        <v>23</v>
      </c>
      <c r="E130" s="19" t="s">
        <v>1388</v>
      </c>
      <c r="F130" s="20">
        <v>20</v>
      </c>
      <c r="G130" s="21">
        <v>25</v>
      </c>
      <c r="H130" s="22">
        <f t="shared" ref="H130:H193" si="4">IF(G130*F130=0,"",G130*F130)</f>
        <v>500</v>
      </c>
      <c r="I130" s="19" t="str">
        <f t="shared" ref="I130:I193" si="5">_xlfn.CONCAT(C130,"-",D130,"-",G130)</f>
        <v>EGY-zan pin assuf S.A.E.-25</v>
      </c>
    </row>
    <row r="131" spans="1:9" x14ac:dyDescent="0.3">
      <c r="A131" s="24">
        <v>1741</v>
      </c>
      <c r="B131" s="23" t="s">
        <v>840</v>
      </c>
      <c r="C131" s="23" t="s">
        <v>14</v>
      </c>
      <c r="D131" s="23" t="s">
        <v>13</v>
      </c>
      <c r="E131" s="23" t="s">
        <v>1388</v>
      </c>
      <c r="F131" s="24">
        <v>20</v>
      </c>
      <c r="G131" s="25">
        <v>38</v>
      </c>
      <c r="H131" s="26">
        <f t="shared" si="4"/>
        <v>760</v>
      </c>
      <c r="I131" s="23" t="str">
        <f t="shared" si="5"/>
        <v>EGY-ccc order-38</v>
      </c>
    </row>
    <row r="132" spans="1:9" x14ac:dyDescent="0.3">
      <c r="A132" s="20">
        <v>1742</v>
      </c>
      <c r="B132" s="19" t="s">
        <v>840</v>
      </c>
      <c r="C132" s="19" t="s">
        <v>14</v>
      </c>
      <c r="D132" s="19" t="s">
        <v>13</v>
      </c>
      <c r="E132" s="19" t="s">
        <v>10</v>
      </c>
      <c r="F132" s="20">
        <v>0</v>
      </c>
      <c r="G132" s="21">
        <v>40</v>
      </c>
      <c r="H132" s="22" t="str">
        <f t="shared" si="4"/>
        <v/>
      </c>
      <c r="I132" s="19" t="str">
        <f t="shared" si="5"/>
        <v>EGY-ccc order-40</v>
      </c>
    </row>
    <row r="133" spans="1:9" x14ac:dyDescent="0.3">
      <c r="A133" s="24">
        <v>1781</v>
      </c>
      <c r="B133" s="23" t="s">
        <v>859</v>
      </c>
      <c r="C133" s="23" t="s">
        <v>14</v>
      </c>
      <c r="D133" s="23" t="s">
        <v>13</v>
      </c>
      <c r="E133" s="23" t="s">
        <v>10</v>
      </c>
      <c r="F133" s="24">
        <v>0</v>
      </c>
      <c r="G133" s="25">
        <v>22</v>
      </c>
      <c r="H133" s="26" t="str">
        <f t="shared" si="4"/>
        <v/>
      </c>
      <c r="I133" s="23" t="str">
        <f t="shared" si="5"/>
        <v>EGY-ccc order-22</v>
      </c>
    </row>
    <row r="134" spans="1:9" x14ac:dyDescent="0.3">
      <c r="A134" s="20">
        <v>1782</v>
      </c>
      <c r="B134" s="19" t="s">
        <v>859</v>
      </c>
      <c r="C134" s="19" t="s">
        <v>14</v>
      </c>
      <c r="D134" s="19" t="s">
        <v>13</v>
      </c>
      <c r="E134" s="19" t="s">
        <v>1388</v>
      </c>
      <c r="F134" s="20">
        <v>20</v>
      </c>
      <c r="G134" s="21">
        <v>22</v>
      </c>
      <c r="H134" s="22">
        <f t="shared" si="4"/>
        <v>440</v>
      </c>
      <c r="I134" s="19" t="str">
        <f t="shared" si="5"/>
        <v>EGY-ccc order-22</v>
      </c>
    </row>
    <row r="135" spans="1:9" x14ac:dyDescent="0.3">
      <c r="A135" s="24">
        <v>1840</v>
      </c>
      <c r="B135" s="23" t="s">
        <v>885</v>
      </c>
      <c r="C135" s="23" t="s">
        <v>14</v>
      </c>
      <c r="D135" s="23" t="s">
        <v>23</v>
      </c>
      <c r="E135" s="23" t="s">
        <v>1388</v>
      </c>
      <c r="F135" s="24">
        <v>20</v>
      </c>
      <c r="G135" s="25">
        <v>30</v>
      </c>
      <c r="H135" s="26">
        <f t="shared" si="4"/>
        <v>600</v>
      </c>
      <c r="I135" s="23" t="str">
        <f t="shared" si="5"/>
        <v>EGY-zan pin assuf S.A.E.-30</v>
      </c>
    </row>
    <row r="136" spans="1:9" x14ac:dyDescent="0.3">
      <c r="A136" s="20">
        <v>1841</v>
      </c>
      <c r="B136" s="19" t="s">
        <v>885</v>
      </c>
      <c r="C136" s="19" t="s">
        <v>14</v>
      </c>
      <c r="D136" s="19" t="s">
        <v>23</v>
      </c>
      <c r="E136" s="19" t="s">
        <v>10</v>
      </c>
      <c r="F136" s="20">
        <v>0</v>
      </c>
      <c r="G136" s="21">
        <v>35</v>
      </c>
      <c r="H136" s="22" t="str">
        <f t="shared" si="4"/>
        <v/>
      </c>
      <c r="I136" s="19" t="str">
        <f t="shared" si="5"/>
        <v>EGY-zan pin assuf S.A.E.-35</v>
      </c>
    </row>
    <row r="137" spans="1:9" x14ac:dyDescent="0.3">
      <c r="A137" s="24">
        <v>1843</v>
      </c>
      <c r="B137" s="23" t="s">
        <v>885</v>
      </c>
      <c r="C137" s="23" t="s">
        <v>14</v>
      </c>
      <c r="D137" s="23" t="s">
        <v>23</v>
      </c>
      <c r="E137" s="23" t="s">
        <v>1388</v>
      </c>
      <c r="F137" s="24">
        <v>20</v>
      </c>
      <c r="G137" s="25">
        <v>27</v>
      </c>
      <c r="H137" s="26">
        <f t="shared" si="4"/>
        <v>540</v>
      </c>
      <c r="I137" s="23" t="str">
        <f t="shared" si="5"/>
        <v>EGY-zan pin assuf S.A.E.-27</v>
      </c>
    </row>
    <row r="138" spans="1:9" x14ac:dyDescent="0.3">
      <c r="A138" s="20">
        <v>1844</v>
      </c>
      <c r="B138" s="19" t="s">
        <v>886</v>
      </c>
      <c r="C138" s="19" t="s">
        <v>14</v>
      </c>
      <c r="D138" s="19" t="s">
        <v>31</v>
      </c>
      <c r="E138" s="19" t="s">
        <v>10</v>
      </c>
      <c r="F138" s="20">
        <v>0</v>
      </c>
      <c r="G138" s="21">
        <v>36</v>
      </c>
      <c r="H138" s="22" t="str">
        <f t="shared" si="4"/>
        <v/>
      </c>
      <c r="I138" s="19" t="str">
        <f t="shared" si="5"/>
        <v>EGY-order For Trading SARL-36</v>
      </c>
    </row>
    <row r="139" spans="1:9" x14ac:dyDescent="0.3">
      <c r="A139" s="24">
        <v>1845</v>
      </c>
      <c r="B139" s="23" t="s">
        <v>886</v>
      </c>
      <c r="C139" s="23" t="s">
        <v>14</v>
      </c>
      <c r="D139" s="23" t="s">
        <v>31</v>
      </c>
      <c r="E139" s="23" t="s">
        <v>1388</v>
      </c>
      <c r="F139" s="24">
        <v>20</v>
      </c>
      <c r="G139" s="25">
        <v>37</v>
      </c>
      <c r="H139" s="26">
        <f t="shared" si="4"/>
        <v>740</v>
      </c>
      <c r="I139" s="23" t="str">
        <f t="shared" si="5"/>
        <v>EGY-order For Trading SARL-37</v>
      </c>
    </row>
    <row r="140" spans="1:9" x14ac:dyDescent="0.3">
      <c r="A140" s="20">
        <v>1846</v>
      </c>
      <c r="B140" s="19" t="s">
        <v>887</v>
      </c>
      <c r="C140" s="19" t="s">
        <v>14</v>
      </c>
      <c r="D140" s="19" t="s">
        <v>23</v>
      </c>
      <c r="E140" s="19" t="s">
        <v>1388</v>
      </c>
      <c r="F140" s="20">
        <v>10</v>
      </c>
      <c r="G140" s="21">
        <v>27</v>
      </c>
      <c r="H140" s="22">
        <f t="shared" si="4"/>
        <v>270</v>
      </c>
      <c r="I140" s="19" t="str">
        <f t="shared" si="5"/>
        <v>EGY-zan pin assuf S.A.E.-27</v>
      </c>
    </row>
    <row r="141" spans="1:9" x14ac:dyDescent="0.3">
      <c r="A141" s="24">
        <v>1847</v>
      </c>
      <c r="B141" s="23" t="s">
        <v>888</v>
      </c>
      <c r="C141" s="23" t="s">
        <v>14</v>
      </c>
      <c r="D141" s="23" t="s">
        <v>23</v>
      </c>
      <c r="E141" s="23" t="s">
        <v>1388</v>
      </c>
      <c r="F141" s="24">
        <v>20</v>
      </c>
      <c r="G141" s="25">
        <v>40</v>
      </c>
      <c r="H141" s="26">
        <f t="shared" si="4"/>
        <v>800</v>
      </c>
      <c r="I141" s="23" t="str">
        <f t="shared" si="5"/>
        <v>EGY-zan pin assuf S.A.E.-40</v>
      </c>
    </row>
    <row r="142" spans="1:9" x14ac:dyDescent="0.3">
      <c r="A142" s="20">
        <v>1907</v>
      </c>
      <c r="B142" s="19" t="s">
        <v>916</v>
      </c>
      <c r="C142" s="19" t="s">
        <v>14</v>
      </c>
      <c r="D142" s="19" t="s">
        <v>13</v>
      </c>
      <c r="E142" s="19" t="s">
        <v>1388</v>
      </c>
      <c r="F142" s="20">
        <v>20</v>
      </c>
      <c r="G142" s="21">
        <v>28</v>
      </c>
      <c r="H142" s="22">
        <f t="shared" si="4"/>
        <v>560</v>
      </c>
      <c r="I142" s="19" t="str">
        <f t="shared" si="5"/>
        <v>EGY-ccc order-28</v>
      </c>
    </row>
    <row r="143" spans="1:9" x14ac:dyDescent="0.3">
      <c r="A143" s="24">
        <v>1914</v>
      </c>
      <c r="B143" s="23" t="s">
        <v>920</v>
      </c>
      <c r="C143" s="23" t="s">
        <v>14</v>
      </c>
      <c r="D143" s="23" t="s">
        <v>23</v>
      </c>
      <c r="E143" s="23" t="s">
        <v>10</v>
      </c>
      <c r="F143" s="24">
        <v>0</v>
      </c>
      <c r="G143" s="25">
        <v>27</v>
      </c>
      <c r="H143" s="26" t="str">
        <f t="shared" si="4"/>
        <v/>
      </c>
      <c r="I143" s="23" t="str">
        <f t="shared" si="5"/>
        <v>EGY-zan pin assuf S.A.E.-27</v>
      </c>
    </row>
    <row r="144" spans="1:9" x14ac:dyDescent="0.3">
      <c r="A144" s="20">
        <v>1919</v>
      </c>
      <c r="B144" s="19" t="s">
        <v>921</v>
      </c>
      <c r="C144" s="19" t="s">
        <v>14</v>
      </c>
      <c r="D144" s="19" t="s">
        <v>23</v>
      </c>
      <c r="E144" s="19" t="s">
        <v>1388</v>
      </c>
      <c r="F144" s="20">
        <v>20</v>
      </c>
      <c r="G144" s="21">
        <v>31</v>
      </c>
      <c r="H144" s="22">
        <f t="shared" si="4"/>
        <v>620</v>
      </c>
      <c r="I144" s="19" t="str">
        <f t="shared" si="5"/>
        <v>EGY-zan pin assuf S.A.E.-31</v>
      </c>
    </row>
    <row r="145" spans="1:9" x14ac:dyDescent="0.3">
      <c r="A145" s="24">
        <v>1933</v>
      </c>
      <c r="B145" s="23" t="s">
        <v>927</v>
      </c>
      <c r="C145" s="23" t="s">
        <v>14</v>
      </c>
      <c r="D145" s="23" t="s">
        <v>31</v>
      </c>
      <c r="E145" s="23" t="s">
        <v>10</v>
      </c>
      <c r="F145" s="24">
        <v>0</v>
      </c>
      <c r="G145" s="25">
        <v>26</v>
      </c>
      <c r="H145" s="26" t="str">
        <f t="shared" si="4"/>
        <v/>
      </c>
      <c r="I145" s="23" t="str">
        <f t="shared" si="5"/>
        <v>EGY-order For Trading SARL-26</v>
      </c>
    </row>
    <row r="146" spans="1:9" x14ac:dyDescent="0.3">
      <c r="A146" s="20">
        <v>1945</v>
      </c>
      <c r="B146" s="19" t="s">
        <v>935</v>
      </c>
      <c r="C146" s="19" t="s">
        <v>14</v>
      </c>
      <c r="D146" s="19" t="s">
        <v>23</v>
      </c>
      <c r="E146" s="19" t="s">
        <v>1388</v>
      </c>
      <c r="F146" s="20">
        <v>10</v>
      </c>
      <c r="G146" s="21">
        <v>25</v>
      </c>
      <c r="H146" s="22">
        <f t="shared" si="4"/>
        <v>250</v>
      </c>
      <c r="I146" s="19" t="str">
        <f t="shared" si="5"/>
        <v>EGY-zan pin assuf S.A.E.-25</v>
      </c>
    </row>
    <row r="147" spans="1:9" x14ac:dyDescent="0.3">
      <c r="A147" s="24">
        <v>2144</v>
      </c>
      <c r="B147" s="23" t="s">
        <v>1029</v>
      </c>
      <c r="C147" s="23" t="s">
        <v>14</v>
      </c>
      <c r="D147" s="23" t="s">
        <v>13</v>
      </c>
      <c r="E147" s="23" t="s">
        <v>1388</v>
      </c>
      <c r="F147" s="24">
        <v>30</v>
      </c>
      <c r="G147" s="25">
        <v>24</v>
      </c>
      <c r="H147" s="26">
        <f t="shared" si="4"/>
        <v>720</v>
      </c>
      <c r="I147" s="23" t="str">
        <f t="shared" si="5"/>
        <v>EGY-ccc order-24</v>
      </c>
    </row>
    <row r="148" spans="1:9" x14ac:dyDescent="0.3">
      <c r="A148" s="20">
        <v>2145</v>
      </c>
      <c r="B148" s="19" t="s">
        <v>1029</v>
      </c>
      <c r="C148" s="19" t="s">
        <v>14</v>
      </c>
      <c r="D148" s="19" t="s">
        <v>13</v>
      </c>
      <c r="E148" s="19" t="s">
        <v>1388</v>
      </c>
      <c r="F148" s="20">
        <v>10</v>
      </c>
      <c r="G148" s="21">
        <v>25</v>
      </c>
      <c r="H148" s="22">
        <f t="shared" si="4"/>
        <v>250</v>
      </c>
      <c r="I148" s="19" t="str">
        <f t="shared" si="5"/>
        <v>EGY-ccc order-25</v>
      </c>
    </row>
    <row r="149" spans="1:9" x14ac:dyDescent="0.3">
      <c r="A149" s="24">
        <v>2155</v>
      </c>
      <c r="B149" s="23" t="s">
        <v>1033</v>
      </c>
      <c r="C149" s="23" t="s">
        <v>14</v>
      </c>
      <c r="D149" s="23" t="s">
        <v>23</v>
      </c>
      <c r="E149" s="23" t="s">
        <v>1388</v>
      </c>
      <c r="F149" s="24">
        <v>10</v>
      </c>
      <c r="G149" s="25">
        <v>40</v>
      </c>
      <c r="H149" s="26">
        <f t="shared" si="4"/>
        <v>400</v>
      </c>
      <c r="I149" s="23" t="str">
        <f t="shared" si="5"/>
        <v>EGY-zan pin assuf S.A.E.-40</v>
      </c>
    </row>
    <row r="150" spans="1:9" x14ac:dyDescent="0.3">
      <c r="A150" s="20">
        <v>2156</v>
      </c>
      <c r="B150" s="19" t="s">
        <v>1033</v>
      </c>
      <c r="C150" s="19" t="s">
        <v>14</v>
      </c>
      <c r="D150" s="19" t="s">
        <v>23</v>
      </c>
      <c r="E150" s="19" t="s">
        <v>10</v>
      </c>
      <c r="F150" s="20">
        <v>0</v>
      </c>
      <c r="G150" s="21">
        <v>39</v>
      </c>
      <c r="H150" s="22" t="str">
        <f t="shared" si="4"/>
        <v/>
      </c>
      <c r="I150" s="19" t="str">
        <f t="shared" si="5"/>
        <v>EGY-zan pin assuf S.A.E.-39</v>
      </c>
    </row>
    <row r="151" spans="1:9" x14ac:dyDescent="0.3">
      <c r="A151" s="24">
        <v>2245</v>
      </c>
      <c r="B151" s="23" t="s">
        <v>1076</v>
      </c>
      <c r="C151" s="23" t="s">
        <v>14</v>
      </c>
      <c r="D151" s="23" t="s">
        <v>23</v>
      </c>
      <c r="E151" s="23" t="s">
        <v>10</v>
      </c>
      <c r="F151" s="24">
        <v>0</v>
      </c>
      <c r="G151" s="25">
        <v>23</v>
      </c>
      <c r="H151" s="26" t="str">
        <f t="shared" si="4"/>
        <v/>
      </c>
      <c r="I151" s="23" t="str">
        <f t="shared" si="5"/>
        <v>EGY-zan pin assuf S.A.E.-23</v>
      </c>
    </row>
    <row r="152" spans="1:9" x14ac:dyDescent="0.3">
      <c r="A152" s="20">
        <v>2248</v>
      </c>
      <c r="B152" s="19" t="s">
        <v>1076</v>
      </c>
      <c r="C152" s="19" t="s">
        <v>14</v>
      </c>
      <c r="D152" s="19" t="s">
        <v>23</v>
      </c>
      <c r="E152" s="19" t="s">
        <v>1388</v>
      </c>
      <c r="F152" s="20">
        <v>10</v>
      </c>
      <c r="G152" s="21">
        <v>37</v>
      </c>
      <c r="H152" s="22">
        <f t="shared" si="4"/>
        <v>370</v>
      </c>
      <c r="I152" s="19" t="str">
        <f t="shared" si="5"/>
        <v>EGY-zan pin assuf S.A.E.-37</v>
      </c>
    </row>
    <row r="153" spans="1:9" x14ac:dyDescent="0.3">
      <c r="A153" s="24">
        <v>2252</v>
      </c>
      <c r="B153" s="23" t="s">
        <v>1078</v>
      </c>
      <c r="C153" s="23" t="s">
        <v>14</v>
      </c>
      <c r="D153" s="23" t="s">
        <v>13</v>
      </c>
      <c r="E153" s="23" t="s">
        <v>1388</v>
      </c>
      <c r="F153" s="24">
        <v>20</v>
      </c>
      <c r="G153" s="25">
        <v>23</v>
      </c>
      <c r="H153" s="26">
        <f t="shared" si="4"/>
        <v>460</v>
      </c>
      <c r="I153" s="23" t="str">
        <f t="shared" si="5"/>
        <v>EGY-ccc order-23</v>
      </c>
    </row>
    <row r="154" spans="1:9" x14ac:dyDescent="0.3">
      <c r="A154" s="20">
        <v>2280</v>
      </c>
      <c r="B154" s="19" t="s">
        <v>1089</v>
      </c>
      <c r="C154" s="19" t="s">
        <v>14</v>
      </c>
      <c r="D154" s="19" t="s">
        <v>23</v>
      </c>
      <c r="E154" s="19" t="s">
        <v>1388</v>
      </c>
      <c r="F154" s="20">
        <v>10</v>
      </c>
      <c r="G154" s="21">
        <v>37</v>
      </c>
      <c r="H154" s="22">
        <f t="shared" si="4"/>
        <v>370</v>
      </c>
      <c r="I154" s="19" t="str">
        <f t="shared" si="5"/>
        <v>EGY-zan pin assuf S.A.E.-37</v>
      </c>
    </row>
    <row r="155" spans="1:9" x14ac:dyDescent="0.3">
      <c r="A155" s="24">
        <v>2281</v>
      </c>
      <c r="B155" s="23" t="s">
        <v>1089</v>
      </c>
      <c r="C155" s="23" t="s">
        <v>14</v>
      </c>
      <c r="D155" s="23" t="s">
        <v>23</v>
      </c>
      <c r="E155" s="23" t="s">
        <v>1388</v>
      </c>
      <c r="F155" s="24">
        <v>20</v>
      </c>
      <c r="G155" s="25">
        <v>36</v>
      </c>
      <c r="H155" s="26">
        <f t="shared" si="4"/>
        <v>720</v>
      </c>
      <c r="I155" s="23" t="str">
        <f t="shared" si="5"/>
        <v>EGY-zan pin assuf S.A.E.-36</v>
      </c>
    </row>
    <row r="156" spans="1:9" x14ac:dyDescent="0.3">
      <c r="A156" s="20">
        <v>2282</v>
      </c>
      <c r="B156" s="19" t="s">
        <v>1089</v>
      </c>
      <c r="C156" s="19" t="s">
        <v>14</v>
      </c>
      <c r="D156" s="19" t="s">
        <v>23</v>
      </c>
      <c r="E156" s="19" t="s">
        <v>1388</v>
      </c>
      <c r="F156" s="20">
        <v>30</v>
      </c>
      <c r="G156" s="21">
        <v>30</v>
      </c>
      <c r="H156" s="22">
        <f t="shared" si="4"/>
        <v>900</v>
      </c>
      <c r="I156" s="19" t="str">
        <f t="shared" si="5"/>
        <v>EGY-zan pin assuf S.A.E.-30</v>
      </c>
    </row>
    <row r="157" spans="1:9" x14ac:dyDescent="0.3">
      <c r="A157" s="24">
        <v>2284</v>
      </c>
      <c r="B157" s="23" t="s">
        <v>1091</v>
      </c>
      <c r="C157" s="23" t="s">
        <v>14</v>
      </c>
      <c r="D157" s="23" t="s">
        <v>23</v>
      </c>
      <c r="E157" s="23" t="s">
        <v>1388</v>
      </c>
      <c r="F157" s="24">
        <v>10</v>
      </c>
      <c r="G157" s="25">
        <v>27</v>
      </c>
      <c r="H157" s="26">
        <f t="shared" si="4"/>
        <v>270</v>
      </c>
      <c r="I157" s="23" t="str">
        <f t="shared" si="5"/>
        <v>EGY-zan pin assuf S.A.E.-27</v>
      </c>
    </row>
    <row r="158" spans="1:9" x14ac:dyDescent="0.3">
      <c r="A158" s="20">
        <v>2285</v>
      </c>
      <c r="B158" s="19" t="s">
        <v>1091</v>
      </c>
      <c r="C158" s="19" t="s">
        <v>14</v>
      </c>
      <c r="D158" s="19" t="s">
        <v>23</v>
      </c>
      <c r="E158" s="19" t="s">
        <v>10</v>
      </c>
      <c r="F158" s="20">
        <v>0</v>
      </c>
      <c r="G158" s="21">
        <v>31</v>
      </c>
      <c r="H158" s="22" t="str">
        <f t="shared" si="4"/>
        <v/>
      </c>
      <c r="I158" s="19" t="str">
        <f t="shared" si="5"/>
        <v>EGY-zan pin assuf S.A.E.-31</v>
      </c>
    </row>
    <row r="159" spans="1:9" x14ac:dyDescent="0.3">
      <c r="A159" s="24">
        <v>2286</v>
      </c>
      <c r="B159" s="23" t="s">
        <v>1091</v>
      </c>
      <c r="C159" s="23" t="s">
        <v>14</v>
      </c>
      <c r="D159" s="23" t="s">
        <v>23</v>
      </c>
      <c r="E159" s="23" t="s">
        <v>1388</v>
      </c>
      <c r="F159" s="24">
        <v>30</v>
      </c>
      <c r="G159" s="25">
        <v>23</v>
      </c>
      <c r="H159" s="26">
        <f t="shared" si="4"/>
        <v>690</v>
      </c>
      <c r="I159" s="23" t="str">
        <f t="shared" si="5"/>
        <v>EGY-zan pin assuf S.A.E.-23</v>
      </c>
    </row>
    <row r="160" spans="1:9" x14ac:dyDescent="0.3">
      <c r="A160" s="20">
        <v>2287</v>
      </c>
      <c r="B160" s="19" t="s">
        <v>1092</v>
      </c>
      <c r="C160" s="19" t="s">
        <v>14</v>
      </c>
      <c r="D160" s="19" t="s">
        <v>23</v>
      </c>
      <c r="E160" s="19" t="s">
        <v>1388</v>
      </c>
      <c r="F160" s="20">
        <v>10</v>
      </c>
      <c r="G160" s="21">
        <v>39</v>
      </c>
      <c r="H160" s="22">
        <f t="shared" si="4"/>
        <v>390</v>
      </c>
      <c r="I160" s="19" t="str">
        <f t="shared" si="5"/>
        <v>EGY-zan pin assuf S.A.E.-39</v>
      </c>
    </row>
    <row r="161" spans="1:9" x14ac:dyDescent="0.3">
      <c r="A161" s="24">
        <v>2288</v>
      </c>
      <c r="B161" s="23" t="s">
        <v>1092</v>
      </c>
      <c r="C161" s="23" t="s">
        <v>14</v>
      </c>
      <c r="D161" s="23" t="s">
        <v>23</v>
      </c>
      <c r="E161" s="23" t="s">
        <v>1388</v>
      </c>
      <c r="F161" s="24">
        <v>20</v>
      </c>
      <c r="G161" s="25">
        <v>32</v>
      </c>
      <c r="H161" s="26">
        <f t="shared" si="4"/>
        <v>640</v>
      </c>
      <c r="I161" s="23" t="str">
        <f t="shared" si="5"/>
        <v>EGY-zan pin assuf S.A.E.-32</v>
      </c>
    </row>
    <row r="162" spans="1:9" x14ac:dyDescent="0.3">
      <c r="A162" s="20">
        <v>2289</v>
      </c>
      <c r="B162" s="19" t="s">
        <v>1092</v>
      </c>
      <c r="C162" s="19" t="s">
        <v>14</v>
      </c>
      <c r="D162" s="19" t="s">
        <v>23</v>
      </c>
      <c r="E162" s="19" t="s">
        <v>10</v>
      </c>
      <c r="F162" s="20">
        <v>0</v>
      </c>
      <c r="G162" s="21">
        <v>35</v>
      </c>
      <c r="H162" s="22" t="str">
        <f t="shared" si="4"/>
        <v/>
      </c>
      <c r="I162" s="19" t="str">
        <f t="shared" si="5"/>
        <v>EGY-zan pin assuf S.A.E.-35</v>
      </c>
    </row>
    <row r="163" spans="1:9" x14ac:dyDescent="0.3">
      <c r="A163" s="24">
        <v>2407</v>
      </c>
      <c r="B163" s="23" t="s">
        <v>1150</v>
      </c>
      <c r="C163" s="23" t="s">
        <v>14</v>
      </c>
      <c r="D163" s="23" t="s">
        <v>23</v>
      </c>
      <c r="E163" s="23" t="s">
        <v>10</v>
      </c>
      <c r="F163" s="24">
        <v>0</v>
      </c>
      <c r="G163" s="25">
        <v>33</v>
      </c>
      <c r="H163" s="26" t="str">
        <f t="shared" si="4"/>
        <v/>
      </c>
      <c r="I163" s="23" t="str">
        <f t="shared" si="5"/>
        <v>EGY-zan pin assuf S.A.E.-33</v>
      </c>
    </row>
    <row r="164" spans="1:9" x14ac:dyDescent="0.3">
      <c r="A164" s="20">
        <v>2409</v>
      </c>
      <c r="B164" s="19" t="s">
        <v>1150</v>
      </c>
      <c r="C164" s="19" t="s">
        <v>14</v>
      </c>
      <c r="D164" s="19" t="s">
        <v>23</v>
      </c>
      <c r="E164" s="19" t="s">
        <v>1388</v>
      </c>
      <c r="F164" s="20">
        <v>30</v>
      </c>
      <c r="G164" s="21">
        <v>31</v>
      </c>
      <c r="H164" s="22">
        <f t="shared" si="4"/>
        <v>930</v>
      </c>
      <c r="I164" s="19" t="str">
        <f t="shared" si="5"/>
        <v>EGY-zan pin assuf S.A.E.-31</v>
      </c>
    </row>
    <row r="165" spans="1:9" x14ac:dyDescent="0.3">
      <c r="A165" s="24">
        <v>2411</v>
      </c>
      <c r="B165" s="23" t="s">
        <v>1151</v>
      </c>
      <c r="C165" s="23" t="s">
        <v>14</v>
      </c>
      <c r="D165" s="23" t="s">
        <v>23</v>
      </c>
      <c r="E165" s="23" t="s">
        <v>1388</v>
      </c>
      <c r="F165" s="24">
        <v>20</v>
      </c>
      <c r="G165" s="25">
        <v>39</v>
      </c>
      <c r="H165" s="26">
        <f t="shared" si="4"/>
        <v>780</v>
      </c>
      <c r="I165" s="23" t="str">
        <f t="shared" si="5"/>
        <v>EGY-zan pin assuf S.A.E.-39</v>
      </c>
    </row>
    <row r="166" spans="1:9" x14ac:dyDescent="0.3">
      <c r="A166" s="20">
        <v>2412</v>
      </c>
      <c r="B166" s="19" t="s">
        <v>1151</v>
      </c>
      <c r="C166" s="19" t="s">
        <v>14</v>
      </c>
      <c r="D166" s="19" t="s">
        <v>23</v>
      </c>
      <c r="E166" s="19" t="s">
        <v>1388</v>
      </c>
      <c r="F166" s="20">
        <v>10</v>
      </c>
      <c r="G166" s="21">
        <v>26</v>
      </c>
      <c r="H166" s="22">
        <f t="shared" si="4"/>
        <v>260</v>
      </c>
      <c r="I166" s="19" t="str">
        <f t="shared" si="5"/>
        <v>EGY-zan pin assuf S.A.E.-26</v>
      </c>
    </row>
    <row r="167" spans="1:9" x14ac:dyDescent="0.3">
      <c r="A167" s="24">
        <v>2413</v>
      </c>
      <c r="B167" s="23" t="s">
        <v>1151</v>
      </c>
      <c r="C167" s="23" t="s">
        <v>14</v>
      </c>
      <c r="D167" s="23" t="s">
        <v>23</v>
      </c>
      <c r="E167" s="23" t="s">
        <v>1388</v>
      </c>
      <c r="F167" s="24">
        <v>30</v>
      </c>
      <c r="G167" s="25">
        <v>22</v>
      </c>
      <c r="H167" s="26">
        <f t="shared" si="4"/>
        <v>660</v>
      </c>
      <c r="I167" s="23" t="str">
        <f t="shared" si="5"/>
        <v>EGY-zan pin assuf S.A.E.-22</v>
      </c>
    </row>
    <row r="168" spans="1:9" x14ac:dyDescent="0.3">
      <c r="A168" s="20">
        <v>2422</v>
      </c>
      <c r="B168" s="19" t="s">
        <v>1155</v>
      </c>
      <c r="C168" s="19" t="s">
        <v>14</v>
      </c>
      <c r="D168" s="19" t="s">
        <v>13</v>
      </c>
      <c r="E168" s="19" t="s">
        <v>1388</v>
      </c>
      <c r="F168" s="20">
        <v>10</v>
      </c>
      <c r="G168" s="21">
        <v>37</v>
      </c>
      <c r="H168" s="22">
        <f t="shared" si="4"/>
        <v>370</v>
      </c>
      <c r="I168" s="19" t="str">
        <f t="shared" si="5"/>
        <v>EGY-ccc order-37</v>
      </c>
    </row>
    <row r="169" spans="1:9" x14ac:dyDescent="0.3">
      <c r="A169" s="24">
        <v>2423</v>
      </c>
      <c r="B169" s="23" t="s">
        <v>1155</v>
      </c>
      <c r="C169" s="23" t="s">
        <v>14</v>
      </c>
      <c r="D169" s="23" t="s">
        <v>13</v>
      </c>
      <c r="E169" s="23" t="s">
        <v>1388</v>
      </c>
      <c r="F169" s="24">
        <v>30</v>
      </c>
      <c r="G169" s="25">
        <v>27</v>
      </c>
      <c r="H169" s="26">
        <f t="shared" si="4"/>
        <v>810</v>
      </c>
      <c r="I169" s="23" t="str">
        <f t="shared" si="5"/>
        <v>EGY-ccc order-27</v>
      </c>
    </row>
    <row r="170" spans="1:9" x14ac:dyDescent="0.3">
      <c r="A170" s="20">
        <v>2424</v>
      </c>
      <c r="B170" s="19" t="s">
        <v>1156</v>
      </c>
      <c r="C170" s="19" t="s">
        <v>14</v>
      </c>
      <c r="D170" s="19" t="s">
        <v>31</v>
      </c>
      <c r="E170" s="19" t="s">
        <v>10</v>
      </c>
      <c r="F170" s="20">
        <v>0</v>
      </c>
      <c r="G170" s="21">
        <v>29</v>
      </c>
      <c r="H170" s="22" t="str">
        <f t="shared" si="4"/>
        <v/>
      </c>
      <c r="I170" s="19" t="str">
        <f t="shared" si="5"/>
        <v>EGY-order For Trading SARL-29</v>
      </c>
    </row>
    <row r="171" spans="1:9" x14ac:dyDescent="0.3">
      <c r="A171" s="24">
        <v>2425</v>
      </c>
      <c r="B171" s="23" t="s">
        <v>1156</v>
      </c>
      <c r="C171" s="23" t="s">
        <v>14</v>
      </c>
      <c r="D171" s="23" t="s">
        <v>31</v>
      </c>
      <c r="E171" s="23" t="s">
        <v>1388</v>
      </c>
      <c r="F171" s="24">
        <v>30</v>
      </c>
      <c r="G171" s="25">
        <v>37</v>
      </c>
      <c r="H171" s="26">
        <f t="shared" si="4"/>
        <v>1110</v>
      </c>
      <c r="I171" s="23" t="str">
        <f t="shared" si="5"/>
        <v>EGY-order For Trading SARL-37</v>
      </c>
    </row>
    <row r="172" spans="1:9" x14ac:dyDescent="0.3">
      <c r="A172" s="20">
        <v>2427</v>
      </c>
      <c r="B172" s="19" t="s">
        <v>1157</v>
      </c>
      <c r="C172" s="19" t="s">
        <v>14</v>
      </c>
      <c r="D172" s="19" t="s">
        <v>23</v>
      </c>
      <c r="E172" s="19" t="s">
        <v>10</v>
      </c>
      <c r="F172" s="20">
        <v>0</v>
      </c>
      <c r="G172" s="21">
        <v>38</v>
      </c>
      <c r="H172" s="22" t="str">
        <f t="shared" si="4"/>
        <v/>
      </c>
      <c r="I172" s="19" t="str">
        <f t="shared" si="5"/>
        <v>EGY-zan pin assuf S.A.E.-38</v>
      </c>
    </row>
    <row r="173" spans="1:9" x14ac:dyDescent="0.3">
      <c r="A173" s="24">
        <v>2428</v>
      </c>
      <c r="B173" s="23" t="s">
        <v>1157</v>
      </c>
      <c r="C173" s="23" t="s">
        <v>14</v>
      </c>
      <c r="D173" s="23" t="s">
        <v>23</v>
      </c>
      <c r="E173" s="23" t="s">
        <v>1388</v>
      </c>
      <c r="F173" s="24">
        <v>30</v>
      </c>
      <c r="G173" s="25">
        <v>34</v>
      </c>
      <c r="H173" s="26">
        <f t="shared" si="4"/>
        <v>1020</v>
      </c>
      <c r="I173" s="23" t="str">
        <f t="shared" si="5"/>
        <v>EGY-zan pin assuf S.A.E.-34</v>
      </c>
    </row>
    <row r="174" spans="1:9" x14ac:dyDescent="0.3">
      <c r="A174" s="20">
        <v>2429</v>
      </c>
      <c r="B174" s="19" t="s">
        <v>1158</v>
      </c>
      <c r="C174" s="19" t="s">
        <v>14</v>
      </c>
      <c r="D174" s="19" t="s">
        <v>23</v>
      </c>
      <c r="E174" s="19" t="s">
        <v>1388</v>
      </c>
      <c r="F174" s="20">
        <v>10</v>
      </c>
      <c r="G174" s="21">
        <v>38</v>
      </c>
      <c r="H174" s="22">
        <f t="shared" si="4"/>
        <v>380</v>
      </c>
      <c r="I174" s="19" t="str">
        <f t="shared" si="5"/>
        <v>EGY-zan pin assuf S.A.E.-38</v>
      </c>
    </row>
    <row r="175" spans="1:9" x14ac:dyDescent="0.3">
      <c r="A175" s="24">
        <v>2431</v>
      </c>
      <c r="B175" s="23" t="s">
        <v>1159</v>
      </c>
      <c r="C175" s="23" t="s">
        <v>14</v>
      </c>
      <c r="D175" s="23" t="s">
        <v>23</v>
      </c>
      <c r="E175" s="23" t="s">
        <v>1388</v>
      </c>
      <c r="F175" s="24">
        <v>10</v>
      </c>
      <c r="G175" s="25">
        <v>29</v>
      </c>
      <c r="H175" s="26">
        <f t="shared" si="4"/>
        <v>290</v>
      </c>
      <c r="I175" s="23" t="str">
        <f t="shared" si="5"/>
        <v>EGY-zan pin assuf S.A.E.-29</v>
      </c>
    </row>
    <row r="176" spans="1:9" x14ac:dyDescent="0.3">
      <c r="A176" s="20">
        <v>2433</v>
      </c>
      <c r="B176" s="19" t="s">
        <v>1160</v>
      </c>
      <c r="C176" s="19" t="s">
        <v>14</v>
      </c>
      <c r="D176" s="19" t="s">
        <v>13</v>
      </c>
      <c r="E176" s="19" t="s">
        <v>1388</v>
      </c>
      <c r="F176" s="20">
        <v>30</v>
      </c>
      <c r="G176" s="21">
        <v>40</v>
      </c>
      <c r="H176" s="22">
        <f t="shared" si="4"/>
        <v>1200</v>
      </c>
      <c r="I176" s="19" t="str">
        <f t="shared" si="5"/>
        <v>EGY-ccc order-40</v>
      </c>
    </row>
    <row r="177" spans="1:9" x14ac:dyDescent="0.3">
      <c r="A177" s="24">
        <v>2446</v>
      </c>
      <c r="B177" s="23" t="s">
        <v>1166</v>
      </c>
      <c r="C177" s="23" t="s">
        <v>14</v>
      </c>
      <c r="D177" s="23" t="s">
        <v>23</v>
      </c>
      <c r="E177" s="23" t="s">
        <v>1388</v>
      </c>
      <c r="F177" s="24">
        <v>30</v>
      </c>
      <c r="G177" s="25">
        <v>27</v>
      </c>
      <c r="H177" s="26">
        <f t="shared" si="4"/>
        <v>810</v>
      </c>
      <c r="I177" s="23" t="str">
        <f t="shared" si="5"/>
        <v>EGY-zan pin assuf S.A.E.-27</v>
      </c>
    </row>
    <row r="178" spans="1:9" x14ac:dyDescent="0.3">
      <c r="A178" s="20">
        <v>2447</v>
      </c>
      <c r="B178" s="19" t="s">
        <v>1166</v>
      </c>
      <c r="C178" s="19" t="s">
        <v>14</v>
      </c>
      <c r="D178" s="19" t="s">
        <v>23</v>
      </c>
      <c r="E178" s="19" t="s">
        <v>1388</v>
      </c>
      <c r="F178" s="20">
        <v>10</v>
      </c>
      <c r="G178" s="21">
        <v>26</v>
      </c>
      <c r="H178" s="22">
        <f t="shared" si="4"/>
        <v>260</v>
      </c>
      <c r="I178" s="19" t="str">
        <f t="shared" si="5"/>
        <v>EGY-zan pin assuf S.A.E.-26</v>
      </c>
    </row>
    <row r="179" spans="1:9" x14ac:dyDescent="0.3">
      <c r="A179" s="24">
        <v>2498</v>
      </c>
      <c r="B179" s="23" t="s">
        <v>1188</v>
      </c>
      <c r="C179" s="23" t="s">
        <v>14</v>
      </c>
      <c r="D179" s="23" t="s">
        <v>13</v>
      </c>
      <c r="E179" s="23" t="s">
        <v>1388</v>
      </c>
      <c r="F179" s="24">
        <v>30</v>
      </c>
      <c r="G179" s="25">
        <v>22</v>
      </c>
      <c r="H179" s="26">
        <f t="shared" si="4"/>
        <v>660</v>
      </c>
      <c r="I179" s="23" t="str">
        <f t="shared" si="5"/>
        <v>EGY-ccc order-22</v>
      </c>
    </row>
    <row r="180" spans="1:9" x14ac:dyDescent="0.3">
      <c r="A180" s="20">
        <v>2527</v>
      </c>
      <c r="B180" s="19" t="s">
        <v>1201</v>
      </c>
      <c r="C180" s="19" t="s">
        <v>14</v>
      </c>
      <c r="D180" s="19" t="s">
        <v>23</v>
      </c>
      <c r="E180" s="19" t="s">
        <v>1388</v>
      </c>
      <c r="F180" s="20">
        <v>10</v>
      </c>
      <c r="G180" s="21">
        <v>27</v>
      </c>
      <c r="H180" s="22">
        <f t="shared" si="4"/>
        <v>270</v>
      </c>
      <c r="I180" s="19" t="str">
        <f t="shared" si="5"/>
        <v>EGY-zan pin assuf S.A.E.-27</v>
      </c>
    </row>
    <row r="181" spans="1:9" x14ac:dyDescent="0.3">
      <c r="A181" s="24">
        <v>2528</v>
      </c>
      <c r="B181" s="23" t="s">
        <v>1201</v>
      </c>
      <c r="C181" s="23" t="s">
        <v>14</v>
      </c>
      <c r="D181" s="23" t="s">
        <v>23</v>
      </c>
      <c r="E181" s="23" t="s">
        <v>1388</v>
      </c>
      <c r="F181" s="24">
        <v>20</v>
      </c>
      <c r="G181" s="25">
        <v>33</v>
      </c>
      <c r="H181" s="26">
        <f t="shared" si="4"/>
        <v>660</v>
      </c>
      <c r="I181" s="23" t="str">
        <f t="shared" si="5"/>
        <v>EGY-zan pin assuf S.A.E.-33</v>
      </c>
    </row>
    <row r="182" spans="1:9" x14ac:dyDescent="0.3">
      <c r="A182" s="20">
        <v>2529</v>
      </c>
      <c r="B182" s="19" t="s">
        <v>1201</v>
      </c>
      <c r="C182" s="19" t="s">
        <v>14</v>
      </c>
      <c r="D182" s="19" t="s">
        <v>23</v>
      </c>
      <c r="E182" s="19" t="s">
        <v>10</v>
      </c>
      <c r="F182" s="20">
        <v>0</v>
      </c>
      <c r="G182" s="21">
        <v>29</v>
      </c>
      <c r="H182" s="22" t="str">
        <f t="shared" si="4"/>
        <v/>
      </c>
      <c r="I182" s="19" t="str">
        <f t="shared" si="5"/>
        <v>EGY-zan pin assuf S.A.E.-29</v>
      </c>
    </row>
    <row r="183" spans="1:9" x14ac:dyDescent="0.3">
      <c r="A183" s="24">
        <v>2548</v>
      </c>
      <c r="B183" s="23" t="s">
        <v>1211</v>
      </c>
      <c r="C183" s="23" t="s">
        <v>14</v>
      </c>
      <c r="D183" s="23" t="s">
        <v>23</v>
      </c>
      <c r="E183" s="23" t="s">
        <v>1388</v>
      </c>
      <c r="F183" s="24">
        <v>30</v>
      </c>
      <c r="G183" s="25">
        <v>40</v>
      </c>
      <c r="H183" s="26">
        <f t="shared" si="4"/>
        <v>1200</v>
      </c>
      <c r="I183" s="23" t="str">
        <f t="shared" si="5"/>
        <v>EGY-zan pin assuf S.A.E.-40</v>
      </c>
    </row>
    <row r="184" spans="1:9" x14ac:dyDescent="0.3">
      <c r="A184" s="20">
        <v>2549</v>
      </c>
      <c r="B184" s="19" t="s">
        <v>1211</v>
      </c>
      <c r="C184" s="19" t="s">
        <v>14</v>
      </c>
      <c r="D184" s="19" t="s">
        <v>23</v>
      </c>
      <c r="E184" s="19" t="s">
        <v>1388</v>
      </c>
      <c r="F184" s="20">
        <v>10</v>
      </c>
      <c r="G184" s="21">
        <v>23</v>
      </c>
      <c r="H184" s="22">
        <f t="shared" si="4"/>
        <v>230</v>
      </c>
      <c r="I184" s="19" t="str">
        <f t="shared" si="5"/>
        <v>EGY-zan pin assuf S.A.E.-23</v>
      </c>
    </row>
    <row r="185" spans="1:9" x14ac:dyDescent="0.3">
      <c r="A185" s="24">
        <v>2550</v>
      </c>
      <c r="B185" s="23" t="s">
        <v>1212</v>
      </c>
      <c r="C185" s="23" t="s">
        <v>14</v>
      </c>
      <c r="D185" s="23" t="s">
        <v>13</v>
      </c>
      <c r="E185" s="23" t="s">
        <v>1388</v>
      </c>
      <c r="F185" s="24">
        <v>10</v>
      </c>
      <c r="G185" s="25">
        <v>25</v>
      </c>
      <c r="H185" s="26">
        <f t="shared" si="4"/>
        <v>250</v>
      </c>
      <c r="I185" s="23" t="str">
        <f t="shared" si="5"/>
        <v>EGY-ccc order-25</v>
      </c>
    </row>
    <row r="186" spans="1:9" x14ac:dyDescent="0.3">
      <c r="A186" s="20">
        <v>2553</v>
      </c>
      <c r="B186" s="19" t="s">
        <v>1213</v>
      </c>
      <c r="C186" s="19" t="s">
        <v>14</v>
      </c>
      <c r="D186" s="19" t="s">
        <v>13</v>
      </c>
      <c r="E186" s="19" t="s">
        <v>1388</v>
      </c>
      <c r="F186" s="20">
        <v>10</v>
      </c>
      <c r="G186" s="21">
        <v>37</v>
      </c>
      <c r="H186" s="22">
        <f t="shared" si="4"/>
        <v>370</v>
      </c>
      <c r="I186" s="19" t="str">
        <f t="shared" si="5"/>
        <v>EGY-ccc order-37</v>
      </c>
    </row>
    <row r="187" spans="1:9" x14ac:dyDescent="0.3">
      <c r="A187" s="24">
        <v>2554</v>
      </c>
      <c r="B187" s="23" t="s">
        <v>1213</v>
      </c>
      <c r="C187" s="23" t="s">
        <v>14</v>
      </c>
      <c r="D187" s="23" t="s">
        <v>13</v>
      </c>
      <c r="E187" s="23" t="s">
        <v>10</v>
      </c>
      <c r="F187" s="24">
        <v>0</v>
      </c>
      <c r="G187" s="25">
        <v>31</v>
      </c>
      <c r="H187" s="26" t="str">
        <f t="shared" si="4"/>
        <v/>
      </c>
      <c r="I187" s="23" t="str">
        <f t="shared" si="5"/>
        <v>EGY-ccc order-31</v>
      </c>
    </row>
    <row r="188" spans="1:9" x14ac:dyDescent="0.3">
      <c r="A188" s="20">
        <v>2555</v>
      </c>
      <c r="B188" s="19" t="s">
        <v>1213</v>
      </c>
      <c r="C188" s="19" t="s">
        <v>14</v>
      </c>
      <c r="D188" s="19" t="s">
        <v>13</v>
      </c>
      <c r="E188" s="19" t="s">
        <v>1388</v>
      </c>
      <c r="F188" s="20">
        <v>30</v>
      </c>
      <c r="G188" s="21">
        <v>34</v>
      </c>
      <c r="H188" s="22">
        <f t="shared" si="4"/>
        <v>1020</v>
      </c>
      <c r="I188" s="19" t="str">
        <f t="shared" si="5"/>
        <v>EGY-ccc order-34</v>
      </c>
    </row>
    <row r="189" spans="1:9" x14ac:dyDescent="0.3">
      <c r="A189" s="24">
        <v>2556</v>
      </c>
      <c r="B189" s="23" t="s">
        <v>1214</v>
      </c>
      <c r="C189" s="23" t="s">
        <v>14</v>
      </c>
      <c r="D189" s="23" t="s">
        <v>23</v>
      </c>
      <c r="E189" s="23" t="s">
        <v>1388</v>
      </c>
      <c r="F189" s="24">
        <v>20</v>
      </c>
      <c r="G189" s="25">
        <v>36</v>
      </c>
      <c r="H189" s="26">
        <f t="shared" si="4"/>
        <v>720</v>
      </c>
      <c r="I189" s="23" t="str">
        <f t="shared" si="5"/>
        <v>EGY-zan pin assuf S.A.E.-36</v>
      </c>
    </row>
    <row r="190" spans="1:9" x14ac:dyDescent="0.3">
      <c r="A190" s="20">
        <v>2557</v>
      </c>
      <c r="B190" s="19" t="s">
        <v>1214</v>
      </c>
      <c r="C190" s="19" t="s">
        <v>14</v>
      </c>
      <c r="D190" s="19" t="s">
        <v>23</v>
      </c>
      <c r="E190" s="19" t="s">
        <v>1388</v>
      </c>
      <c r="F190" s="20">
        <v>30</v>
      </c>
      <c r="G190" s="21">
        <v>35</v>
      </c>
      <c r="H190" s="22">
        <f t="shared" si="4"/>
        <v>1050</v>
      </c>
      <c r="I190" s="19" t="str">
        <f t="shared" si="5"/>
        <v>EGY-zan pin assuf S.A.E.-35</v>
      </c>
    </row>
    <row r="191" spans="1:9" x14ac:dyDescent="0.3">
      <c r="A191" s="24">
        <v>2558</v>
      </c>
      <c r="B191" s="23" t="s">
        <v>1214</v>
      </c>
      <c r="C191" s="23" t="s">
        <v>14</v>
      </c>
      <c r="D191" s="23" t="s">
        <v>23</v>
      </c>
      <c r="E191" s="23" t="s">
        <v>10</v>
      </c>
      <c r="F191" s="24">
        <v>0</v>
      </c>
      <c r="G191" s="25">
        <v>39</v>
      </c>
      <c r="H191" s="26" t="str">
        <f t="shared" si="4"/>
        <v/>
      </c>
      <c r="I191" s="23" t="str">
        <f t="shared" si="5"/>
        <v>EGY-zan pin assuf S.A.E.-39</v>
      </c>
    </row>
    <row r="192" spans="1:9" x14ac:dyDescent="0.3">
      <c r="A192" s="20">
        <v>2559</v>
      </c>
      <c r="B192" s="19" t="s">
        <v>1214</v>
      </c>
      <c r="C192" s="19" t="s">
        <v>14</v>
      </c>
      <c r="D192" s="19" t="s">
        <v>23</v>
      </c>
      <c r="E192" s="19" t="s">
        <v>1388</v>
      </c>
      <c r="F192" s="20">
        <v>10</v>
      </c>
      <c r="G192" s="21">
        <v>36</v>
      </c>
      <c r="H192" s="22">
        <f t="shared" si="4"/>
        <v>360</v>
      </c>
      <c r="I192" s="19" t="str">
        <f t="shared" si="5"/>
        <v>EGY-zan pin assuf S.A.E.-36</v>
      </c>
    </row>
    <row r="193" spans="1:9" x14ac:dyDescent="0.3">
      <c r="A193" s="24">
        <v>2587</v>
      </c>
      <c r="B193" s="23" t="s">
        <v>1228</v>
      </c>
      <c r="C193" s="23" t="s">
        <v>14</v>
      </c>
      <c r="D193" s="23" t="s">
        <v>23</v>
      </c>
      <c r="E193" s="23" t="s">
        <v>10</v>
      </c>
      <c r="F193" s="24">
        <v>0</v>
      </c>
      <c r="G193" s="25">
        <v>21</v>
      </c>
      <c r="H193" s="26" t="str">
        <f t="shared" si="4"/>
        <v/>
      </c>
      <c r="I193" s="23" t="str">
        <f t="shared" si="5"/>
        <v>EGY-zan pin assuf S.A.E.-21</v>
      </c>
    </row>
    <row r="194" spans="1:9" x14ac:dyDescent="0.3">
      <c r="A194" s="20">
        <v>2595</v>
      </c>
      <c r="B194" s="19" t="s">
        <v>1231</v>
      </c>
      <c r="C194" s="19" t="s">
        <v>14</v>
      </c>
      <c r="D194" s="19" t="s">
        <v>16</v>
      </c>
      <c r="E194" s="19" t="s">
        <v>1388</v>
      </c>
      <c r="F194" s="20">
        <v>10</v>
      </c>
      <c r="G194" s="21">
        <v>28</v>
      </c>
      <c r="H194" s="22">
        <f t="shared" ref="H194:H212" si="6">IF(G194*F194=0,"",G194*F194)</f>
        <v>280</v>
      </c>
      <c r="I194" s="19" t="str">
        <f t="shared" ref="I194:I212" si="7">_xlfn.CONCAT(C194,"-",D194,"-",G194)</f>
        <v>EGY-EGYPTIAN SAE-28</v>
      </c>
    </row>
    <row r="195" spans="1:9" x14ac:dyDescent="0.3">
      <c r="A195" s="24">
        <v>2596</v>
      </c>
      <c r="B195" s="23" t="s">
        <v>1231</v>
      </c>
      <c r="C195" s="23" t="s">
        <v>14</v>
      </c>
      <c r="D195" s="23" t="s">
        <v>16</v>
      </c>
      <c r="E195" s="23" t="s">
        <v>1388</v>
      </c>
      <c r="F195" s="24">
        <v>30</v>
      </c>
      <c r="G195" s="25">
        <v>21</v>
      </c>
      <c r="H195" s="26">
        <f t="shared" si="6"/>
        <v>630</v>
      </c>
      <c r="I195" s="23" t="str">
        <f t="shared" si="7"/>
        <v>EGY-EGYPTIAN SAE-21</v>
      </c>
    </row>
    <row r="196" spans="1:9" x14ac:dyDescent="0.3">
      <c r="A196" s="20">
        <v>2597</v>
      </c>
      <c r="B196" s="19" t="s">
        <v>1231</v>
      </c>
      <c r="C196" s="19" t="s">
        <v>14</v>
      </c>
      <c r="D196" s="19" t="s">
        <v>16</v>
      </c>
      <c r="E196" s="19" t="s">
        <v>10</v>
      </c>
      <c r="F196" s="20">
        <v>0</v>
      </c>
      <c r="G196" s="21">
        <v>35</v>
      </c>
      <c r="H196" s="22" t="str">
        <f t="shared" si="6"/>
        <v/>
      </c>
      <c r="I196" s="19" t="str">
        <f t="shared" si="7"/>
        <v>EGY-EGYPTIAN SAE-35</v>
      </c>
    </row>
    <row r="197" spans="1:9" x14ac:dyDescent="0.3">
      <c r="A197" s="24">
        <v>2652</v>
      </c>
      <c r="B197" s="23" t="s">
        <v>1255</v>
      </c>
      <c r="C197" s="23" t="s">
        <v>14</v>
      </c>
      <c r="D197" s="23" t="s">
        <v>13</v>
      </c>
      <c r="E197" s="23" t="s">
        <v>10</v>
      </c>
      <c r="F197" s="24">
        <v>0</v>
      </c>
      <c r="G197" s="25">
        <v>37</v>
      </c>
      <c r="H197" s="26" t="str">
        <f t="shared" si="6"/>
        <v/>
      </c>
      <c r="I197" s="23" t="str">
        <f t="shared" si="7"/>
        <v>EGY-ccc order-37</v>
      </c>
    </row>
    <row r="198" spans="1:9" x14ac:dyDescent="0.3">
      <c r="A198" s="20">
        <v>2653</v>
      </c>
      <c r="B198" s="19" t="s">
        <v>1255</v>
      </c>
      <c r="C198" s="19" t="s">
        <v>14</v>
      </c>
      <c r="D198" s="19" t="s">
        <v>13</v>
      </c>
      <c r="E198" s="19" t="s">
        <v>1388</v>
      </c>
      <c r="F198" s="20">
        <v>30</v>
      </c>
      <c r="G198" s="21">
        <v>28</v>
      </c>
      <c r="H198" s="22">
        <f t="shared" si="6"/>
        <v>840</v>
      </c>
      <c r="I198" s="19" t="str">
        <f t="shared" si="7"/>
        <v>EGY-ccc order-28</v>
      </c>
    </row>
    <row r="199" spans="1:9" x14ac:dyDescent="0.3">
      <c r="A199" s="24">
        <v>2654</v>
      </c>
      <c r="B199" s="23" t="s">
        <v>1256</v>
      </c>
      <c r="C199" s="23" t="s">
        <v>14</v>
      </c>
      <c r="D199" s="23" t="s">
        <v>16</v>
      </c>
      <c r="E199" s="23" t="s">
        <v>10</v>
      </c>
      <c r="F199" s="24">
        <v>0</v>
      </c>
      <c r="G199" s="25">
        <v>40</v>
      </c>
      <c r="H199" s="26" t="str">
        <f t="shared" si="6"/>
        <v/>
      </c>
      <c r="I199" s="23" t="str">
        <f t="shared" si="7"/>
        <v>EGY-EGYPTIAN SAE-40</v>
      </c>
    </row>
    <row r="200" spans="1:9" x14ac:dyDescent="0.3">
      <c r="A200" s="20">
        <v>2703</v>
      </c>
      <c r="B200" s="19" t="s">
        <v>1276</v>
      </c>
      <c r="C200" s="19" t="s">
        <v>14</v>
      </c>
      <c r="D200" s="19" t="s">
        <v>16</v>
      </c>
      <c r="E200" s="19" t="s">
        <v>10</v>
      </c>
      <c r="F200" s="20">
        <v>0</v>
      </c>
      <c r="G200" s="21">
        <v>33</v>
      </c>
      <c r="H200" s="22" t="str">
        <f t="shared" si="6"/>
        <v/>
      </c>
      <c r="I200" s="19" t="str">
        <f t="shared" si="7"/>
        <v>EGY-EGYPTIAN SAE-33</v>
      </c>
    </row>
    <row r="201" spans="1:9" x14ac:dyDescent="0.3">
      <c r="A201" s="24">
        <v>2781</v>
      </c>
      <c r="B201" s="23" t="s">
        <v>1314</v>
      </c>
      <c r="C201" s="23" t="s">
        <v>14</v>
      </c>
      <c r="D201" s="23" t="s">
        <v>23</v>
      </c>
      <c r="E201" s="23" t="s">
        <v>10</v>
      </c>
      <c r="F201" s="24">
        <v>0</v>
      </c>
      <c r="G201" s="25">
        <v>33</v>
      </c>
      <c r="H201" s="26" t="str">
        <f t="shared" si="6"/>
        <v/>
      </c>
      <c r="I201" s="23" t="str">
        <f t="shared" si="7"/>
        <v>EGY-zan pin assuf S.A.E.-33</v>
      </c>
    </row>
    <row r="202" spans="1:9" x14ac:dyDescent="0.3">
      <c r="A202" s="20">
        <v>2783</v>
      </c>
      <c r="B202" s="19" t="s">
        <v>1314</v>
      </c>
      <c r="C202" s="19" t="s">
        <v>14</v>
      </c>
      <c r="D202" s="19" t="s">
        <v>23</v>
      </c>
      <c r="E202" s="19" t="s">
        <v>1388</v>
      </c>
      <c r="F202" s="20">
        <v>10</v>
      </c>
      <c r="G202" s="21">
        <v>38</v>
      </c>
      <c r="H202" s="22">
        <f t="shared" si="6"/>
        <v>380</v>
      </c>
      <c r="I202" s="19" t="str">
        <f t="shared" si="7"/>
        <v>EGY-zan pin assuf S.A.E.-38</v>
      </c>
    </row>
    <row r="203" spans="1:9" x14ac:dyDescent="0.3">
      <c r="A203" s="24">
        <v>2876</v>
      </c>
      <c r="B203" s="23" t="s">
        <v>1361</v>
      </c>
      <c r="C203" s="23" t="s">
        <v>14</v>
      </c>
      <c r="D203" s="23" t="s">
        <v>23</v>
      </c>
      <c r="E203" s="23" t="s">
        <v>10</v>
      </c>
      <c r="F203" s="24">
        <v>0</v>
      </c>
      <c r="G203" s="25">
        <v>39</v>
      </c>
      <c r="H203" s="26" t="str">
        <f t="shared" si="6"/>
        <v/>
      </c>
      <c r="I203" s="23" t="str">
        <f t="shared" si="7"/>
        <v>EGY-zan pin assuf S.A.E.-39</v>
      </c>
    </row>
    <row r="204" spans="1:9" x14ac:dyDescent="0.3">
      <c r="A204" s="20">
        <v>2877</v>
      </c>
      <c r="B204" s="19" t="s">
        <v>1361</v>
      </c>
      <c r="C204" s="19" t="s">
        <v>14</v>
      </c>
      <c r="D204" s="19" t="s">
        <v>23</v>
      </c>
      <c r="E204" s="19" t="s">
        <v>1388</v>
      </c>
      <c r="F204" s="20">
        <v>10</v>
      </c>
      <c r="G204" s="21">
        <v>35</v>
      </c>
      <c r="H204" s="22">
        <f t="shared" si="6"/>
        <v>350</v>
      </c>
      <c r="I204" s="19" t="str">
        <f t="shared" si="7"/>
        <v>EGY-zan pin assuf S.A.E.-35</v>
      </c>
    </row>
    <row r="205" spans="1:9" x14ac:dyDescent="0.3">
      <c r="A205" s="24">
        <v>2879</v>
      </c>
      <c r="B205" s="23" t="s">
        <v>1362</v>
      </c>
      <c r="C205" s="23" t="s">
        <v>14</v>
      </c>
      <c r="D205" s="23" t="s">
        <v>23</v>
      </c>
      <c r="E205" s="23" t="s">
        <v>1388</v>
      </c>
      <c r="F205" s="24">
        <v>10</v>
      </c>
      <c r="G205" s="25">
        <v>31</v>
      </c>
      <c r="H205" s="26">
        <f t="shared" si="6"/>
        <v>310</v>
      </c>
      <c r="I205" s="23" t="str">
        <f t="shared" si="7"/>
        <v>EGY-zan pin assuf S.A.E.-31</v>
      </c>
    </row>
    <row r="206" spans="1:9" x14ac:dyDescent="0.3">
      <c r="A206" s="20">
        <v>2886</v>
      </c>
      <c r="B206" s="19" t="s">
        <v>1365</v>
      </c>
      <c r="C206" s="19" t="s">
        <v>14</v>
      </c>
      <c r="D206" s="19" t="s">
        <v>23</v>
      </c>
      <c r="E206" s="19" t="s">
        <v>1388</v>
      </c>
      <c r="F206" s="20">
        <v>20</v>
      </c>
      <c r="G206" s="21">
        <v>21</v>
      </c>
      <c r="H206" s="22">
        <f t="shared" si="6"/>
        <v>420</v>
      </c>
      <c r="I206" s="19" t="str">
        <f t="shared" si="7"/>
        <v>EGY-zan pin assuf S.A.E.-21</v>
      </c>
    </row>
    <row r="207" spans="1:9" x14ac:dyDescent="0.3">
      <c r="A207" s="24">
        <v>2887</v>
      </c>
      <c r="B207" s="23" t="s">
        <v>1365</v>
      </c>
      <c r="C207" s="23" t="s">
        <v>14</v>
      </c>
      <c r="D207" s="23" t="s">
        <v>23</v>
      </c>
      <c r="E207" s="23" t="s">
        <v>1388</v>
      </c>
      <c r="F207" s="24">
        <v>10</v>
      </c>
      <c r="G207" s="25">
        <v>40</v>
      </c>
      <c r="H207" s="26">
        <f t="shared" si="6"/>
        <v>400</v>
      </c>
      <c r="I207" s="23" t="str">
        <f t="shared" si="7"/>
        <v>EGY-zan pin assuf S.A.E.-40</v>
      </c>
    </row>
    <row r="208" spans="1:9" x14ac:dyDescent="0.3">
      <c r="A208" s="20">
        <v>2892</v>
      </c>
      <c r="B208" s="19" t="s">
        <v>1368</v>
      </c>
      <c r="C208" s="19" t="s">
        <v>14</v>
      </c>
      <c r="D208" s="19" t="s">
        <v>23</v>
      </c>
      <c r="E208" s="19" t="s">
        <v>1388</v>
      </c>
      <c r="F208" s="20">
        <v>30</v>
      </c>
      <c r="G208" s="21">
        <v>37</v>
      </c>
      <c r="H208" s="22">
        <f t="shared" si="6"/>
        <v>1110</v>
      </c>
      <c r="I208" s="19" t="str">
        <f t="shared" si="7"/>
        <v>EGY-zan pin assuf S.A.E.-37</v>
      </c>
    </row>
    <row r="209" spans="1:9" x14ac:dyDescent="0.3">
      <c r="A209" s="24">
        <v>2893</v>
      </c>
      <c r="B209" s="23" t="s">
        <v>1368</v>
      </c>
      <c r="C209" s="23" t="s">
        <v>14</v>
      </c>
      <c r="D209" s="23" t="s">
        <v>23</v>
      </c>
      <c r="E209" s="23" t="s">
        <v>10</v>
      </c>
      <c r="F209" s="24">
        <v>0</v>
      </c>
      <c r="G209" s="25">
        <v>30</v>
      </c>
      <c r="H209" s="26" t="str">
        <f t="shared" si="6"/>
        <v/>
      </c>
      <c r="I209" s="23" t="str">
        <f t="shared" si="7"/>
        <v>EGY-zan pin assuf S.A.E.-30</v>
      </c>
    </row>
    <row r="210" spans="1:9" x14ac:dyDescent="0.3">
      <c r="A210" s="20">
        <v>2894</v>
      </c>
      <c r="B210" s="19" t="s">
        <v>1368</v>
      </c>
      <c r="C210" s="19" t="s">
        <v>14</v>
      </c>
      <c r="D210" s="19" t="s">
        <v>23</v>
      </c>
      <c r="E210" s="19" t="s">
        <v>1388</v>
      </c>
      <c r="F210" s="20">
        <v>10</v>
      </c>
      <c r="G210" s="21">
        <v>30</v>
      </c>
      <c r="H210" s="22">
        <f t="shared" si="6"/>
        <v>300</v>
      </c>
      <c r="I210" s="19" t="str">
        <f t="shared" si="7"/>
        <v>EGY-zan pin assuf S.A.E.-30</v>
      </c>
    </row>
    <row r="211" spans="1:9" x14ac:dyDescent="0.3">
      <c r="A211" s="24">
        <v>2912</v>
      </c>
      <c r="B211" s="23" t="s">
        <v>1378</v>
      </c>
      <c r="C211" s="23" t="s">
        <v>14</v>
      </c>
      <c r="D211" s="23" t="s">
        <v>23</v>
      </c>
      <c r="E211" s="23" t="s">
        <v>10</v>
      </c>
      <c r="F211" s="24">
        <v>0</v>
      </c>
      <c r="G211" s="25">
        <v>29</v>
      </c>
      <c r="H211" s="26" t="str">
        <f t="shared" si="6"/>
        <v/>
      </c>
      <c r="I211" s="23" t="str">
        <f t="shared" si="7"/>
        <v>EGY-zan pin assuf S.A.E.-29</v>
      </c>
    </row>
    <row r="212" spans="1:9" x14ac:dyDescent="0.3">
      <c r="A212" s="28">
        <v>2915</v>
      </c>
      <c r="B212" s="29" t="s">
        <v>1378</v>
      </c>
      <c r="C212" s="29" t="s">
        <v>14</v>
      </c>
      <c r="D212" s="29" t="s">
        <v>23</v>
      </c>
      <c r="E212" s="29" t="s">
        <v>1388</v>
      </c>
      <c r="F212" s="28">
        <v>20</v>
      </c>
      <c r="G212" s="30">
        <v>29</v>
      </c>
      <c r="H212" s="31">
        <f t="shared" si="6"/>
        <v>580</v>
      </c>
      <c r="I212" s="29" t="str">
        <f t="shared" si="7"/>
        <v>EGY-zan pin assuf S.A.E.-29</v>
      </c>
    </row>
  </sheetData>
  <conditionalFormatting sqref="E2:E212">
    <cfRule type="containsText" dxfId="1" priority="2" operator="containsText" text="Terminato">
      <formula>NOT(ISERROR(SEARCH("Terminato",E2)))</formula>
    </cfRule>
  </conditionalFormatting>
  <conditionalFormatting sqref="C2:C212">
    <cfRule type="containsText" dxfId="0" priority="1" operator="containsText" text="ITA">
      <formula>NOT(ISERROR(SEARCH("ITA",C2)))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E0FA-4045-438B-94B9-3D4336AACAFC}">
  <dimension ref="B2:E5"/>
  <sheetViews>
    <sheetView workbookViewId="0">
      <selection activeCell="C2" sqref="C2:E2"/>
    </sheetView>
  </sheetViews>
  <sheetFormatPr defaultRowHeight="13.8" x14ac:dyDescent="0.3"/>
  <cols>
    <col min="2" max="2" width="11.5546875" bestFit="1" customWidth="1"/>
  </cols>
  <sheetData>
    <row r="2" spans="2:5" ht="17.399999999999999" x14ac:dyDescent="0.35">
      <c r="B2" s="34" t="s">
        <v>1394</v>
      </c>
      <c r="C2" s="36">
        <v>4</v>
      </c>
      <c r="D2" s="37"/>
      <c r="E2" s="38"/>
    </row>
    <row r="3" spans="2:5" x14ac:dyDescent="0.3">
      <c r="B3" s="35"/>
      <c r="C3" s="35"/>
      <c r="D3" s="35"/>
      <c r="E3" s="35"/>
    </row>
    <row r="4" spans="2:5" ht="17.399999999999999" x14ac:dyDescent="0.35">
      <c r="B4" s="34" t="s">
        <v>1393</v>
      </c>
      <c r="C4" s="36">
        <f>VLOOKUP(C2,ESE!A2:H2927,6,FALSE)</f>
        <v>0</v>
      </c>
      <c r="D4" s="37"/>
      <c r="E4" s="38"/>
    </row>
    <row r="5" spans="2:5" x14ac:dyDescent="0.3">
      <c r="B5" s="33"/>
      <c r="C5" s="33"/>
      <c r="D5" s="33"/>
      <c r="E5" s="33"/>
    </row>
  </sheetData>
  <mergeCells count="4">
    <mergeCell ref="C2:E2"/>
    <mergeCell ref="C4:E4"/>
    <mergeCell ref="B3:E3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D4A9-27BB-4729-8A2C-36357F9961FC}">
  <dimension ref="A1:L23"/>
  <sheetViews>
    <sheetView tabSelected="1" topLeftCell="A33" zoomScale="71" workbookViewId="0">
      <selection activeCell="F34" sqref="F34"/>
    </sheetView>
  </sheetViews>
  <sheetFormatPr defaultRowHeight="13.8" x14ac:dyDescent="0.3"/>
  <cols>
    <col min="1" max="1" width="12.77734375" bestFit="1" customWidth="1"/>
    <col min="2" max="2" width="12.33203125" bestFit="1" customWidth="1"/>
    <col min="3" max="3" width="12.44140625" bestFit="1" customWidth="1"/>
    <col min="6" max="6" width="13.5546875" bestFit="1" customWidth="1"/>
    <col min="7" max="7" width="12.33203125" bestFit="1" customWidth="1"/>
    <col min="8" max="8" width="12.44140625" bestFit="1" customWidth="1"/>
    <col min="10" max="10" width="18.88671875" bestFit="1" customWidth="1"/>
    <col min="11" max="11" width="12.33203125" bestFit="1" customWidth="1"/>
    <col min="12" max="12" width="12.44140625" bestFit="1" customWidth="1"/>
  </cols>
  <sheetData>
    <row r="1" spans="1:12" s="40" customFormat="1" ht="17.399999999999999" x14ac:dyDescent="0.35">
      <c r="A1" s="34" t="s">
        <v>2</v>
      </c>
      <c r="B1" s="34" t="s">
        <v>1395</v>
      </c>
      <c r="C1" s="34" t="s">
        <v>1389</v>
      </c>
      <c r="F1" s="34" t="s">
        <v>4</v>
      </c>
      <c r="G1" s="34" t="s">
        <v>1395</v>
      </c>
      <c r="H1" s="34" t="s">
        <v>1389</v>
      </c>
      <c r="J1" s="34" t="s">
        <v>3</v>
      </c>
      <c r="K1" s="34" t="s">
        <v>1395</v>
      </c>
      <c r="L1" s="34" t="s">
        <v>1389</v>
      </c>
    </row>
    <row r="2" spans="1:12" x14ac:dyDescent="0.3">
      <c r="A2" s="39" t="str" cm="1">
        <f t="array" ref="A2:A6">_xlfn.UNIQUE(Tabella1[PAESE])</f>
        <v>ITA</v>
      </c>
      <c r="B2" s="39">
        <f>SUMIF(Tabella1[PAESE],$A2,Tabella1[QUANT])</f>
        <v>29172</v>
      </c>
      <c r="C2" s="41">
        <f>SUMIF(Tabella1[PAESE],$A2,Tabella1[TOTALE])</f>
        <v>728246</v>
      </c>
      <c r="F2" s="39" t="str" cm="1">
        <f t="array" ref="F2:F3">_xlfn.UNIQUE(Tabella1[TERMINATO])</f>
        <v>terminato</v>
      </c>
      <c r="G2" s="39">
        <f>SUMIF(Tabella1[TERMINATO],$F2,Tabella1[QUANT])</f>
        <v>2</v>
      </c>
      <c r="H2" s="41">
        <f>SUMIF(Tabella1[TERMINATO],$F2,Tabella1[TOTALE])</f>
        <v>36</v>
      </c>
      <c r="J2" s="39" t="str" cm="1">
        <f t="array" ref="J2:J23">_xlfn.UNIQUE(Tabella1[MAGAZZINO])</f>
        <v>SG</v>
      </c>
      <c r="K2" s="39">
        <f>SUMIF(Tabella1[MAGAZZINO],$J2,Tabella1[QUANT])</f>
        <v>9912</v>
      </c>
      <c r="L2" s="41">
        <f>SUMIF(Tabella1[MAGAZZINO],$J2,Tabella1[TOTALE])</f>
        <v>251086</v>
      </c>
    </row>
    <row r="3" spans="1:12" x14ac:dyDescent="0.3">
      <c r="A3" s="39" t="str">
        <v>EGY</v>
      </c>
      <c r="B3" s="39">
        <f>SUMIF(Tabella1[PAESE],$A3,Tabella1[QUANT])</f>
        <v>4710</v>
      </c>
      <c r="C3" s="41">
        <f>SUMIF(Tabella1[PAESE],$A3,Tabella1[TOTALE])</f>
        <v>116730</v>
      </c>
      <c r="F3" s="39" t="str">
        <v>non terminato</v>
      </c>
      <c r="G3" s="39">
        <f>SUMIF(Tabella1[TERMINATO],$F3,Tabella1[QUANT])</f>
        <v>35520</v>
      </c>
      <c r="H3" s="41">
        <f>SUMIF(Tabella1[TERMINATO],$F3,Tabella1[TOTALE])</f>
        <v>885980</v>
      </c>
      <c r="J3" s="39" t="str">
        <v>ccc order</v>
      </c>
      <c r="K3" s="39">
        <f>SUMIF(Tabella1[MAGAZZINO],$J3,Tabella1[QUANT])</f>
        <v>1820</v>
      </c>
      <c r="L3" s="41">
        <f>SUMIF(Tabella1[MAGAZZINO],$J3,Tabella1[TOTALE])</f>
        <v>43500</v>
      </c>
    </row>
    <row r="4" spans="1:12" x14ac:dyDescent="0.3">
      <c r="A4" s="39" t="str">
        <v>NON PRESENTE</v>
      </c>
      <c r="B4" s="39">
        <f>SUMIF(Tabella1[PAESE],$A4,Tabella1[QUANT])</f>
        <v>600</v>
      </c>
      <c r="C4" s="41">
        <f>SUMIF(Tabella1[PAESE],$A4,Tabella1[TOTALE])</f>
        <v>15480</v>
      </c>
      <c r="J4" s="39" t="str">
        <v>EGYPTIAN SAE</v>
      </c>
      <c r="K4" s="39">
        <f>SUMIF(Tabella1[MAGAZZINO],$J4,Tabella1[QUANT])</f>
        <v>750</v>
      </c>
      <c r="L4" s="41">
        <f>SUMIF(Tabella1[MAGAZZINO],$J4,Tabella1[TOTALE])</f>
        <v>17720</v>
      </c>
    </row>
    <row r="5" spans="1:12" x14ac:dyDescent="0.3">
      <c r="A5" s="39" t="str">
        <v>GRC</v>
      </c>
      <c r="B5" s="39">
        <f>SUMIF(Tabella1[PAESE],$A5,Tabella1[QUANT])</f>
        <v>1000</v>
      </c>
      <c r="C5" s="41">
        <f>SUMIF(Tabella1[PAESE],$A5,Tabella1[TOTALE])</f>
        <v>24890</v>
      </c>
      <c r="J5" s="39" t="str">
        <v>zan pin assuf S.A.E.</v>
      </c>
      <c r="K5" s="39">
        <f>SUMIF(Tabella1[MAGAZZINO],$J5,Tabella1[QUANT])</f>
        <v>2570</v>
      </c>
      <c r="L5" s="41">
        <f>SUMIF(Tabella1[MAGAZZINO],$J5,Tabella1[TOTALE])</f>
        <v>66040</v>
      </c>
    </row>
    <row r="6" spans="1:12" x14ac:dyDescent="0.3">
      <c r="A6" s="39" t="str">
        <v>FRA</v>
      </c>
      <c r="B6" s="39">
        <f>SUMIF(Tabella1[PAESE],$A6,Tabella1[QUANT])</f>
        <v>40</v>
      </c>
      <c r="C6" s="41">
        <f>SUMIF(Tabella1[PAESE],$A6,Tabella1[TOTALE])</f>
        <v>670</v>
      </c>
      <c r="J6" s="39" t="str">
        <v>order For Trading SARL</v>
      </c>
      <c r="K6" s="39">
        <f>SUMIF(Tabella1[MAGAZZINO],$J6,Tabella1[QUANT])</f>
        <v>130</v>
      </c>
      <c r="L6" s="41">
        <f>SUMIF(Tabella1[MAGAZZINO],$J6,Tabella1[TOTALE])</f>
        <v>3650</v>
      </c>
    </row>
    <row r="7" spans="1:12" x14ac:dyDescent="0.3">
      <c r="A7" s="42"/>
      <c r="B7" s="42"/>
      <c r="C7" s="43"/>
      <c r="J7" s="39" t="str">
        <v>zan VETRI</v>
      </c>
      <c r="K7" s="39">
        <f>SUMIF(Tabella1[MAGAZZINO],$J7,Tabella1[QUANT])</f>
        <v>4710</v>
      </c>
      <c r="L7" s="41">
        <f>SUMIF(Tabella1[MAGAZZINO],$J7,Tabella1[TOTALE])</f>
        <v>115700</v>
      </c>
    </row>
    <row r="8" spans="1:12" x14ac:dyDescent="0.3">
      <c r="A8" s="42"/>
      <c r="B8" s="42"/>
      <c r="C8" s="43"/>
      <c r="J8" s="39" t="str">
        <v>zan pin SPA</v>
      </c>
      <c r="K8" s="39">
        <f>SUMIF(Tabella1[MAGAZZINO],$J8,Tabella1[QUANT])</f>
        <v>4060</v>
      </c>
      <c r="L8" s="41">
        <f>SUMIF(Tabella1[MAGAZZINO],$J8,Tabella1[TOTALE])</f>
        <v>101820</v>
      </c>
    </row>
    <row r="9" spans="1:12" x14ac:dyDescent="0.3">
      <c r="A9" s="42"/>
      <c r="B9" s="42"/>
      <c r="C9" s="43"/>
      <c r="J9" s="39" t="str">
        <v>SICURpin SUD S.r.l</v>
      </c>
      <c r="K9" s="39">
        <f>SUMIF(Tabella1[MAGAZZINO],$J9,Tabella1[QUANT])</f>
        <v>800</v>
      </c>
      <c r="L9" s="41">
        <f>SUMIF(Tabella1[MAGAZZINO],$J9,Tabella1[TOTALE])</f>
        <v>18040</v>
      </c>
    </row>
    <row r="10" spans="1:12" x14ac:dyDescent="0.3">
      <c r="A10" s="42"/>
      <c r="B10" s="42"/>
      <c r="C10" s="43"/>
      <c r="J10" s="39" t="str">
        <v>zan S.R.L.</v>
      </c>
      <c r="K10" s="39">
        <f>SUMIF(Tabella1[MAGAZZINO],$J10,Tabella1[QUANT])</f>
        <v>2840</v>
      </c>
      <c r="L10" s="41">
        <f>SUMIF(Tabella1[MAGAZZINO],$J10,Tabella1[TOTALE])</f>
        <v>71380</v>
      </c>
    </row>
    <row r="11" spans="1:12" x14ac:dyDescent="0.3">
      <c r="A11" s="42"/>
      <c r="B11" s="42"/>
      <c r="C11" s="43"/>
      <c r="J11" s="39" t="str">
        <v>zan PAM</v>
      </c>
      <c r="K11" s="39">
        <f>SUMIF(Tabella1[MAGAZZINO],$J11,Tabella1[QUANT])</f>
        <v>2110</v>
      </c>
      <c r="L11" s="41">
        <f>SUMIF(Tabella1[MAGAZZINO],$J11,Tabella1[TOTALE])</f>
        <v>53910</v>
      </c>
    </row>
    <row r="12" spans="1:12" x14ac:dyDescent="0.3">
      <c r="A12" s="42"/>
      <c r="B12" s="42"/>
      <c r="C12" s="43"/>
      <c r="J12" s="39" t="str">
        <v>lollo SRL</v>
      </c>
      <c r="K12" s="39">
        <f>SUMIF(Tabella1[MAGAZZINO],$J12,Tabella1[QUANT])</f>
        <v>390</v>
      </c>
      <c r="L12" s="41">
        <f>SUMIF(Tabella1[MAGAZZINO],$J12,Tabella1[TOTALE])</f>
        <v>9300</v>
      </c>
    </row>
    <row r="13" spans="1:12" x14ac:dyDescent="0.3">
      <c r="A13" s="42"/>
      <c r="B13" s="42"/>
      <c r="C13" s="43"/>
      <c r="J13" s="39" t="str">
        <v>zan ABEE</v>
      </c>
      <c r="K13" s="39">
        <f>SUMIF(Tabella1[MAGAZZINO],$J13,Tabella1[QUANT])</f>
        <v>400</v>
      </c>
      <c r="L13" s="41">
        <f>SUMIF(Tabella1[MAGAZZINO],$J13,Tabella1[TOTALE])</f>
        <v>9580</v>
      </c>
    </row>
    <row r="14" spans="1:12" x14ac:dyDescent="0.3">
      <c r="J14" s="39" t="str">
        <v>SG palla S.R.L.</v>
      </c>
      <c r="K14" s="39">
        <f>SUMIF(Tabella1[MAGAZZINO],$J14,Tabella1[QUANT])</f>
        <v>580</v>
      </c>
      <c r="L14" s="41">
        <f>SUMIF(Tabella1[MAGAZZINO],$J14,Tabella1[TOTALE])</f>
        <v>14870</v>
      </c>
    </row>
    <row r="15" spans="1:12" x14ac:dyDescent="0.3">
      <c r="J15" s="39" t="str">
        <v>zan SPA</v>
      </c>
      <c r="K15" s="39">
        <f>SUMIF(Tabella1[MAGAZZINO],$J15,Tabella1[QUANT])</f>
        <v>2600</v>
      </c>
      <c r="L15" s="41">
        <f>SUMIF(Tabella1[MAGAZZINO],$J15,Tabella1[TOTALE])</f>
        <v>64310</v>
      </c>
    </row>
    <row r="16" spans="1:12" x14ac:dyDescent="0.3">
      <c r="J16" s="39" t="str">
        <v>SG DISTRIBUZIONE SRL</v>
      </c>
      <c r="K16" s="39">
        <f>SUMIF(Tabella1[MAGAZZINO],$J16,Tabella1[QUANT])</f>
        <v>380</v>
      </c>
      <c r="L16" s="41">
        <f>SUMIF(Tabella1[MAGAZZINO],$J16,Tabella1[TOTALE])</f>
        <v>8710</v>
      </c>
    </row>
    <row r="17" spans="10:12" x14ac:dyDescent="0.3">
      <c r="J17" s="39" t="str">
        <v>mull</v>
      </c>
      <c r="K17" s="39">
        <f>SUMIF(Tabella1[MAGAZZINO],$J17,Tabella1[QUANT])</f>
        <v>670</v>
      </c>
      <c r="L17" s="41">
        <f>SUMIF(Tabella1[MAGAZZINO],$J17,Tabella1[TOTALE])</f>
        <v>16930</v>
      </c>
    </row>
    <row r="18" spans="10:12" x14ac:dyDescent="0.3">
      <c r="J18" s="39" t="str">
        <v>ECOpin S.R.L.</v>
      </c>
      <c r="K18" s="39">
        <f>SUMIF(Tabella1[MAGAZZINO],$J18,Tabella1[QUANT])</f>
        <v>100</v>
      </c>
      <c r="L18" s="41">
        <f>SUMIF(Tabella1[MAGAZZINO],$J18,Tabella1[TOTALE])</f>
        <v>2390</v>
      </c>
    </row>
    <row r="19" spans="10:12" x14ac:dyDescent="0.3">
      <c r="J19" s="39" t="str">
        <v>zan palla SA</v>
      </c>
      <c r="K19" s="39">
        <f>SUMIF(Tabella1[MAGAZZINO],$J19,Tabella1[QUANT])</f>
        <v>550</v>
      </c>
      <c r="L19" s="41">
        <f>SUMIF(Tabella1[MAGAZZINO],$J19,Tabella1[TOTALE])</f>
        <v>13720</v>
      </c>
    </row>
    <row r="20" spans="10:12" x14ac:dyDescent="0.3">
      <c r="J20" s="39" t="str">
        <v>zan pin</v>
      </c>
      <c r="K20" s="39">
        <f>SUMIF(Tabella1[MAGAZZINO],$J20,Tabella1[QUANT])</f>
        <v>50</v>
      </c>
      <c r="L20" s="41">
        <f>SUMIF(Tabella1[MAGAZZINO],$J20,Tabella1[TOTALE])</f>
        <v>1590</v>
      </c>
    </row>
    <row r="21" spans="10:12" x14ac:dyDescent="0.3">
      <c r="J21" s="39" t="str">
        <v>zan EMBALLAGE</v>
      </c>
      <c r="K21" s="39">
        <f>SUMIF(Tabella1[MAGAZZINO],$J21,Tabella1[QUANT])</f>
        <v>50</v>
      </c>
      <c r="L21" s="41">
        <f>SUMIF(Tabella1[MAGAZZINO],$J21,Tabella1[TOTALE])</f>
        <v>990</v>
      </c>
    </row>
    <row r="22" spans="10:12" x14ac:dyDescent="0.3">
      <c r="J22" s="39" t="str">
        <v>setter DES BOIS ET</v>
      </c>
      <c r="K22" s="39">
        <f>SUMIF(Tabella1[MAGAZZINO],$J22,Tabella1[QUANT])</f>
        <v>40</v>
      </c>
      <c r="L22" s="41">
        <f>SUMIF(Tabella1[MAGAZZINO],$J22,Tabella1[TOTALE])</f>
        <v>670</v>
      </c>
    </row>
    <row r="23" spans="10:12" x14ac:dyDescent="0.3">
      <c r="J23" s="39" t="str">
        <v>7</v>
      </c>
      <c r="K23" s="39">
        <f>SUMIF(Tabella1[MAGAZZINO],$J23,Tabella1[QUANT])</f>
        <v>10</v>
      </c>
      <c r="L23" s="41">
        <f>SUMIF(Tabella1[MAGAZZINO],$J23,Tabella1[TOTALE])</f>
        <v>110</v>
      </c>
    </row>
  </sheetData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9D06-8926-4B59-877A-EAB111B4FA74}">
  <dimension ref="A1:F25"/>
  <sheetViews>
    <sheetView workbookViewId="0">
      <selection sqref="A1:F25"/>
    </sheetView>
  </sheetViews>
  <sheetFormatPr defaultRowHeight="13.8" x14ac:dyDescent="0.3"/>
  <sheetData>
    <row r="1" spans="1:6" x14ac:dyDescent="0.3">
      <c r="A1" s="5" t="s">
        <v>1387</v>
      </c>
      <c r="B1" s="6"/>
      <c r="C1" s="6"/>
      <c r="D1" s="6"/>
      <c r="E1" s="6"/>
      <c r="F1" s="7"/>
    </row>
    <row r="2" spans="1:6" x14ac:dyDescent="0.3">
      <c r="A2" s="8"/>
      <c r="B2" s="9"/>
      <c r="C2" s="9"/>
      <c r="D2" s="9"/>
      <c r="E2" s="9"/>
      <c r="F2" s="10"/>
    </row>
    <row r="3" spans="1:6" x14ac:dyDescent="0.3">
      <c r="A3" s="8"/>
      <c r="B3" s="9"/>
      <c r="C3" s="9"/>
      <c r="D3" s="9"/>
      <c r="E3" s="9"/>
      <c r="F3" s="10"/>
    </row>
    <row r="4" spans="1:6" x14ac:dyDescent="0.3">
      <c r="A4" s="8"/>
      <c r="B4" s="9"/>
      <c r="C4" s="9"/>
      <c r="D4" s="9"/>
      <c r="E4" s="9"/>
      <c r="F4" s="10"/>
    </row>
    <row r="5" spans="1:6" x14ac:dyDescent="0.3">
      <c r="A5" s="8"/>
      <c r="B5" s="9"/>
      <c r="C5" s="9"/>
      <c r="D5" s="9"/>
      <c r="E5" s="9"/>
      <c r="F5" s="10"/>
    </row>
    <row r="6" spans="1:6" x14ac:dyDescent="0.3">
      <c r="A6" s="8"/>
      <c r="B6" s="9"/>
      <c r="C6" s="9"/>
      <c r="D6" s="9"/>
      <c r="E6" s="9"/>
      <c r="F6" s="10"/>
    </row>
    <row r="7" spans="1:6" x14ac:dyDescent="0.3">
      <c r="A7" s="8"/>
      <c r="B7" s="9"/>
      <c r="C7" s="9"/>
      <c r="D7" s="9"/>
      <c r="E7" s="9"/>
      <c r="F7" s="10"/>
    </row>
    <row r="8" spans="1:6" x14ac:dyDescent="0.3">
      <c r="A8" s="8"/>
      <c r="B8" s="9"/>
      <c r="C8" s="9"/>
      <c r="D8" s="9"/>
      <c r="E8" s="9"/>
      <c r="F8" s="10"/>
    </row>
    <row r="9" spans="1:6" x14ac:dyDescent="0.3">
      <c r="A9" s="8"/>
      <c r="B9" s="9"/>
      <c r="C9" s="9"/>
      <c r="D9" s="9"/>
      <c r="E9" s="9"/>
      <c r="F9" s="10"/>
    </row>
    <row r="10" spans="1:6" x14ac:dyDescent="0.3">
      <c r="A10" s="8"/>
      <c r="B10" s="9"/>
      <c r="C10" s="9"/>
      <c r="D10" s="9"/>
      <c r="E10" s="9"/>
      <c r="F10" s="10"/>
    </row>
    <row r="11" spans="1:6" x14ac:dyDescent="0.3">
      <c r="A11" s="8"/>
      <c r="B11" s="9"/>
      <c r="C11" s="9"/>
      <c r="D11" s="9"/>
      <c r="E11" s="9"/>
      <c r="F11" s="10"/>
    </row>
    <row r="12" spans="1:6" x14ac:dyDescent="0.3">
      <c r="A12" s="8"/>
      <c r="B12" s="9"/>
      <c r="C12" s="9"/>
      <c r="D12" s="9"/>
      <c r="E12" s="9"/>
      <c r="F12" s="10"/>
    </row>
    <row r="13" spans="1:6" x14ac:dyDescent="0.3">
      <c r="A13" s="8"/>
      <c r="B13" s="9"/>
      <c r="C13" s="9"/>
      <c r="D13" s="9"/>
      <c r="E13" s="9"/>
      <c r="F13" s="10"/>
    </row>
    <row r="14" spans="1:6" x14ac:dyDescent="0.3">
      <c r="A14" s="8"/>
      <c r="B14" s="9"/>
      <c r="C14" s="9"/>
      <c r="D14" s="9"/>
      <c r="E14" s="9"/>
      <c r="F14" s="10"/>
    </row>
    <row r="15" spans="1:6" x14ac:dyDescent="0.3">
      <c r="A15" s="8"/>
      <c r="B15" s="9"/>
      <c r="C15" s="9"/>
      <c r="D15" s="9"/>
      <c r="E15" s="9"/>
      <c r="F15" s="10"/>
    </row>
    <row r="16" spans="1:6" x14ac:dyDescent="0.3">
      <c r="A16" s="8"/>
      <c r="B16" s="9"/>
      <c r="C16" s="9"/>
      <c r="D16" s="9"/>
      <c r="E16" s="9"/>
      <c r="F16" s="10"/>
    </row>
    <row r="17" spans="1:6" x14ac:dyDescent="0.3">
      <c r="A17" s="8"/>
      <c r="B17" s="9"/>
      <c r="C17" s="9"/>
      <c r="D17" s="9"/>
      <c r="E17" s="9"/>
      <c r="F17" s="10"/>
    </row>
    <row r="18" spans="1:6" x14ac:dyDescent="0.3">
      <c r="A18" s="8"/>
      <c r="B18" s="9"/>
      <c r="C18" s="9"/>
      <c r="D18" s="9"/>
      <c r="E18" s="9"/>
      <c r="F18" s="10"/>
    </row>
    <row r="19" spans="1:6" x14ac:dyDescent="0.3">
      <c r="A19" s="8"/>
      <c r="B19" s="9"/>
      <c r="C19" s="9"/>
      <c r="D19" s="9"/>
      <c r="E19" s="9"/>
      <c r="F19" s="10"/>
    </row>
    <row r="20" spans="1:6" x14ac:dyDescent="0.3">
      <c r="A20" s="8"/>
      <c r="B20" s="9"/>
      <c r="C20" s="9"/>
      <c r="D20" s="9"/>
      <c r="E20" s="9"/>
      <c r="F20" s="10"/>
    </row>
    <row r="21" spans="1:6" x14ac:dyDescent="0.3">
      <c r="A21" s="8"/>
      <c r="B21" s="9"/>
      <c r="C21" s="9"/>
      <c r="D21" s="9"/>
      <c r="E21" s="9"/>
      <c r="F21" s="10"/>
    </row>
    <row r="22" spans="1:6" x14ac:dyDescent="0.3">
      <c r="A22" s="8"/>
      <c r="B22" s="9"/>
      <c r="C22" s="9"/>
      <c r="D22" s="9"/>
      <c r="E22" s="9"/>
      <c r="F22" s="10"/>
    </row>
    <row r="23" spans="1:6" x14ac:dyDescent="0.3">
      <c r="A23" s="8"/>
      <c r="B23" s="9"/>
      <c r="C23" s="9"/>
      <c r="D23" s="9"/>
      <c r="E23" s="9"/>
      <c r="F23" s="10"/>
    </row>
    <row r="24" spans="1:6" x14ac:dyDescent="0.3">
      <c r="A24" s="8"/>
      <c r="B24" s="9"/>
      <c r="C24" s="9"/>
      <c r="D24" s="9"/>
      <c r="E24" s="9"/>
      <c r="F24" s="10"/>
    </row>
    <row r="25" spans="1:6" x14ac:dyDescent="0.3">
      <c r="A25" s="11"/>
      <c r="B25" s="12"/>
      <c r="C25" s="12"/>
      <c r="D25" s="12"/>
      <c r="E25" s="12"/>
      <c r="F25" s="13"/>
    </row>
  </sheetData>
  <mergeCells count="1">
    <mergeCell ref="A1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22</vt:i4>
      </vt:variant>
    </vt:vector>
  </HeadingPairs>
  <TitlesOfParts>
    <vt:vector size="28" baseType="lpstr">
      <vt:lpstr>ESE Originale</vt:lpstr>
      <vt:lpstr>ESE</vt:lpstr>
      <vt:lpstr>NUOVO</vt:lpstr>
      <vt:lpstr>CERCA</vt:lpstr>
      <vt:lpstr>GRAFICI</vt:lpstr>
      <vt:lpstr>Consegne</vt:lpstr>
      <vt:lpstr>ESE!Area_stampa</vt:lpstr>
      <vt:lpstr>NUOVO!Area_stampa</vt:lpstr>
      <vt:lpstr>ESE!COD_PRODOTTO</vt:lpstr>
      <vt:lpstr>COD_PRODOTTO</vt:lpstr>
      <vt:lpstr>ESE!ID</vt:lpstr>
      <vt:lpstr>ID</vt:lpstr>
      <vt:lpstr>ESE!MAGAZZINO</vt:lpstr>
      <vt:lpstr>MAGAZZINO</vt:lpstr>
      <vt:lpstr>ESE!PAESE</vt:lpstr>
      <vt:lpstr>PAESE</vt:lpstr>
      <vt:lpstr>ESE!PREZZO_UNITARIO</vt:lpstr>
      <vt:lpstr>PREZZO_UNITARIO</vt:lpstr>
      <vt:lpstr>ESE!QUANT</vt:lpstr>
      <vt:lpstr>QUANT</vt:lpstr>
      <vt:lpstr>ESE!tabella</vt:lpstr>
      <vt:lpstr>tabella</vt:lpstr>
      <vt:lpstr>ESE!TERMINATO</vt:lpstr>
      <vt:lpstr>TERMINATO</vt:lpstr>
      <vt:lpstr>ESE!Titoli_stampa</vt:lpstr>
      <vt:lpstr>NUOVO!Titoli_stampa</vt:lpstr>
      <vt:lpstr>ESE!TOTALE</vt:lpstr>
      <vt:lpstr>UNIONE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Cosimo Catinella</cp:lastModifiedBy>
  <cp:lastPrinted>2024-01-07T18:27:21Z</cp:lastPrinted>
  <dcterms:created xsi:type="dcterms:W3CDTF">2015-10-05T16:23:47Z</dcterms:created>
  <dcterms:modified xsi:type="dcterms:W3CDTF">2024-01-07T18:27:27Z</dcterms:modified>
</cp:coreProperties>
</file>