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yDrive\ODEM\support\physics\"/>
    </mc:Choice>
  </mc:AlternateContent>
  <bookViews>
    <workbookView xWindow="0" yWindow="0" windowWidth="19200" windowHeight="12045"/>
  </bookViews>
  <sheets>
    <sheet name="Sheet1" sheetId="1" r:id="rId1"/>
  </sheets>
  <definedNames>
    <definedName name="Default_Dataset__1" localSheetId="0">Sheet1!$C$22:$D$34</definedName>
    <definedName name="Default_Dataset__2" localSheetId="0">Sheet1!$C$4:$D$16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C31" i="1"/>
  <c r="C19" i="1"/>
  <c r="C20" i="1"/>
  <c r="C21" i="1"/>
  <c r="C18" i="1"/>
  <c r="F18" i="1"/>
  <c r="F22" i="1"/>
  <c r="D39" i="1"/>
  <c r="F39" i="1" s="1"/>
  <c r="D40" i="1"/>
  <c r="F40" i="1" s="1"/>
  <c r="D41" i="1"/>
  <c r="F41" i="1" s="1"/>
  <c r="D42" i="1"/>
  <c r="D45" i="1"/>
  <c r="F45" i="1" s="1"/>
  <c r="D49" i="1"/>
  <c r="F49" i="1" s="1"/>
  <c r="D52" i="1"/>
  <c r="F52" i="1" s="1"/>
  <c r="E40" i="1"/>
  <c r="E41" i="1"/>
  <c r="E42" i="1"/>
  <c r="E44" i="1"/>
  <c r="E45" i="1"/>
  <c r="E48" i="1"/>
  <c r="E49" i="1"/>
  <c r="E52" i="1"/>
  <c r="E39" i="1"/>
  <c r="E32" i="1"/>
  <c r="D53" i="1" s="1"/>
  <c r="F32" i="1"/>
  <c r="F31" i="1"/>
  <c r="F19" i="1"/>
  <c r="F20" i="1"/>
  <c r="F21" i="1"/>
  <c r="F5" i="1"/>
  <c r="F6" i="1"/>
  <c r="F7" i="1"/>
  <c r="F8" i="1"/>
  <c r="F9" i="1"/>
  <c r="F10" i="1"/>
  <c r="F11" i="1"/>
  <c r="F12" i="1"/>
  <c r="F13" i="1"/>
  <c r="F14" i="1"/>
  <c r="F15" i="1"/>
  <c r="F16" i="1"/>
  <c r="F23" i="1"/>
  <c r="F24" i="1"/>
  <c r="F25" i="1"/>
  <c r="F26" i="1"/>
  <c r="F27" i="1"/>
  <c r="F28" i="1"/>
  <c r="F29" i="1"/>
  <c r="F30" i="1"/>
  <c r="F33" i="1"/>
  <c r="F34" i="1"/>
  <c r="F4" i="1"/>
  <c r="E22" i="1"/>
  <c r="D43" i="1" s="1"/>
  <c r="E23" i="1"/>
  <c r="D44" i="1" s="1"/>
  <c r="F44" i="1" s="1"/>
  <c r="E24" i="1"/>
  <c r="E25" i="1"/>
  <c r="D46" i="1" s="1"/>
  <c r="E26" i="1"/>
  <c r="D47" i="1" s="1"/>
  <c r="E27" i="1"/>
  <c r="D48" i="1" s="1"/>
  <c r="F48" i="1" s="1"/>
  <c r="E28" i="1"/>
  <c r="E29" i="1"/>
  <c r="D50" i="1" s="1"/>
  <c r="E30" i="1"/>
  <c r="D51" i="1" s="1"/>
  <c r="E33" i="1"/>
  <c r="D54" i="1" s="1"/>
  <c r="E34" i="1"/>
  <c r="D55" i="1" s="1"/>
  <c r="E5" i="1"/>
  <c r="E6" i="1"/>
  <c r="E7" i="1"/>
  <c r="E8" i="1"/>
  <c r="E9" i="1"/>
  <c r="E10" i="1"/>
  <c r="E11" i="1"/>
  <c r="E12" i="1"/>
  <c r="E13" i="1"/>
  <c r="E14" i="1"/>
  <c r="E15" i="1"/>
  <c r="E16" i="1"/>
  <c r="E4" i="1"/>
  <c r="F53" i="1" l="1"/>
  <c r="E53" i="1"/>
  <c r="E54" i="1"/>
  <c r="F54" i="1" s="1"/>
  <c r="E50" i="1"/>
  <c r="F50" i="1" s="1"/>
  <c r="E46" i="1"/>
  <c r="F46" i="1" s="1"/>
  <c r="E55" i="1"/>
  <c r="F55" i="1" s="1"/>
  <c r="E51" i="1"/>
  <c r="F51" i="1" s="1"/>
  <c r="E47" i="1"/>
  <c r="F47" i="1" s="1"/>
  <c r="E43" i="1"/>
  <c r="F43" i="1" s="1"/>
</calcChain>
</file>

<file path=xl/connections.xml><?xml version="1.0" encoding="utf-8"?>
<connections xmlns="http://schemas.openxmlformats.org/spreadsheetml/2006/main">
  <connection id="1" name="Default Dataset (1)" type="6" refreshedVersion="6" background="1" saveData="1">
    <textPr codePage="850" sourceFile="C:\Users\Max\Downloads\Default Dataset (1).csv" comma="1">
      <textFields count="2">
        <textField/>
        <textField/>
      </textFields>
    </textPr>
  </connection>
  <connection id="2" name="Default Dataset (2)" type="6" refreshedVersion="6" background="1" saveData="1">
    <textPr codePage="850" sourceFile="C:\Users\Max\Downloads\Default Dataset (2)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<sst xmlns="http://schemas.openxmlformats.org/spreadsheetml/2006/main" count="9" uniqueCount="9">
  <si>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X</t>
  </si>
  <si>
    <t>Y</t>
  </si>
  <si>
    <t>X in ET</t>
  </si>
  <si>
    <t>log(Y)</t>
  </si>
  <si>
    <t>Observation:</t>
  </si>
  <si>
    <t>Model:</t>
  </si>
  <si>
    <t>rel. Deviation</t>
  </si>
  <si>
    <t>log(Y) from fitted curve for observation</t>
  </si>
  <si>
    <t>log(Y) from fitted curve for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</si>
</sst>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5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11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164" fontId="0" fillId="0" borderId="8" xfId="0" applyNumberFormat="1" applyBorder="1"/>
    <xf numFmtId="11" fontId="0" fillId="0" borderId="9" xfId="0" applyNumberFormat="1" applyBorder="1"/>
    <xf numFmtId="2" fontId="0" fillId="0" borderId="10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11" fontId="0" fillId="0" borderId="11" xfId="0" applyNumberFormat="1" applyBorder="1"/>
    <xf numFmtId="0" fontId="0" fillId="0" borderId="5" xfId="0" applyBorder="1"/>
    <xf numFmtId="11" fontId="0" fillId="0" borderId="0" xfId="0" applyNumberFormat="1" applyBorder="1"/>
    <xf numFmtId="2" fontId="0" fillId="0" borderId="0" xfId="0" applyNumberFormat="1" applyFill="1" applyBorder="1"/>
    <xf numFmtId="2" fontId="0" fillId="0" borderId="6" xfId="0" applyNumberFormat="1" applyBorder="1"/>
    <xf numFmtId="2" fontId="0" fillId="0" borderId="9" xfId="0" applyNumberFormat="1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10" xfId="0" applyBorder="1" applyAlignment="1"/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67</a:t>
            </a:r>
            <a:r>
              <a:rPr lang="en-US" baseline="0"/>
              <a:t>P Gas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Observation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7.4858250334602208E-2"/>
                  <c:y val="-0.41298587676540433"/>
                </c:manualLayout>
              </c:layout>
              <c:numFmt formatCode="0.00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Sheet1!$E$4:$E$16</c:f>
              <c:numCache>
                <c:formatCode>0.000E+00</c:formatCode>
                <c:ptCount val="13"/>
                <c:pt idx="0">
                  <c:v>463579268</c:v>
                </c:pt>
                <c:pt idx="1">
                  <c:v>467899268</c:v>
                </c:pt>
                <c:pt idx="2">
                  <c:v>472219268</c:v>
                </c:pt>
                <c:pt idx="3">
                  <c:v>480139268</c:v>
                </c:pt>
                <c:pt idx="4">
                  <c:v>486439268</c:v>
                </c:pt>
                <c:pt idx="5">
                  <c:v>491389268</c:v>
                </c:pt>
                <c:pt idx="6">
                  <c:v>493549268</c:v>
                </c:pt>
                <c:pt idx="7">
                  <c:v>494719268</c:v>
                </c:pt>
                <c:pt idx="8">
                  <c:v>496609268</c:v>
                </c:pt>
                <c:pt idx="9">
                  <c:v>498049268</c:v>
                </c:pt>
                <c:pt idx="10">
                  <c:v>499669268</c:v>
                </c:pt>
                <c:pt idx="11">
                  <c:v>502909268</c:v>
                </c:pt>
                <c:pt idx="12">
                  <c:v>505429267.99999994</c:v>
                </c:pt>
              </c:numCache>
            </c:numRef>
          </c:xVal>
          <c:yVal>
            <c:numRef>
              <c:f>Sheet1!$D$4:$D$16</c:f>
              <c:numCache>
                <c:formatCode>0.00</c:formatCode>
                <c:ptCount val="13"/>
                <c:pt idx="0">
                  <c:v>25.861471861471799</c:v>
                </c:pt>
                <c:pt idx="1">
                  <c:v>26.173160173160099</c:v>
                </c:pt>
                <c:pt idx="2">
                  <c:v>26.363636363636299</c:v>
                </c:pt>
                <c:pt idx="3">
                  <c:v>26.8658008658008</c:v>
                </c:pt>
                <c:pt idx="4">
                  <c:v>27.3766233766233</c:v>
                </c:pt>
                <c:pt idx="5">
                  <c:v>27.7229437229437</c:v>
                </c:pt>
                <c:pt idx="6">
                  <c:v>27.8095238095238</c:v>
                </c:pt>
                <c:pt idx="7">
                  <c:v>27.8095238095238</c:v>
                </c:pt>
                <c:pt idx="8">
                  <c:v>27.7662337662337</c:v>
                </c:pt>
                <c:pt idx="9">
                  <c:v>27.662337662337599</c:v>
                </c:pt>
                <c:pt idx="10">
                  <c:v>27.515151515151501</c:v>
                </c:pt>
                <c:pt idx="11">
                  <c:v>27.2640692640692</c:v>
                </c:pt>
                <c:pt idx="12">
                  <c:v>27.056277056277001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AA-4ACF-9B4A-BFAA0E880FAB}"/>
            </c:ext>
          </c:extLst>
        </c:ser>
        <c:ser>
          <c:idx val="1"/>
          <c:order val="1"/>
          <c:tx>
            <c:v>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1857937459804281"/>
                  <c:y val="0.23733965072547761"/>
                </c:manualLayout>
              </c:layout>
              <c:numFmt formatCode="0.00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Sheet1!$E$18:$E$34</c:f>
              <c:numCache>
                <c:formatCode>0.000E+00</c:formatCode>
                <c:ptCount val="17"/>
                <c:pt idx="0">
                  <c:v>462801667</c:v>
                </c:pt>
                <c:pt idx="1">
                  <c:v>465393667</c:v>
                </c:pt>
                <c:pt idx="2">
                  <c:v>468072067</c:v>
                </c:pt>
                <c:pt idx="3" formatCode="0.00E+00">
                  <c:v>470664067</c:v>
                </c:pt>
                <c:pt idx="4">
                  <c:v>473299268</c:v>
                </c:pt>
                <c:pt idx="5">
                  <c:v>475999268</c:v>
                </c:pt>
                <c:pt idx="6">
                  <c:v>478429268</c:v>
                </c:pt>
                <c:pt idx="7">
                  <c:v>481039268.00000006</c:v>
                </c:pt>
                <c:pt idx="8">
                  <c:v>483649268</c:v>
                </c:pt>
                <c:pt idx="9">
                  <c:v>486349268</c:v>
                </c:pt>
                <c:pt idx="10">
                  <c:v>488959268</c:v>
                </c:pt>
                <c:pt idx="11">
                  <c:v>491569268</c:v>
                </c:pt>
                <c:pt idx="12">
                  <c:v>494359268</c:v>
                </c:pt>
                <c:pt idx="13" formatCode="0.00E+00">
                  <c:v>496929668</c:v>
                </c:pt>
                <c:pt idx="14">
                  <c:v>499039268</c:v>
                </c:pt>
                <c:pt idx="15">
                  <c:v>501919268</c:v>
                </c:pt>
                <c:pt idx="16">
                  <c:v>504439267.99999994</c:v>
                </c:pt>
              </c:numCache>
            </c:numRef>
          </c:xVal>
          <c:yVal>
            <c:numRef>
              <c:f>Sheet1!$D$18:$D$34</c:f>
              <c:numCache>
                <c:formatCode>0.00</c:formatCode>
                <c:ptCount val="17"/>
                <c:pt idx="0">
                  <c:v>25.673999999999999</c:v>
                </c:pt>
                <c:pt idx="1">
                  <c:v>25.747199999999999</c:v>
                </c:pt>
                <c:pt idx="2">
                  <c:v>25.8446</c:v>
                </c:pt>
                <c:pt idx="3">
                  <c:v>25.941099999999999</c:v>
                </c:pt>
                <c:pt idx="4">
                  <c:v>26.069264069264001</c:v>
                </c:pt>
                <c:pt idx="5">
                  <c:v>26.173160173160099</c:v>
                </c:pt>
                <c:pt idx="6">
                  <c:v>26.346320346320301</c:v>
                </c:pt>
                <c:pt idx="7">
                  <c:v>26.5974025974025</c:v>
                </c:pt>
                <c:pt idx="8">
                  <c:v>26.952380952380899</c:v>
                </c:pt>
                <c:pt idx="9">
                  <c:v>27.489177489177401</c:v>
                </c:pt>
                <c:pt idx="10">
                  <c:v>28.129870129870099</c:v>
                </c:pt>
                <c:pt idx="11">
                  <c:v>28.5108225108225</c:v>
                </c:pt>
                <c:pt idx="12">
                  <c:v>28.4329004329004</c:v>
                </c:pt>
                <c:pt idx="13">
                  <c:v>27.976430000000001</c:v>
                </c:pt>
                <c:pt idx="14">
                  <c:v>27.489177489177401</c:v>
                </c:pt>
                <c:pt idx="15">
                  <c:v>26.935064935064901</c:v>
                </c:pt>
                <c:pt idx="16">
                  <c:v>26.5974025974025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AA-4ACF-9B4A-BFAA0E880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445584"/>
        <c:axId val="322445912"/>
      </c:scatterChart>
      <c:valAx>
        <c:axId val="32244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45912"/>
        <c:crosses val="autoZero"/>
        <c:crossBetween val="midCat"/>
      </c:valAx>
      <c:valAx>
        <c:axId val="32244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45584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rel. Deviation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Sheet1!$C$18:$C$34</c:f>
              <c:numCache>
                <c:formatCode>0.00</c:formatCode>
                <c:ptCount val="17"/>
                <c:pt idx="0">
                  <c:v>-346.50001157407405</c:v>
                </c:pt>
                <c:pt idx="1">
                  <c:v>-316.50001157407405</c:v>
                </c:pt>
                <c:pt idx="2">
                  <c:v>-285.50001157407405</c:v>
                </c:pt>
                <c:pt idx="3">
                  <c:v>-255.50001157407408</c:v>
                </c:pt>
                <c:pt idx="4">
                  <c:v>-225</c:v>
                </c:pt>
                <c:pt idx="5">
                  <c:v>-193.75</c:v>
                </c:pt>
                <c:pt idx="6">
                  <c:v>-165.625</c:v>
                </c:pt>
                <c:pt idx="7">
                  <c:v>-135.416666666666</c:v>
                </c:pt>
                <c:pt idx="8">
                  <c:v>-105.208333333333</c:v>
                </c:pt>
                <c:pt idx="9">
                  <c:v>-73.9583333333333</c:v>
                </c:pt>
                <c:pt idx="10">
                  <c:v>-43.75</c:v>
                </c:pt>
                <c:pt idx="11">
                  <c:v>-13.5416666666667</c:v>
                </c:pt>
                <c:pt idx="12">
                  <c:v>18.749999999999801</c:v>
                </c:pt>
                <c:pt idx="13" formatCode="General">
                  <c:v>48.5</c:v>
                </c:pt>
                <c:pt idx="14">
                  <c:v>72.9166666666666</c:v>
                </c:pt>
                <c:pt idx="15">
                  <c:v>106.25</c:v>
                </c:pt>
                <c:pt idx="16">
                  <c:v>135.416666666666</c:v>
                </c:pt>
              </c:numCache>
            </c:numRef>
          </c:xVal>
          <c:yVal>
            <c:numRef>
              <c:f>Sheet1!$F$39:$F$55</c:f>
              <c:numCache>
                <c:formatCode>0.00</c:formatCode>
                <c:ptCount val="17"/>
                <c:pt idx="0">
                  <c:v>0.76557307655243922</c:v>
                </c:pt>
                <c:pt idx="1">
                  <c:v>0.49999301838919674</c:v>
                </c:pt>
                <c:pt idx="2">
                  <c:v>0.48722710975793415</c:v>
                </c:pt>
                <c:pt idx="3">
                  <c:v>0.47469931220493533</c:v>
                </c:pt>
                <c:pt idx="4">
                  <c:v>0.42296965987341711</c:v>
                </c:pt>
                <c:pt idx="5">
                  <c:v>0.3740904735944221</c:v>
                </c:pt>
                <c:pt idx="6">
                  <c:v>0.37703320269419682</c:v>
                </c:pt>
                <c:pt idx="7">
                  <c:v>0.47627725593178599</c:v>
                </c:pt>
                <c:pt idx="8">
                  <c:v>0.77738604831147917</c:v>
                </c:pt>
                <c:pt idx="9">
                  <c:v>1.5516305743892747</c:v>
                </c:pt>
                <c:pt idx="10">
                  <c:v>3.0129607590485694</c:v>
                </c:pt>
                <c:pt idx="11">
                  <c:v>4.5890417034438213</c:v>
                </c:pt>
                <c:pt idx="12">
                  <c:v>4.277573810725281</c:v>
                </c:pt>
                <c:pt idx="13">
                  <c:v>2.2353351339840271</c:v>
                </c:pt>
                <c:pt idx="14">
                  <c:v>0.94327516974735937</c:v>
                </c:pt>
                <c:pt idx="15">
                  <c:v>0.30687755112016796</c:v>
                </c:pt>
                <c:pt idx="16">
                  <c:v>0.34540516416110362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56-4B48-90D3-65D6661C5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02560"/>
        <c:axId val="245802888"/>
      </c:scatterChart>
      <c:valAx>
        <c:axId val="24580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02888"/>
        <c:crossesAt val="0"/>
        <c:crossBetween val="midCat"/>
      </c:valAx>
      <c:valAx>
        <c:axId val="24580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02560"/>
        <c:crossesAt val="-4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3</xdr:row>
      <xdr:rowOff>0</xdr:rowOff>
    </xdr:from>
    <xdr:to>
      <xdr:col>16</xdr:col>
      <xdr:colOff>276225</xdr:colOff>
      <xdr:row>25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36</xdr:row>
      <xdr:rowOff>9524</xdr:rowOff>
    </xdr:from>
    <xdr:to>
      <xdr:col>16</xdr:col>
      <xdr:colOff>266700</xdr:colOff>
      <xdr:row>51</xdr:row>
      <xdr:rowOff>171449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efault Dataset (1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efault Dataset (2)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U55"/>
  <sheetViews>
    <sheetView tabSelected="1" topLeftCell="B16" workbookViewId="0">
      <selection activeCell="N32" sqref="N32"/>
    </sheetView>
  </sheetViews>
  <sheetFormatPr defaultRowHeight="15" x14ac:dyDescent="0.25"/>
  <cols>
    <col min="2" max="2" width="12.7109375" customWidth="1"/>
    <col min="3" max="3" width="12" customWidth="1"/>
    <col min="4" max="4" width="14.28515625" customWidth="1"/>
    <col min="5" max="5" width="12.85546875" customWidth="1"/>
    <col min="6" max="6" width="11.140625" customWidth="1"/>
    <col min="19" max="19" width="17.28515625" customWidth="1"/>
    <col min="20" max="20" width="14.85546875" customWidth="1"/>
    <col min="21" max="21" width="9.5703125" bestFit="1" customWidth="1"/>
  </cols>
  <sheetData>
    <row r="3" spans="2:6" ht="15.75" thickBot="1" x14ac:dyDescent="0.3">
      <c r="C3" s="3" t="s">
        <v>0</v>
      </c>
      <c r="D3" s="4" t="s">
        <v>3</v>
      </c>
      <c r="E3" s="4" t="s">
        <v>2</v>
      </c>
      <c r="F3" s="5" t="s">
        <v>1</v>
      </c>
    </row>
    <row r="4" spans="2:6" ht="15.75" thickTop="1" x14ac:dyDescent="0.25">
      <c r="B4" t="s">
        <v>4</v>
      </c>
      <c r="C4" s="6">
        <v>-337.5</v>
      </c>
      <c r="D4" s="7">
        <v>25.861471861471799</v>
      </c>
      <c r="E4" s="8">
        <f>492739268+24*3600*C4</f>
        <v>463579268</v>
      </c>
      <c r="F4" s="9">
        <f>10^D4</f>
        <v>7.2689530115644159E+25</v>
      </c>
    </row>
    <row r="5" spans="2:6" x14ac:dyDescent="0.25">
      <c r="C5" s="6">
        <v>-287.5</v>
      </c>
      <c r="D5" s="7">
        <v>26.173160173160099</v>
      </c>
      <c r="E5" s="8">
        <f t="shared" ref="E5:E34" si="0">492739268+24*3600*C5</f>
        <v>467899268</v>
      </c>
      <c r="F5" s="9">
        <f t="shared" ref="F5:F34" si="1">10^D5</f>
        <v>1.4899104737470964E+26</v>
      </c>
    </row>
    <row r="6" spans="2:6" x14ac:dyDescent="0.25">
      <c r="C6" s="6">
        <v>-237.5</v>
      </c>
      <c r="D6" s="7">
        <v>26.363636363636299</v>
      </c>
      <c r="E6" s="8">
        <f t="shared" si="0"/>
        <v>472219268</v>
      </c>
      <c r="F6" s="9">
        <f t="shared" si="1"/>
        <v>2.3101297000828271E+26</v>
      </c>
    </row>
    <row r="7" spans="2:6" x14ac:dyDescent="0.25">
      <c r="C7" s="6">
        <v>-145.833333333333</v>
      </c>
      <c r="D7" s="7">
        <v>26.8658008658008</v>
      </c>
      <c r="E7" s="8">
        <f t="shared" si="0"/>
        <v>480139268</v>
      </c>
      <c r="F7" s="9">
        <f t="shared" si="1"/>
        <v>7.3417715353427702E+26</v>
      </c>
    </row>
    <row r="8" spans="2:6" x14ac:dyDescent="0.25">
      <c r="C8" s="6">
        <v>-72.9166666666667</v>
      </c>
      <c r="D8" s="7">
        <v>27.3766233766233</v>
      </c>
      <c r="E8" s="8">
        <f t="shared" si="0"/>
        <v>486439268</v>
      </c>
      <c r="F8" s="9">
        <f t="shared" si="1"/>
        <v>2.380254399901519E+27</v>
      </c>
    </row>
    <row r="9" spans="2:6" x14ac:dyDescent="0.25">
      <c r="C9" s="6">
        <v>-15.625</v>
      </c>
      <c r="D9" s="7">
        <v>27.7229437229437</v>
      </c>
      <c r="E9" s="8">
        <f t="shared" si="0"/>
        <v>491389268</v>
      </c>
      <c r="F9" s="9">
        <f t="shared" si="1"/>
        <v>5.2837677884343877E+27</v>
      </c>
    </row>
    <row r="10" spans="2:6" x14ac:dyDescent="0.25">
      <c r="C10" s="6">
        <v>9.3749999999998792</v>
      </c>
      <c r="D10" s="7">
        <v>27.8095238095238</v>
      </c>
      <c r="E10" s="8">
        <f t="shared" si="0"/>
        <v>493549268</v>
      </c>
      <c r="F10" s="9">
        <f t="shared" si="1"/>
        <v>6.4494667710375379E+27</v>
      </c>
    </row>
    <row r="11" spans="2:6" x14ac:dyDescent="0.25">
      <c r="C11" s="6">
        <v>22.9166666666666</v>
      </c>
      <c r="D11" s="7">
        <v>27.8095238095238</v>
      </c>
      <c r="E11" s="8">
        <f t="shared" si="0"/>
        <v>494719268</v>
      </c>
      <c r="F11" s="9">
        <f t="shared" si="1"/>
        <v>6.4494667710375379E+27</v>
      </c>
    </row>
    <row r="12" spans="2:6" x14ac:dyDescent="0.25">
      <c r="C12" s="6">
        <v>44.7916666666666</v>
      </c>
      <c r="D12" s="7">
        <v>27.7662337662337</v>
      </c>
      <c r="E12" s="8">
        <f t="shared" si="0"/>
        <v>496609268</v>
      </c>
      <c r="F12" s="9">
        <f t="shared" si="1"/>
        <v>5.8375923784877357E+27</v>
      </c>
    </row>
    <row r="13" spans="2:6" x14ac:dyDescent="0.25">
      <c r="C13" s="6">
        <v>61.458333333333201</v>
      </c>
      <c r="D13" s="7">
        <v>27.662337662337599</v>
      </c>
      <c r="E13" s="8">
        <f t="shared" si="0"/>
        <v>498049268</v>
      </c>
      <c r="F13" s="9">
        <f t="shared" si="1"/>
        <v>4.5955517640543678E+27</v>
      </c>
    </row>
    <row r="14" spans="2:6" x14ac:dyDescent="0.25">
      <c r="C14" s="6">
        <v>80.208333333333201</v>
      </c>
      <c r="D14" s="7">
        <v>27.515151515151501</v>
      </c>
      <c r="E14" s="8">
        <f t="shared" si="0"/>
        <v>499669268</v>
      </c>
      <c r="F14" s="9">
        <f t="shared" si="1"/>
        <v>3.2745491628776455E+27</v>
      </c>
    </row>
    <row r="15" spans="2:6" x14ac:dyDescent="0.25">
      <c r="C15" s="6">
        <v>117.708333333333</v>
      </c>
      <c r="D15" s="7">
        <v>27.2640692640692</v>
      </c>
      <c r="E15" s="8">
        <f t="shared" si="0"/>
        <v>502909268</v>
      </c>
      <c r="F15" s="9">
        <f t="shared" si="1"/>
        <v>1.8368312696197319E+27</v>
      </c>
    </row>
    <row r="16" spans="2:6" x14ac:dyDescent="0.25">
      <c r="C16" s="6">
        <v>146.87499999999901</v>
      </c>
      <c r="D16" s="7">
        <v>27.056277056277001</v>
      </c>
      <c r="E16" s="8">
        <f t="shared" si="0"/>
        <v>505429267.99999994</v>
      </c>
      <c r="F16" s="9">
        <f t="shared" si="1"/>
        <v>1.1383532617475221E+27</v>
      </c>
    </row>
    <row r="17" spans="2:6" ht="15.75" thickBot="1" x14ac:dyDescent="0.3">
      <c r="C17" s="14"/>
      <c r="D17" s="15"/>
      <c r="E17" s="16"/>
      <c r="F17" s="17"/>
    </row>
    <row r="18" spans="2:6" ht="15.75" thickTop="1" x14ac:dyDescent="0.25">
      <c r="B18" t="s">
        <v>5</v>
      </c>
      <c r="C18" s="6">
        <f>(E18-492739268)/(24*3600)</f>
        <v>-346.50001157407405</v>
      </c>
      <c r="D18" s="7">
        <v>25.673999999999999</v>
      </c>
      <c r="E18" s="8">
        <v>462801667</v>
      </c>
      <c r="F18" s="9">
        <f>10^D18</f>
        <v>4.7206304126359345E+25</v>
      </c>
    </row>
    <row r="19" spans="2:6" x14ac:dyDescent="0.25">
      <c r="C19" s="6">
        <f t="shared" ref="C19:C21" si="2">(E19-492739268)/(24*3600)</f>
        <v>-316.50001157407405</v>
      </c>
      <c r="D19" s="7">
        <v>25.747199999999999</v>
      </c>
      <c r="E19" s="8">
        <v>465393667</v>
      </c>
      <c r="F19" s="9">
        <f t="shared" si="1"/>
        <v>5.5872743899402063E+25</v>
      </c>
    </row>
    <row r="20" spans="2:6" x14ac:dyDescent="0.25">
      <c r="C20" s="6">
        <f t="shared" si="2"/>
        <v>-285.50001157407405</v>
      </c>
      <c r="D20" s="7">
        <v>25.8446</v>
      </c>
      <c r="E20" s="8">
        <v>468072067</v>
      </c>
      <c r="F20" s="9">
        <f t="shared" si="1"/>
        <v>6.9919771445146561E+25</v>
      </c>
    </row>
    <row r="21" spans="2:6" x14ac:dyDescent="0.25">
      <c r="C21" s="6">
        <f t="shared" si="2"/>
        <v>-255.50001157407408</v>
      </c>
      <c r="D21" s="20">
        <v>25.941099999999999</v>
      </c>
      <c r="E21" s="19">
        <v>470664067</v>
      </c>
      <c r="F21" s="9">
        <f t="shared" si="1"/>
        <v>8.731724006178632E+25</v>
      </c>
    </row>
    <row r="22" spans="2:6" x14ac:dyDescent="0.25">
      <c r="C22" s="6">
        <v>-225</v>
      </c>
      <c r="D22" s="7">
        <v>26.069264069264001</v>
      </c>
      <c r="E22" s="8">
        <f t="shared" si="0"/>
        <v>473299268</v>
      </c>
      <c r="F22" s="9">
        <f>10^D22</f>
        <v>1.1729083262379728E+26</v>
      </c>
    </row>
    <row r="23" spans="2:6" x14ac:dyDescent="0.25">
      <c r="C23" s="6">
        <v>-193.75</v>
      </c>
      <c r="D23" s="7">
        <v>26.173160173160099</v>
      </c>
      <c r="E23" s="8">
        <f t="shared" si="0"/>
        <v>475999268</v>
      </c>
      <c r="F23" s="9">
        <f t="shared" si="1"/>
        <v>1.4899104737470964E+26</v>
      </c>
    </row>
    <row r="24" spans="2:6" x14ac:dyDescent="0.25">
      <c r="C24" s="6">
        <v>-165.625</v>
      </c>
      <c r="D24" s="7">
        <v>26.346320346320301</v>
      </c>
      <c r="E24" s="8">
        <f t="shared" si="0"/>
        <v>478429268</v>
      </c>
      <c r="F24" s="9">
        <f t="shared" si="1"/>
        <v>2.2198332197818171E+26</v>
      </c>
    </row>
    <row r="25" spans="2:6" x14ac:dyDescent="0.25">
      <c r="C25" s="6">
        <v>-135.416666666666</v>
      </c>
      <c r="D25" s="7">
        <v>26.5974025974025</v>
      </c>
      <c r="E25" s="8">
        <f t="shared" si="0"/>
        <v>481039268.00000006</v>
      </c>
      <c r="F25" s="9">
        <f t="shared" si="1"/>
        <v>3.9573330070037558E+26</v>
      </c>
    </row>
    <row r="26" spans="2:6" x14ac:dyDescent="0.25">
      <c r="C26" s="6">
        <v>-105.208333333333</v>
      </c>
      <c r="D26" s="7">
        <v>26.952380952380899</v>
      </c>
      <c r="E26" s="8">
        <f t="shared" si="0"/>
        <v>483649268</v>
      </c>
      <c r="F26" s="9">
        <f t="shared" si="1"/>
        <v>8.9615050194649729E+26</v>
      </c>
    </row>
    <row r="27" spans="2:6" x14ac:dyDescent="0.25">
      <c r="C27" s="6">
        <v>-73.9583333333333</v>
      </c>
      <c r="D27" s="7">
        <v>27.489177489177401</v>
      </c>
      <c r="E27" s="8">
        <f t="shared" si="0"/>
        <v>486349268</v>
      </c>
      <c r="F27" s="9">
        <f t="shared" si="1"/>
        <v>3.0844482571463502E+27</v>
      </c>
    </row>
    <row r="28" spans="2:6" x14ac:dyDescent="0.25">
      <c r="C28" s="6">
        <v>-43.75</v>
      </c>
      <c r="D28" s="7">
        <v>28.129870129870099</v>
      </c>
      <c r="E28" s="8">
        <f t="shared" si="0"/>
        <v>488959268</v>
      </c>
      <c r="F28" s="9">
        <f t="shared" si="1"/>
        <v>1.3485595530524731E+28</v>
      </c>
    </row>
    <row r="29" spans="2:6" x14ac:dyDescent="0.25">
      <c r="C29" s="6">
        <v>-13.5416666666667</v>
      </c>
      <c r="D29" s="7">
        <v>28.5108225108225</v>
      </c>
      <c r="E29" s="8">
        <f t="shared" si="0"/>
        <v>491569268</v>
      </c>
      <c r="F29" s="9">
        <f t="shared" si="1"/>
        <v>3.2420709204081718E+28</v>
      </c>
    </row>
    <row r="30" spans="2:6" x14ac:dyDescent="0.25">
      <c r="C30" s="6">
        <v>18.749999999999801</v>
      </c>
      <c r="D30" s="7">
        <v>28.4329004329004</v>
      </c>
      <c r="E30" s="8">
        <f t="shared" si="0"/>
        <v>494359268</v>
      </c>
      <c r="F30" s="9">
        <f t="shared" si="1"/>
        <v>2.7095703599174001E+28</v>
      </c>
    </row>
    <row r="31" spans="2:6" x14ac:dyDescent="0.25">
      <c r="C31" s="18">
        <f>(E31-492739268)/(24*3600)</f>
        <v>48.5</v>
      </c>
      <c r="D31" s="7">
        <v>27.976430000000001</v>
      </c>
      <c r="E31" s="19">
        <v>496929668</v>
      </c>
      <c r="F31" s="9">
        <f>10^D31</f>
        <v>9.4717450570732262E+27</v>
      </c>
    </row>
    <row r="32" spans="2:6" x14ac:dyDescent="0.25">
      <c r="C32" s="6">
        <v>72.9166666666666</v>
      </c>
      <c r="D32" s="7">
        <v>27.489177489177401</v>
      </c>
      <c r="E32" s="8">
        <f t="shared" si="0"/>
        <v>499039268</v>
      </c>
      <c r="F32" s="9">
        <f t="shared" si="1"/>
        <v>3.0844482571463502E+27</v>
      </c>
    </row>
    <row r="33" spans="3:21" x14ac:dyDescent="0.25">
      <c r="C33" s="6">
        <v>106.25</v>
      </c>
      <c r="D33" s="7">
        <v>26.935064935064901</v>
      </c>
      <c r="E33" s="8">
        <f t="shared" si="0"/>
        <v>501919268</v>
      </c>
      <c r="F33" s="9">
        <f t="shared" si="1"/>
        <v>8.6112249631423744E+26</v>
      </c>
    </row>
    <row r="34" spans="3:21" x14ac:dyDescent="0.25">
      <c r="C34" s="10">
        <v>135.416666666666</v>
      </c>
      <c r="D34" s="11">
        <v>26.5974025974025</v>
      </c>
      <c r="E34" s="12">
        <f t="shared" si="0"/>
        <v>504439267.99999994</v>
      </c>
      <c r="F34" s="13">
        <f t="shared" si="1"/>
        <v>3.9573330070037558E+26</v>
      </c>
    </row>
    <row r="35" spans="3:21" x14ac:dyDescent="0.25">
      <c r="S35" s="1"/>
      <c r="T35" s="1"/>
      <c r="U35" s="2"/>
    </row>
    <row r="36" spans="3:21" x14ac:dyDescent="0.25">
      <c r="D36" s="23" t="s">
        <v>7</v>
      </c>
      <c r="E36" s="24" t="s">
        <v>8</v>
      </c>
      <c r="F36" s="25" t="s">
        <v>6</v>
      </c>
      <c r="S36" s="1"/>
      <c r="T36" s="1"/>
      <c r="U36" s="2"/>
    </row>
    <row r="37" spans="3:21" ht="15" customHeight="1" x14ac:dyDescent="0.25">
      <c r="D37" s="27"/>
      <c r="E37" s="28"/>
      <c r="F37" s="29"/>
    </row>
    <row r="38" spans="3:21" ht="15.75" thickBot="1" x14ac:dyDescent="0.3">
      <c r="D38" s="30"/>
      <c r="E38" s="26"/>
      <c r="F38" s="31"/>
    </row>
    <row r="39" spans="3:21" ht="15.75" thickTop="1" x14ac:dyDescent="0.25">
      <c r="D39" s="6">
        <f t="shared" ref="D39:D55" si="3">9.8501629045*10^-45*E18^6-2.8329102281*10^-35*E18^5+3.3935726896*10^-26*E18^4-2.1673412482*10^-17*E18^3+7.7833739573*10^-9*E18^2-1.4902392153*E18+1.1884542594*10^8</f>
        <v>25.756501019001007</v>
      </c>
      <c r="E39" s="7">
        <f t="shared" ref="E39:E55" si="4" xml:space="preserve"> 6.7949012859*10^-44*E18^6 - 1.962472631*10^-34*E18^5 + 2.361091455*10^-25*E18^4- 1.5146822286*10^-16*E18^3 + 5.4645498238*10^-8*E18^2 - 1.0512074313*10^1*E18 + 8.4239253396*10^8</f>
        <v>25.640487670898438</v>
      </c>
      <c r="F39" s="21">
        <f>(10^D39/10^E39)^-1</f>
        <v>0.76557307655243922</v>
      </c>
    </row>
    <row r="40" spans="3:21" x14ac:dyDescent="0.25">
      <c r="D40" s="6">
        <f t="shared" si="3"/>
        <v>25.967798411846161</v>
      </c>
      <c r="E40" s="7">
        <f t="shared" si="4"/>
        <v>25.666762351989746</v>
      </c>
      <c r="F40" s="21">
        <f t="shared" ref="F40:F55" si="5">(10^D40/10^E40)^-1</f>
        <v>0.49999301838919674</v>
      </c>
    </row>
    <row r="41" spans="3:21" x14ac:dyDescent="0.25">
      <c r="D41" s="6">
        <f t="shared" si="3"/>
        <v>26.135464012622833</v>
      </c>
      <c r="E41" s="7">
        <f t="shared" si="4"/>
        <v>25.823195457458496</v>
      </c>
      <c r="F41" s="21">
        <f t="shared" si="5"/>
        <v>0.48722710975793415</v>
      </c>
    </row>
    <row r="42" spans="3:21" x14ac:dyDescent="0.25">
      <c r="D42" s="6">
        <f t="shared" si="3"/>
        <v>26.264435470104218</v>
      </c>
      <c r="E42" s="7">
        <f t="shared" si="4"/>
        <v>25.940854072570801</v>
      </c>
      <c r="F42" s="21">
        <f t="shared" si="5"/>
        <v>0.47469931220493533</v>
      </c>
    </row>
    <row r="43" spans="3:21" x14ac:dyDescent="0.25">
      <c r="D43" s="6">
        <f t="shared" si="3"/>
        <v>26.386134326457977</v>
      </c>
      <c r="E43" s="7">
        <f t="shared" si="4"/>
        <v>26.012443542480469</v>
      </c>
      <c r="F43" s="21">
        <f t="shared" si="5"/>
        <v>0.42296965987341711</v>
      </c>
    </row>
    <row r="44" spans="3:21" x14ac:dyDescent="0.25">
      <c r="D44" s="6">
        <f t="shared" si="3"/>
        <v>26.525528371334076</v>
      </c>
      <c r="E44" s="7">
        <f t="shared" si="4"/>
        <v>26.098505020141602</v>
      </c>
      <c r="F44" s="21">
        <f t="shared" si="5"/>
        <v>0.3740904735944221</v>
      </c>
    </row>
    <row r="45" spans="3:21" x14ac:dyDescent="0.25">
      <c r="D45" s="6">
        <f t="shared" si="3"/>
        <v>26.678212344646454</v>
      </c>
      <c r="E45" s="7">
        <f t="shared" si="4"/>
        <v>26.254591941833496</v>
      </c>
      <c r="F45" s="21">
        <f t="shared" si="5"/>
        <v>0.37703320269419682</v>
      </c>
    </row>
    <row r="46" spans="3:21" x14ac:dyDescent="0.25">
      <c r="D46" s="6">
        <f t="shared" si="3"/>
        <v>26.875700414180756</v>
      </c>
      <c r="E46" s="7">
        <f t="shared" si="4"/>
        <v>26.553560256958008</v>
      </c>
      <c r="F46" s="21">
        <f t="shared" si="5"/>
        <v>0.47627725593178599</v>
      </c>
    </row>
    <row r="47" spans="3:21" x14ac:dyDescent="0.25">
      <c r="D47" s="6">
        <f t="shared" si="3"/>
        <v>27.10025280714035</v>
      </c>
      <c r="E47" s="7">
        <f t="shared" si="4"/>
        <v>26.990889549255371</v>
      </c>
      <c r="F47" s="21">
        <f t="shared" si="5"/>
        <v>0.77738604831147917</v>
      </c>
    </row>
    <row r="48" spans="3:21" x14ac:dyDescent="0.25">
      <c r="D48" s="6">
        <f t="shared" si="3"/>
        <v>27.339522302150726</v>
      </c>
      <c r="E48" s="7">
        <f t="shared" si="4"/>
        <v>27.53031063079834</v>
      </c>
      <c r="F48" s="21">
        <f t="shared" si="5"/>
        <v>1.5516305743892747</v>
      </c>
    </row>
    <row r="49" spans="4:6" x14ac:dyDescent="0.25">
      <c r="D49" s="6">
        <f t="shared" si="3"/>
        <v>27.546499192714691</v>
      </c>
      <c r="E49" s="7">
        <f t="shared" si="4"/>
        <v>28.025492668151855</v>
      </c>
      <c r="F49" s="21">
        <f t="shared" si="5"/>
        <v>3.0129607590485694</v>
      </c>
    </row>
    <row r="50" spans="4:6" x14ac:dyDescent="0.25">
      <c r="D50" s="6">
        <f t="shared" si="3"/>
        <v>27.693947970867157</v>
      </c>
      <c r="E50" s="7">
        <f t="shared" si="4"/>
        <v>28.355669975280762</v>
      </c>
      <c r="F50" s="21">
        <f t="shared" si="5"/>
        <v>4.5890417034438213</v>
      </c>
    </row>
    <row r="51" spans="4:6" x14ac:dyDescent="0.25">
      <c r="D51" s="6">
        <f t="shared" si="3"/>
        <v>27.748574674129486</v>
      </c>
      <c r="E51" s="7">
        <f t="shared" si="4"/>
        <v>28.379772186279297</v>
      </c>
      <c r="F51" s="21">
        <f t="shared" si="5"/>
        <v>4.277573810725281</v>
      </c>
    </row>
    <row r="52" spans="4:6" x14ac:dyDescent="0.25">
      <c r="D52" s="6">
        <f t="shared" si="3"/>
        <v>27.683296859264374</v>
      </c>
      <c r="E52" s="7">
        <f t="shared" si="4"/>
        <v>28.032639503479004</v>
      </c>
      <c r="F52" s="21">
        <f t="shared" si="5"/>
        <v>2.2353351339840271</v>
      </c>
    </row>
    <row r="53" spans="4:6" x14ac:dyDescent="0.25">
      <c r="D53" s="6">
        <f t="shared" si="3"/>
        <v>27.547986567020416</v>
      </c>
      <c r="E53" s="7">
        <f t="shared" si="4"/>
        <v>27.522624969482422</v>
      </c>
      <c r="F53" s="21">
        <f t="shared" si="5"/>
        <v>0.94327516974735937</v>
      </c>
    </row>
    <row r="54" spans="4:6" x14ac:dyDescent="0.25">
      <c r="D54" s="6">
        <f t="shared" si="3"/>
        <v>27.283231794834137</v>
      </c>
      <c r="E54" s="7">
        <f t="shared" si="4"/>
        <v>26.770196914672852</v>
      </c>
      <c r="F54" s="21">
        <f t="shared" si="5"/>
        <v>0.30687755112016796</v>
      </c>
    </row>
    <row r="55" spans="4:6" x14ac:dyDescent="0.25">
      <c r="D55" s="10">
        <f t="shared" si="3"/>
        <v>27.061245262622833</v>
      </c>
      <c r="E55" s="11">
        <f t="shared" si="4"/>
        <v>26.599574089050293</v>
      </c>
      <c r="F55" s="22">
        <f t="shared" si="5"/>
        <v>0.34540516416110362</v>
      </c>
    </row>
  </sheetData>
  <mergeCells count="3">
    <mergeCell ref="E36:E38"/>
    <mergeCell ref="F36:F38"/>
    <mergeCell ref="D36:D38"/>
  </mergeCells>
  <pageMargins left="0.7" right="0.7" top="0.75" bottom="0.75" header="0.3" footer="0.3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Sheet1!Default_Dataset__1</vt:lpstr>
      <vt:lpstr>Sheet1!Default_Dataset__2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2016-02-11T18:56:49Z</cp:lastPrinted>
  <dcterms:created xsi:type="dcterms:W3CDTF">2016-02-11T15:12:58Z</dcterms:created>
  <dcterms:modified xsi:type="dcterms:W3CDTF">2016-02-11T18:57:38Z</dcterms:modified>
</cp:coreProperties>
</file>