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 Milliner\Documents\Net Mapping Project\REPORTS\2023\"/>
    </mc:Choice>
  </mc:AlternateContent>
  <xr:revisionPtr revIDLastSave="0" documentId="13_ncr:1_{F6B15422-8888-4003-9FEF-B9CD89E31838}" xr6:coauthVersionLast="47" xr6:coauthVersionMax="47" xr10:uidLastSave="{00000000-0000-0000-0000-000000000000}"/>
  <bookViews>
    <workbookView xWindow="-108" yWindow="-108" windowWidth="23256" windowHeight="12576" xr2:uid="{7F338B43-9905-4E72-A315-EDA65F560FFC}"/>
  </bookViews>
  <sheets>
    <sheet name="Logo" sheetId="1" r:id="rId1"/>
    <sheet name="Global" sheetId="2" r:id="rId2"/>
    <sheet name="Global by Type" sheetId="3" r:id="rId3"/>
    <sheet name="SSA" sheetId="4" r:id="rId4"/>
    <sheet name="SSA by region" sheetId="5" r:id="rId5"/>
    <sheet name="SSA by type" sheetId="6" r:id="rId6"/>
    <sheet name="SSA by Qtr" sheetId="7" r:id="rId7"/>
    <sheet name="ROW" sheetId="8" r:id="rId8"/>
    <sheet name="ROW by type" sheetId="9" r:id="rId9"/>
    <sheet name="Donors" sheetId="10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10" l="1"/>
  <c r="E36" i="10"/>
  <c r="E35" i="10"/>
  <c r="E34" i="10"/>
  <c r="E33" i="10"/>
  <c r="E32" i="10"/>
  <c r="E31" i="10"/>
  <c r="E30" i="10"/>
  <c r="E29" i="10"/>
  <c r="E26" i="10"/>
  <c r="C26" i="10"/>
  <c r="V25" i="10"/>
  <c r="U25" i="10"/>
  <c r="T25" i="10"/>
  <c r="Q25" i="10"/>
  <c r="P25" i="10"/>
  <c r="O25" i="10"/>
  <c r="R25" i="10" s="1"/>
  <c r="L25" i="10"/>
  <c r="K25" i="10"/>
  <c r="J25" i="10"/>
  <c r="G25" i="10"/>
  <c r="F25" i="10"/>
  <c r="E25" i="10"/>
  <c r="V24" i="10"/>
  <c r="U24" i="10"/>
  <c r="T24" i="10"/>
  <c r="Q24" i="10"/>
  <c r="P24" i="10"/>
  <c r="O24" i="10"/>
  <c r="R24" i="10" s="1"/>
  <c r="L24" i="10"/>
  <c r="K24" i="10"/>
  <c r="J24" i="10"/>
  <c r="G24" i="10"/>
  <c r="F24" i="10"/>
  <c r="E24" i="10"/>
  <c r="V23" i="10"/>
  <c r="U23" i="10"/>
  <c r="T23" i="10"/>
  <c r="Q23" i="10"/>
  <c r="P23" i="10"/>
  <c r="O23" i="10"/>
  <c r="R23" i="10" s="1"/>
  <c r="L23" i="10"/>
  <c r="K23" i="10"/>
  <c r="J23" i="10"/>
  <c r="G23" i="10"/>
  <c r="F23" i="10"/>
  <c r="E23" i="10"/>
  <c r="V22" i="10"/>
  <c r="U22" i="10"/>
  <c r="T22" i="10"/>
  <c r="Q22" i="10"/>
  <c r="P22" i="10"/>
  <c r="O22" i="10"/>
  <c r="R22" i="10" s="1"/>
  <c r="L22" i="10"/>
  <c r="K22" i="10"/>
  <c r="J22" i="10"/>
  <c r="G22" i="10"/>
  <c r="F22" i="10"/>
  <c r="E22" i="10"/>
  <c r="V21" i="10"/>
  <c r="U21" i="10"/>
  <c r="T21" i="10"/>
  <c r="Q21" i="10"/>
  <c r="P21" i="10"/>
  <c r="O21" i="10"/>
  <c r="R21" i="10" s="1"/>
  <c r="L21" i="10"/>
  <c r="K21" i="10"/>
  <c r="J21" i="10"/>
  <c r="G21" i="10"/>
  <c r="F21" i="10"/>
  <c r="E21" i="10"/>
  <c r="V20" i="10"/>
  <c r="U20" i="10"/>
  <c r="T20" i="10"/>
  <c r="Q20" i="10"/>
  <c r="P20" i="10"/>
  <c r="O20" i="10"/>
  <c r="L20" i="10"/>
  <c r="K20" i="10"/>
  <c r="J20" i="10"/>
  <c r="G20" i="10"/>
  <c r="F20" i="10"/>
  <c r="E20" i="10"/>
  <c r="V19" i="10"/>
  <c r="U19" i="10"/>
  <c r="T19" i="10"/>
  <c r="Q19" i="10"/>
  <c r="P19" i="10"/>
  <c r="O19" i="10"/>
  <c r="L19" i="10"/>
  <c r="K19" i="10"/>
  <c r="J19" i="10"/>
  <c r="G19" i="10"/>
  <c r="F19" i="10"/>
  <c r="E19" i="10"/>
  <c r="V18" i="10"/>
  <c r="U18" i="10"/>
  <c r="T18" i="10"/>
  <c r="Q18" i="10"/>
  <c r="P18" i="10"/>
  <c r="O18" i="10"/>
  <c r="L18" i="10"/>
  <c r="K18" i="10"/>
  <c r="J18" i="10"/>
  <c r="G18" i="10"/>
  <c r="F18" i="10"/>
  <c r="E18" i="10"/>
  <c r="V17" i="10"/>
  <c r="V26" i="10" s="1"/>
  <c r="U17" i="10"/>
  <c r="U26" i="10" s="1"/>
  <c r="T17" i="10"/>
  <c r="T26" i="10" s="1"/>
  <c r="Q17" i="10"/>
  <c r="Q26" i="10" s="1"/>
  <c r="P17" i="10"/>
  <c r="P26" i="10" s="1"/>
  <c r="O17" i="10"/>
  <c r="L17" i="10"/>
  <c r="L26" i="10" s="1"/>
  <c r="K17" i="10"/>
  <c r="K26" i="10" s="1"/>
  <c r="J17" i="10"/>
  <c r="J26" i="10" s="1"/>
  <c r="G17" i="10"/>
  <c r="G26" i="10" s="1"/>
  <c r="F17" i="10"/>
  <c r="F26" i="10" s="1"/>
  <c r="E17" i="10"/>
  <c r="K14" i="10"/>
  <c r="C14" i="10"/>
  <c r="V13" i="10"/>
  <c r="U13" i="10"/>
  <c r="T13" i="10"/>
  <c r="T37" i="10" s="1"/>
  <c r="Q13" i="10"/>
  <c r="P13" i="10"/>
  <c r="P37" i="10" s="1"/>
  <c r="O13" i="10"/>
  <c r="O37" i="10" s="1"/>
  <c r="L13" i="10"/>
  <c r="K13" i="10"/>
  <c r="J13" i="10"/>
  <c r="J37" i="10" s="1"/>
  <c r="G13" i="10"/>
  <c r="F13" i="10"/>
  <c r="E13" i="10"/>
  <c r="V12" i="10"/>
  <c r="U12" i="10"/>
  <c r="T12" i="10"/>
  <c r="T36" i="10" s="1"/>
  <c r="Q12" i="10"/>
  <c r="P12" i="10"/>
  <c r="P36" i="10" s="1"/>
  <c r="O12" i="10"/>
  <c r="O36" i="10" s="1"/>
  <c r="L12" i="10"/>
  <c r="K12" i="10"/>
  <c r="J12" i="10"/>
  <c r="J36" i="10" s="1"/>
  <c r="G12" i="10"/>
  <c r="F12" i="10"/>
  <c r="E12" i="10"/>
  <c r="V11" i="10"/>
  <c r="U11" i="10"/>
  <c r="T11" i="10"/>
  <c r="T35" i="10" s="1"/>
  <c r="Q11" i="10"/>
  <c r="P11" i="10"/>
  <c r="P35" i="10" s="1"/>
  <c r="O11" i="10"/>
  <c r="O35" i="10" s="1"/>
  <c r="L11" i="10"/>
  <c r="K11" i="10"/>
  <c r="J11" i="10"/>
  <c r="J35" i="10" s="1"/>
  <c r="G11" i="10"/>
  <c r="F11" i="10"/>
  <c r="E11" i="10"/>
  <c r="V10" i="10"/>
  <c r="U10" i="10"/>
  <c r="T10" i="10"/>
  <c r="T34" i="10" s="1"/>
  <c r="Q10" i="10"/>
  <c r="P10" i="10"/>
  <c r="P34" i="10" s="1"/>
  <c r="O10" i="10"/>
  <c r="O34" i="10" s="1"/>
  <c r="L10" i="10"/>
  <c r="K10" i="10"/>
  <c r="J10" i="10"/>
  <c r="J34" i="10" s="1"/>
  <c r="G10" i="10"/>
  <c r="F10" i="10"/>
  <c r="E10" i="10"/>
  <c r="V9" i="10"/>
  <c r="U9" i="10"/>
  <c r="T9" i="10"/>
  <c r="T33" i="10" s="1"/>
  <c r="Q9" i="10"/>
  <c r="P9" i="10"/>
  <c r="P33" i="10" s="1"/>
  <c r="O9" i="10"/>
  <c r="O33" i="10" s="1"/>
  <c r="L9" i="10"/>
  <c r="K9" i="10"/>
  <c r="J9" i="10"/>
  <c r="J33" i="10" s="1"/>
  <c r="G9" i="10"/>
  <c r="F9" i="10"/>
  <c r="E9" i="10"/>
  <c r="V8" i="10"/>
  <c r="U8" i="10"/>
  <c r="T8" i="10"/>
  <c r="T32" i="10" s="1"/>
  <c r="Q8" i="10"/>
  <c r="P8" i="10"/>
  <c r="P32" i="10" s="1"/>
  <c r="O8" i="10"/>
  <c r="O32" i="10" s="1"/>
  <c r="L8" i="10"/>
  <c r="K8" i="10"/>
  <c r="J8" i="10"/>
  <c r="J32" i="10" s="1"/>
  <c r="G8" i="10"/>
  <c r="F8" i="10"/>
  <c r="E8" i="10"/>
  <c r="V7" i="10"/>
  <c r="U7" i="10"/>
  <c r="T7" i="10"/>
  <c r="T31" i="10" s="1"/>
  <c r="Q7" i="10"/>
  <c r="Q31" i="10" s="1"/>
  <c r="P7" i="10"/>
  <c r="P31" i="10" s="1"/>
  <c r="O7" i="10"/>
  <c r="O31" i="10" s="1"/>
  <c r="L7" i="10"/>
  <c r="K7" i="10"/>
  <c r="J7" i="10"/>
  <c r="G7" i="10"/>
  <c r="G31" i="10" s="1"/>
  <c r="F7" i="10"/>
  <c r="E7" i="10"/>
  <c r="V6" i="10"/>
  <c r="V30" i="10" s="1"/>
  <c r="U6" i="10"/>
  <c r="T6" i="10"/>
  <c r="T30" i="10" s="1"/>
  <c r="Q6" i="10"/>
  <c r="Q30" i="10" s="1"/>
  <c r="P6" i="10"/>
  <c r="P30" i="10" s="1"/>
  <c r="O6" i="10"/>
  <c r="O30" i="10" s="1"/>
  <c r="L6" i="10"/>
  <c r="K6" i="10"/>
  <c r="J6" i="10"/>
  <c r="G6" i="10"/>
  <c r="G30" i="10" s="1"/>
  <c r="F6" i="10"/>
  <c r="E6" i="10"/>
  <c r="V5" i="10"/>
  <c r="U5" i="10"/>
  <c r="U14" i="10" s="1"/>
  <c r="T5" i="10"/>
  <c r="T14" i="10" s="1"/>
  <c r="Q5" i="10"/>
  <c r="P5" i="10"/>
  <c r="P29" i="10" s="1"/>
  <c r="P38" i="10" s="1"/>
  <c r="O5" i="10"/>
  <c r="L5" i="10"/>
  <c r="K5" i="10"/>
  <c r="J5" i="10"/>
  <c r="J14" i="10" s="1"/>
  <c r="G5" i="10"/>
  <c r="F5" i="10"/>
  <c r="E5" i="10"/>
  <c r="E14" i="10" s="1"/>
  <c r="F71" i="9"/>
  <c r="E71" i="9"/>
  <c r="D71" i="9"/>
  <c r="C71" i="9"/>
  <c r="K70" i="9"/>
  <c r="K71" i="9" s="1"/>
  <c r="J70" i="9"/>
  <c r="J71" i="9" s="1"/>
  <c r="I70" i="9"/>
  <c r="H70" i="9"/>
  <c r="Y69" i="9"/>
  <c r="X69" i="9"/>
  <c r="W69" i="9"/>
  <c r="T69" i="9"/>
  <c r="S69" i="9"/>
  <c r="R69" i="9"/>
  <c r="O69" i="9"/>
  <c r="N69" i="9"/>
  <c r="M69" i="9"/>
  <c r="Y68" i="9"/>
  <c r="X68" i="9"/>
  <c r="W68" i="9"/>
  <c r="T68" i="9"/>
  <c r="S68" i="9"/>
  <c r="R68" i="9"/>
  <c r="O68" i="9"/>
  <c r="N68" i="9"/>
  <c r="M68" i="9"/>
  <c r="Y67" i="9"/>
  <c r="X67" i="9"/>
  <c r="W67" i="9"/>
  <c r="T67" i="9"/>
  <c r="S67" i="9"/>
  <c r="R67" i="9"/>
  <c r="O67" i="9"/>
  <c r="N67" i="9"/>
  <c r="M67" i="9"/>
  <c r="Y66" i="9"/>
  <c r="X66" i="9"/>
  <c r="W66" i="9"/>
  <c r="T66" i="9"/>
  <c r="S66" i="9"/>
  <c r="R66" i="9"/>
  <c r="O66" i="9"/>
  <c r="N66" i="9"/>
  <c r="M66" i="9"/>
  <c r="Y65" i="9"/>
  <c r="X65" i="9"/>
  <c r="W65" i="9"/>
  <c r="T65" i="9"/>
  <c r="S65" i="9"/>
  <c r="R65" i="9"/>
  <c r="O65" i="9"/>
  <c r="N65" i="9"/>
  <c r="M65" i="9"/>
  <c r="Y64" i="9"/>
  <c r="X64" i="9"/>
  <c r="W64" i="9"/>
  <c r="T64" i="9"/>
  <c r="S64" i="9"/>
  <c r="R64" i="9"/>
  <c r="O64" i="9"/>
  <c r="N64" i="9"/>
  <c r="M64" i="9"/>
  <c r="Y63" i="9"/>
  <c r="X63" i="9"/>
  <c r="W63" i="9"/>
  <c r="T63" i="9"/>
  <c r="S63" i="9"/>
  <c r="R63" i="9"/>
  <c r="O63" i="9"/>
  <c r="N63" i="9"/>
  <c r="M63" i="9"/>
  <c r="Y62" i="9"/>
  <c r="X62" i="9"/>
  <c r="W62" i="9"/>
  <c r="T62" i="9"/>
  <c r="S62" i="9"/>
  <c r="R62" i="9"/>
  <c r="O62" i="9"/>
  <c r="N62" i="9"/>
  <c r="M62" i="9"/>
  <c r="Y61" i="9"/>
  <c r="X61" i="9"/>
  <c r="W61" i="9"/>
  <c r="T61" i="9"/>
  <c r="S61" i="9"/>
  <c r="R61" i="9"/>
  <c r="O61" i="9"/>
  <c r="N61" i="9"/>
  <c r="M61" i="9"/>
  <c r="Y60" i="9"/>
  <c r="X60" i="9"/>
  <c r="W60" i="9"/>
  <c r="T60" i="9"/>
  <c r="S60" i="9"/>
  <c r="R60" i="9"/>
  <c r="O60" i="9"/>
  <c r="N60" i="9"/>
  <c r="M60" i="9"/>
  <c r="Y59" i="9"/>
  <c r="X59" i="9"/>
  <c r="W59" i="9"/>
  <c r="T59" i="9"/>
  <c r="S59" i="9"/>
  <c r="R59" i="9"/>
  <c r="O59" i="9"/>
  <c r="N59" i="9"/>
  <c r="M59" i="9"/>
  <c r="Y58" i="9"/>
  <c r="X58" i="9"/>
  <c r="W58" i="9"/>
  <c r="T58" i="9"/>
  <c r="S58" i="9"/>
  <c r="R58" i="9"/>
  <c r="O58" i="9"/>
  <c r="N58" i="9"/>
  <c r="M58" i="9"/>
  <c r="Y57" i="9"/>
  <c r="X57" i="9"/>
  <c r="W57" i="9"/>
  <c r="T57" i="9"/>
  <c r="S57" i="9"/>
  <c r="R57" i="9"/>
  <c r="O57" i="9"/>
  <c r="N57" i="9"/>
  <c r="M57" i="9"/>
  <c r="Y56" i="9"/>
  <c r="X56" i="9"/>
  <c r="W56" i="9"/>
  <c r="T56" i="9"/>
  <c r="S56" i="9"/>
  <c r="R56" i="9"/>
  <c r="O56" i="9"/>
  <c r="N56" i="9"/>
  <c r="M56" i="9"/>
  <c r="Y55" i="9"/>
  <c r="X55" i="9"/>
  <c r="W55" i="9"/>
  <c r="T55" i="9"/>
  <c r="S55" i="9"/>
  <c r="R55" i="9"/>
  <c r="O55" i="9"/>
  <c r="N55" i="9"/>
  <c r="M55" i="9"/>
  <c r="Y54" i="9"/>
  <c r="X54" i="9"/>
  <c r="W54" i="9"/>
  <c r="T54" i="9"/>
  <c r="S54" i="9"/>
  <c r="R54" i="9"/>
  <c r="O54" i="9"/>
  <c r="N54" i="9"/>
  <c r="M54" i="9"/>
  <c r="Y53" i="9"/>
  <c r="X53" i="9"/>
  <c r="W53" i="9"/>
  <c r="T53" i="9"/>
  <c r="S53" i="9"/>
  <c r="R53" i="9"/>
  <c r="O53" i="9"/>
  <c r="N53" i="9"/>
  <c r="M53" i="9"/>
  <c r="Y52" i="9"/>
  <c r="X52" i="9"/>
  <c r="W52" i="9"/>
  <c r="T52" i="9"/>
  <c r="S52" i="9"/>
  <c r="R52" i="9"/>
  <c r="O52" i="9"/>
  <c r="N52" i="9"/>
  <c r="M52" i="9"/>
  <c r="Y51" i="9"/>
  <c r="X51" i="9"/>
  <c r="W51" i="9"/>
  <c r="T51" i="9"/>
  <c r="S51" i="9"/>
  <c r="R51" i="9"/>
  <c r="O51" i="9"/>
  <c r="N51" i="9"/>
  <c r="M51" i="9"/>
  <c r="Y50" i="9"/>
  <c r="X50" i="9"/>
  <c r="W50" i="9"/>
  <c r="T50" i="9"/>
  <c r="S50" i="9"/>
  <c r="R50" i="9"/>
  <c r="O50" i="9"/>
  <c r="N50" i="9"/>
  <c r="M50" i="9"/>
  <c r="Y49" i="9"/>
  <c r="X49" i="9"/>
  <c r="W49" i="9"/>
  <c r="T49" i="9"/>
  <c r="S49" i="9"/>
  <c r="R49" i="9"/>
  <c r="O49" i="9"/>
  <c r="N49" i="9"/>
  <c r="M49" i="9"/>
  <c r="Y48" i="9"/>
  <c r="X48" i="9"/>
  <c r="W48" i="9"/>
  <c r="T48" i="9"/>
  <c r="S48" i="9"/>
  <c r="R48" i="9"/>
  <c r="O48" i="9"/>
  <c r="N48" i="9"/>
  <c r="M48" i="9"/>
  <c r="Y47" i="9"/>
  <c r="X47" i="9"/>
  <c r="W47" i="9"/>
  <c r="T47" i="9"/>
  <c r="S47" i="9"/>
  <c r="R47" i="9"/>
  <c r="O47" i="9"/>
  <c r="N47" i="9"/>
  <c r="M47" i="9"/>
  <c r="Y46" i="9"/>
  <c r="X46" i="9"/>
  <c r="W46" i="9"/>
  <c r="T46" i="9"/>
  <c r="S46" i="9"/>
  <c r="R46" i="9"/>
  <c r="O46" i="9"/>
  <c r="N46" i="9"/>
  <c r="M46" i="9"/>
  <c r="Y45" i="9"/>
  <c r="X45" i="9"/>
  <c r="W45" i="9"/>
  <c r="T45" i="9"/>
  <c r="S45" i="9"/>
  <c r="R45" i="9"/>
  <c r="O45" i="9"/>
  <c r="N45" i="9"/>
  <c r="M45" i="9"/>
  <c r="Y44" i="9"/>
  <c r="X44" i="9"/>
  <c r="W44" i="9"/>
  <c r="T44" i="9"/>
  <c r="S44" i="9"/>
  <c r="R44" i="9"/>
  <c r="O44" i="9"/>
  <c r="N44" i="9"/>
  <c r="M44" i="9"/>
  <c r="Y43" i="9"/>
  <c r="X43" i="9"/>
  <c r="W43" i="9"/>
  <c r="T43" i="9"/>
  <c r="S43" i="9"/>
  <c r="R43" i="9"/>
  <c r="O43" i="9"/>
  <c r="N43" i="9"/>
  <c r="M43" i="9"/>
  <c r="Y42" i="9"/>
  <c r="X42" i="9"/>
  <c r="W42" i="9"/>
  <c r="T42" i="9"/>
  <c r="S42" i="9"/>
  <c r="R42" i="9"/>
  <c r="O42" i="9"/>
  <c r="N42" i="9"/>
  <c r="M42" i="9"/>
  <c r="Y41" i="9"/>
  <c r="X41" i="9"/>
  <c r="W41" i="9"/>
  <c r="T41" i="9"/>
  <c r="S41" i="9"/>
  <c r="R41" i="9"/>
  <c r="O41" i="9"/>
  <c r="N41" i="9"/>
  <c r="M41" i="9"/>
  <c r="Y40" i="9"/>
  <c r="X40" i="9"/>
  <c r="W40" i="9"/>
  <c r="T40" i="9"/>
  <c r="S40" i="9"/>
  <c r="R40" i="9"/>
  <c r="O40" i="9"/>
  <c r="N40" i="9"/>
  <c r="M40" i="9"/>
  <c r="Y39" i="9"/>
  <c r="X39" i="9"/>
  <c r="W39" i="9"/>
  <c r="T39" i="9"/>
  <c r="S39" i="9"/>
  <c r="R39" i="9"/>
  <c r="O39" i="9"/>
  <c r="N39" i="9"/>
  <c r="M39" i="9"/>
  <c r="Y38" i="9"/>
  <c r="X38" i="9"/>
  <c r="W38" i="9"/>
  <c r="T38" i="9"/>
  <c r="S38" i="9"/>
  <c r="R38" i="9"/>
  <c r="O38" i="9"/>
  <c r="N38" i="9"/>
  <c r="M38" i="9"/>
  <c r="Y37" i="9"/>
  <c r="X37" i="9"/>
  <c r="W37" i="9"/>
  <c r="T37" i="9"/>
  <c r="S37" i="9"/>
  <c r="R37" i="9"/>
  <c r="O37" i="9"/>
  <c r="N37" i="9"/>
  <c r="M37" i="9"/>
  <c r="Y36" i="9"/>
  <c r="X36" i="9"/>
  <c r="W36" i="9"/>
  <c r="T36" i="9"/>
  <c r="S36" i="9"/>
  <c r="R36" i="9"/>
  <c r="O36" i="9"/>
  <c r="N36" i="9"/>
  <c r="M36" i="9"/>
  <c r="Y35" i="9"/>
  <c r="X35" i="9"/>
  <c r="W35" i="9"/>
  <c r="T35" i="9"/>
  <c r="S35" i="9"/>
  <c r="R35" i="9"/>
  <c r="O35" i="9"/>
  <c r="N35" i="9"/>
  <c r="M35" i="9"/>
  <c r="Y34" i="9"/>
  <c r="X34" i="9"/>
  <c r="W34" i="9"/>
  <c r="T34" i="9"/>
  <c r="S34" i="9"/>
  <c r="R34" i="9"/>
  <c r="O34" i="9"/>
  <c r="N34" i="9"/>
  <c r="M34" i="9"/>
  <c r="Y33" i="9"/>
  <c r="X33" i="9"/>
  <c r="W33" i="9"/>
  <c r="T33" i="9"/>
  <c r="S33" i="9"/>
  <c r="R33" i="9"/>
  <c r="O33" i="9"/>
  <c r="N33" i="9"/>
  <c r="M33" i="9"/>
  <c r="Y32" i="9"/>
  <c r="X32" i="9"/>
  <c r="W32" i="9"/>
  <c r="T32" i="9"/>
  <c r="S32" i="9"/>
  <c r="R32" i="9"/>
  <c r="O32" i="9"/>
  <c r="N32" i="9"/>
  <c r="M32" i="9"/>
  <c r="Y31" i="9"/>
  <c r="X31" i="9"/>
  <c r="W31" i="9"/>
  <c r="T31" i="9"/>
  <c r="S31" i="9"/>
  <c r="R31" i="9"/>
  <c r="O31" i="9"/>
  <c r="N31" i="9"/>
  <c r="M31" i="9"/>
  <c r="Y30" i="9"/>
  <c r="X30" i="9"/>
  <c r="W30" i="9"/>
  <c r="T30" i="9"/>
  <c r="S30" i="9"/>
  <c r="R30" i="9"/>
  <c r="O30" i="9"/>
  <c r="N30" i="9"/>
  <c r="M30" i="9"/>
  <c r="Y29" i="9"/>
  <c r="X29" i="9"/>
  <c r="W29" i="9"/>
  <c r="T29" i="9"/>
  <c r="S29" i="9"/>
  <c r="R29" i="9"/>
  <c r="O29" i="9"/>
  <c r="N29" i="9"/>
  <c r="M29" i="9"/>
  <c r="Y28" i="9"/>
  <c r="X28" i="9"/>
  <c r="W28" i="9"/>
  <c r="T28" i="9"/>
  <c r="S28" i="9"/>
  <c r="R28" i="9"/>
  <c r="O28" i="9"/>
  <c r="N28" i="9"/>
  <c r="M28" i="9"/>
  <c r="Y27" i="9"/>
  <c r="X27" i="9"/>
  <c r="W27" i="9"/>
  <c r="T27" i="9"/>
  <c r="S27" i="9"/>
  <c r="R27" i="9"/>
  <c r="O27" i="9"/>
  <c r="N27" i="9"/>
  <c r="M27" i="9"/>
  <c r="Y26" i="9"/>
  <c r="X26" i="9"/>
  <c r="W26" i="9"/>
  <c r="T26" i="9"/>
  <c r="S26" i="9"/>
  <c r="R26" i="9"/>
  <c r="O26" i="9"/>
  <c r="N26" i="9"/>
  <c r="M26" i="9"/>
  <c r="Y25" i="9"/>
  <c r="X25" i="9"/>
  <c r="W25" i="9"/>
  <c r="T25" i="9"/>
  <c r="S25" i="9"/>
  <c r="R25" i="9"/>
  <c r="O25" i="9"/>
  <c r="N25" i="9"/>
  <c r="M25" i="9"/>
  <c r="Y24" i="9"/>
  <c r="X24" i="9"/>
  <c r="W24" i="9"/>
  <c r="T24" i="9"/>
  <c r="S24" i="9"/>
  <c r="R24" i="9"/>
  <c r="O24" i="9"/>
  <c r="N24" i="9"/>
  <c r="M24" i="9"/>
  <c r="Y23" i="9"/>
  <c r="X23" i="9"/>
  <c r="W23" i="9"/>
  <c r="T23" i="9"/>
  <c r="S23" i="9"/>
  <c r="R23" i="9"/>
  <c r="O23" i="9"/>
  <c r="N23" i="9"/>
  <c r="M23" i="9"/>
  <c r="Y22" i="9"/>
  <c r="X22" i="9"/>
  <c r="W22" i="9"/>
  <c r="T22" i="9"/>
  <c r="S22" i="9"/>
  <c r="R22" i="9"/>
  <c r="O22" i="9"/>
  <c r="N22" i="9"/>
  <c r="M22" i="9"/>
  <c r="Y21" i="9"/>
  <c r="X21" i="9"/>
  <c r="W21" i="9"/>
  <c r="T21" i="9"/>
  <c r="S21" i="9"/>
  <c r="R21" i="9"/>
  <c r="O21" i="9"/>
  <c r="N21" i="9"/>
  <c r="M21" i="9"/>
  <c r="Y20" i="9"/>
  <c r="X20" i="9"/>
  <c r="W20" i="9"/>
  <c r="T20" i="9"/>
  <c r="S20" i="9"/>
  <c r="R20" i="9"/>
  <c r="O20" i="9"/>
  <c r="N20" i="9"/>
  <c r="M20" i="9"/>
  <c r="Y19" i="9"/>
  <c r="X19" i="9"/>
  <c r="W19" i="9"/>
  <c r="T19" i="9"/>
  <c r="S19" i="9"/>
  <c r="R19" i="9"/>
  <c r="O19" i="9"/>
  <c r="N19" i="9"/>
  <c r="M19" i="9"/>
  <c r="Y18" i="9"/>
  <c r="X18" i="9"/>
  <c r="W18" i="9"/>
  <c r="T18" i="9"/>
  <c r="S18" i="9"/>
  <c r="R18" i="9"/>
  <c r="O18" i="9"/>
  <c r="N18" i="9"/>
  <c r="M18" i="9"/>
  <c r="Y17" i="9"/>
  <c r="X17" i="9"/>
  <c r="W17" i="9"/>
  <c r="T17" i="9"/>
  <c r="S17" i="9"/>
  <c r="R17" i="9"/>
  <c r="O17" i="9"/>
  <c r="N17" i="9"/>
  <c r="M17" i="9"/>
  <c r="Y16" i="9"/>
  <c r="X16" i="9"/>
  <c r="W16" i="9"/>
  <c r="T16" i="9"/>
  <c r="S16" i="9"/>
  <c r="R16" i="9"/>
  <c r="O16" i="9"/>
  <c r="N16" i="9"/>
  <c r="M16" i="9"/>
  <c r="Y15" i="9"/>
  <c r="X15" i="9"/>
  <c r="W15" i="9"/>
  <c r="T15" i="9"/>
  <c r="S15" i="9"/>
  <c r="R15" i="9"/>
  <c r="O15" i="9"/>
  <c r="N15" i="9"/>
  <c r="M15" i="9"/>
  <c r="Y14" i="9"/>
  <c r="X14" i="9"/>
  <c r="W14" i="9"/>
  <c r="T14" i="9"/>
  <c r="S14" i="9"/>
  <c r="R14" i="9"/>
  <c r="O14" i="9"/>
  <c r="N14" i="9"/>
  <c r="M14" i="9"/>
  <c r="Y13" i="9"/>
  <c r="X13" i="9"/>
  <c r="W13" i="9"/>
  <c r="T13" i="9"/>
  <c r="S13" i="9"/>
  <c r="R13" i="9"/>
  <c r="O13" i="9"/>
  <c r="N13" i="9"/>
  <c r="M13" i="9"/>
  <c r="Y12" i="9"/>
  <c r="X12" i="9"/>
  <c r="W12" i="9"/>
  <c r="T12" i="9"/>
  <c r="S12" i="9"/>
  <c r="R12" i="9"/>
  <c r="O12" i="9"/>
  <c r="N12" i="9"/>
  <c r="M12" i="9"/>
  <c r="Y11" i="9"/>
  <c r="X11" i="9"/>
  <c r="W11" i="9"/>
  <c r="T11" i="9"/>
  <c r="S11" i="9"/>
  <c r="R11" i="9"/>
  <c r="O11" i="9"/>
  <c r="N11" i="9"/>
  <c r="M11" i="9"/>
  <c r="Y10" i="9"/>
  <c r="X10" i="9"/>
  <c r="W10" i="9"/>
  <c r="T10" i="9"/>
  <c r="S10" i="9"/>
  <c r="R10" i="9"/>
  <c r="O10" i="9"/>
  <c r="N10" i="9"/>
  <c r="M10" i="9"/>
  <c r="Y9" i="9"/>
  <c r="X9" i="9"/>
  <c r="W9" i="9"/>
  <c r="T9" i="9"/>
  <c r="S9" i="9"/>
  <c r="R9" i="9"/>
  <c r="O9" i="9"/>
  <c r="N9" i="9"/>
  <c r="M9" i="9"/>
  <c r="Y8" i="9"/>
  <c r="X8" i="9"/>
  <c r="W8" i="9"/>
  <c r="T8" i="9"/>
  <c r="S8" i="9"/>
  <c r="R8" i="9"/>
  <c r="O8" i="9"/>
  <c r="N8" i="9"/>
  <c r="M8" i="9"/>
  <c r="Y7" i="9"/>
  <c r="X7" i="9"/>
  <c r="W7" i="9"/>
  <c r="T7" i="9"/>
  <c r="S7" i="9"/>
  <c r="R7" i="9"/>
  <c r="O7" i="9"/>
  <c r="N7" i="9"/>
  <c r="M7" i="9"/>
  <c r="Y6" i="9"/>
  <c r="X6" i="9"/>
  <c r="W6" i="9"/>
  <c r="T6" i="9"/>
  <c r="S6" i="9"/>
  <c r="R6" i="9"/>
  <c r="O6" i="9"/>
  <c r="N6" i="9"/>
  <c r="M6" i="9"/>
  <c r="C97" i="8"/>
  <c r="B97" i="8"/>
  <c r="I96" i="8"/>
  <c r="H96" i="8"/>
  <c r="G96" i="8"/>
  <c r="F96" i="8"/>
  <c r="J96" i="8" s="1"/>
  <c r="E96" i="8"/>
  <c r="D96" i="8"/>
  <c r="I95" i="8"/>
  <c r="H95" i="8"/>
  <c r="G95" i="8"/>
  <c r="F95" i="8"/>
  <c r="E95" i="8"/>
  <c r="D95" i="8"/>
  <c r="I94" i="8"/>
  <c r="H94" i="8"/>
  <c r="G94" i="8"/>
  <c r="F94" i="8"/>
  <c r="J94" i="8" s="1"/>
  <c r="E94" i="8"/>
  <c r="D94" i="8"/>
  <c r="I93" i="8"/>
  <c r="H93" i="8"/>
  <c r="G93" i="8"/>
  <c r="F93" i="8"/>
  <c r="E93" i="8"/>
  <c r="D93" i="8"/>
  <c r="I92" i="8"/>
  <c r="H92" i="8"/>
  <c r="G92" i="8"/>
  <c r="F92" i="8"/>
  <c r="J92" i="8" s="1"/>
  <c r="E92" i="8"/>
  <c r="D92" i="8"/>
  <c r="I91" i="8"/>
  <c r="H91" i="8"/>
  <c r="G91" i="8"/>
  <c r="F91" i="8"/>
  <c r="E91" i="8"/>
  <c r="D91" i="8"/>
  <c r="I90" i="8"/>
  <c r="H90" i="8"/>
  <c r="G90" i="8"/>
  <c r="F90" i="8"/>
  <c r="J90" i="8" s="1"/>
  <c r="E90" i="8"/>
  <c r="D90" i="8"/>
  <c r="I89" i="8"/>
  <c r="H89" i="8"/>
  <c r="G89" i="8"/>
  <c r="F89" i="8"/>
  <c r="E89" i="8"/>
  <c r="D89" i="8"/>
  <c r="I88" i="8"/>
  <c r="H88" i="8"/>
  <c r="G88" i="8"/>
  <c r="F88" i="8"/>
  <c r="J88" i="8" s="1"/>
  <c r="E88" i="8"/>
  <c r="D88" i="8"/>
  <c r="I87" i="8"/>
  <c r="H87" i="8"/>
  <c r="G87" i="8"/>
  <c r="F87" i="8"/>
  <c r="E87" i="8"/>
  <c r="D87" i="8"/>
  <c r="I86" i="8"/>
  <c r="H86" i="8"/>
  <c r="G86" i="8"/>
  <c r="F86" i="8"/>
  <c r="J86" i="8" s="1"/>
  <c r="E86" i="8"/>
  <c r="D86" i="8"/>
  <c r="I85" i="8"/>
  <c r="H85" i="8"/>
  <c r="G85" i="8"/>
  <c r="F85" i="8"/>
  <c r="E85" i="8"/>
  <c r="D85" i="8"/>
  <c r="I84" i="8"/>
  <c r="H84" i="8"/>
  <c r="G84" i="8"/>
  <c r="F84" i="8"/>
  <c r="J84" i="8" s="1"/>
  <c r="E84" i="8"/>
  <c r="D84" i="8"/>
  <c r="I83" i="8"/>
  <c r="H83" i="8"/>
  <c r="G83" i="8"/>
  <c r="F83" i="8"/>
  <c r="E83" i="8"/>
  <c r="D83" i="8"/>
  <c r="I82" i="8"/>
  <c r="H82" i="8"/>
  <c r="G82" i="8"/>
  <c r="F82" i="8"/>
  <c r="J82" i="8" s="1"/>
  <c r="E82" i="8"/>
  <c r="D82" i="8"/>
  <c r="I81" i="8"/>
  <c r="H81" i="8"/>
  <c r="G81" i="8"/>
  <c r="F81" i="8"/>
  <c r="E81" i="8"/>
  <c r="D81" i="8"/>
  <c r="I80" i="8"/>
  <c r="H80" i="8"/>
  <c r="G80" i="8"/>
  <c r="F80" i="8"/>
  <c r="J80" i="8" s="1"/>
  <c r="E80" i="8"/>
  <c r="D80" i="8"/>
  <c r="I79" i="8"/>
  <c r="H79" i="8"/>
  <c r="G79" i="8"/>
  <c r="F79" i="8"/>
  <c r="E79" i="8"/>
  <c r="D79" i="8"/>
  <c r="I78" i="8"/>
  <c r="H78" i="8"/>
  <c r="G78" i="8"/>
  <c r="F78" i="8"/>
  <c r="J78" i="8" s="1"/>
  <c r="E78" i="8"/>
  <c r="D78" i="8"/>
  <c r="I77" i="8"/>
  <c r="H77" i="8"/>
  <c r="G77" i="8"/>
  <c r="F77" i="8"/>
  <c r="E77" i="8"/>
  <c r="D77" i="8"/>
  <c r="I76" i="8"/>
  <c r="H76" i="8"/>
  <c r="G76" i="8"/>
  <c r="F76" i="8"/>
  <c r="J76" i="8" s="1"/>
  <c r="E76" i="8"/>
  <c r="D76" i="8"/>
  <c r="I75" i="8"/>
  <c r="H75" i="8"/>
  <c r="G75" i="8"/>
  <c r="F75" i="8"/>
  <c r="E75" i="8"/>
  <c r="D75" i="8"/>
  <c r="I74" i="8"/>
  <c r="H74" i="8"/>
  <c r="G74" i="8"/>
  <c r="F74" i="8"/>
  <c r="J74" i="8" s="1"/>
  <c r="E74" i="8"/>
  <c r="D74" i="8"/>
  <c r="I73" i="8"/>
  <c r="H73" i="8"/>
  <c r="G73" i="8"/>
  <c r="F73" i="8"/>
  <c r="E73" i="8"/>
  <c r="D73" i="8"/>
  <c r="I72" i="8"/>
  <c r="H72" i="8"/>
  <c r="G72" i="8"/>
  <c r="F72" i="8"/>
  <c r="J72" i="8" s="1"/>
  <c r="E72" i="8"/>
  <c r="D72" i="8"/>
  <c r="I71" i="8"/>
  <c r="H71" i="8"/>
  <c r="G71" i="8"/>
  <c r="F71" i="8"/>
  <c r="E71" i="8"/>
  <c r="D71" i="8"/>
  <c r="I70" i="8"/>
  <c r="H70" i="8"/>
  <c r="G70" i="8"/>
  <c r="F70" i="8"/>
  <c r="J70" i="8" s="1"/>
  <c r="E70" i="8"/>
  <c r="D70" i="8"/>
  <c r="I69" i="8"/>
  <c r="H69" i="8"/>
  <c r="G69" i="8"/>
  <c r="F69" i="8"/>
  <c r="E69" i="8"/>
  <c r="D69" i="8"/>
  <c r="I68" i="8"/>
  <c r="H68" i="8"/>
  <c r="G68" i="8"/>
  <c r="F68" i="8"/>
  <c r="J68" i="8" s="1"/>
  <c r="E68" i="8"/>
  <c r="D68" i="8"/>
  <c r="I67" i="8"/>
  <c r="H67" i="8"/>
  <c r="G67" i="8"/>
  <c r="F67" i="8"/>
  <c r="E67" i="8"/>
  <c r="D67" i="8"/>
  <c r="I66" i="8"/>
  <c r="H66" i="8"/>
  <c r="G66" i="8"/>
  <c r="F66" i="8"/>
  <c r="J66" i="8" s="1"/>
  <c r="E66" i="8"/>
  <c r="D66" i="8"/>
  <c r="I65" i="8"/>
  <c r="H65" i="8"/>
  <c r="G65" i="8"/>
  <c r="F65" i="8"/>
  <c r="E65" i="8"/>
  <c r="D65" i="8"/>
  <c r="I64" i="8"/>
  <c r="H64" i="8"/>
  <c r="G64" i="8"/>
  <c r="F64" i="8"/>
  <c r="J64" i="8" s="1"/>
  <c r="E64" i="8"/>
  <c r="D64" i="8"/>
  <c r="I63" i="8"/>
  <c r="H63" i="8"/>
  <c r="G63" i="8"/>
  <c r="F63" i="8"/>
  <c r="E63" i="8"/>
  <c r="D63" i="8"/>
  <c r="I62" i="8"/>
  <c r="H62" i="8"/>
  <c r="G62" i="8"/>
  <c r="F62" i="8"/>
  <c r="J62" i="8" s="1"/>
  <c r="E62" i="8"/>
  <c r="D62" i="8"/>
  <c r="I61" i="8"/>
  <c r="H61" i="8"/>
  <c r="G61" i="8"/>
  <c r="F61" i="8"/>
  <c r="E61" i="8"/>
  <c r="D61" i="8"/>
  <c r="I60" i="8"/>
  <c r="H60" i="8"/>
  <c r="G60" i="8"/>
  <c r="F60" i="8"/>
  <c r="J60" i="8" s="1"/>
  <c r="E60" i="8"/>
  <c r="D60" i="8"/>
  <c r="I59" i="8"/>
  <c r="H59" i="8"/>
  <c r="G59" i="8"/>
  <c r="F59" i="8"/>
  <c r="E59" i="8"/>
  <c r="D59" i="8"/>
  <c r="I58" i="8"/>
  <c r="H58" i="8"/>
  <c r="G58" i="8"/>
  <c r="F58" i="8"/>
  <c r="J58" i="8" s="1"/>
  <c r="E58" i="8"/>
  <c r="D58" i="8"/>
  <c r="I57" i="8"/>
  <c r="H57" i="8"/>
  <c r="G57" i="8"/>
  <c r="F57" i="8"/>
  <c r="E57" i="8"/>
  <c r="D57" i="8"/>
  <c r="I56" i="8"/>
  <c r="H56" i="8"/>
  <c r="G56" i="8"/>
  <c r="F56" i="8"/>
  <c r="J56" i="8" s="1"/>
  <c r="E56" i="8"/>
  <c r="D56" i="8"/>
  <c r="I55" i="8"/>
  <c r="H55" i="8"/>
  <c r="G55" i="8"/>
  <c r="F55" i="8"/>
  <c r="E55" i="8"/>
  <c r="D55" i="8"/>
  <c r="I54" i="8"/>
  <c r="H54" i="8"/>
  <c r="G54" i="8"/>
  <c r="F54" i="8"/>
  <c r="J54" i="8" s="1"/>
  <c r="E54" i="8"/>
  <c r="D54" i="8"/>
  <c r="I53" i="8"/>
  <c r="H53" i="8"/>
  <c r="G53" i="8"/>
  <c r="F53" i="8"/>
  <c r="E53" i="8"/>
  <c r="D53" i="8"/>
  <c r="I52" i="8"/>
  <c r="H52" i="8"/>
  <c r="G52" i="8"/>
  <c r="F52" i="8"/>
  <c r="J52" i="8" s="1"/>
  <c r="E52" i="8"/>
  <c r="D52" i="8"/>
  <c r="I51" i="8"/>
  <c r="H51" i="8"/>
  <c r="G51" i="8"/>
  <c r="F51" i="8"/>
  <c r="E51" i="8"/>
  <c r="D51" i="8"/>
  <c r="I50" i="8"/>
  <c r="H50" i="8"/>
  <c r="G50" i="8"/>
  <c r="F50" i="8"/>
  <c r="J50" i="8" s="1"/>
  <c r="E50" i="8"/>
  <c r="D50" i="8"/>
  <c r="I49" i="8"/>
  <c r="H49" i="8"/>
  <c r="G49" i="8"/>
  <c r="F49" i="8"/>
  <c r="E49" i="8"/>
  <c r="D49" i="8"/>
  <c r="I48" i="8"/>
  <c r="H48" i="8"/>
  <c r="G48" i="8"/>
  <c r="F48" i="8"/>
  <c r="J48" i="8" s="1"/>
  <c r="E48" i="8"/>
  <c r="D48" i="8"/>
  <c r="I47" i="8"/>
  <c r="H47" i="8"/>
  <c r="G47" i="8"/>
  <c r="F47" i="8"/>
  <c r="E47" i="8"/>
  <c r="D47" i="8"/>
  <c r="I46" i="8"/>
  <c r="H46" i="8"/>
  <c r="G46" i="8"/>
  <c r="F46" i="8"/>
  <c r="J46" i="8" s="1"/>
  <c r="E46" i="8"/>
  <c r="D46" i="8"/>
  <c r="I45" i="8"/>
  <c r="H45" i="8"/>
  <c r="G45" i="8"/>
  <c r="F45" i="8"/>
  <c r="E45" i="8"/>
  <c r="D45" i="8"/>
  <c r="I44" i="8"/>
  <c r="H44" i="8"/>
  <c r="G44" i="8"/>
  <c r="F44" i="8"/>
  <c r="J44" i="8" s="1"/>
  <c r="E44" i="8"/>
  <c r="D44" i="8"/>
  <c r="I43" i="8"/>
  <c r="H43" i="8"/>
  <c r="G43" i="8"/>
  <c r="F43" i="8"/>
  <c r="E43" i="8"/>
  <c r="D43" i="8"/>
  <c r="I42" i="8"/>
  <c r="H42" i="8"/>
  <c r="G42" i="8"/>
  <c r="F42" i="8"/>
  <c r="J42" i="8" s="1"/>
  <c r="E42" i="8"/>
  <c r="D42" i="8"/>
  <c r="I41" i="8"/>
  <c r="H41" i="8"/>
  <c r="G41" i="8"/>
  <c r="F41" i="8"/>
  <c r="E41" i="8"/>
  <c r="D41" i="8"/>
  <c r="I40" i="8"/>
  <c r="H40" i="8"/>
  <c r="G40" i="8"/>
  <c r="F40" i="8"/>
  <c r="J40" i="8" s="1"/>
  <c r="E40" i="8"/>
  <c r="D40" i="8"/>
  <c r="I39" i="8"/>
  <c r="H39" i="8"/>
  <c r="G39" i="8"/>
  <c r="F39" i="8"/>
  <c r="E39" i="8"/>
  <c r="D39" i="8"/>
  <c r="I38" i="8"/>
  <c r="H38" i="8"/>
  <c r="G38" i="8"/>
  <c r="F38" i="8"/>
  <c r="J38" i="8" s="1"/>
  <c r="E38" i="8"/>
  <c r="D38" i="8"/>
  <c r="I37" i="8"/>
  <c r="H37" i="8"/>
  <c r="G37" i="8"/>
  <c r="F37" i="8"/>
  <c r="E37" i="8"/>
  <c r="D37" i="8"/>
  <c r="I36" i="8"/>
  <c r="H36" i="8"/>
  <c r="G36" i="8"/>
  <c r="F36" i="8"/>
  <c r="J36" i="8" s="1"/>
  <c r="E36" i="8"/>
  <c r="D36" i="8"/>
  <c r="I35" i="8"/>
  <c r="H35" i="8"/>
  <c r="G35" i="8"/>
  <c r="F35" i="8"/>
  <c r="E35" i="8"/>
  <c r="D35" i="8"/>
  <c r="I34" i="8"/>
  <c r="H34" i="8"/>
  <c r="G34" i="8"/>
  <c r="F34" i="8"/>
  <c r="J34" i="8" s="1"/>
  <c r="E34" i="8"/>
  <c r="D34" i="8"/>
  <c r="I33" i="8"/>
  <c r="H33" i="8"/>
  <c r="G33" i="8"/>
  <c r="F33" i="8"/>
  <c r="E33" i="8"/>
  <c r="D33" i="8"/>
  <c r="I32" i="8"/>
  <c r="H32" i="8"/>
  <c r="G32" i="8"/>
  <c r="F32" i="8"/>
  <c r="J32" i="8" s="1"/>
  <c r="E32" i="8"/>
  <c r="D32" i="8"/>
  <c r="I31" i="8"/>
  <c r="H31" i="8"/>
  <c r="G31" i="8"/>
  <c r="F31" i="8"/>
  <c r="E31" i="8"/>
  <c r="D31" i="8"/>
  <c r="I30" i="8"/>
  <c r="H30" i="8"/>
  <c r="G30" i="8"/>
  <c r="F30" i="8"/>
  <c r="J30" i="8" s="1"/>
  <c r="E30" i="8"/>
  <c r="D30" i="8"/>
  <c r="I29" i="8"/>
  <c r="H29" i="8"/>
  <c r="G29" i="8"/>
  <c r="F29" i="8"/>
  <c r="E29" i="8"/>
  <c r="D29" i="8"/>
  <c r="I28" i="8"/>
  <c r="H28" i="8"/>
  <c r="G28" i="8"/>
  <c r="F28" i="8"/>
  <c r="J28" i="8" s="1"/>
  <c r="E28" i="8"/>
  <c r="D28" i="8"/>
  <c r="I27" i="8"/>
  <c r="H27" i="8"/>
  <c r="G27" i="8"/>
  <c r="F27" i="8"/>
  <c r="E27" i="8"/>
  <c r="D27" i="8"/>
  <c r="I26" i="8"/>
  <c r="H26" i="8"/>
  <c r="G26" i="8"/>
  <c r="F26" i="8"/>
  <c r="J26" i="8" s="1"/>
  <c r="E26" i="8"/>
  <c r="D26" i="8"/>
  <c r="I25" i="8"/>
  <c r="H25" i="8"/>
  <c r="G25" i="8"/>
  <c r="F25" i="8"/>
  <c r="E25" i="8"/>
  <c r="D25" i="8"/>
  <c r="I24" i="8"/>
  <c r="H24" i="8"/>
  <c r="G24" i="8"/>
  <c r="F24" i="8"/>
  <c r="J24" i="8" s="1"/>
  <c r="E24" i="8"/>
  <c r="D24" i="8"/>
  <c r="I23" i="8"/>
  <c r="H23" i="8"/>
  <c r="G23" i="8"/>
  <c r="F23" i="8"/>
  <c r="E23" i="8"/>
  <c r="D23" i="8"/>
  <c r="I22" i="8"/>
  <c r="H22" i="8"/>
  <c r="G22" i="8"/>
  <c r="F22" i="8"/>
  <c r="J22" i="8" s="1"/>
  <c r="E22" i="8"/>
  <c r="D22" i="8"/>
  <c r="I21" i="8"/>
  <c r="H21" i="8"/>
  <c r="G21" i="8"/>
  <c r="F21" i="8"/>
  <c r="E21" i="8"/>
  <c r="D21" i="8"/>
  <c r="I20" i="8"/>
  <c r="H20" i="8"/>
  <c r="G20" i="8"/>
  <c r="F20" i="8"/>
  <c r="J20" i="8" s="1"/>
  <c r="E20" i="8"/>
  <c r="D20" i="8"/>
  <c r="I19" i="8"/>
  <c r="H19" i="8"/>
  <c r="G19" i="8"/>
  <c r="F19" i="8"/>
  <c r="E19" i="8"/>
  <c r="D19" i="8"/>
  <c r="I18" i="8"/>
  <c r="H18" i="8"/>
  <c r="G18" i="8"/>
  <c r="F18" i="8"/>
  <c r="J18" i="8" s="1"/>
  <c r="E18" i="8"/>
  <c r="D18" i="8"/>
  <c r="I17" i="8"/>
  <c r="H17" i="8"/>
  <c r="G17" i="8"/>
  <c r="F17" i="8"/>
  <c r="E17" i="8"/>
  <c r="D17" i="8"/>
  <c r="I16" i="8"/>
  <c r="H16" i="8"/>
  <c r="G16" i="8"/>
  <c r="F16" i="8"/>
  <c r="J16" i="8" s="1"/>
  <c r="E16" i="8"/>
  <c r="D16" i="8"/>
  <c r="I15" i="8"/>
  <c r="H15" i="8"/>
  <c r="G15" i="8"/>
  <c r="F15" i="8"/>
  <c r="E15" i="8"/>
  <c r="D15" i="8"/>
  <c r="I14" i="8"/>
  <c r="H14" i="8"/>
  <c r="G14" i="8"/>
  <c r="F14" i="8"/>
  <c r="J14" i="8" s="1"/>
  <c r="E14" i="8"/>
  <c r="D14" i="8"/>
  <c r="I13" i="8"/>
  <c r="H13" i="8"/>
  <c r="G13" i="8"/>
  <c r="F13" i="8"/>
  <c r="E13" i="8"/>
  <c r="D13" i="8"/>
  <c r="I12" i="8"/>
  <c r="H12" i="8"/>
  <c r="G12" i="8"/>
  <c r="F12" i="8"/>
  <c r="J12" i="8" s="1"/>
  <c r="E12" i="8"/>
  <c r="D12" i="8"/>
  <c r="I11" i="8"/>
  <c r="H11" i="8"/>
  <c r="G11" i="8"/>
  <c r="F11" i="8"/>
  <c r="E11" i="8"/>
  <c r="D11" i="8"/>
  <c r="I10" i="8"/>
  <c r="H10" i="8"/>
  <c r="G10" i="8"/>
  <c r="F10" i="8"/>
  <c r="J10" i="8" s="1"/>
  <c r="E10" i="8"/>
  <c r="D10" i="8"/>
  <c r="I9" i="8"/>
  <c r="H9" i="8"/>
  <c r="G9" i="8"/>
  <c r="F9" i="8"/>
  <c r="E9" i="8"/>
  <c r="D9" i="8"/>
  <c r="I8" i="8"/>
  <c r="H8" i="8"/>
  <c r="G8" i="8"/>
  <c r="F8" i="8"/>
  <c r="J8" i="8" s="1"/>
  <c r="E8" i="8"/>
  <c r="D8" i="8"/>
  <c r="I7" i="8"/>
  <c r="H7" i="8"/>
  <c r="G7" i="8"/>
  <c r="F7" i="8"/>
  <c r="E7" i="8"/>
  <c r="D7" i="8"/>
  <c r="I6" i="8"/>
  <c r="H6" i="8"/>
  <c r="G6" i="8"/>
  <c r="F6" i="8"/>
  <c r="J6" i="8" s="1"/>
  <c r="E6" i="8"/>
  <c r="D6" i="8"/>
  <c r="I5" i="8"/>
  <c r="H5" i="8"/>
  <c r="G5" i="8"/>
  <c r="F5" i="8"/>
  <c r="E5" i="8"/>
  <c r="D5" i="8"/>
  <c r="I4" i="8"/>
  <c r="I97" i="8" s="1"/>
  <c r="H4" i="8"/>
  <c r="G4" i="8"/>
  <c r="F4" i="8"/>
  <c r="F97" i="8" s="1"/>
  <c r="E4" i="8"/>
  <c r="E97" i="8" s="1"/>
  <c r="D4" i="8"/>
  <c r="R51" i="7"/>
  <c r="Q51" i="7"/>
  <c r="P51" i="7"/>
  <c r="O51" i="7"/>
  <c r="L51" i="7"/>
  <c r="K51" i="7"/>
  <c r="J51" i="7"/>
  <c r="I51" i="7"/>
  <c r="F51" i="7"/>
  <c r="E51" i="7"/>
  <c r="D51" i="7"/>
  <c r="C51" i="7"/>
  <c r="R50" i="7"/>
  <c r="Q50" i="7"/>
  <c r="P50" i="7"/>
  <c r="O50" i="7"/>
  <c r="L50" i="7"/>
  <c r="K50" i="7"/>
  <c r="J50" i="7"/>
  <c r="I50" i="7"/>
  <c r="F50" i="7"/>
  <c r="E50" i="7"/>
  <c r="D50" i="7"/>
  <c r="C50" i="7"/>
  <c r="R49" i="7"/>
  <c r="Q49" i="7"/>
  <c r="P49" i="7"/>
  <c r="O49" i="7"/>
  <c r="L49" i="7"/>
  <c r="K49" i="7"/>
  <c r="J49" i="7"/>
  <c r="I49" i="7"/>
  <c r="F49" i="7"/>
  <c r="E49" i="7"/>
  <c r="D49" i="7"/>
  <c r="C49" i="7"/>
  <c r="R48" i="7"/>
  <c r="Q48" i="7"/>
  <c r="P48" i="7"/>
  <c r="O48" i="7"/>
  <c r="L48" i="7"/>
  <c r="K48" i="7"/>
  <c r="J48" i="7"/>
  <c r="I48" i="7"/>
  <c r="F48" i="7"/>
  <c r="E48" i="7"/>
  <c r="D48" i="7"/>
  <c r="C48" i="7"/>
  <c r="R47" i="7"/>
  <c r="Q47" i="7"/>
  <c r="P47" i="7"/>
  <c r="O47" i="7"/>
  <c r="L47" i="7"/>
  <c r="K47" i="7"/>
  <c r="J47" i="7"/>
  <c r="I47" i="7"/>
  <c r="F47" i="7"/>
  <c r="E47" i="7"/>
  <c r="D47" i="7"/>
  <c r="C47" i="7"/>
  <c r="R46" i="7"/>
  <c r="Q46" i="7"/>
  <c r="P46" i="7"/>
  <c r="O46" i="7"/>
  <c r="L46" i="7"/>
  <c r="K46" i="7"/>
  <c r="J46" i="7"/>
  <c r="I46" i="7"/>
  <c r="F46" i="7"/>
  <c r="E46" i="7"/>
  <c r="D46" i="7"/>
  <c r="C46" i="7"/>
  <c r="R45" i="7"/>
  <c r="Q45" i="7"/>
  <c r="P45" i="7"/>
  <c r="O45" i="7"/>
  <c r="L45" i="7"/>
  <c r="K45" i="7"/>
  <c r="J45" i="7"/>
  <c r="I45" i="7"/>
  <c r="F45" i="7"/>
  <c r="E45" i="7"/>
  <c r="D45" i="7"/>
  <c r="C45" i="7"/>
  <c r="R44" i="7"/>
  <c r="Q44" i="7"/>
  <c r="P44" i="7"/>
  <c r="O44" i="7"/>
  <c r="L44" i="7"/>
  <c r="K44" i="7"/>
  <c r="J44" i="7"/>
  <c r="I44" i="7"/>
  <c r="F44" i="7"/>
  <c r="E44" i="7"/>
  <c r="D44" i="7"/>
  <c r="C44" i="7"/>
  <c r="R43" i="7"/>
  <c r="Q43" i="7"/>
  <c r="P43" i="7"/>
  <c r="O43" i="7"/>
  <c r="L43" i="7"/>
  <c r="K43" i="7"/>
  <c r="J43" i="7"/>
  <c r="I43" i="7"/>
  <c r="F43" i="7"/>
  <c r="E43" i="7"/>
  <c r="D43" i="7"/>
  <c r="C43" i="7"/>
  <c r="R42" i="7"/>
  <c r="Q42" i="7"/>
  <c r="P42" i="7"/>
  <c r="O42" i="7"/>
  <c r="L42" i="7"/>
  <c r="K42" i="7"/>
  <c r="J42" i="7"/>
  <c r="I42" i="7"/>
  <c r="F42" i="7"/>
  <c r="E42" i="7"/>
  <c r="D42" i="7"/>
  <c r="C42" i="7"/>
  <c r="R41" i="7"/>
  <c r="Q41" i="7"/>
  <c r="P41" i="7"/>
  <c r="O41" i="7"/>
  <c r="L41" i="7"/>
  <c r="K41" i="7"/>
  <c r="J41" i="7"/>
  <c r="I41" i="7"/>
  <c r="F41" i="7"/>
  <c r="E41" i="7"/>
  <c r="D41" i="7"/>
  <c r="C41" i="7"/>
  <c r="R40" i="7"/>
  <c r="Q40" i="7"/>
  <c r="P40" i="7"/>
  <c r="O40" i="7"/>
  <c r="L40" i="7"/>
  <c r="K40" i="7"/>
  <c r="J40" i="7"/>
  <c r="I40" i="7"/>
  <c r="F40" i="7"/>
  <c r="E40" i="7"/>
  <c r="D40" i="7"/>
  <c r="C40" i="7"/>
  <c r="R39" i="7"/>
  <c r="Q39" i="7"/>
  <c r="P39" i="7"/>
  <c r="O39" i="7"/>
  <c r="L39" i="7"/>
  <c r="K39" i="7"/>
  <c r="J39" i="7"/>
  <c r="I39" i="7"/>
  <c r="F39" i="7"/>
  <c r="E39" i="7"/>
  <c r="D39" i="7"/>
  <c r="C39" i="7"/>
  <c r="R38" i="7"/>
  <c r="Q38" i="7"/>
  <c r="P38" i="7"/>
  <c r="O38" i="7"/>
  <c r="L38" i="7"/>
  <c r="K38" i="7"/>
  <c r="J38" i="7"/>
  <c r="I38" i="7"/>
  <c r="F38" i="7"/>
  <c r="E38" i="7"/>
  <c r="D38" i="7"/>
  <c r="C38" i="7"/>
  <c r="R37" i="7"/>
  <c r="Q37" i="7"/>
  <c r="P37" i="7"/>
  <c r="O37" i="7"/>
  <c r="L37" i="7"/>
  <c r="K37" i="7"/>
  <c r="J37" i="7"/>
  <c r="I37" i="7"/>
  <c r="F37" i="7"/>
  <c r="E37" i="7"/>
  <c r="D37" i="7"/>
  <c r="C37" i="7"/>
  <c r="R36" i="7"/>
  <c r="Q36" i="7"/>
  <c r="P36" i="7"/>
  <c r="O36" i="7"/>
  <c r="L36" i="7"/>
  <c r="K36" i="7"/>
  <c r="J36" i="7"/>
  <c r="I36" i="7"/>
  <c r="F36" i="7"/>
  <c r="E36" i="7"/>
  <c r="D36" i="7"/>
  <c r="C36" i="7"/>
  <c r="R35" i="7"/>
  <c r="Q35" i="7"/>
  <c r="P35" i="7"/>
  <c r="O35" i="7"/>
  <c r="L35" i="7"/>
  <c r="K35" i="7"/>
  <c r="J35" i="7"/>
  <c r="I35" i="7"/>
  <c r="F35" i="7"/>
  <c r="E35" i="7"/>
  <c r="D35" i="7"/>
  <c r="C35" i="7"/>
  <c r="R34" i="7"/>
  <c r="Q34" i="7"/>
  <c r="P34" i="7"/>
  <c r="O34" i="7"/>
  <c r="L34" i="7"/>
  <c r="K34" i="7"/>
  <c r="J34" i="7"/>
  <c r="I34" i="7"/>
  <c r="F34" i="7"/>
  <c r="E34" i="7"/>
  <c r="D34" i="7"/>
  <c r="C34" i="7"/>
  <c r="R33" i="7"/>
  <c r="Q33" i="7"/>
  <c r="P33" i="7"/>
  <c r="O33" i="7"/>
  <c r="L33" i="7"/>
  <c r="K33" i="7"/>
  <c r="J33" i="7"/>
  <c r="I33" i="7"/>
  <c r="F33" i="7"/>
  <c r="E33" i="7"/>
  <c r="D33" i="7"/>
  <c r="C33" i="7"/>
  <c r="R32" i="7"/>
  <c r="Q32" i="7"/>
  <c r="P32" i="7"/>
  <c r="O32" i="7"/>
  <c r="L32" i="7"/>
  <c r="K32" i="7"/>
  <c r="J32" i="7"/>
  <c r="I32" i="7"/>
  <c r="F32" i="7"/>
  <c r="E32" i="7"/>
  <c r="D32" i="7"/>
  <c r="C32" i="7"/>
  <c r="R31" i="7"/>
  <c r="Q31" i="7"/>
  <c r="P31" i="7"/>
  <c r="O31" i="7"/>
  <c r="L31" i="7"/>
  <c r="K31" i="7"/>
  <c r="J31" i="7"/>
  <c r="I31" i="7"/>
  <c r="F31" i="7"/>
  <c r="E31" i="7"/>
  <c r="D31" i="7"/>
  <c r="C31" i="7"/>
  <c r="R30" i="7"/>
  <c r="Q30" i="7"/>
  <c r="P30" i="7"/>
  <c r="O30" i="7"/>
  <c r="L30" i="7"/>
  <c r="K30" i="7"/>
  <c r="J30" i="7"/>
  <c r="I30" i="7"/>
  <c r="F30" i="7"/>
  <c r="E30" i="7"/>
  <c r="D30" i="7"/>
  <c r="C30" i="7"/>
  <c r="R29" i="7"/>
  <c r="Q29" i="7"/>
  <c r="P29" i="7"/>
  <c r="O29" i="7"/>
  <c r="L29" i="7"/>
  <c r="K29" i="7"/>
  <c r="J29" i="7"/>
  <c r="I29" i="7"/>
  <c r="F29" i="7"/>
  <c r="E29" i="7"/>
  <c r="D29" i="7"/>
  <c r="C29" i="7"/>
  <c r="R28" i="7"/>
  <c r="Q28" i="7"/>
  <c r="P28" i="7"/>
  <c r="O28" i="7"/>
  <c r="L28" i="7"/>
  <c r="K28" i="7"/>
  <c r="J28" i="7"/>
  <c r="I28" i="7"/>
  <c r="F28" i="7"/>
  <c r="E28" i="7"/>
  <c r="D28" i="7"/>
  <c r="C28" i="7"/>
  <c r="R27" i="7"/>
  <c r="Q27" i="7"/>
  <c r="P27" i="7"/>
  <c r="O27" i="7"/>
  <c r="L27" i="7"/>
  <c r="K27" i="7"/>
  <c r="J27" i="7"/>
  <c r="I27" i="7"/>
  <c r="F27" i="7"/>
  <c r="E27" i="7"/>
  <c r="D27" i="7"/>
  <c r="C27" i="7"/>
  <c r="R26" i="7"/>
  <c r="Q26" i="7"/>
  <c r="P26" i="7"/>
  <c r="O26" i="7"/>
  <c r="L26" i="7"/>
  <c r="K26" i="7"/>
  <c r="J26" i="7"/>
  <c r="I26" i="7"/>
  <c r="F26" i="7"/>
  <c r="E26" i="7"/>
  <c r="D26" i="7"/>
  <c r="C26" i="7"/>
  <c r="R25" i="7"/>
  <c r="Q25" i="7"/>
  <c r="P25" i="7"/>
  <c r="O25" i="7"/>
  <c r="L25" i="7"/>
  <c r="K25" i="7"/>
  <c r="J25" i="7"/>
  <c r="I25" i="7"/>
  <c r="F25" i="7"/>
  <c r="E25" i="7"/>
  <c r="D25" i="7"/>
  <c r="C25" i="7"/>
  <c r="R24" i="7"/>
  <c r="Q24" i="7"/>
  <c r="P24" i="7"/>
  <c r="O24" i="7"/>
  <c r="L24" i="7"/>
  <c r="K24" i="7"/>
  <c r="J24" i="7"/>
  <c r="I24" i="7"/>
  <c r="F24" i="7"/>
  <c r="E24" i="7"/>
  <c r="D24" i="7"/>
  <c r="C24" i="7"/>
  <c r="R23" i="7"/>
  <c r="Q23" i="7"/>
  <c r="P23" i="7"/>
  <c r="O23" i="7"/>
  <c r="L23" i="7"/>
  <c r="K23" i="7"/>
  <c r="J23" i="7"/>
  <c r="I23" i="7"/>
  <c r="F23" i="7"/>
  <c r="E23" i="7"/>
  <c r="D23" i="7"/>
  <c r="C23" i="7"/>
  <c r="R22" i="7"/>
  <c r="Q22" i="7"/>
  <c r="P22" i="7"/>
  <c r="O22" i="7"/>
  <c r="L22" i="7"/>
  <c r="K22" i="7"/>
  <c r="J22" i="7"/>
  <c r="I22" i="7"/>
  <c r="F22" i="7"/>
  <c r="E22" i="7"/>
  <c r="D22" i="7"/>
  <c r="C22" i="7"/>
  <c r="R21" i="7"/>
  <c r="Q21" i="7"/>
  <c r="P21" i="7"/>
  <c r="O21" i="7"/>
  <c r="L21" i="7"/>
  <c r="K21" i="7"/>
  <c r="J21" i="7"/>
  <c r="I21" i="7"/>
  <c r="F21" i="7"/>
  <c r="E21" i="7"/>
  <c r="D21" i="7"/>
  <c r="C21" i="7"/>
  <c r="R20" i="7"/>
  <c r="Q20" i="7"/>
  <c r="P20" i="7"/>
  <c r="O20" i="7"/>
  <c r="L20" i="7"/>
  <c r="K20" i="7"/>
  <c r="J20" i="7"/>
  <c r="I20" i="7"/>
  <c r="F20" i="7"/>
  <c r="E20" i="7"/>
  <c r="D20" i="7"/>
  <c r="C20" i="7"/>
  <c r="R19" i="7"/>
  <c r="Q19" i="7"/>
  <c r="P19" i="7"/>
  <c r="O19" i="7"/>
  <c r="L19" i="7"/>
  <c r="K19" i="7"/>
  <c r="J19" i="7"/>
  <c r="I19" i="7"/>
  <c r="F19" i="7"/>
  <c r="E19" i="7"/>
  <c r="D19" i="7"/>
  <c r="C19" i="7"/>
  <c r="R18" i="7"/>
  <c r="Q18" i="7"/>
  <c r="P18" i="7"/>
  <c r="O18" i="7"/>
  <c r="L18" i="7"/>
  <c r="K18" i="7"/>
  <c r="J18" i="7"/>
  <c r="I18" i="7"/>
  <c r="F18" i="7"/>
  <c r="E18" i="7"/>
  <c r="D18" i="7"/>
  <c r="C18" i="7"/>
  <c r="R17" i="7"/>
  <c r="Q17" i="7"/>
  <c r="P17" i="7"/>
  <c r="O17" i="7"/>
  <c r="L17" i="7"/>
  <c r="K17" i="7"/>
  <c r="J17" i="7"/>
  <c r="I17" i="7"/>
  <c r="F17" i="7"/>
  <c r="E17" i="7"/>
  <c r="D17" i="7"/>
  <c r="C17" i="7"/>
  <c r="R16" i="7"/>
  <c r="Q16" i="7"/>
  <c r="P16" i="7"/>
  <c r="O16" i="7"/>
  <c r="L16" i="7"/>
  <c r="K16" i="7"/>
  <c r="J16" i="7"/>
  <c r="I16" i="7"/>
  <c r="F16" i="7"/>
  <c r="E16" i="7"/>
  <c r="D16" i="7"/>
  <c r="C16" i="7"/>
  <c r="R15" i="7"/>
  <c r="Q15" i="7"/>
  <c r="P15" i="7"/>
  <c r="O15" i="7"/>
  <c r="L15" i="7"/>
  <c r="K15" i="7"/>
  <c r="J15" i="7"/>
  <c r="I15" i="7"/>
  <c r="F15" i="7"/>
  <c r="E15" i="7"/>
  <c r="D15" i="7"/>
  <c r="C15" i="7"/>
  <c r="R14" i="7"/>
  <c r="Q14" i="7"/>
  <c r="P14" i="7"/>
  <c r="O14" i="7"/>
  <c r="L14" i="7"/>
  <c r="K14" i="7"/>
  <c r="J14" i="7"/>
  <c r="I14" i="7"/>
  <c r="M14" i="7" s="1"/>
  <c r="F14" i="7"/>
  <c r="E14" i="7"/>
  <c r="D14" i="7"/>
  <c r="C14" i="7"/>
  <c r="R13" i="7"/>
  <c r="Q13" i="7"/>
  <c r="P13" i="7"/>
  <c r="O13" i="7"/>
  <c r="L13" i="7"/>
  <c r="K13" i="7"/>
  <c r="J13" i="7"/>
  <c r="I13" i="7"/>
  <c r="F13" i="7"/>
  <c r="E13" i="7"/>
  <c r="D13" i="7"/>
  <c r="C13" i="7"/>
  <c r="R12" i="7"/>
  <c r="Q12" i="7"/>
  <c r="P12" i="7"/>
  <c r="O12" i="7"/>
  <c r="L12" i="7"/>
  <c r="K12" i="7"/>
  <c r="J12" i="7"/>
  <c r="I12" i="7"/>
  <c r="F12" i="7"/>
  <c r="E12" i="7"/>
  <c r="D12" i="7"/>
  <c r="C12" i="7"/>
  <c r="R11" i="7"/>
  <c r="Q11" i="7"/>
  <c r="P11" i="7"/>
  <c r="O11" i="7"/>
  <c r="L11" i="7"/>
  <c r="K11" i="7"/>
  <c r="J11" i="7"/>
  <c r="I11" i="7"/>
  <c r="F11" i="7"/>
  <c r="E11" i="7"/>
  <c r="D11" i="7"/>
  <c r="C11" i="7"/>
  <c r="R10" i="7"/>
  <c r="Q10" i="7"/>
  <c r="P10" i="7"/>
  <c r="O10" i="7"/>
  <c r="L10" i="7"/>
  <c r="K10" i="7"/>
  <c r="J10" i="7"/>
  <c r="I10" i="7"/>
  <c r="F10" i="7"/>
  <c r="E10" i="7"/>
  <c r="D10" i="7"/>
  <c r="C10" i="7"/>
  <c r="R9" i="7"/>
  <c r="Q9" i="7"/>
  <c r="P9" i="7"/>
  <c r="O9" i="7"/>
  <c r="L9" i="7"/>
  <c r="K9" i="7"/>
  <c r="J9" i="7"/>
  <c r="I9" i="7"/>
  <c r="F9" i="7"/>
  <c r="E9" i="7"/>
  <c r="D9" i="7"/>
  <c r="C9" i="7"/>
  <c r="R8" i="7"/>
  <c r="Q8" i="7"/>
  <c r="P8" i="7"/>
  <c r="O8" i="7"/>
  <c r="L8" i="7"/>
  <c r="K8" i="7"/>
  <c r="J8" i="7"/>
  <c r="I8" i="7"/>
  <c r="F8" i="7"/>
  <c r="E8" i="7"/>
  <c r="D8" i="7"/>
  <c r="C8" i="7"/>
  <c r="R7" i="7"/>
  <c r="Q7" i="7"/>
  <c r="P7" i="7"/>
  <c r="O7" i="7"/>
  <c r="L7" i="7"/>
  <c r="K7" i="7"/>
  <c r="J7" i="7"/>
  <c r="I7" i="7"/>
  <c r="F7" i="7"/>
  <c r="E7" i="7"/>
  <c r="D7" i="7"/>
  <c r="C7" i="7"/>
  <c r="R6" i="7"/>
  <c r="Q6" i="7"/>
  <c r="P6" i="7"/>
  <c r="O6" i="7"/>
  <c r="L6" i="7"/>
  <c r="K6" i="7"/>
  <c r="J6" i="7"/>
  <c r="I6" i="7"/>
  <c r="F6" i="7"/>
  <c r="E6" i="7"/>
  <c r="D6" i="7"/>
  <c r="C6" i="7"/>
  <c r="R5" i="7"/>
  <c r="Q5" i="7"/>
  <c r="P5" i="7"/>
  <c r="O5" i="7"/>
  <c r="L5" i="7"/>
  <c r="K5" i="7"/>
  <c r="J5" i="7"/>
  <c r="I5" i="7"/>
  <c r="F5" i="7"/>
  <c r="E5" i="7"/>
  <c r="D5" i="7"/>
  <c r="C5" i="7"/>
  <c r="K54" i="6"/>
  <c r="J54" i="6"/>
  <c r="I54" i="6"/>
  <c r="H54" i="6"/>
  <c r="F54" i="6"/>
  <c r="E54" i="6"/>
  <c r="D54" i="6"/>
  <c r="C54" i="6"/>
  <c r="Y52" i="6"/>
  <c r="X52" i="6"/>
  <c r="W52" i="6"/>
  <c r="Z52" i="6" s="1"/>
  <c r="T52" i="6"/>
  <c r="S52" i="6"/>
  <c r="R52" i="6"/>
  <c r="O52" i="6"/>
  <c r="N52" i="6"/>
  <c r="M52" i="6"/>
  <c r="Y51" i="6"/>
  <c r="X51" i="6"/>
  <c r="W51" i="6"/>
  <c r="T51" i="6"/>
  <c r="S51" i="6"/>
  <c r="R51" i="6"/>
  <c r="U51" i="6" s="1"/>
  <c r="O51" i="6"/>
  <c r="N51" i="6"/>
  <c r="M51" i="6"/>
  <c r="Y50" i="6"/>
  <c r="X50" i="6"/>
  <c r="W50" i="6"/>
  <c r="T50" i="6"/>
  <c r="S50" i="6"/>
  <c r="R50" i="6"/>
  <c r="O50" i="6"/>
  <c r="N50" i="6"/>
  <c r="M50" i="6"/>
  <c r="P50" i="6" s="1"/>
  <c r="Y49" i="6"/>
  <c r="X49" i="6"/>
  <c r="W49" i="6"/>
  <c r="T49" i="6"/>
  <c r="S49" i="6"/>
  <c r="R49" i="6"/>
  <c r="O49" i="6"/>
  <c r="N49" i="6"/>
  <c r="M49" i="6"/>
  <c r="Y48" i="6"/>
  <c r="X48" i="6"/>
  <c r="W48" i="6"/>
  <c r="Z48" i="6" s="1"/>
  <c r="T48" i="6"/>
  <c r="S48" i="6"/>
  <c r="R48" i="6"/>
  <c r="O48" i="6"/>
  <c r="N48" i="6"/>
  <c r="M48" i="6"/>
  <c r="Y47" i="6"/>
  <c r="X47" i="6"/>
  <c r="W47" i="6"/>
  <c r="T47" i="6"/>
  <c r="S47" i="6"/>
  <c r="R47" i="6"/>
  <c r="U47" i="6" s="1"/>
  <c r="O47" i="6"/>
  <c r="N47" i="6"/>
  <c r="M47" i="6"/>
  <c r="Y46" i="6"/>
  <c r="X46" i="6"/>
  <c r="W46" i="6"/>
  <c r="T46" i="6"/>
  <c r="S46" i="6"/>
  <c r="R46" i="6"/>
  <c r="O46" i="6"/>
  <c r="N46" i="6"/>
  <c r="M46" i="6"/>
  <c r="P46" i="6" s="1"/>
  <c r="Y45" i="6"/>
  <c r="X45" i="6"/>
  <c r="W45" i="6"/>
  <c r="T45" i="6"/>
  <c r="S45" i="6"/>
  <c r="R45" i="6"/>
  <c r="O45" i="6"/>
  <c r="N45" i="6"/>
  <c r="M45" i="6"/>
  <c r="Y44" i="6"/>
  <c r="X44" i="6"/>
  <c r="W44" i="6"/>
  <c r="Z44" i="6" s="1"/>
  <c r="T44" i="6"/>
  <c r="S44" i="6"/>
  <c r="R44" i="6"/>
  <c r="O44" i="6"/>
  <c r="N44" i="6"/>
  <c r="M44" i="6"/>
  <c r="Y43" i="6"/>
  <c r="X43" i="6"/>
  <c r="W43" i="6"/>
  <c r="T43" i="6"/>
  <c r="S43" i="6"/>
  <c r="R43" i="6"/>
  <c r="U43" i="6" s="1"/>
  <c r="O43" i="6"/>
  <c r="N43" i="6"/>
  <c r="M43" i="6"/>
  <c r="Y42" i="6"/>
  <c r="X42" i="6"/>
  <c r="W42" i="6"/>
  <c r="T42" i="6"/>
  <c r="S42" i="6"/>
  <c r="R42" i="6"/>
  <c r="O42" i="6"/>
  <c r="N42" i="6"/>
  <c r="M42" i="6"/>
  <c r="P42" i="6" s="1"/>
  <c r="Y41" i="6"/>
  <c r="X41" i="6"/>
  <c r="W41" i="6"/>
  <c r="T41" i="6"/>
  <c r="S41" i="6"/>
  <c r="R41" i="6"/>
  <c r="O41" i="6"/>
  <c r="N41" i="6"/>
  <c r="M41" i="6"/>
  <c r="Y40" i="6"/>
  <c r="X40" i="6"/>
  <c r="W40" i="6"/>
  <c r="Z40" i="6" s="1"/>
  <c r="T40" i="6"/>
  <c r="S40" i="6"/>
  <c r="R40" i="6"/>
  <c r="O40" i="6"/>
  <c r="N40" i="6"/>
  <c r="M40" i="6"/>
  <c r="Y39" i="6"/>
  <c r="X39" i="6"/>
  <c r="W39" i="6"/>
  <c r="T39" i="6"/>
  <c r="S39" i="6"/>
  <c r="R39" i="6"/>
  <c r="U39" i="6" s="1"/>
  <c r="O39" i="6"/>
  <c r="N39" i="6"/>
  <c r="M39" i="6"/>
  <c r="Y38" i="6"/>
  <c r="X38" i="6"/>
  <c r="W38" i="6"/>
  <c r="Z38" i="6" s="1"/>
  <c r="T38" i="6"/>
  <c r="S38" i="6"/>
  <c r="R38" i="6"/>
  <c r="O38" i="6"/>
  <c r="N38" i="6"/>
  <c r="M38" i="6"/>
  <c r="P38" i="6" s="1"/>
  <c r="Y37" i="6"/>
  <c r="X37" i="6"/>
  <c r="W37" i="6"/>
  <c r="T37" i="6"/>
  <c r="S37" i="6"/>
  <c r="R37" i="6"/>
  <c r="O37" i="6"/>
  <c r="N37" i="6"/>
  <c r="M37" i="6"/>
  <c r="Y36" i="6"/>
  <c r="X36" i="6"/>
  <c r="W36" i="6"/>
  <c r="Z36" i="6" s="1"/>
  <c r="T36" i="6"/>
  <c r="S36" i="6"/>
  <c r="R36" i="6"/>
  <c r="O36" i="6"/>
  <c r="N36" i="6"/>
  <c r="M36" i="6"/>
  <c r="Y35" i="6"/>
  <c r="X35" i="6"/>
  <c r="W35" i="6"/>
  <c r="T35" i="6"/>
  <c r="S35" i="6"/>
  <c r="R35" i="6"/>
  <c r="U35" i="6" s="1"/>
  <c r="O35" i="6"/>
  <c r="N35" i="6"/>
  <c r="M35" i="6"/>
  <c r="Y34" i="6"/>
  <c r="X34" i="6"/>
  <c r="W34" i="6"/>
  <c r="Z34" i="6" s="1"/>
  <c r="T34" i="6"/>
  <c r="S34" i="6"/>
  <c r="R34" i="6"/>
  <c r="O34" i="6"/>
  <c r="N34" i="6"/>
  <c r="M34" i="6"/>
  <c r="Y33" i="6"/>
  <c r="X33" i="6"/>
  <c r="W33" i="6"/>
  <c r="T33" i="6"/>
  <c r="S33" i="6"/>
  <c r="R33" i="6"/>
  <c r="O33" i="6"/>
  <c r="N33" i="6"/>
  <c r="M33" i="6"/>
  <c r="Y32" i="6"/>
  <c r="X32" i="6"/>
  <c r="W32" i="6"/>
  <c r="T32" i="6"/>
  <c r="S32" i="6"/>
  <c r="R32" i="6"/>
  <c r="O32" i="6"/>
  <c r="N32" i="6"/>
  <c r="M32" i="6"/>
  <c r="Y31" i="6"/>
  <c r="X31" i="6"/>
  <c r="W31" i="6"/>
  <c r="T31" i="6"/>
  <c r="S31" i="6"/>
  <c r="R31" i="6"/>
  <c r="O31" i="6"/>
  <c r="N31" i="6"/>
  <c r="M31" i="6"/>
  <c r="Y30" i="6"/>
  <c r="X30" i="6"/>
  <c r="W30" i="6"/>
  <c r="T30" i="6"/>
  <c r="S30" i="6"/>
  <c r="R30" i="6"/>
  <c r="O30" i="6"/>
  <c r="N30" i="6"/>
  <c r="M30" i="6"/>
  <c r="Y29" i="6"/>
  <c r="X29" i="6"/>
  <c r="W29" i="6"/>
  <c r="T29" i="6"/>
  <c r="S29" i="6"/>
  <c r="R29" i="6"/>
  <c r="O29" i="6"/>
  <c r="N29" i="6"/>
  <c r="M29" i="6"/>
  <c r="Y28" i="6"/>
  <c r="X28" i="6"/>
  <c r="W28" i="6"/>
  <c r="T28" i="6"/>
  <c r="S28" i="6"/>
  <c r="R28" i="6"/>
  <c r="O28" i="6"/>
  <c r="N28" i="6"/>
  <c r="M28" i="6"/>
  <c r="Y27" i="6"/>
  <c r="X27" i="6"/>
  <c r="W27" i="6"/>
  <c r="T27" i="6"/>
  <c r="S27" i="6"/>
  <c r="R27" i="6"/>
  <c r="O27" i="6"/>
  <c r="N27" i="6"/>
  <c r="M27" i="6"/>
  <c r="Y26" i="6"/>
  <c r="X26" i="6"/>
  <c r="W26" i="6"/>
  <c r="T26" i="6"/>
  <c r="S26" i="6"/>
  <c r="R26" i="6"/>
  <c r="O26" i="6"/>
  <c r="N26" i="6"/>
  <c r="M26" i="6"/>
  <c r="P26" i="6" s="1"/>
  <c r="Y25" i="6"/>
  <c r="X25" i="6"/>
  <c r="W25" i="6"/>
  <c r="Z25" i="6" s="1"/>
  <c r="T25" i="6"/>
  <c r="S25" i="6"/>
  <c r="R25" i="6"/>
  <c r="U25" i="6" s="1"/>
  <c r="O25" i="6"/>
  <c r="N25" i="6"/>
  <c r="M25" i="6"/>
  <c r="Y24" i="6"/>
  <c r="X24" i="6"/>
  <c r="W24" i="6"/>
  <c r="Z24" i="6" s="1"/>
  <c r="T24" i="6"/>
  <c r="S24" i="6"/>
  <c r="R24" i="6"/>
  <c r="U24" i="6" s="1"/>
  <c r="O24" i="6"/>
  <c r="N24" i="6"/>
  <c r="M24" i="6"/>
  <c r="Y23" i="6"/>
  <c r="X23" i="6"/>
  <c r="W23" i="6"/>
  <c r="T23" i="6"/>
  <c r="S23" i="6"/>
  <c r="R23" i="6"/>
  <c r="U23" i="6" s="1"/>
  <c r="O23" i="6"/>
  <c r="N23" i="6"/>
  <c r="M23" i="6"/>
  <c r="P23" i="6" s="1"/>
  <c r="Y22" i="6"/>
  <c r="X22" i="6"/>
  <c r="W22" i="6"/>
  <c r="T22" i="6"/>
  <c r="S22" i="6"/>
  <c r="R22" i="6"/>
  <c r="O22" i="6"/>
  <c r="N22" i="6"/>
  <c r="M22" i="6"/>
  <c r="P22" i="6" s="1"/>
  <c r="Y21" i="6"/>
  <c r="X21" i="6"/>
  <c r="W21" i="6"/>
  <c r="Z21" i="6" s="1"/>
  <c r="T21" i="6"/>
  <c r="S21" i="6"/>
  <c r="R21" i="6"/>
  <c r="U21" i="6" s="1"/>
  <c r="O21" i="6"/>
  <c r="N21" i="6"/>
  <c r="M21" i="6"/>
  <c r="Y20" i="6"/>
  <c r="X20" i="6"/>
  <c r="W20" i="6"/>
  <c r="Z20" i="6" s="1"/>
  <c r="T20" i="6"/>
  <c r="S20" i="6"/>
  <c r="R20" i="6"/>
  <c r="U20" i="6" s="1"/>
  <c r="O20" i="6"/>
  <c r="N20" i="6"/>
  <c r="M20" i="6"/>
  <c r="P20" i="6" s="1"/>
  <c r="Y19" i="6"/>
  <c r="X19" i="6"/>
  <c r="W19" i="6"/>
  <c r="T19" i="6"/>
  <c r="S19" i="6"/>
  <c r="R19" i="6"/>
  <c r="U19" i="6" s="1"/>
  <c r="O19" i="6"/>
  <c r="N19" i="6"/>
  <c r="M19" i="6"/>
  <c r="P19" i="6" s="1"/>
  <c r="Y18" i="6"/>
  <c r="X18" i="6"/>
  <c r="W18" i="6"/>
  <c r="T18" i="6"/>
  <c r="S18" i="6"/>
  <c r="R18" i="6"/>
  <c r="O18" i="6"/>
  <c r="N18" i="6"/>
  <c r="M18" i="6"/>
  <c r="P18" i="6" s="1"/>
  <c r="Y17" i="6"/>
  <c r="X17" i="6"/>
  <c r="W17" i="6"/>
  <c r="Z17" i="6" s="1"/>
  <c r="T17" i="6"/>
  <c r="S17" i="6"/>
  <c r="R17" i="6"/>
  <c r="O17" i="6"/>
  <c r="N17" i="6"/>
  <c r="M17" i="6"/>
  <c r="Y16" i="6"/>
  <c r="X16" i="6"/>
  <c r="W16" i="6"/>
  <c r="Z16" i="6" s="1"/>
  <c r="T16" i="6"/>
  <c r="S16" i="6"/>
  <c r="R16" i="6"/>
  <c r="U16" i="6" s="1"/>
  <c r="O16" i="6"/>
  <c r="N16" i="6"/>
  <c r="M16" i="6"/>
  <c r="P16" i="6" s="1"/>
  <c r="Y15" i="6"/>
  <c r="X15" i="6"/>
  <c r="W15" i="6"/>
  <c r="Z15" i="6" s="1"/>
  <c r="T15" i="6"/>
  <c r="S15" i="6"/>
  <c r="R15" i="6"/>
  <c r="U15" i="6" s="1"/>
  <c r="O15" i="6"/>
  <c r="N15" i="6"/>
  <c r="M15" i="6"/>
  <c r="P15" i="6" s="1"/>
  <c r="Y14" i="6"/>
  <c r="X14" i="6"/>
  <c r="W14" i="6"/>
  <c r="Z14" i="6" s="1"/>
  <c r="T14" i="6"/>
  <c r="S14" i="6"/>
  <c r="R14" i="6"/>
  <c r="U14" i="6" s="1"/>
  <c r="O14" i="6"/>
  <c r="N14" i="6"/>
  <c r="M14" i="6"/>
  <c r="P14" i="6" s="1"/>
  <c r="Y13" i="6"/>
  <c r="X13" i="6"/>
  <c r="W13" i="6"/>
  <c r="Z13" i="6" s="1"/>
  <c r="T13" i="6"/>
  <c r="S13" i="6"/>
  <c r="R13" i="6"/>
  <c r="U13" i="6" s="1"/>
  <c r="O13" i="6"/>
  <c r="N13" i="6"/>
  <c r="M13" i="6"/>
  <c r="P13" i="6" s="1"/>
  <c r="Y12" i="6"/>
  <c r="X12" i="6"/>
  <c r="W12" i="6"/>
  <c r="Z12" i="6" s="1"/>
  <c r="T12" i="6"/>
  <c r="S12" i="6"/>
  <c r="R12" i="6"/>
  <c r="U12" i="6" s="1"/>
  <c r="O12" i="6"/>
  <c r="N12" i="6"/>
  <c r="M12" i="6"/>
  <c r="P12" i="6" s="1"/>
  <c r="Y11" i="6"/>
  <c r="X11" i="6"/>
  <c r="W11" i="6"/>
  <c r="Z11" i="6" s="1"/>
  <c r="T11" i="6"/>
  <c r="S11" i="6"/>
  <c r="R11" i="6"/>
  <c r="U11" i="6" s="1"/>
  <c r="O11" i="6"/>
  <c r="N11" i="6"/>
  <c r="M11" i="6"/>
  <c r="P11" i="6" s="1"/>
  <c r="Y10" i="6"/>
  <c r="X10" i="6"/>
  <c r="W10" i="6"/>
  <c r="Z10" i="6" s="1"/>
  <c r="T10" i="6"/>
  <c r="S10" i="6"/>
  <c r="R10" i="6"/>
  <c r="U10" i="6" s="1"/>
  <c r="O10" i="6"/>
  <c r="N10" i="6"/>
  <c r="M10" i="6"/>
  <c r="P10" i="6" s="1"/>
  <c r="Y9" i="6"/>
  <c r="X9" i="6"/>
  <c r="W9" i="6"/>
  <c r="Z9" i="6" s="1"/>
  <c r="T9" i="6"/>
  <c r="S9" i="6"/>
  <c r="R9" i="6"/>
  <c r="U9" i="6" s="1"/>
  <c r="O9" i="6"/>
  <c r="N9" i="6"/>
  <c r="M9" i="6"/>
  <c r="P9" i="6" s="1"/>
  <c r="Y8" i="6"/>
  <c r="X8" i="6"/>
  <c r="W8" i="6"/>
  <c r="Z8" i="6" s="1"/>
  <c r="T8" i="6"/>
  <c r="S8" i="6"/>
  <c r="R8" i="6"/>
  <c r="U8" i="6" s="1"/>
  <c r="O8" i="6"/>
  <c r="N8" i="6"/>
  <c r="M8" i="6"/>
  <c r="P8" i="6" s="1"/>
  <c r="Y7" i="6"/>
  <c r="X7" i="6"/>
  <c r="W7" i="6"/>
  <c r="Z7" i="6" s="1"/>
  <c r="T7" i="6"/>
  <c r="S7" i="6"/>
  <c r="R7" i="6"/>
  <c r="U7" i="6" s="1"/>
  <c r="O7" i="6"/>
  <c r="N7" i="6"/>
  <c r="M7" i="6"/>
  <c r="P7" i="6" s="1"/>
  <c r="Y6" i="6"/>
  <c r="X6" i="6"/>
  <c r="W6" i="6"/>
  <c r="Z6" i="6" s="1"/>
  <c r="T6" i="6"/>
  <c r="S6" i="6"/>
  <c r="R6" i="6"/>
  <c r="O6" i="6"/>
  <c r="N6" i="6"/>
  <c r="M6" i="6"/>
  <c r="B55" i="5"/>
  <c r="C54" i="5"/>
  <c r="I53" i="5"/>
  <c r="H53" i="5"/>
  <c r="G53" i="5"/>
  <c r="F53" i="5"/>
  <c r="E53" i="5"/>
  <c r="D53" i="5"/>
  <c r="I52" i="5"/>
  <c r="H52" i="5"/>
  <c r="G52" i="5"/>
  <c r="F52" i="5"/>
  <c r="E52" i="5"/>
  <c r="D52" i="5"/>
  <c r="I51" i="5"/>
  <c r="H51" i="5"/>
  <c r="G51" i="5"/>
  <c r="F51" i="5"/>
  <c r="E51" i="5"/>
  <c r="D51" i="5"/>
  <c r="I50" i="5"/>
  <c r="H50" i="5"/>
  <c r="G50" i="5"/>
  <c r="F50" i="5"/>
  <c r="E50" i="5"/>
  <c r="D50" i="5"/>
  <c r="I49" i="5"/>
  <c r="H49" i="5"/>
  <c r="G49" i="5"/>
  <c r="F49" i="5"/>
  <c r="E49" i="5"/>
  <c r="D49" i="5"/>
  <c r="I48" i="5"/>
  <c r="H48" i="5"/>
  <c r="G48" i="5"/>
  <c r="F48" i="5"/>
  <c r="E48" i="5"/>
  <c r="D48" i="5"/>
  <c r="I47" i="5"/>
  <c r="H47" i="5"/>
  <c r="G47" i="5"/>
  <c r="F47" i="5"/>
  <c r="E47" i="5"/>
  <c r="D47" i="5"/>
  <c r="I46" i="5"/>
  <c r="H46" i="5"/>
  <c r="G46" i="5"/>
  <c r="F46" i="5"/>
  <c r="E46" i="5"/>
  <c r="D46" i="5"/>
  <c r="I45" i="5"/>
  <c r="H45" i="5"/>
  <c r="G45" i="5"/>
  <c r="F45" i="5"/>
  <c r="E45" i="5"/>
  <c r="D45" i="5"/>
  <c r="I44" i="5"/>
  <c r="H44" i="5"/>
  <c r="G44" i="5"/>
  <c r="F44" i="5"/>
  <c r="E44" i="5"/>
  <c r="D44" i="5"/>
  <c r="I43" i="5"/>
  <c r="H43" i="5"/>
  <c r="G43" i="5"/>
  <c r="F43" i="5"/>
  <c r="E43" i="5"/>
  <c r="D43" i="5"/>
  <c r="I42" i="5"/>
  <c r="H42" i="5"/>
  <c r="G42" i="5"/>
  <c r="F42" i="5"/>
  <c r="E42" i="5"/>
  <c r="D42" i="5"/>
  <c r="I41" i="5"/>
  <c r="H41" i="5"/>
  <c r="G41" i="5"/>
  <c r="F41" i="5"/>
  <c r="E41" i="5"/>
  <c r="D41" i="5"/>
  <c r="I40" i="5"/>
  <c r="H40" i="5"/>
  <c r="G40" i="5"/>
  <c r="F40" i="5"/>
  <c r="E40" i="5"/>
  <c r="D40" i="5"/>
  <c r="I39" i="5"/>
  <c r="H39" i="5"/>
  <c r="G39" i="5"/>
  <c r="F39" i="5"/>
  <c r="E39" i="5"/>
  <c r="D39" i="5"/>
  <c r="I38" i="5"/>
  <c r="H38" i="5"/>
  <c r="G38" i="5"/>
  <c r="G54" i="5" s="1"/>
  <c r="F38" i="5"/>
  <c r="E38" i="5"/>
  <c r="D38" i="5"/>
  <c r="C37" i="5"/>
  <c r="I36" i="5"/>
  <c r="H36" i="5"/>
  <c r="G36" i="5"/>
  <c r="F36" i="5"/>
  <c r="J36" i="5" s="1"/>
  <c r="E36" i="5"/>
  <c r="D36" i="5"/>
  <c r="I35" i="5"/>
  <c r="H35" i="5"/>
  <c r="G35" i="5"/>
  <c r="F35" i="5"/>
  <c r="E35" i="5"/>
  <c r="D35" i="5"/>
  <c r="I34" i="5"/>
  <c r="H34" i="5"/>
  <c r="G34" i="5"/>
  <c r="F34" i="5"/>
  <c r="J34" i="5" s="1"/>
  <c r="E34" i="5"/>
  <c r="D34" i="5"/>
  <c r="I33" i="5"/>
  <c r="H33" i="5"/>
  <c r="G33" i="5"/>
  <c r="F33" i="5"/>
  <c r="E33" i="5"/>
  <c r="D33" i="5"/>
  <c r="I32" i="5"/>
  <c r="H32" i="5"/>
  <c r="G32" i="5"/>
  <c r="F32" i="5"/>
  <c r="J32" i="5" s="1"/>
  <c r="E32" i="5"/>
  <c r="D32" i="5"/>
  <c r="I31" i="5"/>
  <c r="H31" i="5"/>
  <c r="G31" i="5"/>
  <c r="F31" i="5"/>
  <c r="E31" i="5"/>
  <c r="D31" i="5"/>
  <c r="I30" i="5"/>
  <c r="H30" i="5"/>
  <c r="G30" i="5"/>
  <c r="F30" i="5"/>
  <c r="J30" i="5" s="1"/>
  <c r="E30" i="5"/>
  <c r="D30" i="5"/>
  <c r="I29" i="5"/>
  <c r="H29" i="5"/>
  <c r="G29" i="5"/>
  <c r="F29" i="5"/>
  <c r="E29" i="5"/>
  <c r="D29" i="5"/>
  <c r="I28" i="5"/>
  <c r="H28" i="5"/>
  <c r="G28" i="5"/>
  <c r="F28" i="5"/>
  <c r="J28" i="5" s="1"/>
  <c r="E28" i="5"/>
  <c r="D28" i="5"/>
  <c r="I27" i="5"/>
  <c r="H27" i="5"/>
  <c r="G27" i="5"/>
  <c r="G37" i="5" s="1"/>
  <c r="F27" i="5"/>
  <c r="E27" i="5"/>
  <c r="D27" i="5"/>
  <c r="C26" i="5"/>
  <c r="I25" i="5"/>
  <c r="H25" i="5"/>
  <c r="G25" i="5"/>
  <c r="F25" i="5"/>
  <c r="E25" i="5"/>
  <c r="D25" i="5"/>
  <c r="I24" i="5"/>
  <c r="H24" i="5"/>
  <c r="G24" i="5"/>
  <c r="F24" i="5"/>
  <c r="E24" i="5"/>
  <c r="D24" i="5"/>
  <c r="I23" i="5"/>
  <c r="H23" i="5"/>
  <c r="G23" i="5"/>
  <c r="F23" i="5"/>
  <c r="E23" i="5"/>
  <c r="D23" i="5"/>
  <c r="I22" i="5"/>
  <c r="H22" i="5"/>
  <c r="G22" i="5"/>
  <c r="F22" i="5"/>
  <c r="E22" i="5"/>
  <c r="D22" i="5"/>
  <c r="I21" i="5"/>
  <c r="H21" i="5"/>
  <c r="G21" i="5"/>
  <c r="F21" i="5"/>
  <c r="E21" i="5"/>
  <c r="D21" i="5"/>
  <c r="I20" i="5"/>
  <c r="H20" i="5"/>
  <c r="G20" i="5"/>
  <c r="F20" i="5"/>
  <c r="E20" i="5"/>
  <c r="D20" i="5"/>
  <c r="I19" i="5"/>
  <c r="H19" i="5"/>
  <c r="G19" i="5"/>
  <c r="F19" i="5"/>
  <c r="E19" i="5"/>
  <c r="D19" i="5"/>
  <c r="I18" i="5"/>
  <c r="H18" i="5"/>
  <c r="G18" i="5"/>
  <c r="F18" i="5"/>
  <c r="E18" i="5"/>
  <c r="D18" i="5"/>
  <c r="I17" i="5"/>
  <c r="H17" i="5"/>
  <c r="G17" i="5"/>
  <c r="F17" i="5"/>
  <c r="E17" i="5"/>
  <c r="D17" i="5"/>
  <c r="I16" i="5"/>
  <c r="H16" i="5"/>
  <c r="G16" i="5"/>
  <c r="F16" i="5"/>
  <c r="E16" i="5"/>
  <c r="D16" i="5"/>
  <c r="I15" i="5"/>
  <c r="H15" i="5"/>
  <c r="G15" i="5"/>
  <c r="F15" i="5"/>
  <c r="E15" i="5"/>
  <c r="D15" i="5"/>
  <c r="I14" i="5"/>
  <c r="I26" i="5" s="1"/>
  <c r="H14" i="5"/>
  <c r="H26" i="5" s="1"/>
  <c r="G14" i="5"/>
  <c r="F14" i="5"/>
  <c r="E14" i="5"/>
  <c r="E26" i="5" s="1"/>
  <c r="D14" i="5"/>
  <c r="D26" i="5" s="1"/>
  <c r="C13" i="5"/>
  <c r="I12" i="5"/>
  <c r="H12" i="5"/>
  <c r="G12" i="5"/>
  <c r="F12" i="5"/>
  <c r="E12" i="5"/>
  <c r="D12" i="5"/>
  <c r="I11" i="5"/>
  <c r="H11" i="5"/>
  <c r="G11" i="5"/>
  <c r="F11" i="5"/>
  <c r="J11" i="5" s="1"/>
  <c r="E11" i="5"/>
  <c r="D11" i="5"/>
  <c r="I10" i="5"/>
  <c r="H10" i="5"/>
  <c r="G10" i="5"/>
  <c r="F10" i="5"/>
  <c r="E10" i="5"/>
  <c r="D10" i="5"/>
  <c r="I9" i="5"/>
  <c r="H9" i="5"/>
  <c r="G9" i="5"/>
  <c r="F9" i="5"/>
  <c r="J9" i="5" s="1"/>
  <c r="E9" i="5"/>
  <c r="D9" i="5"/>
  <c r="I8" i="5"/>
  <c r="H8" i="5"/>
  <c r="G8" i="5"/>
  <c r="F8" i="5"/>
  <c r="E8" i="5"/>
  <c r="D8" i="5"/>
  <c r="I7" i="5"/>
  <c r="H7" i="5"/>
  <c r="G7" i="5"/>
  <c r="F7" i="5"/>
  <c r="J7" i="5" s="1"/>
  <c r="E7" i="5"/>
  <c r="D7" i="5"/>
  <c r="I6" i="5"/>
  <c r="H6" i="5"/>
  <c r="G6" i="5"/>
  <c r="F6" i="5"/>
  <c r="E6" i="5"/>
  <c r="D6" i="5"/>
  <c r="I5" i="5"/>
  <c r="H5" i="5"/>
  <c r="G5" i="5"/>
  <c r="F5" i="5"/>
  <c r="J5" i="5" s="1"/>
  <c r="E5" i="5"/>
  <c r="D5" i="5"/>
  <c r="I4" i="5"/>
  <c r="I13" i="5" s="1"/>
  <c r="H4" i="5"/>
  <c r="H13" i="5" s="1"/>
  <c r="G4" i="5"/>
  <c r="G13" i="5" s="1"/>
  <c r="F4" i="5"/>
  <c r="E4" i="5"/>
  <c r="E13" i="5" s="1"/>
  <c r="D4" i="5"/>
  <c r="D13" i="5" s="1"/>
  <c r="B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I4" i="4"/>
  <c r="H4" i="4"/>
  <c r="G4" i="4"/>
  <c r="F4" i="4"/>
  <c r="F51" i="4" s="1"/>
  <c r="E4" i="4"/>
  <c r="D4" i="4"/>
  <c r="O51" i="3"/>
  <c r="M51" i="3"/>
  <c r="K51" i="3"/>
  <c r="F51" i="3"/>
  <c r="D51" i="3"/>
  <c r="D23" i="3" s="1"/>
  <c r="B51" i="3"/>
  <c r="O50" i="3"/>
  <c r="M50" i="3"/>
  <c r="K50" i="3"/>
  <c r="F50" i="3"/>
  <c r="F22" i="3" s="1"/>
  <c r="D50" i="3"/>
  <c r="B50" i="3"/>
  <c r="O49" i="3"/>
  <c r="M49" i="3"/>
  <c r="K49" i="3"/>
  <c r="F49" i="3"/>
  <c r="D49" i="3"/>
  <c r="B49" i="3"/>
  <c r="O48" i="3"/>
  <c r="M48" i="3"/>
  <c r="D20" i="3" s="1"/>
  <c r="K48" i="3"/>
  <c r="F48" i="3"/>
  <c r="D48" i="3"/>
  <c r="B48" i="3"/>
  <c r="M47" i="3"/>
  <c r="Q47" i="3" s="1"/>
  <c r="K47" i="3"/>
  <c r="F47" i="3"/>
  <c r="D47" i="3"/>
  <c r="B47" i="3"/>
  <c r="B19" i="3" s="1"/>
  <c r="M46" i="3"/>
  <c r="K46" i="3"/>
  <c r="D46" i="3"/>
  <c r="B46" i="3"/>
  <c r="Q45" i="3"/>
  <c r="L45" i="3" s="1"/>
  <c r="K45" i="3"/>
  <c r="B45" i="3"/>
  <c r="H45" i="3" s="1"/>
  <c r="C45" i="3" s="1"/>
  <c r="K44" i="3"/>
  <c r="B44" i="3"/>
  <c r="H44" i="3" s="1"/>
  <c r="Q43" i="3"/>
  <c r="L43" i="3" s="1"/>
  <c r="K43" i="3"/>
  <c r="B43" i="3"/>
  <c r="K42" i="3"/>
  <c r="B42" i="3"/>
  <c r="H42" i="3" s="1"/>
  <c r="K41" i="3"/>
  <c r="Q41" i="3" s="1"/>
  <c r="L41" i="3" s="1"/>
  <c r="B41" i="3"/>
  <c r="K40" i="3"/>
  <c r="B40" i="3"/>
  <c r="H40" i="3" s="1"/>
  <c r="K39" i="3"/>
  <c r="Q39" i="3" s="1"/>
  <c r="L39" i="3" s="1"/>
  <c r="H39" i="3"/>
  <c r="C39" i="3" s="1"/>
  <c r="B39" i="3"/>
  <c r="K38" i="3"/>
  <c r="B38" i="3"/>
  <c r="H38" i="3" s="1"/>
  <c r="Q37" i="3"/>
  <c r="L37" i="3" s="1"/>
  <c r="K37" i="3"/>
  <c r="B37" i="3"/>
  <c r="H37" i="3" s="1"/>
  <c r="C37" i="3" s="1"/>
  <c r="B36" i="3"/>
  <c r="B35" i="3"/>
  <c r="H35" i="3" s="1"/>
  <c r="H34" i="3"/>
  <c r="C34" i="3" s="1"/>
  <c r="B34" i="3"/>
  <c r="B33" i="3"/>
  <c r="B32" i="3"/>
  <c r="D22" i="3"/>
  <c r="F21" i="3"/>
  <c r="B21" i="3"/>
  <c r="F19" i="3"/>
  <c r="B17" i="3"/>
  <c r="H17" i="3" s="1"/>
  <c r="B16" i="3"/>
  <c r="B15" i="3"/>
  <c r="B14" i="3"/>
  <c r="H14" i="3" s="1"/>
  <c r="B13" i="3"/>
  <c r="H13" i="3" s="1"/>
  <c r="C13" i="3" s="1"/>
  <c r="H12" i="3"/>
  <c r="C12" i="3" s="1"/>
  <c r="B12" i="3"/>
  <c r="B11" i="3"/>
  <c r="B10" i="3"/>
  <c r="H10" i="3" s="1"/>
  <c r="H9" i="3"/>
  <c r="C9" i="3" s="1"/>
  <c r="B9" i="3"/>
  <c r="B8" i="3"/>
  <c r="H8" i="3" s="1"/>
  <c r="C8" i="3" s="1"/>
  <c r="B7" i="3"/>
  <c r="B6" i="3"/>
  <c r="H6" i="3" s="1"/>
  <c r="H5" i="3"/>
  <c r="C5" i="3" s="1"/>
  <c r="B5" i="3"/>
  <c r="B4" i="3"/>
  <c r="K24" i="2"/>
  <c r="J24" i="2"/>
  <c r="L24" i="2" s="1"/>
  <c r="D24" i="2"/>
  <c r="C24" i="2"/>
  <c r="B24" i="2"/>
  <c r="K23" i="2"/>
  <c r="J23" i="2"/>
  <c r="L23" i="2" s="1"/>
  <c r="C23" i="2"/>
  <c r="B23" i="2"/>
  <c r="D23" i="2" s="1"/>
  <c r="K22" i="2"/>
  <c r="C22" i="2"/>
  <c r="B22" i="2"/>
  <c r="K21" i="2"/>
  <c r="C21" i="2"/>
  <c r="B21" i="2"/>
  <c r="K20" i="2"/>
  <c r="J20" i="2"/>
  <c r="L20" i="2" s="1"/>
  <c r="D20" i="2"/>
  <c r="C20" i="2"/>
  <c r="B20" i="2"/>
  <c r="K19" i="2"/>
  <c r="J19" i="2"/>
  <c r="L19" i="2" s="1"/>
  <c r="D19" i="2"/>
  <c r="C19" i="2"/>
  <c r="B19" i="2"/>
  <c r="K18" i="2"/>
  <c r="J18" i="2"/>
  <c r="L18" i="2" s="1"/>
  <c r="C18" i="2"/>
  <c r="B18" i="2"/>
  <c r="K17" i="2"/>
  <c r="C17" i="2"/>
  <c r="B17" i="2"/>
  <c r="K16" i="2"/>
  <c r="C16" i="2"/>
  <c r="D16" i="2" s="1"/>
  <c r="B16" i="2"/>
  <c r="K15" i="2"/>
  <c r="J15" i="2"/>
  <c r="L15" i="2" s="1"/>
  <c r="C15" i="2"/>
  <c r="B15" i="2"/>
  <c r="K14" i="2"/>
  <c r="J14" i="2"/>
  <c r="L14" i="2" s="1"/>
  <c r="D14" i="2"/>
  <c r="C14" i="2"/>
  <c r="B14" i="2"/>
  <c r="K13" i="2"/>
  <c r="J13" i="2"/>
  <c r="L13" i="2" s="1"/>
  <c r="C13" i="2"/>
  <c r="B13" i="2"/>
  <c r="K12" i="2"/>
  <c r="C12" i="2"/>
  <c r="B12" i="2"/>
  <c r="K11" i="2"/>
  <c r="J11" i="2"/>
  <c r="L11" i="2" s="1"/>
  <c r="C11" i="2"/>
  <c r="B11" i="2"/>
  <c r="K10" i="2"/>
  <c r="J10" i="2"/>
  <c r="L10" i="2" s="1"/>
  <c r="O10" i="2" s="1"/>
  <c r="D10" i="2"/>
  <c r="C10" i="2"/>
  <c r="B10" i="2"/>
  <c r="B9" i="2"/>
  <c r="J9" i="2" s="1"/>
  <c r="L9" i="2" s="1"/>
  <c r="J8" i="2"/>
  <c r="L8" i="2" s="1"/>
  <c r="B8" i="2"/>
  <c r="D8" i="2" s="1"/>
  <c r="B7" i="2"/>
  <c r="J7" i="2" s="1"/>
  <c r="L7" i="2" s="1"/>
  <c r="J6" i="2"/>
  <c r="L6" i="2" s="1"/>
  <c r="B6" i="2"/>
  <c r="D6" i="2" s="1"/>
  <c r="B5" i="2"/>
  <c r="J5" i="2" s="1"/>
  <c r="F17" i="2" l="1"/>
  <c r="J17" i="2"/>
  <c r="L17" i="2" s="1"/>
  <c r="D17" i="2"/>
  <c r="H4" i="3"/>
  <c r="C4" i="3"/>
  <c r="C16" i="3"/>
  <c r="H43" i="3"/>
  <c r="C43" i="3" s="1"/>
  <c r="G17" i="2"/>
  <c r="G51" i="4"/>
  <c r="G11" i="2"/>
  <c r="F16" i="2"/>
  <c r="D22" i="2"/>
  <c r="F22" i="2" s="1"/>
  <c r="J22" i="2"/>
  <c r="L22" i="2" s="1"/>
  <c r="O22" i="2" s="1"/>
  <c r="H33" i="3"/>
  <c r="C33" i="3" s="1"/>
  <c r="M53" i="6"/>
  <c r="P6" i="6"/>
  <c r="O13" i="2"/>
  <c r="D15" i="2"/>
  <c r="G15" i="2" s="1"/>
  <c r="H46" i="3"/>
  <c r="E46" i="3" s="1"/>
  <c r="B18" i="3"/>
  <c r="K26" i="2"/>
  <c r="D12" i="2"/>
  <c r="F12" i="2" s="1"/>
  <c r="F14" i="2"/>
  <c r="O14" i="2"/>
  <c r="O17" i="2"/>
  <c r="O18" i="2"/>
  <c r="D19" i="3"/>
  <c r="H19" i="3" s="1"/>
  <c r="C55" i="5"/>
  <c r="D11" i="2"/>
  <c r="G16" i="2"/>
  <c r="F10" i="2"/>
  <c r="C26" i="2"/>
  <c r="F11" i="2"/>
  <c r="J12" i="2"/>
  <c r="L12" i="2" s="1"/>
  <c r="D13" i="2"/>
  <c r="G13" i="2" s="1"/>
  <c r="G14" i="2"/>
  <c r="D18" i="2"/>
  <c r="G18" i="2" s="1"/>
  <c r="R53" i="6"/>
  <c r="U6" i="6"/>
  <c r="G20" i="2"/>
  <c r="F21" i="2"/>
  <c r="G24" i="2"/>
  <c r="H16" i="3"/>
  <c r="H41" i="3"/>
  <c r="C41" i="3" s="1"/>
  <c r="J6" i="4"/>
  <c r="J8" i="4"/>
  <c r="J10" i="4"/>
  <c r="J12" i="4"/>
  <c r="J14" i="4"/>
  <c r="J16" i="4"/>
  <c r="J18" i="4"/>
  <c r="J20" i="4"/>
  <c r="J22" i="4"/>
  <c r="J24" i="4"/>
  <c r="J26" i="4"/>
  <c r="J28" i="4"/>
  <c r="J30" i="4"/>
  <c r="J32" i="4"/>
  <c r="J34" i="4"/>
  <c r="J36" i="4"/>
  <c r="J38" i="4"/>
  <c r="J40" i="4"/>
  <c r="J42" i="4"/>
  <c r="J44" i="4"/>
  <c r="J46" i="4"/>
  <c r="J48" i="4"/>
  <c r="J50" i="4"/>
  <c r="J15" i="5"/>
  <c r="F26" i="5"/>
  <c r="J19" i="5"/>
  <c r="J21" i="5"/>
  <c r="J23" i="5"/>
  <c r="J25" i="5"/>
  <c r="E37" i="5"/>
  <c r="I37" i="5"/>
  <c r="J38" i="5"/>
  <c r="J40" i="5"/>
  <c r="D54" i="5"/>
  <c r="H54" i="5"/>
  <c r="J42" i="5"/>
  <c r="J44" i="5"/>
  <c r="J46" i="5"/>
  <c r="J48" i="5"/>
  <c r="J50" i="5"/>
  <c r="J52" i="5"/>
  <c r="O14" i="10"/>
  <c r="O29" i="10"/>
  <c r="O38" i="10" s="1"/>
  <c r="J16" i="2"/>
  <c r="L16" i="2" s="1"/>
  <c r="O16" i="2" s="1"/>
  <c r="F19" i="2"/>
  <c r="D21" i="2"/>
  <c r="G21" i="2" s="1"/>
  <c r="G22" i="2"/>
  <c r="F23" i="2"/>
  <c r="H47" i="3"/>
  <c r="G47" i="3" s="1"/>
  <c r="B22" i="3"/>
  <c r="Q50" i="3"/>
  <c r="P50" i="3" s="1"/>
  <c r="J5" i="4"/>
  <c r="D51" i="4"/>
  <c r="H51" i="4"/>
  <c r="J7" i="4"/>
  <c r="J9" i="4"/>
  <c r="J11" i="4"/>
  <c r="J13" i="4"/>
  <c r="J15" i="4"/>
  <c r="J17" i="4"/>
  <c r="J19" i="4"/>
  <c r="J21" i="4"/>
  <c r="J23" i="4"/>
  <c r="J25" i="4"/>
  <c r="J27" i="4"/>
  <c r="J29" i="4"/>
  <c r="J31" i="4"/>
  <c r="J33" i="4"/>
  <c r="J35" i="4"/>
  <c r="J37" i="4"/>
  <c r="J39" i="4"/>
  <c r="J41" i="4"/>
  <c r="J43" i="4"/>
  <c r="J45" i="4"/>
  <c r="J47" i="4"/>
  <c r="J49" i="4"/>
  <c r="J14" i="5"/>
  <c r="J16" i="5"/>
  <c r="J18" i="5"/>
  <c r="J20" i="5"/>
  <c r="J22" i="5"/>
  <c r="J24" i="5"/>
  <c r="J39" i="5"/>
  <c r="J41" i="5"/>
  <c r="J43" i="5"/>
  <c r="J45" i="5"/>
  <c r="J47" i="5"/>
  <c r="J49" i="5"/>
  <c r="J51" i="5"/>
  <c r="J53" i="5"/>
  <c r="U17" i="6"/>
  <c r="Z18" i="6"/>
  <c r="Z22" i="6"/>
  <c r="P24" i="6"/>
  <c r="P36" i="6"/>
  <c r="U37" i="6"/>
  <c r="P40" i="6"/>
  <c r="U41" i="6"/>
  <c r="Z42" i="6"/>
  <c r="P44" i="6"/>
  <c r="U45" i="6"/>
  <c r="Z46" i="6"/>
  <c r="P48" i="6"/>
  <c r="U49" i="6"/>
  <c r="Z50" i="6"/>
  <c r="P52" i="6"/>
  <c r="G19" i="2"/>
  <c r="F20" i="2"/>
  <c r="J21" i="2"/>
  <c r="L21" i="2" s="1"/>
  <c r="O21" i="2" s="1"/>
  <c r="G23" i="2"/>
  <c r="F24" i="2"/>
  <c r="F53" i="3"/>
  <c r="O53" i="3"/>
  <c r="Q49" i="3"/>
  <c r="N49" i="3" s="1"/>
  <c r="Q51" i="3"/>
  <c r="N51" i="3" s="1"/>
  <c r="E51" i="4"/>
  <c r="I51" i="4"/>
  <c r="F13" i="5"/>
  <c r="J6" i="5"/>
  <c r="J8" i="5"/>
  <c r="J10" i="5"/>
  <c r="J12" i="5"/>
  <c r="G26" i="5"/>
  <c r="G55" i="5" s="1"/>
  <c r="J27" i="5"/>
  <c r="D37" i="5"/>
  <c r="H37" i="5"/>
  <c r="J29" i="5"/>
  <c r="J31" i="5"/>
  <c r="J33" i="5"/>
  <c r="J35" i="5"/>
  <c r="E54" i="5"/>
  <c r="E55" i="5" s="1"/>
  <c r="I54" i="5"/>
  <c r="P17" i="6"/>
  <c r="U18" i="6"/>
  <c r="Z19" i="6"/>
  <c r="P21" i="6"/>
  <c r="U22" i="6"/>
  <c r="Z23" i="6"/>
  <c r="P25" i="6"/>
  <c r="U26" i="6"/>
  <c r="G15" i="7"/>
  <c r="M15" i="7"/>
  <c r="S15" i="7"/>
  <c r="G17" i="7"/>
  <c r="M17" i="7"/>
  <c r="M18" i="7"/>
  <c r="S18" i="7"/>
  <c r="G19" i="7"/>
  <c r="M19" i="7"/>
  <c r="S19" i="7"/>
  <c r="G20" i="7"/>
  <c r="M20" i="7"/>
  <c r="S20" i="7"/>
  <c r="G21" i="7"/>
  <c r="M21" i="7"/>
  <c r="S21" i="7"/>
  <c r="G22" i="7"/>
  <c r="M22" i="7"/>
  <c r="S22" i="7"/>
  <c r="G23" i="7"/>
  <c r="M23" i="7"/>
  <c r="S23" i="7"/>
  <c r="G24" i="7"/>
  <c r="M24" i="7"/>
  <c r="S24" i="7"/>
  <c r="G25" i="7"/>
  <c r="M25" i="7"/>
  <c r="S25" i="7"/>
  <c r="G26" i="7"/>
  <c r="M26" i="7"/>
  <c r="S26" i="7"/>
  <c r="G27" i="7"/>
  <c r="M27" i="7"/>
  <c r="S27" i="7"/>
  <c r="G28" i="7"/>
  <c r="M28" i="7"/>
  <c r="S28" i="7"/>
  <c r="G29" i="7"/>
  <c r="M29" i="7"/>
  <c r="S29" i="7"/>
  <c r="G30" i="7"/>
  <c r="M30" i="7"/>
  <c r="S30" i="7"/>
  <c r="G31" i="7"/>
  <c r="M31" i="7"/>
  <c r="S31" i="7"/>
  <c r="G32" i="7"/>
  <c r="M32" i="7"/>
  <c r="S32" i="7"/>
  <c r="G33" i="7"/>
  <c r="M33" i="7"/>
  <c r="S33" i="7"/>
  <c r="G34" i="7"/>
  <c r="M34" i="7"/>
  <c r="S34" i="7"/>
  <c r="G35" i="7"/>
  <c r="M35" i="7"/>
  <c r="S35" i="7"/>
  <c r="G36" i="7"/>
  <c r="M36" i="7"/>
  <c r="S36" i="7"/>
  <c r="G37" i="7"/>
  <c r="M37" i="7"/>
  <c r="S37" i="7"/>
  <c r="G38" i="7"/>
  <c r="M38" i="7"/>
  <c r="S38" i="7"/>
  <c r="G39" i="7"/>
  <c r="M39" i="7"/>
  <c r="S39" i="7"/>
  <c r="G40" i="7"/>
  <c r="M40" i="7"/>
  <c r="S40" i="7"/>
  <c r="G41" i="7"/>
  <c r="M41" i="7"/>
  <c r="S41" i="7"/>
  <c r="G42" i="7"/>
  <c r="M42" i="7"/>
  <c r="S42" i="7"/>
  <c r="G43" i="7"/>
  <c r="M43" i="7"/>
  <c r="S43" i="7"/>
  <c r="G44" i="7"/>
  <c r="M44" i="7"/>
  <c r="S44" i="7"/>
  <c r="G45" i="7"/>
  <c r="M45" i="7"/>
  <c r="S45" i="7"/>
  <c r="G46" i="7"/>
  <c r="M46" i="7"/>
  <c r="S46" i="7"/>
  <c r="G47" i="7"/>
  <c r="M47" i="7"/>
  <c r="S47" i="7"/>
  <c r="M48" i="7"/>
  <c r="S48" i="7"/>
  <c r="G49" i="7"/>
  <c r="M49" i="7"/>
  <c r="S49" i="7"/>
  <c r="E38" i="10"/>
  <c r="Z35" i="6"/>
  <c r="P37" i="6"/>
  <c r="U38" i="6"/>
  <c r="Z39" i="6"/>
  <c r="P41" i="6"/>
  <c r="U42" i="6"/>
  <c r="Z43" i="6"/>
  <c r="P45" i="6"/>
  <c r="U46" i="6"/>
  <c r="Z47" i="6"/>
  <c r="P49" i="6"/>
  <c r="U50" i="6"/>
  <c r="Z51" i="6"/>
  <c r="M6" i="7"/>
  <c r="S6" i="7"/>
  <c r="S7" i="7"/>
  <c r="G8" i="7"/>
  <c r="M8" i="7"/>
  <c r="S8" i="7"/>
  <c r="G9" i="7"/>
  <c r="S9" i="7"/>
  <c r="G10" i="7"/>
  <c r="M10" i="7"/>
  <c r="S11" i="7"/>
  <c r="G12" i="7"/>
  <c r="G13" i="7"/>
  <c r="M13" i="7"/>
  <c r="S13" i="7"/>
  <c r="G14" i="7"/>
  <c r="G48" i="7"/>
  <c r="S50" i="7"/>
  <c r="M6" i="10"/>
  <c r="M7" i="10"/>
  <c r="P14" i="10"/>
  <c r="R17" i="10"/>
  <c r="R18" i="10"/>
  <c r="R19" i="10"/>
  <c r="R20" i="10"/>
  <c r="J29" i="10"/>
  <c r="J38" i="10" s="1"/>
  <c r="J30" i="10"/>
  <c r="J31" i="10"/>
  <c r="G50" i="7"/>
  <c r="M50" i="7"/>
  <c r="G51" i="7"/>
  <c r="M51" i="7"/>
  <c r="S51" i="7"/>
  <c r="D97" i="8"/>
  <c r="H97" i="8"/>
  <c r="J5" i="8"/>
  <c r="J7" i="8"/>
  <c r="J9" i="8"/>
  <c r="J11" i="8"/>
  <c r="J13" i="8"/>
  <c r="J15" i="8"/>
  <c r="J17" i="8"/>
  <c r="J19" i="8"/>
  <c r="J21" i="8"/>
  <c r="J23" i="8"/>
  <c r="J25" i="8"/>
  <c r="J27" i="8"/>
  <c r="J29" i="8"/>
  <c r="J31" i="8"/>
  <c r="J33" i="8"/>
  <c r="J35" i="8"/>
  <c r="J37" i="8"/>
  <c r="J39" i="8"/>
  <c r="J41" i="8"/>
  <c r="J43" i="8"/>
  <c r="J45" i="8"/>
  <c r="J47" i="8"/>
  <c r="J49" i="8"/>
  <c r="J51" i="8"/>
  <c r="J53" i="8"/>
  <c r="J55" i="8"/>
  <c r="J57" i="8"/>
  <c r="J59" i="8"/>
  <c r="J61" i="8"/>
  <c r="J63" i="8"/>
  <c r="J65" i="8"/>
  <c r="J67" i="8"/>
  <c r="J69" i="8"/>
  <c r="J71" i="8"/>
  <c r="J73" i="8"/>
  <c r="J75" i="8"/>
  <c r="J77" i="8"/>
  <c r="J79" i="8"/>
  <c r="J81" i="8"/>
  <c r="J83" i="8"/>
  <c r="J85" i="8"/>
  <c r="J87" i="8"/>
  <c r="J89" i="8"/>
  <c r="J91" i="8"/>
  <c r="J93" i="8"/>
  <c r="J95" i="8"/>
  <c r="H6" i="10"/>
  <c r="H7" i="10"/>
  <c r="O26" i="10"/>
  <c r="P27" i="6"/>
  <c r="U28" i="6"/>
  <c r="Z29" i="6"/>
  <c r="P31" i="6"/>
  <c r="U32" i="6"/>
  <c r="Z33" i="6"/>
  <c r="P35" i="6"/>
  <c r="U36" i="6"/>
  <c r="Z37" i="6"/>
  <c r="P39" i="6"/>
  <c r="U40" i="6"/>
  <c r="Z41" i="6"/>
  <c r="P43" i="6"/>
  <c r="U44" i="6"/>
  <c r="Z45" i="6"/>
  <c r="P47" i="6"/>
  <c r="U48" i="6"/>
  <c r="Z49" i="6"/>
  <c r="P51" i="6"/>
  <c r="U52" i="6"/>
  <c r="Q52" i="7"/>
  <c r="K52" i="7"/>
  <c r="G97" i="8"/>
  <c r="F29" i="10"/>
  <c r="F30" i="10"/>
  <c r="L30" i="10"/>
  <c r="F31" i="10"/>
  <c r="L31" i="10"/>
  <c r="F32" i="10"/>
  <c r="F33" i="10"/>
  <c r="F34" i="10"/>
  <c r="F35" i="10"/>
  <c r="F36" i="10"/>
  <c r="F37" i="10"/>
  <c r="F14" i="10"/>
  <c r="H17" i="10"/>
  <c r="H18" i="10"/>
  <c r="H19" i="10"/>
  <c r="H31" i="10" s="1"/>
  <c r="H20" i="10"/>
  <c r="H21" i="10"/>
  <c r="H22" i="10"/>
  <c r="H23" i="10"/>
  <c r="H24" i="10"/>
  <c r="H25" i="10"/>
  <c r="T29" i="10"/>
  <c r="T38" i="10" s="1"/>
  <c r="H71" i="9"/>
  <c r="I71" i="9"/>
  <c r="U8" i="9"/>
  <c r="Z9" i="9"/>
  <c r="P11" i="9"/>
  <c r="U12" i="9"/>
  <c r="Z13" i="9"/>
  <c r="P15" i="9"/>
  <c r="U16" i="9"/>
  <c r="Z17" i="9"/>
  <c r="P19" i="9"/>
  <c r="Z7" i="9"/>
  <c r="P8" i="9"/>
  <c r="U9" i="9"/>
  <c r="Z10" i="9"/>
  <c r="P12" i="9"/>
  <c r="U13" i="9"/>
  <c r="Z14" i="9"/>
  <c r="P16" i="9"/>
  <c r="U17" i="9"/>
  <c r="Z18" i="9"/>
  <c r="Z46" i="9"/>
  <c r="P48" i="9"/>
  <c r="U49" i="9"/>
  <c r="O70" i="9"/>
  <c r="U7" i="9"/>
  <c r="R70" i="9"/>
  <c r="P7" i="9"/>
  <c r="P9" i="9"/>
  <c r="U10" i="9"/>
  <c r="Z11" i="9"/>
  <c r="P13" i="9"/>
  <c r="U14" i="9"/>
  <c r="Z15" i="9"/>
  <c r="P17" i="9"/>
  <c r="U18" i="9"/>
  <c r="S70" i="9"/>
  <c r="Y70" i="9"/>
  <c r="Z8" i="9"/>
  <c r="P10" i="9"/>
  <c r="U11" i="9"/>
  <c r="Z12" i="9"/>
  <c r="P14" i="9"/>
  <c r="U15" i="9"/>
  <c r="Z16" i="9"/>
  <c r="P18" i="9"/>
  <c r="P20" i="9"/>
  <c r="Z21" i="9"/>
  <c r="Z23" i="9"/>
  <c r="P25" i="9"/>
  <c r="U26" i="9"/>
  <c r="P27" i="9"/>
  <c r="U28" i="9"/>
  <c r="Z29" i="9"/>
  <c r="P31" i="9"/>
  <c r="U32" i="9"/>
  <c r="Z33" i="9"/>
  <c r="Z35" i="9"/>
  <c r="Z37" i="9"/>
  <c r="P38" i="9"/>
  <c r="Z39" i="9"/>
  <c r="P41" i="9"/>
  <c r="U42" i="9"/>
  <c r="Z43" i="9"/>
  <c r="Z45" i="9"/>
  <c r="P46" i="9"/>
  <c r="U47" i="9"/>
  <c r="Z48" i="9"/>
  <c r="U50" i="9"/>
  <c r="Z51" i="9"/>
  <c r="U52" i="9"/>
  <c r="P54" i="9"/>
  <c r="U55" i="9"/>
  <c r="Z56" i="9"/>
  <c r="P57" i="9"/>
  <c r="U58" i="9"/>
  <c r="P60" i="9"/>
  <c r="U61" i="9"/>
  <c r="Z62" i="9"/>
  <c r="P64" i="9"/>
  <c r="U65" i="9"/>
  <c r="Z66" i="9"/>
  <c r="P68" i="9"/>
  <c r="U69" i="9"/>
  <c r="T70" i="9"/>
  <c r="Z19" i="9"/>
  <c r="U21" i="9"/>
  <c r="Z22" i="9"/>
  <c r="U23" i="9"/>
  <c r="Z24" i="9"/>
  <c r="P26" i="9"/>
  <c r="P28" i="9"/>
  <c r="U29" i="9"/>
  <c r="Z30" i="9"/>
  <c r="P32" i="9"/>
  <c r="U33" i="9"/>
  <c r="Z34" i="9"/>
  <c r="U35" i="9"/>
  <c r="Z36" i="9"/>
  <c r="U37" i="9"/>
  <c r="U39" i="9"/>
  <c r="Z40" i="9"/>
  <c r="P42" i="9"/>
  <c r="U43" i="9"/>
  <c r="Z44" i="9"/>
  <c r="U45" i="9"/>
  <c r="P47" i="9"/>
  <c r="U48" i="9"/>
  <c r="Z49" i="9"/>
  <c r="P50" i="9"/>
  <c r="U51" i="9"/>
  <c r="P52" i="9"/>
  <c r="Z53" i="9"/>
  <c r="P55" i="9"/>
  <c r="U56" i="9"/>
  <c r="P58" i="9"/>
  <c r="Z59" i="9"/>
  <c r="P61" i="9"/>
  <c r="U62" i="9"/>
  <c r="Z63" i="9"/>
  <c r="P65" i="9"/>
  <c r="U66" i="9"/>
  <c r="Z67" i="9"/>
  <c r="P69" i="9"/>
  <c r="V29" i="10"/>
  <c r="V14" i="10"/>
  <c r="V31" i="10"/>
  <c r="W7" i="10"/>
  <c r="V32" i="10"/>
  <c r="W8" i="10"/>
  <c r="V33" i="10"/>
  <c r="W9" i="10"/>
  <c r="V34" i="10"/>
  <c r="W10" i="10"/>
  <c r="V35" i="10"/>
  <c r="W11" i="10"/>
  <c r="V36" i="10"/>
  <c r="W12" i="10"/>
  <c r="V37" i="10"/>
  <c r="W13" i="10"/>
  <c r="R26" i="10"/>
  <c r="K29" i="10"/>
  <c r="Q29" i="10"/>
  <c r="Q14" i="10"/>
  <c r="H30" i="10"/>
  <c r="K30" i="10"/>
  <c r="K31" i="10"/>
  <c r="K32" i="10"/>
  <c r="Q32" i="10"/>
  <c r="R8" i="10"/>
  <c r="R32" i="10" s="1"/>
  <c r="K33" i="10"/>
  <c r="Q33" i="10"/>
  <c r="R9" i="10"/>
  <c r="R33" i="10" s="1"/>
  <c r="K34" i="10"/>
  <c r="Q34" i="10"/>
  <c r="R10" i="10"/>
  <c r="R34" i="10" s="1"/>
  <c r="K35" i="10"/>
  <c r="Q35" i="10"/>
  <c r="R11" i="10"/>
  <c r="R35" i="10" s="1"/>
  <c r="K36" i="10"/>
  <c r="Q36" i="10"/>
  <c r="R12" i="10"/>
  <c r="R36" i="10" s="1"/>
  <c r="K37" i="10"/>
  <c r="Q37" i="10"/>
  <c r="R13" i="10"/>
  <c r="R37" i="10" s="1"/>
  <c r="M17" i="10"/>
  <c r="M18" i="10"/>
  <c r="M30" i="10" s="1"/>
  <c r="M19" i="10"/>
  <c r="M31" i="10" s="1"/>
  <c r="M20" i="10"/>
  <c r="M21" i="10"/>
  <c r="M22" i="10"/>
  <c r="M23" i="10"/>
  <c r="M24" i="10"/>
  <c r="M25" i="10"/>
  <c r="L29" i="10"/>
  <c r="L14" i="10"/>
  <c r="W6" i="10"/>
  <c r="L32" i="10"/>
  <c r="M8" i="10"/>
  <c r="L33" i="10"/>
  <c r="M9" i="10"/>
  <c r="M33" i="10" s="1"/>
  <c r="L34" i="10"/>
  <c r="M10" i="10"/>
  <c r="M34" i="10" s="1"/>
  <c r="L35" i="10"/>
  <c r="M11" i="10"/>
  <c r="L36" i="10"/>
  <c r="M12" i="10"/>
  <c r="L37" i="10"/>
  <c r="M13" i="10"/>
  <c r="M37" i="10" s="1"/>
  <c r="G29" i="10"/>
  <c r="G14" i="10"/>
  <c r="U29" i="10"/>
  <c r="R6" i="10"/>
  <c r="R30" i="10" s="1"/>
  <c r="U30" i="10"/>
  <c r="R7" i="10"/>
  <c r="R31" i="10" s="1"/>
  <c r="U31" i="10"/>
  <c r="G32" i="10"/>
  <c r="H8" i="10"/>
  <c r="U32" i="10"/>
  <c r="G33" i="10"/>
  <c r="H9" i="10"/>
  <c r="H33" i="10" s="1"/>
  <c r="U33" i="10"/>
  <c r="G34" i="10"/>
  <c r="H10" i="10"/>
  <c r="H34" i="10" s="1"/>
  <c r="U34" i="10"/>
  <c r="G35" i="10"/>
  <c r="H11" i="10"/>
  <c r="U35" i="10"/>
  <c r="G36" i="10"/>
  <c r="H12" i="10"/>
  <c r="U36" i="10"/>
  <c r="G37" i="10"/>
  <c r="H13" i="10"/>
  <c r="H37" i="10" s="1"/>
  <c r="U37" i="10"/>
  <c r="W17" i="10"/>
  <c r="W18" i="10"/>
  <c r="W19" i="10"/>
  <c r="W20" i="10"/>
  <c r="W21" i="10"/>
  <c r="W22" i="10"/>
  <c r="W23" i="10"/>
  <c r="W24" i="10"/>
  <c r="W25" i="10"/>
  <c r="H5" i="10"/>
  <c r="M5" i="10"/>
  <c r="R5" i="10"/>
  <c r="W5" i="10"/>
  <c r="P6" i="9"/>
  <c r="U6" i="9"/>
  <c r="Z6" i="9"/>
  <c r="M70" i="9"/>
  <c r="W70" i="9"/>
  <c r="U19" i="9"/>
  <c r="Z20" i="9"/>
  <c r="P21" i="9"/>
  <c r="U22" i="9"/>
  <c r="P23" i="9"/>
  <c r="U24" i="9"/>
  <c r="Z25" i="9"/>
  <c r="Z27" i="9"/>
  <c r="P29" i="9"/>
  <c r="U30" i="9"/>
  <c r="Z31" i="9"/>
  <c r="P33" i="9"/>
  <c r="U34" i="9"/>
  <c r="P35" i="9"/>
  <c r="U36" i="9"/>
  <c r="P37" i="9"/>
  <c r="Z38" i="9"/>
  <c r="P39" i="9"/>
  <c r="U40" i="9"/>
  <c r="Z41" i="9"/>
  <c r="P43" i="9"/>
  <c r="U44" i="9"/>
  <c r="P45" i="9"/>
  <c r="N70" i="9"/>
  <c r="X70" i="9"/>
  <c r="U20" i="9"/>
  <c r="P22" i="9"/>
  <c r="P24" i="9"/>
  <c r="U25" i="9"/>
  <c r="Z26" i="9"/>
  <c r="U27" i="9"/>
  <c r="Z28" i="9"/>
  <c r="P30" i="9"/>
  <c r="U31" i="9"/>
  <c r="Z32" i="9"/>
  <c r="P34" i="9"/>
  <c r="P36" i="9"/>
  <c r="U38" i="9"/>
  <c r="P40" i="9"/>
  <c r="U41" i="9"/>
  <c r="Z42" i="9"/>
  <c r="P44" i="9"/>
  <c r="U46" i="9"/>
  <c r="Z47" i="9"/>
  <c r="P49" i="9"/>
  <c r="P51" i="9"/>
  <c r="U53" i="9"/>
  <c r="Z54" i="9"/>
  <c r="P56" i="9"/>
  <c r="Z57" i="9"/>
  <c r="U59" i="9"/>
  <c r="Z60" i="9"/>
  <c r="P62" i="9"/>
  <c r="U63" i="9"/>
  <c r="Z64" i="9"/>
  <c r="P66" i="9"/>
  <c r="U67" i="9"/>
  <c r="Z68" i="9"/>
  <c r="Z50" i="9"/>
  <c r="Z52" i="9"/>
  <c r="P53" i="9"/>
  <c r="U54" i="9"/>
  <c r="Z55" i="9"/>
  <c r="U57" i="9"/>
  <c r="Z58" i="9"/>
  <c r="P59" i="9"/>
  <c r="U60" i="9"/>
  <c r="Z61" i="9"/>
  <c r="P63" i="9"/>
  <c r="U64" i="9"/>
  <c r="Z65" i="9"/>
  <c r="P67" i="9"/>
  <c r="U68" i="9"/>
  <c r="Z69" i="9"/>
  <c r="J4" i="8"/>
  <c r="C52" i="7"/>
  <c r="G5" i="7"/>
  <c r="L52" i="7"/>
  <c r="R52" i="7"/>
  <c r="P52" i="7"/>
  <c r="M9" i="7"/>
  <c r="S14" i="7"/>
  <c r="D52" i="7"/>
  <c r="M5" i="7"/>
  <c r="O52" i="7"/>
  <c r="G6" i="7"/>
  <c r="S10" i="7"/>
  <c r="G11" i="7"/>
  <c r="M11" i="7"/>
  <c r="G16" i="7"/>
  <c r="M16" i="7"/>
  <c r="S16" i="7"/>
  <c r="E52" i="7"/>
  <c r="J52" i="7"/>
  <c r="G7" i="7"/>
  <c r="M7" i="7"/>
  <c r="F52" i="7"/>
  <c r="M12" i="7"/>
  <c r="S12" i="7"/>
  <c r="S17" i="7"/>
  <c r="G18" i="7"/>
  <c r="S5" i="7"/>
  <c r="I52" i="7"/>
  <c r="W53" i="6"/>
  <c r="Z26" i="6"/>
  <c r="P28" i="6"/>
  <c r="U29" i="6"/>
  <c r="Z30" i="6"/>
  <c r="P32" i="6"/>
  <c r="U33" i="6"/>
  <c r="N53" i="6"/>
  <c r="S53" i="6"/>
  <c r="X53" i="6"/>
  <c r="Z27" i="6"/>
  <c r="P29" i="6"/>
  <c r="U30" i="6"/>
  <c r="Z31" i="6"/>
  <c r="P33" i="6"/>
  <c r="U34" i="6"/>
  <c r="O53" i="6"/>
  <c r="T53" i="6"/>
  <c r="Y53" i="6"/>
  <c r="U27" i="6"/>
  <c r="Z28" i="6"/>
  <c r="P30" i="6"/>
  <c r="U31" i="6"/>
  <c r="Z32" i="6"/>
  <c r="P34" i="6"/>
  <c r="J13" i="5"/>
  <c r="I55" i="5"/>
  <c r="J26" i="5"/>
  <c r="D55" i="5"/>
  <c r="H55" i="5"/>
  <c r="F37" i="5"/>
  <c r="J37" i="5" s="1"/>
  <c r="F54" i="5"/>
  <c r="J4" i="5"/>
  <c r="J17" i="5"/>
  <c r="J4" i="4"/>
  <c r="D18" i="3"/>
  <c r="M53" i="3"/>
  <c r="K53" i="3"/>
  <c r="Q53" i="3" s="1"/>
  <c r="Q38" i="3"/>
  <c r="L38" i="3" s="1"/>
  <c r="H15" i="3"/>
  <c r="C15" i="3" s="1"/>
  <c r="C17" i="3"/>
  <c r="H36" i="3"/>
  <c r="C36" i="3" s="1"/>
  <c r="Q44" i="3"/>
  <c r="L44" i="3" s="1"/>
  <c r="C47" i="3"/>
  <c r="L47" i="3"/>
  <c r="P47" i="3"/>
  <c r="P49" i="3"/>
  <c r="P51" i="3"/>
  <c r="C7" i="3"/>
  <c r="H7" i="3"/>
  <c r="Q40" i="3"/>
  <c r="L40" i="3" s="1"/>
  <c r="H11" i="3"/>
  <c r="C11" i="3" s="1"/>
  <c r="H32" i="3"/>
  <c r="C32" i="3" s="1"/>
  <c r="Q42" i="3"/>
  <c r="L42" i="3" s="1"/>
  <c r="Q46" i="3"/>
  <c r="L46" i="3" s="1"/>
  <c r="H22" i="3"/>
  <c r="C22" i="3" s="1"/>
  <c r="L50" i="3"/>
  <c r="B53" i="3"/>
  <c r="D53" i="3"/>
  <c r="C6" i="3"/>
  <c r="C10" i="3"/>
  <c r="C14" i="3"/>
  <c r="D21" i="3"/>
  <c r="B23" i="3"/>
  <c r="F23" i="3"/>
  <c r="C35" i="3"/>
  <c r="C38" i="3"/>
  <c r="C40" i="3"/>
  <c r="C42" i="3"/>
  <c r="C44" i="3"/>
  <c r="C46" i="3"/>
  <c r="E47" i="3"/>
  <c r="H48" i="3"/>
  <c r="E48" i="3" s="1"/>
  <c r="N48" i="3"/>
  <c r="L49" i="3"/>
  <c r="H50" i="3"/>
  <c r="E50" i="3" s="1"/>
  <c r="N50" i="3"/>
  <c r="H49" i="3"/>
  <c r="E49" i="3" s="1"/>
  <c r="H51" i="3"/>
  <c r="B20" i="3"/>
  <c r="F20" i="3"/>
  <c r="N47" i="3"/>
  <c r="Q48" i="3"/>
  <c r="C50" i="3"/>
  <c r="G50" i="3"/>
  <c r="O11" i="2"/>
  <c r="O15" i="2"/>
  <c r="O19" i="2"/>
  <c r="O23" i="2"/>
  <c r="O12" i="2"/>
  <c r="O20" i="2"/>
  <c r="O24" i="2"/>
  <c r="L5" i="2"/>
  <c r="N10" i="2"/>
  <c r="N11" i="2"/>
  <c r="N12" i="2"/>
  <c r="N13" i="2"/>
  <c r="N14" i="2"/>
  <c r="N15" i="2"/>
  <c r="N18" i="2"/>
  <c r="N19" i="2"/>
  <c r="N20" i="2"/>
  <c r="N21" i="2"/>
  <c r="N22" i="2"/>
  <c r="N23" i="2"/>
  <c r="N24" i="2"/>
  <c r="D5" i="2"/>
  <c r="D9" i="2"/>
  <c r="B26" i="2"/>
  <c r="D7" i="2"/>
  <c r="G10" i="2"/>
  <c r="E19" i="3" l="1"/>
  <c r="G19" i="3"/>
  <c r="C19" i="3"/>
  <c r="N17" i="2"/>
  <c r="J51" i="4"/>
  <c r="U53" i="6"/>
  <c r="P53" i="6"/>
  <c r="J97" i="8"/>
  <c r="H35" i="10"/>
  <c r="M36" i="10"/>
  <c r="M32" i="10"/>
  <c r="F18" i="2"/>
  <c r="F13" i="2"/>
  <c r="N16" i="2"/>
  <c r="J26" i="2"/>
  <c r="G48" i="3"/>
  <c r="H36" i="10"/>
  <c r="H32" i="10"/>
  <c r="H26" i="10"/>
  <c r="F38" i="10"/>
  <c r="F15" i="2"/>
  <c r="G12" i="2"/>
  <c r="L51" i="3"/>
  <c r="Z53" i="6"/>
  <c r="Z54" i="6" s="1"/>
  <c r="M35" i="10"/>
  <c r="M29" i="10"/>
  <c r="M14" i="10"/>
  <c r="W30" i="10"/>
  <c r="K38" i="10"/>
  <c r="W36" i="10"/>
  <c r="W34" i="10"/>
  <c r="W32" i="10"/>
  <c r="H29" i="10"/>
  <c r="H38" i="10" s="1"/>
  <c r="H14" i="10"/>
  <c r="U38" i="10"/>
  <c r="W29" i="10"/>
  <c r="W14" i="10"/>
  <c r="W26" i="10"/>
  <c r="L38" i="10"/>
  <c r="W37" i="10"/>
  <c r="W35" i="10"/>
  <c r="W33" i="10"/>
  <c r="W31" i="10"/>
  <c r="R29" i="10"/>
  <c r="R38" i="10" s="1"/>
  <c r="R14" i="10"/>
  <c r="G38" i="10"/>
  <c r="M26" i="10"/>
  <c r="Q38" i="10"/>
  <c r="V38" i="10"/>
  <c r="P70" i="9"/>
  <c r="M71" i="9" s="1"/>
  <c r="Z70" i="9"/>
  <c r="U70" i="9"/>
  <c r="S52" i="7"/>
  <c r="G52" i="7"/>
  <c r="M52" i="7"/>
  <c r="U54" i="6"/>
  <c r="R54" i="6"/>
  <c r="P54" i="6"/>
  <c r="M54" i="6"/>
  <c r="W54" i="6"/>
  <c r="T54" i="6"/>
  <c r="O54" i="6"/>
  <c r="X54" i="6"/>
  <c r="N54" i="6"/>
  <c r="S54" i="6"/>
  <c r="F55" i="5"/>
  <c r="J55" i="5" s="1"/>
  <c r="J54" i="5"/>
  <c r="E22" i="3"/>
  <c r="D25" i="3"/>
  <c r="E25" i="3" s="1"/>
  <c r="P48" i="3"/>
  <c r="L48" i="3"/>
  <c r="H53" i="3"/>
  <c r="G51" i="3"/>
  <c r="C51" i="3"/>
  <c r="H23" i="3"/>
  <c r="E23" i="3" s="1"/>
  <c r="E51" i="3"/>
  <c r="N46" i="3"/>
  <c r="H18" i="3"/>
  <c r="C18" i="3" s="1"/>
  <c r="F25" i="3"/>
  <c r="G25" i="3" s="1"/>
  <c r="H20" i="3"/>
  <c r="E20" i="3" s="1"/>
  <c r="G23" i="3"/>
  <c r="C48" i="3"/>
  <c r="B25" i="3"/>
  <c r="G49" i="3"/>
  <c r="C49" i="3"/>
  <c r="H21" i="3"/>
  <c r="E21" i="3" s="1"/>
  <c r="G22" i="3"/>
  <c r="D26" i="2"/>
  <c r="G26" i="2" s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L26" i="2"/>
  <c r="O26" i="2" s="1"/>
  <c r="M5" i="2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F26" i="2"/>
  <c r="N26" i="2" l="1"/>
  <c r="E18" i="3"/>
  <c r="Y54" i="6"/>
  <c r="M38" i="10"/>
  <c r="N71" i="9"/>
  <c r="W38" i="10"/>
  <c r="U71" i="9"/>
  <c r="R71" i="9"/>
  <c r="S71" i="9"/>
  <c r="Y71" i="9"/>
  <c r="T71" i="9"/>
  <c r="Z71" i="9"/>
  <c r="W71" i="9"/>
  <c r="X71" i="9"/>
  <c r="P71" i="9"/>
  <c r="O71" i="9"/>
  <c r="H25" i="3"/>
  <c r="C25" i="3"/>
  <c r="G20" i="3"/>
  <c r="G21" i="3"/>
  <c r="C21" i="3"/>
  <c r="C20" i="3"/>
  <c r="C23" i="3"/>
</calcChain>
</file>

<file path=xl/sharedStrings.xml><?xml version="1.0" encoding="utf-8"?>
<sst xmlns="http://schemas.openxmlformats.org/spreadsheetml/2006/main" count="593" uniqueCount="219">
  <si>
    <t>The AMP Net Mapping Project</t>
  </si>
  <si>
    <t xml:space="preserve">funded by </t>
  </si>
  <si>
    <t>Global ITN shipments by region and year - ALL COUNTRIES</t>
  </si>
  <si>
    <t>Global ITN shipments by region and year - ENDEMIC COUNTRIES</t>
  </si>
  <si>
    <t>in ITNs</t>
  </si>
  <si>
    <t>Year</t>
  </si>
  <si>
    <t>Sub-Saharan Africa</t>
  </si>
  <si>
    <t>Rest of the World</t>
  </si>
  <si>
    <t>Total</t>
  </si>
  <si>
    <t>Cumulative</t>
  </si>
  <si>
    <t>SSA % Of total</t>
  </si>
  <si>
    <t>ROW % Of total</t>
  </si>
  <si>
    <t>na</t>
  </si>
  <si>
    <t>ITN shipments by type - ALL COUNTRIES</t>
  </si>
  <si>
    <t>Standard</t>
  </si>
  <si>
    <t>PBO</t>
  </si>
  <si>
    <t>Dual</t>
  </si>
  <si>
    <t>ITNs</t>
  </si>
  <si>
    <t>% Of total</t>
  </si>
  <si>
    <t xml:space="preserve">ITN shipments by type to SSA </t>
  </si>
  <si>
    <t xml:space="preserve">ITN shipments by type to ROW </t>
  </si>
  <si>
    <t>Sub Saharan Africa</t>
  </si>
  <si>
    <t>ITN shipments to SSA (2004 - present)</t>
  </si>
  <si>
    <t>Cumulative 2004-2019</t>
  </si>
  <si>
    <t>Country</t>
  </si>
  <si>
    <t>1st Q</t>
  </si>
  <si>
    <t>2nd Q</t>
  </si>
  <si>
    <t>3rd Q</t>
  </si>
  <si>
    <t>4th Q</t>
  </si>
  <si>
    <t>Angola</t>
  </si>
  <si>
    <t>Benin</t>
  </si>
  <si>
    <t>Botswana</t>
  </si>
  <si>
    <t>Burkina Faso</t>
  </si>
  <si>
    <t>Burundi</t>
  </si>
  <si>
    <t>Central African Republic</t>
  </si>
  <si>
    <t>Cameroon</t>
  </si>
  <si>
    <t>Cabo Verde</t>
  </si>
  <si>
    <t>Chad</t>
  </si>
  <si>
    <t>Comoros</t>
  </si>
  <si>
    <t>Congo</t>
  </si>
  <si>
    <t>Cote d'Ivoire</t>
  </si>
  <si>
    <t>Djibouti</t>
  </si>
  <si>
    <t>Congo (Democratic Republic of the)</t>
  </si>
  <si>
    <t>Equitorial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</si>
  <si>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</si>
  <si>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</si>
  <si>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</si>
  <si>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</si>
  <si>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</si>
  <si>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</si>
  <si>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</si>
  <si>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</si>
  <si>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Liberia</t>
  </si>
  <si>
    <t>Madagascar</t>
  </si>
  <si>
    <t>Malawi</t>
  </si>
  <si>
    <t>Mali</t>
  </si>
  <si>
    <t>Mauritania</t>
  </si>
  <si>
    <t>Mozambique</t>
  </si>
  <si>
    <t>Namibia</t>
  </si>
  <si>
    <t>Niger</t>
  </si>
  <si>
    <t>Nigeria</t>
  </si>
  <si>
    <t>Rwanda</t>
  </si>
  <si>
    <t>Senegal</t>
  </si>
  <si>
    <t>Sierra Leone</t>
  </si>
  <si>
    <t>Somalia</t>
  </si>
  <si>
    <t>South Africa</t>
  </si>
  <si>
    <t>Sao Tome and Principe</t>
  </si>
  <si>
    <t>Sudan</t>
  </si>
  <si>
    <t>South Sudan</t>
  </si>
  <si>
    <t>Swaziland</t>
  </si>
  <si>
    <t>Tanzania</t>
  </si>
  <si>
    <t>Togo</t>
  </si>
  <si>
    <t>Uganda</t>
  </si>
  <si>
    <t>Zambia</t>
  </si>
  <si>
    <t>Zanzibar</t>
  </si>
  <si>
    <t>Zimbabwe</t>
  </si>
  <si>
    <t>**North/South Sudan arbitrarily split 60/40 in 2004-2008 from total Sudan shipments</t>
  </si>
  <si>
    <t>ITN shipments to SSA by Region</t>
  </si>
  <si>
    <t>Equatorial Guinea</t>
  </si>
  <si>
    <t>Total CARN</t>
  </si>
  <si>
    <t>Total EARN</t>
  </si>
  <si>
    <t>Total SARN</t>
  </si>
  <si>
    <t>Total WARN</t>
  </si>
  <si>
    <t>Grand total</t>
  </si>
  <si>
    <t xml:space="preserve">ITN shipments to SSA by type </t>
  </si>
  <si>
    <t>Cumulative 2018-19</t>
  </si>
  <si>
    <t>SSA</t>
  </si>
  <si>
    <t>CAR</t>
  </si>
  <si>
    <t>DR Congo</t>
  </si>
  <si>
    <t>STP</t>
  </si>
  <si>
    <t>%</t>
  </si>
  <si>
    <t>ITN shipments to SSA by quarter</t>
  </si>
  <si>
    <t>ITN shipments to ROW (2009 - present)</t>
  </si>
  <si>
    <t>Cumulative 2009-2019</t>
  </si>
  <si>
    <t>1st Qtr</t>
  </si>
  <si>
    <t>2nd Qtr</t>
  </si>
  <si>
    <t>3rd Qtr</t>
  </si>
  <si>
    <t>4th Qtr</t>
  </si>
  <si>
    <t>Afghanistan</t>
  </si>
  <si>
    <t>Anguilla</t>
  </si>
  <si>
    <t>Antigua and Barbuda</t>
  </si>
  <si>
    <t>Australia</t>
  </si>
  <si>
    <t>Azerbaijan</t>
  </si>
  <si>
    <t>Bahamas</t>
  </si>
  <si>
    <t>Bangladesh</t>
  </si>
  <si>
    <t>Barbados</t>
  </si>
  <si>
    <t>Belgium</t>
  </si>
  <si>
    <t>Belize</t>
  </si>
  <si>
    <t>Bhutan</t>
  </si>
  <si>
    <t xml:space="preserve">Bolivia </t>
  </si>
  <si>
    <t>Brazil</t>
  </si>
  <si>
    <t>Cambodia</t>
  </si>
  <si>
    <t>Canada</t>
  </si>
  <si>
    <t>China</t>
  </si>
  <si>
    <t>Colombia</t>
  </si>
  <si>
    <t>Costa Rica</t>
  </si>
  <si>
    <t>Cuba</t>
  </si>
  <si>
    <t>Denmark</t>
  </si>
  <si>
    <t>Dominican Republic</t>
  </si>
  <si>
    <t>Ecuador</t>
  </si>
  <si>
    <t>Egypt</t>
  </si>
  <si>
    <t>El Salvador</t>
  </si>
  <si>
    <t>Figi</t>
  </si>
  <si>
    <t>Finland</t>
  </si>
  <si>
    <t>France</t>
  </si>
  <si>
    <t>Germany</t>
  </si>
  <si>
    <t>Greece</t>
  </si>
  <si>
    <t>Grenada</t>
  </si>
  <si>
    <t>Guatemala</t>
  </si>
  <si>
    <t>French Guiana</t>
  </si>
  <si>
    <t>Guyana</t>
  </si>
  <si>
    <t>Haiti</t>
  </si>
  <si>
    <t>Honduras</t>
  </si>
  <si>
    <t>Hungary</t>
  </si>
  <si>
    <t>India</t>
  </si>
  <si>
    <t>Indonesia</t>
  </si>
  <si>
    <t xml:space="preserve">Iran </t>
  </si>
  <si>
    <t>Iraq</t>
  </si>
  <si>
    <t>Italy</t>
  </si>
  <si>
    <t>Jamaica</t>
  </si>
  <si>
    <t>Jordan</t>
  </si>
  <si>
    <t>Korea (Republic of)</t>
  </si>
  <si>
    <t>Korea (Democratic People's Republic of)</t>
  </si>
  <si>
    <t>Lao People's Democratic Republic</t>
  </si>
  <si>
    <t>Lebanon</t>
  </si>
  <si>
    <t>Kygyzstan</t>
  </si>
  <si>
    <t>Malaysia</t>
  </si>
  <si>
    <t>Marshall Islands</t>
  </si>
  <si>
    <t>Mauritius</t>
  </si>
  <si>
    <t>Mayotte</t>
  </si>
  <si>
    <t>Mexico</t>
  </si>
  <si>
    <t>Micronesia (Federated States of)</t>
  </si>
  <si>
    <t>Morocco</t>
  </si>
  <si>
    <t>Myanmar</t>
  </si>
  <si>
    <t>Nepal</t>
  </si>
  <si>
    <t>Netherlands</t>
  </si>
  <si>
    <t>New Caledonia</t>
  </si>
  <si>
    <t>New Zealand</t>
  </si>
  <si>
    <t>Nicaragua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</si>
  <si>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</si>
  <si>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</si>
  <si>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</si>
  <si>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</si>
  <si>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</si>
  <si>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</si>
  <si>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</si>
  <si>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</si>
  <si>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St Lucia</t>
  </si>
  <si>
    <t>Samoa</t>
  </si>
  <si>
    <t>Saudi Arabia</t>
  </si>
  <si>
    <t>Singapore</t>
  </si>
  <si>
    <t>Soloman Islands</t>
  </si>
  <si>
    <t>Spain</t>
  </si>
  <si>
    <t>Sri Lanka</t>
  </si>
  <si>
    <t>Suriname</t>
  </si>
  <si>
    <t>Sweden</t>
  </si>
  <si>
    <t>Switzerland</t>
  </si>
  <si>
    <t>Syria</t>
  </si>
  <si>
    <t>Tajikistan</t>
  </si>
  <si>
    <t>Thailand</t>
  </si>
  <si>
    <t>Timor-Leste</t>
  </si>
  <si>
    <t>Turkey</t>
  </si>
  <si>
    <t>United Arab Emirates</t>
  </si>
  <si>
    <t>United States of America</t>
  </si>
  <si>
    <t>Uzbekistan</t>
  </si>
  <si>
    <t>United Kingdom of Great Britain and Northern Ireland</t>
  </si>
  <si>
    <t>Vanuatu</t>
  </si>
  <si>
    <t>Venezuela</t>
  </si>
  <si>
    <t>Viet Nam</t>
  </si>
  <si>
    <t>Yemen</t>
  </si>
  <si>
    <t>Other</t>
  </si>
  <si>
    <t>ITN shipments to ROW by type</t>
  </si>
  <si>
    <t>Ex-Africa</t>
  </si>
  <si>
    <t>Bolivia</t>
  </si>
  <si>
    <t>Dom. Republic</t>
  </si>
  <si>
    <t>Guiana (French)</t>
  </si>
  <si>
    <t>Laos</t>
  </si>
  <si>
    <t>Micronesia</t>
  </si>
  <si>
    <t>Papua NG</t>
  </si>
  <si>
    <t>Timor Leste</t>
  </si>
  <si>
    <t>UAE</t>
  </si>
  <si>
    <t>USA</t>
  </si>
  <si>
    <t>UK</t>
  </si>
  <si>
    <t>Vietnam</t>
  </si>
  <si>
    <t>Yeman</t>
  </si>
  <si>
    <t xml:space="preserve"> ITN shipments by donor by type</t>
  </si>
  <si>
    <t xml:space="preserve"> 2009-2019</t>
  </si>
  <si>
    <t>AMF</t>
  </si>
  <si>
    <t>GLOBAL FUND</t>
  </si>
  <si>
    <t>UNICEF</t>
  </si>
  <si>
    <t>PMI</t>
  </si>
  <si>
    <t>UNITAID</t>
  </si>
  <si>
    <t>DFID Natl Gov</t>
  </si>
  <si>
    <t>Private</t>
  </si>
  <si>
    <t>WB</t>
  </si>
  <si>
    <t>Other donor</t>
  </si>
  <si>
    <t>ROW</t>
  </si>
  <si>
    <t>World Bank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</si>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</sst>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36"/>
      <name val="Arial"/>
      <family val="2"/>
    </font>
    <font>
      <sz val="3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i/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i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7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7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1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10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/>
    <xf numFmtId="0" fontId="4" fillId="0" borderId="12" xfId="0" applyFont="1" applyBorder="1"/>
    <xf numFmtId="0" fontId="3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7" fillId="0" borderId="0" xfId="0" applyFont="1"/>
    <xf numFmtId="0" fontId="3" fillId="0" borderId="16" xfId="0" applyFont="1" applyBorder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17" xfId="0" applyFont="1" applyBorder="1" applyAlignment="1">
      <alignment horizontal="center"/>
    </xf>
    <xf numFmtId="9" fontId="7" fillId="0" borderId="0" xfId="0" applyNumberFormat="1" applyFont="1" applyAlignment="1">
      <alignment horizontal="center"/>
    </xf>
    <xf numFmtId="9" fontId="7" fillId="0" borderId="17" xfId="0" applyNumberFormat="1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3" fontId="3" fillId="0" borderId="19" xfId="0" applyNumberFormat="1" applyFont="1" applyBorder="1" applyAlignment="1">
      <alignment horizontal="center"/>
    </xf>
    <xf numFmtId="9" fontId="3" fillId="0" borderId="19" xfId="0" applyNumberFormat="1" applyFont="1" applyBorder="1" applyAlignment="1">
      <alignment horizontal="center"/>
    </xf>
    <xf numFmtId="9" fontId="3" fillId="0" borderId="20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14" xfId="0" applyFont="1" applyBorder="1"/>
    <xf numFmtId="0" fontId="6" fillId="0" borderId="2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wrapText="1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wrapText="1"/>
    </xf>
    <xf numFmtId="3" fontId="7" fillId="0" borderId="23" xfId="0" applyNumberFormat="1" applyFont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/>
    <xf numFmtId="3" fontId="7" fillId="0" borderId="25" xfId="0" applyNumberFormat="1" applyFont="1" applyBorder="1" applyAlignment="1">
      <alignment horizontal="center"/>
    </xf>
    <xf numFmtId="3" fontId="7" fillId="0" borderId="26" xfId="0" applyNumberFormat="1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/>
    <xf numFmtId="3" fontId="7" fillId="0" borderId="28" xfId="0" applyNumberFormat="1" applyFont="1" applyBorder="1" applyAlignment="1">
      <alignment horizontal="center"/>
    </xf>
    <xf numFmtId="9" fontId="7" fillId="0" borderId="27" xfId="0" applyNumberFormat="1" applyFont="1" applyBorder="1" applyAlignment="1">
      <alignment horizontal="center"/>
    </xf>
    <xf numFmtId="0" fontId="7" fillId="0" borderId="28" xfId="0" applyFont="1" applyBorder="1"/>
    <xf numFmtId="3" fontId="3" fillId="0" borderId="29" xfId="0" applyNumberFormat="1" applyFont="1" applyBorder="1" applyAlignment="1">
      <alignment horizontal="center"/>
    </xf>
    <xf numFmtId="9" fontId="3" fillId="0" borderId="30" xfId="0" applyNumberFormat="1" applyFont="1" applyBorder="1" applyAlignment="1">
      <alignment horizontal="center"/>
    </xf>
    <xf numFmtId="3" fontId="3" fillId="0" borderId="31" xfId="0" applyNumberFormat="1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6" fillId="0" borderId="0" xfId="0" applyFont="1"/>
    <xf numFmtId="0" fontId="6" fillId="0" borderId="14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3" fontId="7" fillId="0" borderId="34" xfId="0" applyNumberFormat="1" applyFont="1" applyBorder="1" applyAlignment="1">
      <alignment horizontal="center"/>
    </xf>
    <xf numFmtId="9" fontId="7" fillId="0" borderId="35" xfId="0" applyNumberFormat="1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7" fillId="0" borderId="35" xfId="0" applyFont="1" applyBorder="1"/>
    <xf numFmtId="3" fontId="7" fillId="0" borderId="36" xfId="0" applyNumberFormat="1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3" fontId="7" fillId="0" borderId="37" xfId="0" applyNumberFormat="1" applyFont="1" applyBorder="1" applyAlignment="1">
      <alignment horizontal="center"/>
    </xf>
    <xf numFmtId="9" fontId="7" fillId="0" borderId="34" xfId="0" applyNumberFormat="1" applyFont="1" applyBorder="1" applyAlignment="1">
      <alignment horizontal="center"/>
    </xf>
    <xf numFmtId="9" fontId="7" fillId="0" borderId="37" xfId="0" applyNumberFormat="1" applyFont="1" applyBorder="1" applyAlignment="1">
      <alignment horizontal="center"/>
    </xf>
    <xf numFmtId="0" fontId="7" fillId="0" borderId="37" xfId="0" applyFont="1" applyBorder="1"/>
    <xf numFmtId="0" fontId="7" fillId="0" borderId="25" xfId="0" applyFont="1" applyBorder="1" applyAlignment="1">
      <alignment horizontal="center"/>
    </xf>
    <xf numFmtId="9" fontId="7" fillId="0" borderId="38" xfId="0" applyNumberFormat="1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0" borderId="38" xfId="0" applyFont="1" applyBorder="1"/>
    <xf numFmtId="3" fontId="7" fillId="0" borderId="39" xfId="0" applyNumberFormat="1" applyFont="1" applyBorder="1" applyAlignment="1">
      <alignment horizontal="center"/>
    </xf>
    <xf numFmtId="3" fontId="7" fillId="0" borderId="27" xfId="0" applyNumberFormat="1" applyFont="1" applyBorder="1" applyAlignment="1">
      <alignment horizontal="center"/>
    </xf>
    <xf numFmtId="9" fontId="7" fillId="0" borderId="26" xfId="0" applyNumberFormat="1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3" fontId="7" fillId="0" borderId="38" xfId="0" applyNumberFormat="1" applyFont="1" applyBorder="1" applyAlignment="1">
      <alignment horizontal="center"/>
    </xf>
    <xf numFmtId="3" fontId="7" fillId="0" borderId="40" xfId="0" applyNumberFormat="1" applyFont="1" applyBorder="1" applyAlignment="1">
      <alignment horizontal="center"/>
    </xf>
    <xf numFmtId="3" fontId="7" fillId="0" borderId="41" xfId="0" applyNumberFormat="1" applyFont="1" applyBorder="1" applyAlignment="1">
      <alignment horizontal="center"/>
    </xf>
    <xf numFmtId="3" fontId="7" fillId="0" borderId="4" xfId="0" applyNumberFormat="1" applyFont="1" applyBorder="1" applyAlignment="1">
      <alignment horizontal="center"/>
    </xf>
    <xf numFmtId="0" fontId="7" fillId="0" borderId="5" xfId="0" applyFont="1" applyBorder="1"/>
    <xf numFmtId="0" fontId="7" fillId="0" borderId="4" xfId="0" applyFont="1" applyBorder="1" applyAlignment="1">
      <alignment horizontal="center"/>
    </xf>
    <xf numFmtId="0" fontId="7" fillId="0" borderId="17" xfId="0" applyFont="1" applyBorder="1"/>
    <xf numFmtId="3" fontId="3" fillId="0" borderId="42" xfId="0" applyNumberFormat="1" applyFont="1" applyBorder="1" applyAlignment="1">
      <alignment horizontal="center"/>
    </xf>
    <xf numFmtId="0" fontId="3" fillId="0" borderId="43" xfId="0" applyFont="1" applyBorder="1"/>
    <xf numFmtId="3" fontId="3" fillId="0" borderId="20" xfId="0" applyNumberFormat="1" applyFont="1" applyBorder="1" applyAlignment="1">
      <alignment horizontal="center"/>
    </xf>
    <xf numFmtId="3" fontId="3" fillId="0" borderId="30" xfId="0" applyNumberFormat="1" applyFont="1" applyBorder="1" applyAlignment="1">
      <alignment horizontal="center"/>
    </xf>
    <xf numFmtId="0" fontId="3" fillId="0" borderId="30" xfId="0" applyFont="1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44" xfId="0" applyFont="1" applyBorder="1"/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14" xfId="0" applyFont="1" applyBorder="1" applyAlignment="1">
      <alignment horizontal="center" vertical="center" wrapText="1"/>
    </xf>
    <xf numFmtId="3" fontId="0" fillId="0" borderId="35" xfId="0" applyNumberFormat="1" applyBorder="1" applyAlignment="1">
      <alignment horizontal="center"/>
    </xf>
    <xf numFmtId="3" fontId="0" fillId="0" borderId="37" xfId="0" applyNumberFormat="1" applyBorder="1" applyAlignment="1">
      <alignment horizontal="center"/>
    </xf>
    <xf numFmtId="3" fontId="0" fillId="0" borderId="38" xfId="0" applyNumberFormat="1" applyBorder="1" applyAlignment="1">
      <alignment horizontal="center"/>
    </xf>
    <xf numFmtId="3" fontId="0" fillId="0" borderId="27" xfId="0" applyNumberFormat="1" applyBorder="1" applyAlignment="1">
      <alignment horizontal="center"/>
    </xf>
    <xf numFmtId="0" fontId="3" fillId="0" borderId="7" xfId="0" applyFont="1" applyBorder="1"/>
    <xf numFmtId="3" fontId="3" fillId="0" borderId="47" xfId="0" applyNumberFormat="1" applyFont="1" applyBorder="1" applyAlignment="1">
      <alignment horizontal="center"/>
    </xf>
    <xf numFmtId="3" fontId="3" fillId="0" borderId="48" xfId="0" applyNumberFormat="1" applyFont="1" applyBorder="1" applyAlignment="1">
      <alignment horizontal="center"/>
    </xf>
    <xf numFmtId="3" fontId="0" fillId="0" borderId="0" xfId="0" applyNumberFormat="1"/>
    <xf numFmtId="0" fontId="10" fillId="0" borderId="2" xfId="0" applyFont="1" applyBorder="1"/>
    <xf numFmtId="0" fontId="10" fillId="0" borderId="0" xfId="0" applyFont="1"/>
    <xf numFmtId="0" fontId="5" fillId="0" borderId="0" xfId="0" applyFont="1"/>
    <xf numFmtId="3" fontId="0" fillId="0" borderId="45" xfId="0" applyNumberFormat="1" applyBorder="1" applyAlignment="1">
      <alignment horizontal="center"/>
    </xf>
    <xf numFmtId="3" fontId="0" fillId="0" borderId="34" xfId="0" applyNumberFormat="1" applyBorder="1" applyAlignment="1">
      <alignment horizontal="center"/>
    </xf>
    <xf numFmtId="3" fontId="0" fillId="0" borderId="50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26" xfId="0" applyNumberFormat="1" applyBorder="1" applyAlignment="1">
      <alignment horizontal="center"/>
    </xf>
    <xf numFmtId="3" fontId="0" fillId="0" borderId="51" xfId="0" applyNumberFormat="1" applyBorder="1" applyAlignment="1">
      <alignment horizontal="center"/>
    </xf>
    <xf numFmtId="0" fontId="11" fillId="0" borderId="0" xfId="0" applyFont="1"/>
    <xf numFmtId="0" fontId="12" fillId="0" borderId="0" xfId="0" applyFont="1"/>
    <xf numFmtId="3" fontId="3" fillId="0" borderId="52" xfId="0" applyNumberFormat="1" applyFont="1" applyBorder="1" applyAlignment="1">
      <alignment horizontal="center"/>
    </xf>
    <xf numFmtId="3" fontId="3" fillId="0" borderId="26" xfId="0" applyNumberFormat="1" applyFont="1" applyBorder="1" applyAlignment="1">
      <alignment horizontal="center"/>
    </xf>
    <xf numFmtId="3" fontId="3" fillId="0" borderId="38" xfId="0" applyNumberFormat="1" applyFont="1" applyBorder="1" applyAlignment="1">
      <alignment horizontal="center"/>
    </xf>
    <xf numFmtId="3" fontId="3" fillId="0" borderId="51" xfId="0" applyNumberFormat="1" applyFont="1" applyBorder="1" applyAlignment="1">
      <alignment horizontal="center"/>
    </xf>
    <xf numFmtId="3" fontId="3" fillId="0" borderId="27" xfId="0" applyNumberFormat="1" applyFont="1" applyBorder="1" applyAlignment="1">
      <alignment horizontal="center"/>
    </xf>
    <xf numFmtId="3" fontId="3" fillId="0" borderId="53" xfId="0" applyNumberFormat="1" applyFont="1" applyBorder="1" applyAlignment="1">
      <alignment horizontal="center"/>
    </xf>
    <xf numFmtId="3" fontId="3" fillId="0" borderId="54" xfId="0" applyNumberFormat="1" applyFont="1" applyBorder="1" applyAlignment="1">
      <alignment horizontal="center"/>
    </xf>
    <xf numFmtId="3" fontId="3" fillId="0" borderId="55" xfId="0" applyNumberFormat="1" applyFont="1" applyBorder="1" applyAlignment="1">
      <alignment horizontal="center"/>
    </xf>
    <xf numFmtId="3" fontId="3" fillId="0" borderId="0" xfId="0" applyNumberFormat="1" applyFont="1"/>
    <xf numFmtId="0" fontId="10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3" fillId="0" borderId="7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3" fontId="3" fillId="0" borderId="9" xfId="0" applyNumberFormat="1" applyFont="1" applyBorder="1" applyAlignment="1">
      <alignment horizontal="center"/>
    </xf>
    <xf numFmtId="9" fontId="3" fillId="0" borderId="1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3" fillId="0" borderId="53" xfId="0" applyFont="1" applyBorder="1"/>
    <xf numFmtId="0" fontId="9" fillId="0" borderId="0" xfId="0" applyFont="1"/>
    <xf numFmtId="0" fontId="8" fillId="0" borderId="0" xfId="0" applyFont="1"/>
    <xf numFmtId="3" fontId="0" fillId="0" borderId="57" xfId="0" applyNumberFormat="1" applyBorder="1" applyAlignment="1">
      <alignment horizontal="center"/>
    </xf>
    <xf numFmtId="3" fontId="7" fillId="0" borderId="57" xfId="0" applyNumberFormat="1" applyFont="1" applyBorder="1" applyAlignment="1">
      <alignment horizontal="center"/>
    </xf>
    <xf numFmtId="0" fontId="3" fillId="0" borderId="58" xfId="0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3" fontId="7" fillId="0" borderId="59" xfId="0" applyNumberFormat="1" applyFont="1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3" fontId="0" fillId="0" borderId="59" xfId="0" applyNumberFormat="1" applyBorder="1" applyAlignment="1">
      <alignment horizontal="center"/>
    </xf>
    <xf numFmtId="0" fontId="3" fillId="0" borderId="62" xfId="0" applyFont="1" applyBorder="1" applyAlignment="1">
      <alignment horizontal="center"/>
    </xf>
    <xf numFmtId="0" fontId="7" fillId="0" borderId="63" xfId="0" applyFont="1" applyBorder="1"/>
    <xf numFmtId="0" fontId="7" fillId="0" borderId="64" xfId="0" applyFont="1" applyBorder="1" applyAlignment="1">
      <alignment horizontal="center"/>
    </xf>
    <xf numFmtId="3" fontId="0" fillId="0" borderId="65" xfId="0" applyNumberFormat="1" applyBorder="1" applyAlignment="1">
      <alignment horizontal="center"/>
    </xf>
    <xf numFmtId="0" fontId="0" fillId="0" borderId="63" xfId="0" applyBorder="1"/>
    <xf numFmtId="0" fontId="7" fillId="0" borderId="66" xfId="0" applyFont="1" applyBorder="1"/>
    <xf numFmtId="0" fontId="7" fillId="0" borderId="51" xfId="0" applyFont="1" applyBorder="1" applyAlignment="1">
      <alignment horizontal="center"/>
    </xf>
    <xf numFmtId="0" fontId="0" fillId="0" borderId="66" xfId="0" applyBorder="1"/>
    <xf numFmtId="0" fontId="0" fillId="0" borderId="51" xfId="0" applyBorder="1" applyAlignment="1">
      <alignment horizontal="center"/>
    </xf>
    <xf numFmtId="0" fontId="3" fillId="0" borderId="67" xfId="0" applyFont="1" applyBorder="1"/>
    <xf numFmtId="0" fontId="3" fillId="0" borderId="68" xfId="0" applyFont="1" applyBorder="1" applyAlignment="1">
      <alignment horizontal="center"/>
    </xf>
    <xf numFmtId="0" fontId="3" fillId="0" borderId="67" xfId="0" applyFont="1" applyBorder="1" applyAlignment="1">
      <alignment horizontal="center"/>
    </xf>
    <xf numFmtId="0" fontId="0" fillId="0" borderId="64" xfId="0" applyBorder="1"/>
    <xf numFmtId="0" fontId="0" fillId="0" borderId="63" xfId="0" applyBorder="1" applyAlignment="1">
      <alignment horizontal="center"/>
    </xf>
    <xf numFmtId="3" fontId="0" fillId="0" borderId="69" xfId="0" applyNumberFormat="1" applyBorder="1" applyAlignment="1">
      <alignment horizontal="center"/>
    </xf>
    <xf numFmtId="0" fontId="0" fillId="0" borderId="70" xfId="0" applyBorder="1"/>
    <xf numFmtId="3" fontId="0" fillId="0" borderId="71" xfId="0" applyNumberFormat="1" applyBorder="1" applyAlignment="1">
      <alignment horizontal="center"/>
    </xf>
    <xf numFmtId="0" fontId="0" fillId="0" borderId="51" xfId="0" applyBorder="1"/>
    <xf numFmtId="3" fontId="0" fillId="0" borderId="66" xfId="0" applyNumberFormat="1" applyBorder="1"/>
    <xf numFmtId="0" fontId="3" fillId="0" borderId="68" xfId="0" applyFont="1" applyBorder="1"/>
    <xf numFmtId="3" fontId="3" fillId="0" borderId="46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32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49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6" fillId="0" borderId="4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/>
    </xf>
    <xf numFmtId="0" fontId="6" fillId="0" borderId="44" xfId="0" applyFont="1" applyBorder="1" applyAlignment="1">
      <alignment horizontal="center"/>
    </xf>
    <xf numFmtId="0" fontId="6" fillId="0" borderId="4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17</xdr:row>
      <xdr:rowOff>68580</xdr:rowOff>
    </xdr:from>
    <xdr:to>
      <xdr:col>6</xdr:col>
      <xdr:colOff>586740</xdr:colOff>
      <xdr:row>23</xdr:row>
      <xdr:rowOff>99060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6B872F-7870-450F-A42E-A09D86FA0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4328160"/>
          <a:ext cx="3695700" cy="1127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121920</xdr:colOff>
      <xdr:row>17</xdr:row>
      <xdr:rowOff>22860</xdr:rowOff>
    </xdr:from>
    <xdr:to>
      <xdr:col>14</xdr:col>
      <xdr:colOff>60960</xdr:colOff>
      <xdr:row>24</xdr:row>
      <xdr:rowOff>60960</xdr:rowOff>
    </xdr:to>
    <xdr:pic>
      <xdr:nvPicPr>
        <xdr:cNvPr id="3" name="Picture 6" descr="Logo&#10;&#10;Description automatically generated">
          <a:extLst>
            <a:ext uri="{FF2B5EF4-FFF2-40B4-BE49-F238E27FC236}">
              <a16:creationId xmlns:a16="http://schemas.microsoft.com/office/drawing/2014/main" id="{2B04F4C9-D0F1-4582-A670-7C6135092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80" y="3848100"/>
          <a:ext cx="3596640" cy="1424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hn%20Milliner\Desktop\NMP%20%202023%20shipments.xlsx" TargetMode="External"/><Relationship Id="rId1" Type="http://schemas.openxmlformats.org/officeDocument/2006/relationships/externalLinkPath" Target="/Users/John%20Milliner/Desktop/NMP%20%202023%20ship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ng"/>
      <sheetName val="Ben"/>
      <sheetName val="Bot"/>
      <sheetName val="BF"/>
      <sheetName val="Bur"/>
      <sheetName val="Cam"/>
      <sheetName val="CAR"/>
      <sheetName val="CV"/>
      <sheetName val="Chad"/>
      <sheetName val="EG"/>
      <sheetName val="Com"/>
      <sheetName val="Con"/>
      <sheetName val="Djb"/>
      <sheetName val="CI"/>
      <sheetName val="DRC"/>
      <sheetName val="Eri"/>
      <sheetName val="Eth"/>
      <sheetName val="Gha"/>
      <sheetName val="Gab"/>
      <sheetName val="GB"/>
      <sheetName val="Gui"/>
      <sheetName val="Gam"/>
      <sheetName val="Ken"/>
      <sheetName val="Lib"/>
      <sheetName val="Mau"/>
      <sheetName val="Mlw"/>
      <sheetName val="Nam"/>
      <sheetName val="Mali"/>
      <sheetName val="Mad"/>
      <sheetName val="Nga"/>
      <sheetName val="Moz"/>
      <sheetName val="Niger"/>
      <sheetName val="Rwa"/>
      <sheetName val="Som"/>
      <sheetName val="SL"/>
      <sheetName val="Sen"/>
      <sheetName val="SSud"/>
      <sheetName val="STP"/>
      <sheetName val="NSud"/>
      <sheetName val="Swz"/>
      <sheetName val="SA"/>
      <sheetName val="Tnz"/>
      <sheetName val="Togo"/>
      <sheetName val="Uga"/>
      <sheetName val="Zam"/>
      <sheetName val="Zanz"/>
      <sheetName val="Zbw"/>
      <sheetName val="Totals"/>
      <sheetName val="Logos"/>
      <sheetName val="Global "/>
      <sheetName val="Global by type"/>
      <sheetName val="SSA"/>
      <sheetName val="SSA regional"/>
      <sheetName val="SSA by type"/>
      <sheetName val="SSA by Qrt"/>
      <sheetName val="ROW"/>
      <sheetName val="ROW by type"/>
      <sheetName val="Shipments  by Donor"/>
      <sheetName val="PMI shipments"/>
      <sheetName val="PMI %"/>
      <sheetName val="Full SSA"/>
      <sheetName val="SSA endemic"/>
      <sheetName val="ROW endemic"/>
      <sheetName val="Ex Africa 2021"/>
      <sheetName val="Ex Africa 2022"/>
      <sheetName val="Ex-Africa 2023"/>
      <sheetName val="Global by type b"/>
      <sheetName val="Manta prep"/>
      <sheetName val="Manta input"/>
      <sheetName val="SSA endemic full"/>
      <sheetName val=" ROW Endemic Full"/>
      <sheetName val="Ex-Africa Del 2018"/>
      <sheetName val="Ex Africa Del 2019"/>
      <sheetName val="Ex Africa del 2020"/>
      <sheetName val="ROW by QTR"/>
      <sheetName val="Cumulative"/>
      <sheetName val="Donor detail"/>
      <sheetName val="sheet7"/>
      <sheetName val="sheet9"/>
      <sheetName val="Sheet 20"/>
      <sheetName val="Sheet17"/>
      <sheetName val="Sheet11"/>
      <sheetName val="Sheet12"/>
      <sheetName val="Sheet13"/>
      <sheetName val="Sheet16"/>
      <sheetName val="Sheet14"/>
      <sheetName val="Sheet1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3">
          <cell r="K3">
            <v>18461335</v>
          </cell>
          <cell r="L3">
            <v>898300</v>
          </cell>
          <cell r="M3">
            <v>403840</v>
          </cell>
          <cell r="T3">
            <v>3879450</v>
          </cell>
          <cell r="Z3">
            <v>16298850</v>
          </cell>
          <cell r="AF3">
            <v>1299350</v>
          </cell>
          <cell r="AR3">
            <v>3095550</v>
          </cell>
          <cell r="AX3">
            <v>31005350</v>
          </cell>
          <cell r="BD3">
            <v>997450</v>
          </cell>
          <cell r="BQ3">
            <v>4047750</v>
          </cell>
          <cell r="BW3">
            <v>24548856</v>
          </cell>
          <cell r="CC3">
            <v>10323205</v>
          </cell>
        </row>
        <row r="4">
          <cell r="K4">
            <v>78555585</v>
          </cell>
          <cell r="L4">
            <v>18265411</v>
          </cell>
          <cell r="M4">
            <v>8236461</v>
          </cell>
          <cell r="T4">
            <v>61930066</v>
          </cell>
          <cell r="Z4">
            <v>46251127</v>
          </cell>
          <cell r="AF4">
            <v>9964239</v>
          </cell>
          <cell r="AR4">
            <v>49345828</v>
          </cell>
          <cell r="AX4">
            <v>68529115</v>
          </cell>
          <cell r="BD4">
            <v>17880682</v>
          </cell>
          <cell r="BQ4">
            <v>26473806</v>
          </cell>
          <cell r="BW4">
            <v>55959240</v>
          </cell>
          <cell r="CC4">
            <v>21470536</v>
          </cell>
        </row>
        <row r="5">
          <cell r="K5">
            <v>18162542</v>
          </cell>
          <cell r="L5">
            <v>491257</v>
          </cell>
          <cell r="M5">
            <v>0</v>
          </cell>
          <cell r="T5">
            <v>11378391</v>
          </cell>
          <cell r="Z5">
            <v>2496598</v>
          </cell>
          <cell r="AF5">
            <v>2706017</v>
          </cell>
          <cell r="AR5">
            <v>33219467</v>
          </cell>
          <cell r="AX5">
            <v>2512154</v>
          </cell>
          <cell r="BD5">
            <v>505671</v>
          </cell>
          <cell r="BQ5">
            <v>6156930</v>
          </cell>
          <cell r="BW5">
            <v>5035980</v>
          </cell>
          <cell r="CC5">
            <v>200000</v>
          </cell>
        </row>
        <row r="6">
          <cell r="K6">
            <v>25688549</v>
          </cell>
          <cell r="L6">
            <v>13485698</v>
          </cell>
          <cell r="M6">
            <v>3327000</v>
          </cell>
          <cell r="T6">
            <v>11760696</v>
          </cell>
          <cell r="Z6">
            <v>21776837</v>
          </cell>
          <cell r="AF6">
            <v>4849725</v>
          </cell>
          <cell r="AR6">
            <v>14674832</v>
          </cell>
          <cell r="AX6">
            <v>21069059</v>
          </cell>
          <cell r="BD6">
            <v>1807231</v>
          </cell>
          <cell r="BQ6">
            <v>3345078</v>
          </cell>
          <cell r="BW6">
            <v>26237738</v>
          </cell>
          <cell r="CC6">
            <v>7570418</v>
          </cell>
        </row>
        <row r="7">
          <cell r="K7">
            <v>0</v>
          </cell>
          <cell r="L7">
            <v>0</v>
          </cell>
          <cell r="M7">
            <v>0</v>
          </cell>
          <cell r="T7">
            <v>0</v>
          </cell>
          <cell r="Z7">
            <v>0</v>
          </cell>
          <cell r="AF7">
            <v>0</v>
          </cell>
          <cell r="AR7">
            <v>0</v>
          </cell>
          <cell r="AX7">
            <v>0</v>
          </cell>
          <cell r="BD7">
            <v>0</v>
          </cell>
          <cell r="BQ7">
            <v>0</v>
          </cell>
          <cell r="BW7">
            <v>0</v>
          </cell>
          <cell r="CC7">
            <v>0</v>
          </cell>
        </row>
        <row r="8">
          <cell r="K8">
            <v>0</v>
          </cell>
          <cell r="L8">
            <v>0</v>
          </cell>
          <cell r="M8">
            <v>0</v>
          </cell>
          <cell r="T8">
            <v>400000</v>
          </cell>
          <cell r="Z8">
            <v>0</v>
          </cell>
          <cell r="AF8">
            <v>0</v>
          </cell>
          <cell r="AR8">
            <v>0</v>
          </cell>
          <cell r="AX8">
            <v>0</v>
          </cell>
          <cell r="BD8">
            <v>0</v>
          </cell>
          <cell r="BQ8">
            <v>1546301</v>
          </cell>
          <cell r="BW8">
            <v>0</v>
          </cell>
          <cell r="CC8">
            <v>0</v>
          </cell>
        </row>
        <row r="9">
          <cell r="K9">
            <v>3935067</v>
          </cell>
          <cell r="L9">
            <v>94750</v>
          </cell>
          <cell r="M9">
            <v>0</v>
          </cell>
          <cell r="T9">
            <v>1088760</v>
          </cell>
          <cell r="Z9">
            <v>1568150</v>
          </cell>
          <cell r="AF9">
            <v>0</v>
          </cell>
          <cell r="AR9">
            <v>1962190</v>
          </cell>
          <cell r="AX9">
            <v>198714</v>
          </cell>
          <cell r="BD9">
            <v>0</v>
          </cell>
          <cell r="BQ9">
            <v>746100</v>
          </cell>
          <cell r="BW9">
            <v>354150</v>
          </cell>
          <cell r="CC9">
            <v>0</v>
          </cell>
        </row>
        <row r="11">
          <cell r="K11">
            <v>0</v>
          </cell>
          <cell r="L11">
            <v>0</v>
          </cell>
          <cell r="M11">
            <v>0</v>
          </cell>
          <cell r="T11">
            <v>0</v>
          </cell>
          <cell r="Z11">
            <v>0</v>
          </cell>
          <cell r="AF11">
            <v>0</v>
          </cell>
          <cell r="AR11">
            <v>0</v>
          </cell>
          <cell r="AX11">
            <v>0</v>
          </cell>
          <cell r="BD11">
            <v>0</v>
          </cell>
          <cell r="BQ11">
            <v>0</v>
          </cell>
          <cell r="BW11">
            <v>0</v>
          </cell>
          <cell r="CC11">
            <v>0</v>
          </cell>
        </row>
        <row r="12">
          <cell r="K12">
            <v>8955031</v>
          </cell>
          <cell r="L12">
            <v>10204385</v>
          </cell>
          <cell r="M12">
            <v>45100</v>
          </cell>
          <cell r="T12">
            <v>2315900</v>
          </cell>
          <cell r="Z12">
            <v>5618250</v>
          </cell>
          <cell r="AF12">
            <v>0</v>
          </cell>
          <cell r="AR12">
            <v>4104150</v>
          </cell>
          <cell r="AX12">
            <v>8371078</v>
          </cell>
          <cell r="BD12">
            <v>181000</v>
          </cell>
          <cell r="BQ12">
            <v>639089</v>
          </cell>
          <cell r="BW12">
            <v>468490</v>
          </cell>
          <cell r="CC12">
            <v>251500</v>
          </cell>
        </row>
        <row r="18">
          <cell r="K18">
            <v>949400</v>
          </cell>
          <cell r="L18">
            <v>0</v>
          </cell>
          <cell r="M18">
            <v>0</v>
          </cell>
          <cell r="T18">
            <v>0</v>
          </cell>
          <cell r="Z18">
            <v>0</v>
          </cell>
          <cell r="AF18">
            <v>0</v>
          </cell>
          <cell r="AR18">
            <v>0</v>
          </cell>
          <cell r="AX18">
            <v>0</v>
          </cell>
          <cell r="BD18">
            <v>0</v>
          </cell>
          <cell r="BQ18">
            <v>0</v>
          </cell>
          <cell r="BW18">
            <v>0</v>
          </cell>
          <cell r="CC18">
            <v>0</v>
          </cell>
        </row>
        <row r="19">
          <cell r="K19">
            <v>7402186</v>
          </cell>
          <cell r="L19">
            <v>0</v>
          </cell>
          <cell r="M19">
            <v>0</v>
          </cell>
          <cell r="T19">
            <v>8596999</v>
          </cell>
          <cell r="Z19">
            <v>0</v>
          </cell>
          <cell r="AF19">
            <v>0</v>
          </cell>
          <cell r="AR19">
            <v>13782643</v>
          </cell>
          <cell r="AX19">
            <v>0</v>
          </cell>
          <cell r="BD19">
            <v>0</v>
          </cell>
          <cell r="BQ19">
            <v>18287829</v>
          </cell>
          <cell r="BW19">
            <v>0</v>
          </cell>
          <cell r="CC19">
            <v>60000</v>
          </cell>
        </row>
        <row r="20">
          <cell r="K20">
            <v>1295834</v>
          </cell>
          <cell r="L20">
            <v>1016700</v>
          </cell>
          <cell r="M20">
            <v>0</v>
          </cell>
          <cell r="T20">
            <v>490213</v>
          </cell>
          <cell r="Z20">
            <v>2339550</v>
          </cell>
          <cell r="AF20">
            <v>0</v>
          </cell>
          <cell r="AR20">
            <v>1729455</v>
          </cell>
          <cell r="AX20">
            <v>9000</v>
          </cell>
          <cell r="BD20">
            <v>0</v>
          </cell>
          <cell r="BQ20">
            <v>1990500</v>
          </cell>
          <cell r="BW20">
            <v>470464</v>
          </cell>
          <cell r="CC20">
            <v>0</v>
          </cell>
        </row>
        <row r="21">
          <cell r="K21">
            <v>1421123</v>
          </cell>
          <cell r="L21">
            <v>0</v>
          </cell>
          <cell r="M21">
            <v>0</v>
          </cell>
          <cell r="T21">
            <v>456000</v>
          </cell>
          <cell r="Z21">
            <v>0</v>
          </cell>
          <cell r="AF21">
            <v>0</v>
          </cell>
          <cell r="AR21">
            <v>440314</v>
          </cell>
          <cell r="AX21">
            <v>0</v>
          </cell>
          <cell r="BD21">
            <v>0</v>
          </cell>
          <cell r="BQ21">
            <v>80300</v>
          </cell>
          <cell r="BW21">
            <v>0</v>
          </cell>
          <cell r="CC21">
            <v>0</v>
          </cell>
        </row>
        <row r="22">
          <cell r="K22">
            <v>0</v>
          </cell>
          <cell r="L22">
            <v>0</v>
          </cell>
          <cell r="M22">
            <v>0</v>
          </cell>
          <cell r="T22">
            <v>0</v>
          </cell>
          <cell r="Z22">
            <v>0</v>
          </cell>
          <cell r="AF22">
            <v>0</v>
          </cell>
          <cell r="AR22">
            <v>0</v>
          </cell>
          <cell r="AX22">
            <v>0</v>
          </cell>
          <cell r="BD22">
            <v>0</v>
          </cell>
          <cell r="BQ22">
            <v>0</v>
          </cell>
          <cell r="BW22">
            <v>0</v>
          </cell>
          <cell r="CC22">
            <v>0</v>
          </cell>
        </row>
        <row r="23">
          <cell r="K23">
            <v>0</v>
          </cell>
          <cell r="L23">
            <v>0</v>
          </cell>
          <cell r="M23">
            <v>0</v>
          </cell>
          <cell r="T23">
            <v>62285</v>
          </cell>
          <cell r="Z23">
            <v>0</v>
          </cell>
          <cell r="AF23">
            <v>0</v>
          </cell>
          <cell r="AR23">
            <v>2070313</v>
          </cell>
          <cell r="AX23">
            <v>0</v>
          </cell>
          <cell r="BD23">
            <v>0</v>
          </cell>
          <cell r="BQ23">
            <v>0</v>
          </cell>
          <cell r="BW23">
            <v>10000</v>
          </cell>
          <cell r="CC23">
            <v>0</v>
          </cell>
        </row>
        <row r="24">
          <cell r="K24">
            <v>864149</v>
          </cell>
          <cell r="L24">
            <v>25150</v>
          </cell>
          <cell r="M24">
            <v>0</v>
          </cell>
          <cell r="T24">
            <v>458140</v>
          </cell>
          <cell r="Z24">
            <v>26250</v>
          </cell>
          <cell r="AF24">
            <v>0</v>
          </cell>
          <cell r="AR24">
            <v>402950</v>
          </cell>
          <cell r="AX24">
            <v>0</v>
          </cell>
          <cell r="BD24">
            <v>0</v>
          </cell>
          <cell r="BQ24">
            <v>523105</v>
          </cell>
          <cell r="BW24">
            <v>160</v>
          </cell>
          <cell r="CC24">
            <v>0</v>
          </cell>
        </row>
        <row r="26">
          <cell r="T26">
            <v>0</v>
          </cell>
          <cell r="Z26">
            <v>0</v>
          </cell>
          <cell r="AF26">
            <v>0</v>
          </cell>
          <cell r="AR26">
            <v>2200000</v>
          </cell>
          <cell r="AX26">
            <v>0</v>
          </cell>
          <cell r="BD26">
            <v>0</v>
          </cell>
          <cell r="BQ26">
            <v>0</v>
          </cell>
          <cell r="BW26">
            <v>0</v>
          </cell>
          <cell r="CC26">
            <v>0</v>
          </cell>
        </row>
        <row r="27">
          <cell r="K27">
            <v>30681046</v>
          </cell>
          <cell r="L27">
            <v>435062</v>
          </cell>
          <cell r="M27">
            <v>0</v>
          </cell>
          <cell r="T27">
            <v>1318377</v>
          </cell>
          <cell r="Z27">
            <v>393110</v>
          </cell>
          <cell r="AF27">
            <v>0</v>
          </cell>
          <cell r="AR27">
            <v>1586631</v>
          </cell>
          <cell r="AX27">
            <v>1030994</v>
          </cell>
          <cell r="BD27">
            <v>12000</v>
          </cell>
          <cell r="BQ27">
            <v>2431171</v>
          </cell>
          <cell r="BW27">
            <v>655150</v>
          </cell>
          <cell r="CC27">
            <v>140000</v>
          </cell>
        </row>
        <row r="28">
          <cell r="T28">
            <v>11382014</v>
          </cell>
          <cell r="Z28">
            <v>2758910</v>
          </cell>
          <cell r="AF28">
            <v>0</v>
          </cell>
          <cell r="AR28">
            <v>22212306</v>
          </cell>
          <cell r="AX28">
            <v>1039994</v>
          </cell>
          <cell r="BD28">
            <v>12000</v>
          </cell>
          <cell r="BQ28">
            <v>23312905</v>
          </cell>
          <cell r="BW28">
            <v>1135774</v>
          </cell>
          <cell r="CC28">
            <v>200000</v>
          </cell>
        </row>
        <row r="35">
          <cell r="T35">
            <v>3865044</v>
          </cell>
          <cell r="Z35">
            <v>470836</v>
          </cell>
          <cell r="AF35">
            <v>0</v>
          </cell>
          <cell r="AH35">
            <v>0</v>
          </cell>
          <cell r="AI35">
            <v>0</v>
          </cell>
          <cell r="AJ35">
            <v>1033524</v>
          </cell>
          <cell r="AK35">
            <v>3302356</v>
          </cell>
          <cell r="AL35">
            <v>4335880</v>
          </cell>
          <cell r="AR35">
            <v>4316530</v>
          </cell>
          <cell r="AX35">
            <v>0</v>
          </cell>
          <cell r="BD35">
            <v>0</v>
          </cell>
          <cell r="BF35">
            <v>2996030</v>
          </cell>
          <cell r="BG35">
            <v>7500</v>
          </cell>
          <cell r="BH35">
            <v>250000</v>
          </cell>
          <cell r="BI35">
            <v>1063000</v>
          </cell>
          <cell r="BJ35">
            <v>4316530</v>
          </cell>
          <cell r="BQ35">
            <v>10000</v>
          </cell>
          <cell r="BW35">
            <v>734150</v>
          </cell>
          <cell r="CC35">
            <v>0</v>
          </cell>
          <cell r="CE35">
            <v>734050</v>
          </cell>
          <cell r="CF35">
            <v>10100</v>
          </cell>
          <cell r="CG35">
            <v>0</v>
          </cell>
          <cell r="CH35">
            <v>0</v>
          </cell>
        </row>
        <row r="36">
          <cell r="T36">
            <v>188000</v>
          </cell>
          <cell r="Z36">
            <v>550000</v>
          </cell>
          <cell r="AF36">
            <v>0</v>
          </cell>
          <cell r="AH36">
            <v>188000</v>
          </cell>
          <cell r="AI36">
            <v>0</v>
          </cell>
          <cell r="AJ36">
            <v>550000</v>
          </cell>
          <cell r="AK36">
            <v>0</v>
          </cell>
          <cell r="AL36">
            <v>738000</v>
          </cell>
          <cell r="AR36">
            <v>1960385</v>
          </cell>
          <cell r="AX36">
            <v>2299389</v>
          </cell>
          <cell r="BD36">
            <v>4246000</v>
          </cell>
          <cell r="BF36">
            <v>0</v>
          </cell>
          <cell r="BG36">
            <v>0</v>
          </cell>
          <cell r="BH36">
            <v>3319897</v>
          </cell>
          <cell r="BI36">
            <v>5185877</v>
          </cell>
          <cell r="BJ36">
            <v>8505774</v>
          </cell>
          <cell r="BQ36">
            <v>518500</v>
          </cell>
          <cell r="BW36">
            <v>1435000</v>
          </cell>
          <cell r="CC36">
            <v>0</v>
          </cell>
          <cell r="CE36">
            <v>600000</v>
          </cell>
          <cell r="CF36">
            <v>500000</v>
          </cell>
          <cell r="CG36">
            <v>853500</v>
          </cell>
          <cell r="CH36">
            <v>0</v>
          </cell>
        </row>
        <row r="37">
          <cell r="T37">
            <v>50000</v>
          </cell>
          <cell r="Z37">
            <v>0</v>
          </cell>
          <cell r="AF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50000</v>
          </cell>
          <cell r="AL37">
            <v>50000</v>
          </cell>
          <cell r="AR37">
            <v>0</v>
          </cell>
          <cell r="AX37">
            <v>0</v>
          </cell>
          <cell r="BD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Q37">
            <v>210000</v>
          </cell>
          <cell r="BW37">
            <v>0</v>
          </cell>
          <cell r="CC37">
            <v>0</v>
          </cell>
          <cell r="CE37">
            <v>0</v>
          </cell>
          <cell r="CF37">
            <v>0</v>
          </cell>
          <cell r="CG37">
            <v>210000</v>
          </cell>
          <cell r="CH37">
            <v>0</v>
          </cell>
        </row>
        <row r="38">
          <cell r="T38">
            <v>1023226</v>
          </cell>
          <cell r="Z38">
            <v>10504573</v>
          </cell>
          <cell r="AF38">
            <v>0</v>
          </cell>
          <cell r="AH38">
            <v>11500</v>
          </cell>
          <cell r="AI38">
            <v>1001300</v>
          </cell>
          <cell r="AJ38">
            <v>5020260</v>
          </cell>
          <cell r="AK38">
            <v>5494739</v>
          </cell>
          <cell r="AL38">
            <v>11527799</v>
          </cell>
          <cell r="AR38">
            <v>12546</v>
          </cell>
          <cell r="AX38">
            <v>5077890</v>
          </cell>
          <cell r="BD38">
            <v>2023493</v>
          </cell>
          <cell r="BF38">
            <v>2508691</v>
          </cell>
          <cell r="BG38">
            <v>4584692</v>
          </cell>
          <cell r="BH38">
            <v>8000</v>
          </cell>
          <cell r="BI38">
            <v>12546</v>
          </cell>
          <cell r="BJ38">
            <v>7113929</v>
          </cell>
          <cell r="BQ38">
            <v>54700</v>
          </cell>
          <cell r="BW38">
            <v>524700</v>
          </cell>
          <cell r="CC38">
            <v>0</v>
          </cell>
          <cell r="CE38">
            <v>18000</v>
          </cell>
          <cell r="CF38">
            <v>530500</v>
          </cell>
          <cell r="CG38">
            <v>9600</v>
          </cell>
          <cell r="CH38">
            <v>21300</v>
          </cell>
        </row>
        <row r="39">
          <cell r="T39">
            <v>3038784</v>
          </cell>
          <cell r="Z39">
            <v>1510098</v>
          </cell>
          <cell r="AF39">
            <v>2706017</v>
          </cell>
          <cell r="AH39">
            <v>0</v>
          </cell>
          <cell r="AI39">
            <v>1139407</v>
          </cell>
          <cell r="AJ39">
            <v>483418</v>
          </cell>
          <cell r="AK39">
            <v>5632074</v>
          </cell>
          <cell r="AL39">
            <v>7254899</v>
          </cell>
          <cell r="AR39">
            <v>891599</v>
          </cell>
          <cell r="AX39">
            <v>78219</v>
          </cell>
          <cell r="BD39">
            <v>709490</v>
          </cell>
          <cell r="BF39">
            <v>903432</v>
          </cell>
          <cell r="BG39">
            <v>248819</v>
          </cell>
          <cell r="BH39">
            <v>359398</v>
          </cell>
          <cell r="BI39">
            <v>167659</v>
          </cell>
          <cell r="BJ39">
            <v>1679308</v>
          </cell>
          <cell r="BQ39">
            <v>819656</v>
          </cell>
          <cell r="BW39">
            <v>851611</v>
          </cell>
          <cell r="CC39">
            <v>654257</v>
          </cell>
          <cell r="CE39">
            <v>48755</v>
          </cell>
          <cell r="CF39">
            <v>1457113</v>
          </cell>
          <cell r="CG39">
            <v>819656</v>
          </cell>
          <cell r="CH39">
            <v>0</v>
          </cell>
        </row>
        <row r="40">
          <cell r="T40">
            <v>64000</v>
          </cell>
          <cell r="Z40">
            <v>2412800</v>
          </cell>
          <cell r="AF40">
            <v>0</v>
          </cell>
          <cell r="AH40">
            <v>1416200</v>
          </cell>
          <cell r="AI40">
            <v>32000</v>
          </cell>
          <cell r="AJ40">
            <v>450400</v>
          </cell>
          <cell r="AK40">
            <v>578200</v>
          </cell>
          <cell r="AL40">
            <v>2476800</v>
          </cell>
          <cell r="AR40">
            <v>70000</v>
          </cell>
          <cell r="AX40">
            <v>1882850</v>
          </cell>
          <cell r="BD40">
            <v>0</v>
          </cell>
          <cell r="BF40">
            <v>91750</v>
          </cell>
          <cell r="BG40">
            <v>1855100</v>
          </cell>
          <cell r="BH40">
            <v>0</v>
          </cell>
          <cell r="BI40">
            <v>6000</v>
          </cell>
          <cell r="BJ40">
            <v>1952850</v>
          </cell>
          <cell r="BQ40">
            <v>52000</v>
          </cell>
          <cell r="BW40">
            <v>1583000</v>
          </cell>
          <cell r="CC40">
            <v>0</v>
          </cell>
          <cell r="CE40">
            <v>1012050</v>
          </cell>
          <cell r="CF40">
            <v>570950</v>
          </cell>
          <cell r="CG40">
            <v>0</v>
          </cell>
          <cell r="CH40">
            <v>52000</v>
          </cell>
        </row>
        <row r="41">
          <cell r="T41">
            <v>1347949</v>
          </cell>
          <cell r="Z41">
            <v>3177309</v>
          </cell>
          <cell r="AF41">
            <v>347042</v>
          </cell>
          <cell r="AH41">
            <v>58000</v>
          </cell>
          <cell r="AI41">
            <v>1289856</v>
          </cell>
          <cell r="AJ41">
            <v>778292</v>
          </cell>
          <cell r="AK41">
            <v>2746152</v>
          </cell>
          <cell r="AL41">
            <v>4872300</v>
          </cell>
          <cell r="AR41">
            <v>2808850</v>
          </cell>
          <cell r="AX41">
            <v>3147448</v>
          </cell>
          <cell r="BD41">
            <v>6282752</v>
          </cell>
          <cell r="BF41">
            <v>4120748</v>
          </cell>
          <cell r="BG41">
            <v>5524202</v>
          </cell>
          <cell r="BH41">
            <v>289900</v>
          </cell>
          <cell r="BI41">
            <v>2304200</v>
          </cell>
          <cell r="BJ41">
            <v>12239050</v>
          </cell>
          <cell r="BQ41">
            <v>52500</v>
          </cell>
          <cell r="BW41">
            <v>0</v>
          </cell>
          <cell r="CC41">
            <v>776500</v>
          </cell>
          <cell r="CE41">
            <v>416500</v>
          </cell>
          <cell r="CF41">
            <v>352500</v>
          </cell>
          <cell r="CG41">
            <v>60000</v>
          </cell>
          <cell r="CH41">
            <v>0</v>
          </cell>
        </row>
        <row r="42">
          <cell r="T42">
            <v>0</v>
          </cell>
          <cell r="Z42">
            <v>5000</v>
          </cell>
          <cell r="AF42">
            <v>0</v>
          </cell>
          <cell r="AH42">
            <v>0</v>
          </cell>
          <cell r="AI42">
            <v>5000</v>
          </cell>
          <cell r="AJ42">
            <v>0</v>
          </cell>
          <cell r="AK42">
            <v>0</v>
          </cell>
          <cell r="AL42">
            <v>5000</v>
          </cell>
          <cell r="AR42">
            <v>0</v>
          </cell>
          <cell r="AX42">
            <v>10000</v>
          </cell>
          <cell r="BD42">
            <v>0</v>
          </cell>
          <cell r="BF42">
            <v>5000</v>
          </cell>
          <cell r="BG42">
            <v>0</v>
          </cell>
          <cell r="BH42">
            <v>0</v>
          </cell>
          <cell r="BI42">
            <v>5000</v>
          </cell>
          <cell r="BJ42">
            <v>10000</v>
          </cell>
          <cell r="BQ42">
            <v>0</v>
          </cell>
          <cell r="BW42">
            <v>0</v>
          </cell>
          <cell r="CC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</row>
        <row r="43">
          <cell r="T43">
            <v>357110</v>
          </cell>
          <cell r="Z43">
            <v>31200</v>
          </cell>
          <cell r="AF43">
            <v>0</v>
          </cell>
          <cell r="AH43">
            <v>340560</v>
          </cell>
          <cell r="AI43">
            <v>27000</v>
          </cell>
          <cell r="AJ43">
            <v>5000</v>
          </cell>
          <cell r="AK43">
            <v>15750</v>
          </cell>
          <cell r="AL43">
            <v>388310</v>
          </cell>
          <cell r="AR43">
            <v>4674900</v>
          </cell>
          <cell r="AX43">
            <v>6882100</v>
          </cell>
          <cell r="BD43">
            <v>0</v>
          </cell>
          <cell r="BF43">
            <v>0</v>
          </cell>
          <cell r="BG43">
            <v>3071300</v>
          </cell>
          <cell r="BH43">
            <v>7264000</v>
          </cell>
          <cell r="BI43">
            <v>1221700</v>
          </cell>
          <cell r="BJ43">
            <v>11557000</v>
          </cell>
          <cell r="BQ43">
            <v>805200</v>
          </cell>
          <cell r="BW43">
            <v>716750</v>
          </cell>
          <cell r="CC43">
            <v>0</v>
          </cell>
          <cell r="CE43">
            <v>708100</v>
          </cell>
          <cell r="CF43">
            <v>0</v>
          </cell>
          <cell r="CG43">
            <v>812850</v>
          </cell>
          <cell r="CH43">
            <v>1000</v>
          </cell>
        </row>
        <row r="44">
          <cell r="T44">
            <v>0</v>
          </cell>
          <cell r="Z44">
            <v>0</v>
          </cell>
          <cell r="AF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R44">
            <v>0</v>
          </cell>
          <cell r="AX44">
            <v>0</v>
          </cell>
          <cell r="BD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Q44">
            <v>121400</v>
          </cell>
          <cell r="BW44">
            <v>0</v>
          </cell>
          <cell r="CC44">
            <v>0</v>
          </cell>
          <cell r="CE44">
            <v>121400</v>
          </cell>
          <cell r="CF44">
            <v>0</v>
          </cell>
          <cell r="CG44">
            <v>0</v>
          </cell>
          <cell r="CH44">
            <v>0</v>
          </cell>
        </row>
        <row r="45">
          <cell r="T45">
            <v>413923</v>
          </cell>
          <cell r="Z45">
            <v>0</v>
          </cell>
          <cell r="AF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413923</v>
          </cell>
          <cell r="AL45">
            <v>413923</v>
          </cell>
          <cell r="AR45">
            <v>3290702</v>
          </cell>
          <cell r="AX45">
            <v>1156494</v>
          </cell>
          <cell r="BD45">
            <v>0</v>
          </cell>
          <cell r="BF45">
            <v>1747589</v>
          </cell>
          <cell r="BG45">
            <v>1523313</v>
          </cell>
          <cell r="BH45">
            <v>19800</v>
          </cell>
          <cell r="BI45">
            <v>1156494</v>
          </cell>
          <cell r="BJ45">
            <v>4447196</v>
          </cell>
          <cell r="BQ45">
            <v>0</v>
          </cell>
          <cell r="BW45">
            <v>0</v>
          </cell>
          <cell r="CC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</row>
        <row r="46">
          <cell r="T46">
            <v>1054643</v>
          </cell>
          <cell r="Z46">
            <v>336178</v>
          </cell>
          <cell r="AF46">
            <v>805444</v>
          </cell>
          <cell r="AH46">
            <v>2017754</v>
          </cell>
          <cell r="AI46">
            <v>178311</v>
          </cell>
          <cell r="AJ46">
            <v>200</v>
          </cell>
          <cell r="AK46">
            <v>0</v>
          </cell>
          <cell r="AL46">
            <v>2196265</v>
          </cell>
          <cell r="AR46">
            <v>1442264</v>
          </cell>
          <cell r="AX46">
            <v>166764</v>
          </cell>
          <cell r="BD46">
            <v>674050</v>
          </cell>
          <cell r="BF46">
            <v>360374</v>
          </cell>
          <cell r="BG46">
            <v>94000</v>
          </cell>
          <cell r="BH46">
            <v>1577309</v>
          </cell>
          <cell r="BI46">
            <v>251395</v>
          </cell>
          <cell r="BJ46">
            <v>2283078</v>
          </cell>
          <cell r="BQ46">
            <v>3131650</v>
          </cell>
          <cell r="BW46">
            <v>6489199</v>
          </cell>
          <cell r="CC46">
            <v>1120304</v>
          </cell>
          <cell r="CE46">
            <v>172304</v>
          </cell>
          <cell r="CF46">
            <v>24000</v>
          </cell>
          <cell r="CG46">
            <v>7336662</v>
          </cell>
          <cell r="CH46">
            <v>3208187</v>
          </cell>
        </row>
        <row r="47">
          <cell r="T47">
            <v>18000</v>
          </cell>
          <cell r="Z47">
            <v>34000</v>
          </cell>
          <cell r="AF47">
            <v>0</v>
          </cell>
          <cell r="AH47">
            <v>0</v>
          </cell>
          <cell r="AI47">
            <v>22000</v>
          </cell>
          <cell r="AJ47">
            <v>0</v>
          </cell>
          <cell r="AK47">
            <v>30000</v>
          </cell>
          <cell r="AL47">
            <v>52000</v>
          </cell>
          <cell r="AR47">
            <v>230883</v>
          </cell>
          <cell r="AX47">
            <v>0</v>
          </cell>
          <cell r="BD47">
            <v>0</v>
          </cell>
          <cell r="BF47">
            <v>230883</v>
          </cell>
          <cell r="BG47">
            <v>0</v>
          </cell>
          <cell r="BH47">
            <v>0</v>
          </cell>
          <cell r="BI47">
            <v>0</v>
          </cell>
          <cell r="BJ47">
            <v>230883</v>
          </cell>
          <cell r="BQ47">
            <v>60500</v>
          </cell>
          <cell r="BW47">
            <v>0</v>
          </cell>
          <cell r="CC47">
            <v>0</v>
          </cell>
          <cell r="CE47">
            <v>30500</v>
          </cell>
          <cell r="CF47">
            <v>30000</v>
          </cell>
          <cell r="CG47">
            <v>0</v>
          </cell>
          <cell r="CH47">
            <v>0</v>
          </cell>
        </row>
        <row r="48">
          <cell r="T48">
            <v>16254545</v>
          </cell>
          <cell r="Z48">
            <v>12917196</v>
          </cell>
          <cell r="AF48">
            <v>2441033</v>
          </cell>
          <cell r="AH48">
            <v>3309465</v>
          </cell>
          <cell r="AI48">
            <v>13390185</v>
          </cell>
          <cell r="AJ48">
            <v>7967278</v>
          </cell>
          <cell r="AK48">
            <v>6945846</v>
          </cell>
          <cell r="AL48">
            <v>31612774</v>
          </cell>
          <cell r="AR48">
            <v>53100</v>
          </cell>
          <cell r="AX48">
            <v>32540768</v>
          </cell>
          <cell r="BD48">
            <v>997450</v>
          </cell>
          <cell r="BF48">
            <v>5702796</v>
          </cell>
          <cell r="BG48">
            <v>6321023</v>
          </cell>
          <cell r="BH48">
            <v>12339899</v>
          </cell>
          <cell r="BI48">
            <v>9227600</v>
          </cell>
          <cell r="BJ48">
            <v>33591318</v>
          </cell>
          <cell r="BQ48">
            <v>40000</v>
          </cell>
          <cell r="BW48">
            <v>14564411</v>
          </cell>
          <cell r="CC48">
            <v>5717600</v>
          </cell>
          <cell r="CE48">
            <v>5115983</v>
          </cell>
          <cell r="CF48">
            <v>9321867</v>
          </cell>
          <cell r="CG48">
            <v>5784161</v>
          </cell>
          <cell r="CH48">
            <v>100000</v>
          </cell>
        </row>
        <row r="49">
          <cell r="T49">
            <v>0</v>
          </cell>
          <cell r="Z49">
            <v>0</v>
          </cell>
          <cell r="AF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R49">
            <v>0</v>
          </cell>
          <cell r="AX49">
            <v>0</v>
          </cell>
          <cell r="BD49">
            <v>80000</v>
          </cell>
          <cell r="BF49">
            <v>0</v>
          </cell>
          <cell r="BG49">
            <v>0</v>
          </cell>
          <cell r="BH49">
            <v>80000</v>
          </cell>
          <cell r="BI49">
            <v>0</v>
          </cell>
          <cell r="BJ49">
            <v>80000</v>
          </cell>
          <cell r="BQ49">
            <v>0</v>
          </cell>
          <cell r="BW49">
            <v>0</v>
          </cell>
          <cell r="CC49">
            <v>80000</v>
          </cell>
          <cell r="CE49">
            <v>0</v>
          </cell>
          <cell r="CF49">
            <v>0</v>
          </cell>
          <cell r="CG49">
            <v>80000</v>
          </cell>
          <cell r="CH49">
            <v>0</v>
          </cell>
        </row>
        <row r="50">
          <cell r="T50">
            <v>0</v>
          </cell>
          <cell r="Z50">
            <v>0</v>
          </cell>
          <cell r="AF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R50">
            <v>113081</v>
          </cell>
          <cell r="AX50">
            <v>0</v>
          </cell>
          <cell r="BD50">
            <v>0</v>
          </cell>
          <cell r="BF50">
            <v>0</v>
          </cell>
          <cell r="BG50">
            <v>0</v>
          </cell>
          <cell r="BH50">
            <v>113081</v>
          </cell>
          <cell r="BI50">
            <v>0</v>
          </cell>
          <cell r="BJ50">
            <v>113081</v>
          </cell>
          <cell r="BQ50">
            <v>1518801</v>
          </cell>
          <cell r="BW50">
            <v>0</v>
          </cell>
          <cell r="CC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1518801</v>
          </cell>
        </row>
        <row r="51">
          <cell r="T51">
            <v>7983779</v>
          </cell>
          <cell r="Z51">
            <v>51450</v>
          </cell>
          <cell r="AF51">
            <v>0</v>
          </cell>
          <cell r="AH51">
            <v>5678942</v>
          </cell>
          <cell r="AI51">
            <v>2118000</v>
          </cell>
          <cell r="AJ51">
            <v>29750</v>
          </cell>
          <cell r="AK51">
            <v>208537</v>
          </cell>
          <cell r="AL51">
            <v>8035229</v>
          </cell>
          <cell r="AR51">
            <v>21310726</v>
          </cell>
          <cell r="AX51">
            <v>90750</v>
          </cell>
          <cell r="BD51">
            <v>0</v>
          </cell>
          <cell r="BF51">
            <v>80000</v>
          </cell>
          <cell r="BG51">
            <v>3057684</v>
          </cell>
          <cell r="BH51">
            <v>8666621</v>
          </cell>
          <cell r="BI51">
            <v>9597171</v>
          </cell>
          <cell r="BJ51">
            <v>21401476</v>
          </cell>
          <cell r="BQ51">
            <v>1440747</v>
          </cell>
          <cell r="BW51">
            <v>36000</v>
          </cell>
          <cell r="CC51">
            <v>50000</v>
          </cell>
          <cell r="CE51">
            <v>773105</v>
          </cell>
          <cell r="CF51">
            <v>402333</v>
          </cell>
          <cell r="CG51">
            <v>3309</v>
          </cell>
          <cell r="CH51">
            <v>348000</v>
          </cell>
        </row>
        <row r="52">
          <cell r="T52">
            <v>0</v>
          </cell>
          <cell r="Z52">
            <v>0</v>
          </cell>
          <cell r="AF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R52">
            <v>40000</v>
          </cell>
          <cell r="AX52">
            <v>0</v>
          </cell>
          <cell r="BD52">
            <v>0</v>
          </cell>
          <cell r="BF52">
            <v>0</v>
          </cell>
          <cell r="BG52">
            <v>0</v>
          </cell>
          <cell r="BH52">
            <v>40000</v>
          </cell>
          <cell r="BI52">
            <v>0</v>
          </cell>
          <cell r="BJ52">
            <v>40000</v>
          </cell>
          <cell r="BQ52">
            <v>0</v>
          </cell>
          <cell r="BW52">
            <v>0</v>
          </cell>
          <cell r="CC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</row>
        <row r="53">
          <cell r="T53">
            <v>1540091</v>
          </cell>
          <cell r="Z53">
            <v>346720</v>
          </cell>
          <cell r="AF53">
            <v>0</v>
          </cell>
          <cell r="AH53">
            <v>262036</v>
          </cell>
          <cell r="AI53">
            <v>12500</v>
          </cell>
          <cell r="AJ53">
            <v>0</v>
          </cell>
          <cell r="AK53">
            <v>1612275</v>
          </cell>
          <cell r="AL53">
            <v>1886811</v>
          </cell>
          <cell r="AR53">
            <v>216163</v>
          </cell>
          <cell r="AX53">
            <v>0</v>
          </cell>
          <cell r="BD53">
            <v>0</v>
          </cell>
          <cell r="BF53">
            <v>0</v>
          </cell>
          <cell r="BG53">
            <v>0</v>
          </cell>
          <cell r="BH53">
            <v>215863</v>
          </cell>
          <cell r="BI53">
            <v>300</v>
          </cell>
          <cell r="BJ53">
            <v>216163</v>
          </cell>
          <cell r="BQ53">
            <v>223834</v>
          </cell>
          <cell r="BW53">
            <v>0</v>
          </cell>
          <cell r="CC53">
            <v>0</v>
          </cell>
          <cell r="CE53">
            <v>0</v>
          </cell>
          <cell r="CF53">
            <v>223834</v>
          </cell>
          <cell r="CG53">
            <v>0</v>
          </cell>
          <cell r="CH53">
            <v>0</v>
          </cell>
        </row>
        <row r="54">
          <cell r="T54">
            <v>3410704</v>
          </cell>
          <cell r="Z54">
            <v>3727769</v>
          </cell>
          <cell r="AF54">
            <v>1604665</v>
          </cell>
          <cell r="AH54">
            <v>6994940</v>
          </cell>
          <cell r="AI54">
            <v>18000</v>
          </cell>
          <cell r="AJ54">
            <v>1712198</v>
          </cell>
          <cell r="AK54">
            <v>18000</v>
          </cell>
          <cell r="AL54">
            <v>8743138</v>
          </cell>
          <cell r="AR54">
            <v>1343870</v>
          </cell>
          <cell r="AX54">
            <v>1343040</v>
          </cell>
          <cell r="BD54">
            <v>463510</v>
          </cell>
          <cell r="BF54">
            <v>1343040</v>
          </cell>
          <cell r="BG54">
            <v>1789380</v>
          </cell>
          <cell r="BH54">
            <v>18000</v>
          </cell>
          <cell r="BI54">
            <v>0</v>
          </cell>
          <cell r="BJ54">
            <v>3150420</v>
          </cell>
          <cell r="BQ54">
            <v>4953800</v>
          </cell>
          <cell r="BW54">
            <v>9073450</v>
          </cell>
          <cell r="CC54">
            <v>5159350</v>
          </cell>
          <cell r="CE54">
            <v>878000</v>
          </cell>
          <cell r="CF54">
            <v>2564000</v>
          </cell>
          <cell r="CG54">
            <v>10600100</v>
          </cell>
          <cell r="CH54">
            <v>5144500</v>
          </cell>
        </row>
        <row r="55">
          <cell r="T55">
            <v>2012000</v>
          </cell>
          <cell r="Z55">
            <v>0</v>
          </cell>
          <cell r="AF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2012000</v>
          </cell>
          <cell r="AL55">
            <v>2012000</v>
          </cell>
          <cell r="AR55">
            <v>9675655</v>
          </cell>
          <cell r="AX55">
            <v>0</v>
          </cell>
          <cell r="BD55">
            <v>234900</v>
          </cell>
          <cell r="BF55">
            <v>5985755</v>
          </cell>
          <cell r="BG55">
            <v>2824800</v>
          </cell>
          <cell r="BH55">
            <v>0</v>
          </cell>
          <cell r="BI55">
            <v>1100000</v>
          </cell>
          <cell r="BJ55">
            <v>9910555</v>
          </cell>
          <cell r="BQ55">
            <v>0</v>
          </cell>
          <cell r="BW55">
            <v>0</v>
          </cell>
          <cell r="CC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</row>
        <row r="56">
          <cell r="T56">
            <v>0</v>
          </cell>
          <cell r="Z56">
            <v>243553</v>
          </cell>
          <cell r="AF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243553</v>
          </cell>
          <cell r="AL56">
            <v>243553</v>
          </cell>
          <cell r="AR56">
            <v>986842</v>
          </cell>
          <cell r="AX56">
            <v>740514</v>
          </cell>
          <cell r="BD56">
            <v>0</v>
          </cell>
          <cell r="BF56">
            <v>0</v>
          </cell>
          <cell r="BG56">
            <v>121776</v>
          </cell>
          <cell r="BH56">
            <v>1605580</v>
          </cell>
          <cell r="BI56">
            <v>0</v>
          </cell>
          <cell r="BJ56">
            <v>1727356</v>
          </cell>
          <cell r="BQ56">
            <v>0</v>
          </cell>
          <cell r="BW56">
            <v>0</v>
          </cell>
          <cell r="CC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</row>
        <row r="57">
          <cell r="T57">
            <v>9232802</v>
          </cell>
          <cell r="Z57">
            <v>2595760</v>
          </cell>
          <cell r="AF57">
            <v>0</v>
          </cell>
          <cell r="AH57">
            <v>1966223</v>
          </cell>
          <cell r="AI57">
            <v>1145487</v>
          </cell>
          <cell r="AJ57">
            <v>6731813</v>
          </cell>
          <cell r="AK57">
            <v>1985039</v>
          </cell>
          <cell r="AL57">
            <v>11828562</v>
          </cell>
          <cell r="AR57">
            <v>2508503</v>
          </cell>
          <cell r="AX57">
            <v>848100</v>
          </cell>
          <cell r="BD57">
            <v>85000</v>
          </cell>
          <cell r="BF57">
            <v>627950</v>
          </cell>
          <cell r="BG57">
            <v>683651</v>
          </cell>
          <cell r="BH57">
            <v>1766252</v>
          </cell>
          <cell r="BI57">
            <v>363750</v>
          </cell>
          <cell r="BJ57">
            <v>3441603</v>
          </cell>
          <cell r="BQ57">
            <v>7864949</v>
          </cell>
          <cell r="BW57">
            <v>3919794</v>
          </cell>
          <cell r="CC57">
            <v>80000</v>
          </cell>
          <cell r="CE57">
            <v>304990</v>
          </cell>
          <cell r="CF57">
            <v>1753250</v>
          </cell>
          <cell r="CG57">
            <v>2171454</v>
          </cell>
          <cell r="CH57">
            <v>7635049</v>
          </cell>
        </row>
        <row r="58">
          <cell r="T58">
            <v>0</v>
          </cell>
          <cell r="Z58">
            <v>0</v>
          </cell>
          <cell r="AF58">
            <v>2983264</v>
          </cell>
          <cell r="AH58">
            <v>2983264</v>
          </cell>
          <cell r="AI58">
            <v>0</v>
          </cell>
          <cell r="AJ58">
            <v>0</v>
          </cell>
          <cell r="AK58">
            <v>0</v>
          </cell>
          <cell r="AL58">
            <v>2983264</v>
          </cell>
          <cell r="AR58">
            <v>0</v>
          </cell>
          <cell r="AX58">
            <v>0</v>
          </cell>
          <cell r="BD58">
            <v>279000</v>
          </cell>
          <cell r="BF58">
            <v>139500</v>
          </cell>
          <cell r="BG58">
            <v>139500</v>
          </cell>
          <cell r="BH58">
            <v>0</v>
          </cell>
          <cell r="BI58">
            <v>0</v>
          </cell>
          <cell r="BJ58">
            <v>279000</v>
          </cell>
          <cell r="BQ58">
            <v>0</v>
          </cell>
          <cell r="BW58">
            <v>0</v>
          </cell>
          <cell r="CC58">
            <v>1108143</v>
          </cell>
          <cell r="CE58">
            <v>150000</v>
          </cell>
          <cell r="CF58">
            <v>150400</v>
          </cell>
          <cell r="CG58">
            <v>252000</v>
          </cell>
          <cell r="CH58">
            <v>555743</v>
          </cell>
        </row>
        <row r="59">
          <cell r="T59">
            <v>5597700</v>
          </cell>
          <cell r="Z59">
            <v>0</v>
          </cell>
          <cell r="AF59">
            <v>0</v>
          </cell>
          <cell r="AH59">
            <v>5597700</v>
          </cell>
          <cell r="AI59">
            <v>0</v>
          </cell>
          <cell r="AJ59">
            <v>0</v>
          </cell>
          <cell r="AK59">
            <v>0</v>
          </cell>
          <cell r="AL59">
            <v>5597700</v>
          </cell>
          <cell r="AR59">
            <v>5548300</v>
          </cell>
          <cell r="AX59">
            <v>300000</v>
          </cell>
          <cell r="BD59">
            <v>0</v>
          </cell>
          <cell r="BF59">
            <v>2669300</v>
          </cell>
          <cell r="BG59">
            <v>331000</v>
          </cell>
          <cell r="BH59">
            <v>1425850</v>
          </cell>
          <cell r="BI59">
            <v>1422150</v>
          </cell>
          <cell r="BJ59">
            <v>5848300</v>
          </cell>
          <cell r="BQ59">
            <v>966300</v>
          </cell>
          <cell r="BW59">
            <v>0</v>
          </cell>
          <cell r="CC59">
            <v>0</v>
          </cell>
          <cell r="CE59">
            <v>0</v>
          </cell>
          <cell r="CF59">
            <v>252550</v>
          </cell>
          <cell r="CG59">
            <v>31000</v>
          </cell>
          <cell r="CH59">
            <v>682750</v>
          </cell>
        </row>
        <row r="60">
          <cell r="T60">
            <v>0</v>
          </cell>
          <cell r="Z60">
            <v>6192562</v>
          </cell>
          <cell r="AF60">
            <v>2420668</v>
          </cell>
          <cell r="AH60">
            <v>0</v>
          </cell>
          <cell r="AI60">
            <v>3686677</v>
          </cell>
          <cell r="AJ60">
            <v>1056324</v>
          </cell>
          <cell r="AK60">
            <v>3870229</v>
          </cell>
          <cell r="AL60">
            <v>8613230</v>
          </cell>
          <cell r="AR60">
            <v>0</v>
          </cell>
          <cell r="AX60">
            <v>1009350</v>
          </cell>
          <cell r="BD60">
            <v>1845415</v>
          </cell>
          <cell r="BF60">
            <v>0</v>
          </cell>
          <cell r="BG60">
            <v>2505415</v>
          </cell>
          <cell r="BH60">
            <v>349350</v>
          </cell>
          <cell r="BI60">
            <v>0</v>
          </cell>
          <cell r="BJ60">
            <v>2854765</v>
          </cell>
          <cell r="BQ60">
            <v>30527</v>
          </cell>
          <cell r="BW60">
            <v>1200000</v>
          </cell>
          <cell r="CC60">
            <v>869721</v>
          </cell>
          <cell r="CE60">
            <v>0</v>
          </cell>
          <cell r="CF60">
            <v>1200000</v>
          </cell>
          <cell r="CG60">
            <v>293777</v>
          </cell>
          <cell r="CH60">
            <v>606471</v>
          </cell>
        </row>
        <row r="61">
          <cell r="T61">
            <v>1535000</v>
          </cell>
          <cell r="Z61">
            <v>30700</v>
          </cell>
          <cell r="AF61">
            <v>361000</v>
          </cell>
          <cell r="AH61">
            <v>1489600</v>
          </cell>
          <cell r="AI61">
            <v>437100</v>
          </cell>
          <cell r="AJ61">
            <v>0</v>
          </cell>
          <cell r="AK61">
            <v>0</v>
          </cell>
          <cell r="AL61">
            <v>1926700</v>
          </cell>
          <cell r="AR61">
            <v>8826895</v>
          </cell>
          <cell r="AX61">
            <v>3186268</v>
          </cell>
          <cell r="BD61">
            <v>479000</v>
          </cell>
          <cell r="BF61">
            <v>455000</v>
          </cell>
          <cell r="BG61">
            <v>1444250</v>
          </cell>
          <cell r="BH61">
            <v>0</v>
          </cell>
          <cell r="BI61">
            <v>10592913</v>
          </cell>
          <cell r="BJ61">
            <v>12492163</v>
          </cell>
          <cell r="BQ61">
            <v>1111000</v>
          </cell>
          <cell r="BW61">
            <v>600000</v>
          </cell>
          <cell r="CC61">
            <v>1591810</v>
          </cell>
          <cell r="CE61">
            <v>1466810</v>
          </cell>
          <cell r="CF61">
            <v>1185000</v>
          </cell>
          <cell r="CG61">
            <v>650000</v>
          </cell>
          <cell r="CH61">
            <v>1000</v>
          </cell>
        </row>
        <row r="62">
          <cell r="T62">
            <v>0</v>
          </cell>
          <cell r="Z62">
            <v>0</v>
          </cell>
          <cell r="AF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R62">
            <v>0</v>
          </cell>
          <cell r="AX62">
            <v>0</v>
          </cell>
          <cell r="BD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Q62">
            <v>1805770</v>
          </cell>
          <cell r="BW62">
            <v>0</v>
          </cell>
          <cell r="CC62">
            <v>0</v>
          </cell>
          <cell r="CE62">
            <v>695738</v>
          </cell>
          <cell r="CF62">
            <v>1110032</v>
          </cell>
          <cell r="CG62">
            <v>0</v>
          </cell>
          <cell r="CH62">
            <v>0</v>
          </cell>
        </row>
        <row r="63">
          <cell r="T63">
            <v>25510</v>
          </cell>
          <cell r="Z63">
            <v>5658950</v>
          </cell>
          <cell r="AF63">
            <v>0</v>
          </cell>
          <cell r="AH63">
            <v>44010</v>
          </cell>
          <cell r="AI63">
            <v>607100</v>
          </cell>
          <cell r="AJ63">
            <v>332700</v>
          </cell>
          <cell r="AK63">
            <v>4700650</v>
          </cell>
          <cell r="AL63">
            <v>5684460</v>
          </cell>
          <cell r="AR63">
            <v>82300</v>
          </cell>
          <cell r="AX63">
            <v>6194500</v>
          </cell>
          <cell r="BD63">
            <v>1789950</v>
          </cell>
          <cell r="BF63">
            <v>1266000</v>
          </cell>
          <cell r="BG63">
            <v>26550</v>
          </cell>
          <cell r="BH63">
            <v>4357300</v>
          </cell>
          <cell r="BI63">
            <v>2416900</v>
          </cell>
          <cell r="BJ63">
            <v>8066750</v>
          </cell>
          <cell r="BQ63">
            <v>22180</v>
          </cell>
          <cell r="BW63">
            <v>7509550</v>
          </cell>
          <cell r="CC63">
            <v>1585850</v>
          </cell>
          <cell r="CE63">
            <v>5988850</v>
          </cell>
          <cell r="CF63">
            <v>11550</v>
          </cell>
          <cell r="CG63">
            <v>2667000</v>
          </cell>
          <cell r="CH63">
            <v>450180</v>
          </cell>
        </row>
        <row r="64">
          <cell r="T64">
            <v>0</v>
          </cell>
          <cell r="Z64">
            <v>0</v>
          </cell>
          <cell r="AF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R64">
            <v>0</v>
          </cell>
          <cell r="AX64">
            <v>0</v>
          </cell>
          <cell r="BD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Q64">
            <v>0</v>
          </cell>
          <cell r="BW64">
            <v>160255</v>
          </cell>
          <cell r="CC64">
            <v>0</v>
          </cell>
          <cell r="CE64">
            <v>0</v>
          </cell>
          <cell r="CF64">
            <v>0</v>
          </cell>
          <cell r="CG64">
            <v>160255</v>
          </cell>
          <cell r="CH64">
            <v>0</v>
          </cell>
        </row>
        <row r="65">
          <cell r="T65">
            <v>5645530</v>
          </cell>
          <cell r="Z65">
            <v>2109600</v>
          </cell>
          <cell r="AF65">
            <v>2316600</v>
          </cell>
          <cell r="AH65">
            <v>4470150</v>
          </cell>
          <cell r="AI65">
            <v>11380</v>
          </cell>
          <cell r="AJ65">
            <v>3000</v>
          </cell>
          <cell r="AK65">
            <v>5587200</v>
          </cell>
          <cell r="AL65">
            <v>10071730</v>
          </cell>
          <cell r="AR65">
            <v>2525780</v>
          </cell>
          <cell r="AX65">
            <v>2565500</v>
          </cell>
          <cell r="BD65">
            <v>756000</v>
          </cell>
          <cell r="BF65">
            <v>4676830</v>
          </cell>
          <cell r="BG65">
            <v>218450</v>
          </cell>
          <cell r="BH65">
            <v>363500</v>
          </cell>
          <cell r="BI65">
            <v>588500</v>
          </cell>
          <cell r="BJ65">
            <v>5847280</v>
          </cell>
          <cell r="BQ65">
            <v>4547331</v>
          </cell>
          <cell r="BW65">
            <v>4026750</v>
          </cell>
          <cell r="CC65">
            <v>3334450</v>
          </cell>
          <cell r="CE65">
            <v>1030000</v>
          </cell>
          <cell r="CF65">
            <v>7700</v>
          </cell>
          <cell r="CG65">
            <v>457081</v>
          </cell>
          <cell r="CH65">
            <v>10413750</v>
          </cell>
        </row>
        <row r="66">
          <cell r="T66">
            <v>1433000</v>
          </cell>
          <cell r="Z66">
            <v>33048807</v>
          </cell>
          <cell r="AF66">
            <v>2833598</v>
          </cell>
          <cell r="AH66">
            <v>2754474</v>
          </cell>
          <cell r="AI66">
            <v>7489636</v>
          </cell>
          <cell r="AJ66">
            <v>15196069</v>
          </cell>
          <cell r="AK66">
            <v>11875226</v>
          </cell>
          <cell r="AL66">
            <v>37315405</v>
          </cell>
          <cell r="AR66">
            <v>2636080</v>
          </cell>
          <cell r="AX66">
            <v>25660414</v>
          </cell>
          <cell r="BD66">
            <v>126024</v>
          </cell>
          <cell r="BF66">
            <v>7015347</v>
          </cell>
          <cell r="BG66">
            <v>14883274</v>
          </cell>
          <cell r="BH66">
            <v>6387120</v>
          </cell>
          <cell r="BI66">
            <v>136777</v>
          </cell>
          <cell r="BJ66">
            <v>28422518</v>
          </cell>
          <cell r="BQ66">
            <v>4197815</v>
          </cell>
          <cell r="BW66">
            <v>11929066</v>
          </cell>
          <cell r="CC66">
            <v>5965243</v>
          </cell>
          <cell r="CE66">
            <v>8223441</v>
          </cell>
          <cell r="CF66">
            <v>4216583</v>
          </cell>
          <cell r="CG66">
            <v>8874500</v>
          </cell>
          <cell r="CH66">
            <v>777600</v>
          </cell>
        </row>
        <row r="67">
          <cell r="T67">
            <v>1227264</v>
          </cell>
          <cell r="Z67">
            <v>0</v>
          </cell>
          <cell r="AF67">
            <v>0</v>
          </cell>
          <cell r="AH67">
            <v>0</v>
          </cell>
          <cell r="AI67">
            <v>85000</v>
          </cell>
          <cell r="AJ67">
            <v>0</v>
          </cell>
          <cell r="AK67">
            <v>1142264</v>
          </cell>
          <cell r="AL67">
            <v>1227264</v>
          </cell>
          <cell r="AR67">
            <v>1300000</v>
          </cell>
          <cell r="AX67">
            <v>3508475</v>
          </cell>
          <cell r="BD67">
            <v>0</v>
          </cell>
          <cell r="BF67">
            <v>896792</v>
          </cell>
          <cell r="BG67">
            <v>2993845</v>
          </cell>
          <cell r="BH67">
            <v>917838</v>
          </cell>
          <cell r="BI67">
            <v>0</v>
          </cell>
          <cell r="BJ67">
            <v>4808475</v>
          </cell>
          <cell r="BQ67">
            <v>150000</v>
          </cell>
          <cell r="BW67">
            <v>1571700</v>
          </cell>
          <cell r="CC67">
            <v>0</v>
          </cell>
          <cell r="CE67">
            <v>701700</v>
          </cell>
          <cell r="CF67">
            <v>870000</v>
          </cell>
          <cell r="CG67">
            <v>150000</v>
          </cell>
          <cell r="CH67">
            <v>0</v>
          </cell>
        </row>
        <row r="68">
          <cell r="T68">
            <v>6645200</v>
          </cell>
          <cell r="Z68">
            <v>0</v>
          </cell>
          <cell r="AF68">
            <v>0</v>
          </cell>
          <cell r="AH68">
            <v>400000</v>
          </cell>
          <cell r="AI68">
            <v>0</v>
          </cell>
          <cell r="AJ68">
            <v>4435200</v>
          </cell>
          <cell r="AK68">
            <v>1810000</v>
          </cell>
          <cell r="AL68">
            <v>6645200</v>
          </cell>
          <cell r="AR68">
            <v>567000</v>
          </cell>
          <cell r="AX68">
            <v>1532845</v>
          </cell>
          <cell r="BD68">
            <v>300000</v>
          </cell>
          <cell r="BF68">
            <v>2069845</v>
          </cell>
          <cell r="BG68">
            <v>300000</v>
          </cell>
          <cell r="BH68">
            <v>30000</v>
          </cell>
          <cell r="BI68">
            <v>0</v>
          </cell>
          <cell r="BJ68">
            <v>2399845</v>
          </cell>
          <cell r="BQ68">
            <v>30000</v>
          </cell>
          <cell r="BW68">
            <v>0</v>
          </cell>
          <cell r="CC68">
            <v>1732986</v>
          </cell>
          <cell r="CE68">
            <v>0</v>
          </cell>
          <cell r="CF68">
            <v>400000</v>
          </cell>
          <cell r="CG68">
            <v>1162986</v>
          </cell>
          <cell r="CH68">
            <v>200000</v>
          </cell>
        </row>
        <row r="69">
          <cell r="T69">
            <v>20000</v>
          </cell>
          <cell r="Z69">
            <v>660631</v>
          </cell>
          <cell r="AF69">
            <v>0</v>
          </cell>
          <cell r="AH69">
            <v>0</v>
          </cell>
          <cell r="AI69">
            <v>327631</v>
          </cell>
          <cell r="AJ69">
            <v>0</v>
          </cell>
          <cell r="AK69">
            <v>353000</v>
          </cell>
          <cell r="AL69">
            <v>680631</v>
          </cell>
          <cell r="AR69">
            <v>20000</v>
          </cell>
          <cell r="AX69">
            <v>669500</v>
          </cell>
          <cell r="BD69">
            <v>0</v>
          </cell>
          <cell r="BF69">
            <v>0</v>
          </cell>
          <cell r="BG69">
            <v>0</v>
          </cell>
          <cell r="BH69">
            <v>669500</v>
          </cell>
          <cell r="BI69">
            <v>20000</v>
          </cell>
          <cell r="BJ69">
            <v>689500</v>
          </cell>
          <cell r="BQ69">
            <v>20000</v>
          </cell>
          <cell r="BW69">
            <v>4426531</v>
          </cell>
          <cell r="CC69">
            <v>2405696</v>
          </cell>
          <cell r="CE69">
            <v>1503662</v>
          </cell>
          <cell r="CF69">
            <v>3045158</v>
          </cell>
          <cell r="CG69">
            <v>796413</v>
          </cell>
          <cell r="CH69">
            <v>1506994</v>
          </cell>
        </row>
        <row r="70">
          <cell r="T70">
            <v>2921039</v>
          </cell>
          <cell r="Z70">
            <v>0</v>
          </cell>
          <cell r="AF70">
            <v>0</v>
          </cell>
          <cell r="AH70">
            <v>0</v>
          </cell>
          <cell r="AI70">
            <v>0</v>
          </cell>
          <cell r="AJ70">
            <v>2542703</v>
          </cell>
          <cell r="AK70">
            <v>378336</v>
          </cell>
          <cell r="AL70">
            <v>2921039</v>
          </cell>
          <cell r="AR70">
            <v>319451</v>
          </cell>
          <cell r="AX70">
            <v>0</v>
          </cell>
          <cell r="BD70">
            <v>0</v>
          </cell>
          <cell r="BF70">
            <v>0</v>
          </cell>
          <cell r="BG70">
            <v>0</v>
          </cell>
          <cell r="BH70">
            <v>309451</v>
          </cell>
          <cell r="BI70">
            <v>10000</v>
          </cell>
          <cell r="BJ70">
            <v>319451</v>
          </cell>
          <cell r="BQ70">
            <v>973389</v>
          </cell>
          <cell r="BW70">
            <v>48730</v>
          </cell>
          <cell r="CC70">
            <v>0</v>
          </cell>
          <cell r="CE70">
            <v>258190</v>
          </cell>
          <cell r="CF70">
            <v>0</v>
          </cell>
          <cell r="CG70">
            <v>0</v>
          </cell>
          <cell r="CH70">
            <v>763929</v>
          </cell>
        </row>
        <row r="71">
          <cell r="T71">
            <v>0</v>
          </cell>
          <cell r="Z71">
            <v>0</v>
          </cell>
          <cell r="AF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R71">
            <v>0</v>
          </cell>
          <cell r="AX71">
            <v>0</v>
          </cell>
          <cell r="BD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Q71">
            <v>0</v>
          </cell>
          <cell r="BW71">
            <v>0</v>
          </cell>
          <cell r="CC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</row>
        <row r="72">
          <cell r="T72">
            <v>10999</v>
          </cell>
          <cell r="Z72">
            <v>137300</v>
          </cell>
          <cell r="AF72">
            <v>0</v>
          </cell>
          <cell r="AH72">
            <v>10999</v>
          </cell>
          <cell r="AI72">
            <v>0</v>
          </cell>
          <cell r="AJ72">
            <v>0</v>
          </cell>
          <cell r="AK72">
            <v>137300</v>
          </cell>
          <cell r="AL72">
            <v>148299</v>
          </cell>
          <cell r="AR72">
            <v>0</v>
          </cell>
          <cell r="AX72">
            <v>0</v>
          </cell>
          <cell r="BD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Q72">
            <v>12850</v>
          </cell>
          <cell r="BW72">
            <v>0</v>
          </cell>
          <cell r="CC72">
            <v>0</v>
          </cell>
          <cell r="CE72">
            <v>0</v>
          </cell>
          <cell r="CF72">
            <v>12850</v>
          </cell>
          <cell r="CG72">
            <v>0</v>
          </cell>
          <cell r="CH72">
            <v>0</v>
          </cell>
        </row>
        <row r="73">
          <cell r="T73">
            <v>1014050</v>
          </cell>
          <cell r="Z73">
            <v>0</v>
          </cell>
          <cell r="AF73">
            <v>0</v>
          </cell>
          <cell r="AH73">
            <v>355450</v>
          </cell>
          <cell r="AI73">
            <v>658600</v>
          </cell>
          <cell r="AJ73">
            <v>0</v>
          </cell>
          <cell r="AK73">
            <v>0</v>
          </cell>
          <cell r="AL73">
            <v>1014050</v>
          </cell>
          <cell r="AR73">
            <v>18618859</v>
          </cell>
          <cell r="AX73">
            <v>280000</v>
          </cell>
          <cell r="BD73">
            <v>0</v>
          </cell>
          <cell r="BF73">
            <v>6194948</v>
          </cell>
          <cell r="BG73">
            <v>4846444</v>
          </cell>
          <cell r="BH73">
            <v>7819967</v>
          </cell>
          <cell r="BI73">
            <v>37500</v>
          </cell>
          <cell r="BJ73">
            <v>18898859</v>
          </cell>
          <cell r="BQ73">
            <v>286000</v>
          </cell>
          <cell r="BW73">
            <v>37750</v>
          </cell>
          <cell r="CC73">
            <v>0</v>
          </cell>
          <cell r="CE73">
            <v>96000</v>
          </cell>
          <cell r="CF73">
            <v>15000</v>
          </cell>
          <cell r="CG73">
            <v>89000</v>
          </cell>
          <cell r="CH73">
            <v>123750</v>
          </cell>
        </row>
        <row r="74">
          <cell r="T74">
            <v>2328517</v>
          </cell>
          <cell r="Z74">
            <v>288300</v>
          </cell>
          <cell r="AF74">
            <v>0</v>
          </cell>
          <cell r="AH74">
            <v>2215867</v>
          </cell>
          <cell r="AI74">
            <v>52650</v>
          </cell>
          <cell r="AJ74">
            <v>100000</v>
          </cell>
          <cell r="AK74">
            <v>248300</v>
          </cell>
          <cell r="AL74">
            <v>2616817</v>
          </cell>
          <cell r="AR74">
            <v>4735329</v>
          </cell>
          <cell r="AX74">
            <v>1133421</v>
          </cell>
          <cell r="BD74">
            <v>0</v>
          </cell>
          <cell r="BF74">
            <v>0</v>
          </cell>
          <cell r="BG74">
            <v>2102000</v>
          </cell>
          <cell r="BH74">
            <v>1030318</v>
          </cell>
          <cell r="BI74">
            <v>2736432</v>
          </cell>
          <cell r="BJ74">
            <v>5868750</v>
          </cell>
          <cell r="BQ74">
            <v>180250</v>
          </cell>
          <cell r="BW74">
            <v>0</v>
          </cell>
          <cell r="CC74">
            <v>43500</v>
          </cell>
          <cell r="CE74">
            <v>9200</v>
          </cell>
          <cell r="CF74">
            <v>0</v>
          </cell>
          <cell r="CG74">
            <v>171050</v>
          </cell>
          <cell r="CH74">
            <v>43500</v>
          </cell>
        </row>
        <row r="75">
          <cell r="T75">
            <v>10000</v>
          </cell>
          <cell r="Z75">
            <v>0</v>
          </cell>
          <cell r="AF75">
            <v>0</v>
          </cell>
          <cell r="AH75">
            <v>0</v>
          </cell>
          <cell r="AI75">
            <v>0</v>
          </cell>
          <cell r="AJ75">
            <v>10000</v>
          </cell>
          <cell r="AK75">
            <v>0</v>
          </cell>
          <cell r="AL75">
            <v>10000</v>
          </cell>
          <cell r="AR75">
            <v>10000</v>
          </cell>
          <cell r="AX75">
            <v>0</v>
          </cell>
          <cell r="BD75">
            <v>0</v>
          </cell>
          <cell r="BF75">
            <v>0</v>
          </cell>
          <cell r="BG75">
            <v>10000</v>
          </cell>
          <cell r="BH75">
            <v>0</v>
          </cell>
          <cell r="BI75">
            <v>0</v>
          </cell>
          <cell r="BJ75">
            <v>10000</v>
          </cell>
          <cell r="BQ75">
            <v>0</v>
          </cell>
          <cell r="BW75">
            <v>0</v>
          </cell>
          <cell r="CC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</row>
        <row r="76">
          <cell r="T76">
            <v>9789652</v>
          </cell>
          <cell r="Z76">
            <v>2065937</v>
          </cell>
          <cell r="AF76">
            <v>0</v>
          </cell>
          <cell r="AH76">
            <v>3665154</v>
          </cell>
          <cell r="AI76">
            <v>3178637</v>
          </cell>
          <cell r="AJ76">
            <v>3604261</v>
          </cell>
          <cell r="AK76">
            <v>1407537</v>
          </cell>
          <cell r="AL76">
            <v>11855589</v>
          </cell>
          <cell r="AR76">
            <v>3234616</v>
          </cell>
          <cell r="AX76">
            <v>7512157</v>
          </cell>
          <cell r="BD76">
            <v>0</v>
          </cell>
          <cell r="BF76">
            <v>3508139</v>
          </cell>
          <cell r="BG76">
            <v>2454367</v>
          </cell>
          <cell r="BH76">
            <v>1717729</v>
          </cell>
          <cell r="BI76">
            <v>3066538</v>
          </cell>
          <cell r="BJ76">
            <v>10746773</v>
          </cell>
          <cell r="BQ76">
            <v>3087925</v>
          </cell>
          <cell r="BW76">
            <v>15685141</v>
          </cell>
          <cell r="CC76">
            <v>0</v>
          </cell>
          <cell r="CE76">
            <v>3456117</v>
          </cell>
          <cell r="CF76">
            <v>6368885</v>
          </cell>
          <cell r="CG76">
            <v>5209945</v>
          </cell>
          <cell r="CH76">
            <v>3738119</v>
          </cell>
        </row>
        <row r="77">
          <cell r="T77">
            <v>63200</v>
          </cell>
          <cell r="Z77">
            <v>380650</v>
          </cell>
          <cell r="AF77">
            <v>0</v>
          </cell>
          <cell r="AH77">
            <v>0</v>
          </cell>
          <cell r="AI77">
            <v>443850</v>
          </cell>
          <cell r="AJ77">
            <v>0</v>
          </cell>
          <cell r="AK77">
            <v>0</v>
          </cell>
          <cell r="AL77">
            <v>443850</v>
          </cell>
          <cell r="AR77">
            <v>163250</v>
          </cell>
          <cell r="AX77">
            <v>6552950</v>
          </cell>
          <cell r="BD77">
            <v>0</v>
          </cell>
          <cell r="BF77">
            <v>5350</v>
          </cell>
          <cell r="BG77">
            <v>163250</v>
          </cell>
          <cell r="BH77">
            <v>0</v>
          </cell>
          <cell r="BI77">
            <v>6547600</v>
          </cell>
          <cell r="BJ77">
            <v>6716200</v>
          </cell>
          <cell r="BQ77">
            <v>0</v>
          </cell>
          <cell r="BW77">
            <v>745200</v>
          </cell>
          <cell r="CC77">
            <v>0</v>
          </cell>
          <cell r="CE77">
            <v>429400</v>
          </cell>
          <cell r="CF77">
            <v>20000</v>
          </cell>
          <cell r="CG77">
            <v>295800</v>
          </cell>
          <cell r="CH77">
            <v>0</v>
          </cell>
        </row>
        <row r="78">
          <cell r="T78">
            <v>0</v>
          </cell>
          <cell r="Z78">
            <v>2850557</v>
          </cell>
          <cell r="AF78">
            <v>0</v>
          </cell>
          <cell r="AH78">
            <v>0</v>
          </cell>
          <cell r="AI78">
            <v>2850557</v>
          </cell>
          <cell r="AJ78">
            <v>0</v>
          </cell>
          <cell r="AK78">
            <v>0</v>
          </cell>
          <cell r="AL78">
            <v>2850557</v>
          </cell>
          <cell r="AR78">
            <v>0</v>
          </cell>
          <cell r="AX78">
            <v>13790423</v>
          </cell>
          <cell r="BD78">
            <v>0</v>
          </cell>
          <cell r="BF78">
            <v>1114481</v>
          </cell>
          <cell r="BG78">
            <v>389699</v>
          </cell>
          <cell r="BH78">
            <v>7717627</v>
          </cell>
          <cell r="BI78">
            <v>4568616</v>
          </cell>
          <cell r="BJ78">
            <v>13790423</v>
          </cell>
          <cell r="BQ78">
            <v>2718480</v>
          </cell>
          <cell r="BW78">
            <v>12259521</v>
          </cell>
          <cell r="CC78">
            <v>7540249</v>
          </cell>
          <cell r="CE78">
            <v>7834640</v>
          </cell>
          <cell r="CF78">
            <v>10158561</v>
          </cell>
          <cell r="CG78">
            <v>4525049</v>
          </cell>
          <cell r="CH78">
            <v>0</v>
          </cell>
        </row>
        <row r="79">
          <cell r="T79">
            <v>43350</v>
          </cell>
          <cell r="Z79">
            <v>600000</v>
          </cell>
          <cell r="AF79">
            <v>0</v>
          </cell>
          <cell r="AH79">
            <v>631350</v>
          </cell>
          <cell r="AI79">
            <v>0</v>
          </cell>
          <cell r="AJ79">
            <v>12000</v>
          </cell>
          <cell r="AK79">
            <v>0</v>
          </cell>
          <cell r="AL79">
            <v>643350</v>
          </cell>
          <cell r="AR79">
            <v>21000</v>
          </cell>
          <cell r="AX79">
            <v>1525341</v>
          </cell>
          <cell r="BD79">
            <v>0</v>
          </cell>
          <cell r="BF79">
            <v>0</v>
          </cell>
          <cell r="BG79">
            <v>0</v>
          </cell>
          <cell r="BH79">
            <v>1546341</v>
          </cell>
          <cell r="BI79">
            <v>0</v>
          </cell>
          <cell r="BJ79">
            <v>1546341</v>
          </cell>
          <cell r="BQ79">
            <v>37000</v>
          </cell>
          <cell r="BW79">
            <v>12228535</v>
          </cell>
          <cell r="CC79">
            <v>0</v>
          </cell>
          <cell r="CE79">
            <v>2600000</v>
          </cell>
          <cell r="CF79">
            <v>5273635</v>
          </cell>
          <cell r="CG79">
            <v>4391900</v>
          </cell>
          <cell r="CH79">
            <v>0</v>
          </cell>
        </row>
        <row r="80">
          <cell r="T80">
            <v>0</v>
          </cell>
          <cell r="Z80">
            <v>1071376</v>
          </cell>
          <cell r="AF80">
            <v>0</v>
          </cell>
          <cell r="AH80">
            <v>0</v>
          </cell>
          <cell r="AI80">
            <v>763408</v>
          </cell>
          <cell r="AJ80">
            <v>0</v>
          </cell>
          <cell r="AK80">
            <v>307968</v>
          </cell>
          <cell r="AL80">
            <v>1071376</v>
          </cell>
          <cell r="AR80">
            <v>0</v>
          </cell>
          <cell r="AX80">
            <v>0</v>
          </cell>
          <cell r="BD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Q80">
            <v>0</v>
          </cell>
          <cell r="BW80">
            <v>247660</v>
          </cell>
          <cell r="CC80">
            <v>0</v>
          </cell>
          <cell r="CE80">
            <v>0</v>
          </cell>
          <cell r="CF80">
            <v>247660</v>
          </cell>
          <cell r="CG80">
            <v>0</v>
          </cell>
          <cell r="CH80">
            <v>0</v>
          </cell>
        </row>
        <row r="81">
          <cell r="T81">
            <v>2588652</v>
          </cell>
          <cell r="Z81">
            <v>0</v>
          </cell>
          <cell r="AF81">
            <v>0</v>
          </cell>
          <cell r="AH81">
            <v>863652</v>
          </cell>
          <cell r="AI81">
            <v>730000</v>
          </cell>
          <cell r="AJ81">
            <v>0</v>
          </cell>
          <cell r="AK81">
            <v>995000</v>
          </cell>
          <cell r="AL81">
            <v>2588652</v>
          </cell>
          <cell r="AR81">
            <v>1846558</v>
          </cell>
          <cell r="AX81">
            <v>0</v>
          </cell>
          <cell r="BD81">
            <v>0</v>
          </cell>
          <cell r="BF81">
            <v>921058</v>
          </cell>
          <cell r="BG81">
            <v>925500</v>
          </cell>
          <cell r="BH81">
            <v>0</v>
          </cell>
          <cell r="BI81">
            <v>0</v>
          </cell>
          <cell r="BJ81">
            <v>1846558</v>
          </cell>
          <cell r="BQ81">
            <v>900000</v>
          </cell>
          <cell r="BW81">
            <v>0</v>
          </cell>
          <cell r="CC81">
            <v>0</v>
          </cell>
          <cell r="CE81">
            <v>500000</v>
          </cell>
          <cell r="CF81">
            <v>0</v>
          </cell>
          <cell r="CG81">
            <v>400000</v>
          </cell>
          <cell r="CH81">
            <v>0</v>
          </cell>
        </row>
        <row r="82">
          <cell r="D82">
            <v>167488684</v>
          </cell>
          <cell r="E82">
            <v>4917174</v>
          </cell>
          <cell r="G82">
            <v>190893959</v>
          </cell>
          <cell r="H82">
            <v>17808637</v>
          </cell>
          <cell r="I82">
            <v>4145100</v>
          </cell>
          <cell r="K82">
            <v>153758109</v>
          </cell>
          <cell r="L82">
            <v>43439801</v>
          </cell>
          <cell r="M82">
            <v>12012401</v>
          </cell>
          <cell r="T82">
            <v>92753263</v>
          </cell>
          <cell r="Z82">
            <v>94009812</v>
          </cell>
          <cell r="AF82">
            <v>18819331</v>
          </cell>
          <cell r="AR82">
            <v>106402017</v>
          </cell>
          <cell r="AX82">
            <v>131685470</v>
          </cell>
          <cell r="BD82">
            <v>21372034</v>
          </cell>
          <cell r="BQ82">
            <v>42955054</v>
          </cell>
          <cell r="BW82">
            <v>112604454</v>
          </cell>
          <cell r="CC82">
            <v>39815659</v>
          </cell>
        </row>
        <row r="132">
          <cell r="D132">
            <v>25992472</v>
          </cell>
          <cell r="E132">
            <v>192365</v>
          </cell>
          <cell r="G132">
            <v>40876801</v>
          </cell>
          <cell r="H132">
            <v>269480</v>
          </cell>
        </row>
      </sheetData>
      <sheetData sheetId="48"/>
      <sheetData sheetId="49">
        <row r="5">
          <cell r="B5">
            <v>5617184</v>
          </cell>
          <cell r="D5">
            <v>5617184</v>
          </cell>
        </row>
        <row r="6">
          <cell r="B6">
            <v>16944713</v>
          </cell>
          <cell r="D6">
            <v>16944713</v>
          </cell>
        </row>
        <row r="7">
          <cell r="B7">
            <v>46842964</v>
          </cell>
          <cell r="D7">
            <v>46842964</v>
          </cell>
        </row>
        <row r="8">
          <cell r="B8">
            <v>43805000</v>
          </cell>
          <cell r="D8">
            <v>43805000</v>
          </cell>
        </row>
        <row r="9">
          <cell r="B9">
            <v>60151197</v>
          </cell>
          <cell r="D9">
            <v>60151197</v>
          </cell>
        </row>
        <row r="10">
          <cell r="B10">
            <v>88476937</v>
          </cell>
          <cell r="C10">
            <v>13226517</v>
          </cell>
          <cell r="D10">
            <v>101703454</v>
          </cell>
        </row>
        <row r="11">
          <cell r="B11">
            <v>145209800</v>
          </cell>
          <cell r="C11">
            <v>20473178</v>
          </cell>
          <cell r="D11">
            <v>165682978</v>
          </cell>
        </row>
        <row r="12">
          <cell r="B12">
            <v>88003106</v>
          </cell>
          <cell r="C12">
            <v>38678392</v>
          </cell>
          <cell r="D12">
            <v>126681498</v>
          </cell>
        </row>
        <row r="13">
          <cell r="B13">
            <v>70272798</v>
          </cell>
          <cell r="C13">
            <v>18181481</v>
          </cell>
          <cell r="D13">
            <v>88454279</v>
          </cell>
        </row>
        <row r="14">
          <cell r="B14">
            <v>142976486</v>
          </cell>
          <cell r="C14">
            <v>22267890</v>
          </cell>
          <cell r="D14">
            <v>165244376</v>
          </cell>
        </row>
        <row r="15">
          <cell r="B15">
            <v>189205502</v>
          </cell>
          <cell r="C15">
            <v>22151629</v>
          </cell>
          <cell r="D15">
            <v>211357131</v>
          </cell>
        </row>
        <row r="16">
          <cell r="B16">
            <v>177876883</v>
          </cell>
          <cell r="C16">
            <v>28904667</v>
          </cell>
          <cell r="D16">
            <v>206781550</v>
          </cell>
        </row>
        <row r="17">
          <cell r="B17">
            <v>137724562</v>
          </cell>
          <cell r="C17">
            <v>25811705</v>
          </cell>
          <cell r="D17">
            <v>163536267</v>
          </cell>
        </row>
        <row r="18">
          <cell r="B18">
            <v>202908557</v>
          </cell>
          <cell r="C18">
            <v>50810329</v>
          </cell>
          <cell r="D18">
            <v>253718886</v>
          </cell>
        </row>
        <row r="26">
          <cell r="D26">
            <v>3084878107</v>
          </cell>
        </row>
      </sheetData>
      <sheetData sheetId="50"/>
      <sheetData sheetId="51"/>
      <sheetData sheetId="52"/>
      <sheetData sheetId="53"/>
      <sheetData sheetId="54">
        <row r="5">
          <cell r="G5">
            <v>4335880</v>
          </cell>
          <cell r="M5">
            <v>4316530</v>
          </cell>
          <cell r="O5">
            <v>734050</v>
          </cell>
          <cell r="P5">
            <v>10100</v>
          </cell>
          <cell r="Q5">
            <v>0</v>
          </cell>
          <cell r="R5">
            <v>0</v>
          </cell>
        </row>
        <row r="6">
          <cell r="G6">
            <v>738000</v>
          </cell>
          <cell r="M6">
            <v>8505774</v>
          </cell>
          <cell r="O6">
            <v>600000</v>
          </cell>
          <cell r="P6">
            <v>500000</v>
          </cell>
          <cell r="Q6">
            <v>853500</v>
          </cell>
          <cell r="R6">
            <v>0</v>
          </cell>
        </row>
        <row r="7">
          <cell r="G7">
            <v>50000</v>
          </cell>
          <cell r="M7">
            <v>0</v>
          </cell>
          <cell r="O7">
            <v>0</v>
          </cell>
          <cell r="P7">
            <v>0</v>
          </cell>
          <cell r="Q7">
            <v>210000</v>
          </cell>
          <cell r="R7">
            <v>0</v>
          </cell>
        </row>
        <row r="8">
          <cell r="G8">
            <v>11527799</v>
          </cell>
          <cell r="M8">
            <v>7113929</v>
          </cell>
          <cell r="O8">
            <v>18000</v>
          </cell>
          <cell r="P8">
            <v>530500</v>
          </cell>
          <cell r="Q8">
            <v>9600</v>
          </cell>
          <cell r="R8">
            <v>21300</v>
          </cell>
        </row>
        <row r="9">
          <cell r="G9">
            <v>7254899</v>
          </cell>
          <cell r="M9">
            <v>1679308</v>
          </cell>
          <cell r="O9">
            <v>48755</v>
          </cell>
          <cell r="P9">
            <v>1457113</v>
          </cell>
          <cell r="Q9">
            <v>819656</v>
          </cell>
          <cell r="R9">
            <v>0</v>
          </cell>
        </row>
        <row r="10">
          <cell r="G10">
            <v>2476800</v>
          </cell>
          <cell r="M10">
            <v>1952850</v>
          </cell>
          <cell r="O10">
            <v>1012050</v>
          </cell>
          <cell r="P10">
            <v>570950</v>
          </cell>
          <cell r="Q10">
            <v>0</v>
          </cell>
          <cell r="R10">
            <v>52000</v>
          </cell>
        </row>
        <row r="11">
          <cell r="G11">
            <v>4872300</v>
          </cell>
          <cell r="M11">
            <v>12239050</v>
          </cell>
          <cell r="O11">
            <v>416500</v>
          </cell>
          <cell r="P11">
            <v>352500</v>
          </cell>
          <cell r="Q11">
            <v>60000</v>
          </cell>
          <cell r="R11">
            <v>0</v>
          </cell>
        </row>
        <row r="12">
          <cell r="G12">
            <v>5000</v>
          </cell>
          <cell r="M12">
            <v>10000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</row>
        <row r="13">
          <cell r="G13">
            <v>388310</v>
          </cell>
          <cell r="M13">
            <v>11557000</v>
          </cell>
          <cell r="O13">
            <v>708100</v>
          </cell>
          <cell r="P13">
            <v>0</v>
          </cell>
          <cell r="Q13">
            <v>812850</v>
          </cell>
          <cell r="R13">
            <v>1000</v>
          </cell>
        </row>
        <row r="14">
          <cell r="G14">
            <v>0</v>
          </cell>
          <cell r="M14">
            <v>0</v>
          </cell>
          <cell r="O14">
            <v>121400</v>
          </cell>
          <cell r="P14">
            <v>0</v>
          </cell>
          <cell r="Q14">
            <v>0</v>
          </cell>
          <cell r="R14">
            <v>0</v>
          </cell>
        </row>
        <row r="15">
          <cell r="G15">
            <v>413923</v>
          </cell>
          <cell r="M15">
            <v>4447196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G16">
            <v>2196265</v>
          </cell>
          <cell r="M16">
            <v>2283078</v>
          </cell>
          <cell r="O16">
            <v>172304</v>
          </cell>
          <cell r="P16">
            <v>24000</v>
          </cell>
          <cell r="Q16">
            <v>7336662</v>
          </cell>
          <cell r="R16">
            <v>3208187</v>
          </cell>
        </row>
        <row r="17">
          <cell r="G17">
            <v>52000</v>
          </cell>
          <cell r="M17">
            <v>230883</v>
          </cell>
          <cell r="O17">
            <v>30500</v>
          </cell>
          <cell r="P17">
            <v>30000</v>
          </cell>
          <cell r="Q17">
            <v>0</v>
          </cell>
          <cell r="R17">
            <v>0</v>
          </cell>
        </row>
        <row r="18">
          <cell r="G18">
            <v>31612774</v>
          </cell>
          <cell r="M18">
            <v>33591318</v>
          </cell>
          <cell r="O18">
            <v>5115983</v>
          </cell>
          <cell r="P18">
            <v>9321867</v>
          </cell>
          <cell r="Q18">
            <v>5784161</v>
          </cell>
          <cell r="R18">
            <v>100000</v>
          </cell>
        </row>
        <row r="19">
          <cell r="G19">
            <v>0</v>
          </cell>
          <cell r="M19">
            <v>80000</v>
          </cell>
          <cell r="O19">
            <v>0</v>
          </cell>
          <cell r="P19">
            <v>0</v>
          </cell>
          <cell r="Q19">
            <v>80000</v>
          </cell>
          <cell r="R19">
            <v>0</v>
          </cell>
        </row>
        <row r="20">
          <cell r="G20">
            <v>0</v>
          </cell>
          <cell r="M20">
            <v>113081</v>
          </cell>
          <cell r="O20">
            <v>0</v>
          </cell>
          <cell r="P20">
            <v>0</v>
          </cell>
          <cell r="Q20">
            <v>0</v>
          </cell>
          <cell r="R20">
            <v>1518801</v>
          </cell>
        </row>
        <row r="21">
          <cell r="G21">
            <v>8035229</v>
          </cell>
          <cell r="M21">
            <v>21401476</v>
          </cell>
          <cell r="O21">
            <v>773105</v>
          </cell>
          <cell r="P21">
            <v>402333</v>
          </cell>
          <cell r="Q21">
            <v>3309</v>
          </cell>
          <cell r="R21">
            <v>348000</v>
          </cell>
        </row>
        <row r="22">
          <cell r="G22">
            <v>0</v>
          </cell>
          <cell r="M22">
            <v>40000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</row>
        <row r="23">
          <cell r="G23">
            <v>1886811</v>
          </cell>
          <cell r="M23">
            <v>216163</v>
          </cell>
          <cell r="O23">
            <v>0</v>
          </cell>
          <cell r="P23">
            <v>223834</v>
          </cell>
          <cell r="Q23">
            <v>0</v>
          </cell>
          <cell r="R23">
            <v>0</v>
          </cell>
        </row>
        <row r="24">
          <cell r="G24">
            <v>8743138</v>
          </cell>
          <cell r="M24">
            <v>3150420</v>
          </cell>
          <cell r="O24">
            <v>878000</v>
          </cell>
          <cell r="P24">
            <v>2564000</v>
          </cell>
          <cell r="Q24">
            <v>10600100</v>
          </cell>
          <cell r="R24">
            <v>5144500</v>
          </cell>
        </row>
        <row r="25">
          <cell r="G25">
            <v>2012000</v>
          </cell>
          <cell r="M25">
            <v>9910555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</row>
        <row r="26">
          <cell r="G26">
            <v>243553</v>
          </cell>
          <cell r="M26">
            <v>1727356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27">
          <cell r="G27">
            <v>11828562</v>
          </cell>
          <cell r="M27">
            <v>3441603</v>
          </cell>
          <cell r="O27">
            <v>304990</v>
          </cell>
          <cell r="P27">
            <v>1753250</v>
          </cell>
          <cell r="Q27">
            <v>2171454</v>
          </cell>
          <cell r="R27">
            <v>7635049</v>
          </cell>
        </row>
        <row r="28">
          <cell r="G28">
            <v>2983264</v>
          </cell>
          <cell r="M28">
            <v>279000</v>
          </cell>
          <cell r="O28">
            <v>150000</v>
          </cell>
          <cell r="P28">
            <v>150400</v>
          </cell>
          <cell r="Q28">
            <v>252000</v>
          </cell>
          <cell r="R28">
            <v>555743</v>
          </cell>
        </row>
        <row r="29">
          <cell r="G29">
            <v>5597700</v>
          </cell>
          <cell r="M29">
            <v>5848300</v>
          </cell>
          <cell r="O29">
            <v>0</v>
          </cell>
          <cell r="P29">
            <v>252550</v>
          </cell>
          <cell r="Q29">
            <v>31000</v>
          </cell>
          <cell r="R29">
            <v>682750</v>
          </cell>
        </row>
        <row r="30">
          <cell r="G30">
            <v>8613230</v>
          </cell>
          <cell r="M30">
            <v>2854765</v>
          </cell>
          <cell r="O30">
            <v>0</v>
          </cell>
          <cell r="P30">
            <v>1200000</v>
          </cell>
          <cell r="Q30">
            <v>293777</v>
          </cell>
          <cell r="R30">
            <v>606471</v>
          </cell>
        </row>
        <row r="31">
          <cell r="G31">
            <v>1926700</v>
          </cell>
          <cell r="M31">
            <v>12492163</v>
          </cell>
          <cell r="O31">
            <v>1466810</v>
          </cell>
          <cell r="P31">
            <v>1185000</v>
          </cell>
          <cell r="Q31">
            <v>650000</v>
          </cell>
          <cell r="R31">
            <v>1000</v>
          </cell>
        </row>
        <row r="32">
          <cell r="G32">
            <v>0</v>
          </cell>
          <cell r="M32">
            <v>0</v>
          </cell>
          <cell r="O32">
            <v>695738</v>
          </cell>
          <cell r="P32">
            <v>1110032</v>
          </cell>
          <cell r="Q32">
            <v>0</v>
          </cell>
          <cell r="R32">
            <v>0</v>
          </cell>
        </row>
        <row r="33">
          <cell r="G33">
            <v>5684460</v>
          </cell>
          <cell r="M33">
            <v>8066750</v>
          </cell>
          <cell r="O33">
            <v>5988850</v>
          </cell>
          <cell r="P33">
            <v>11550</v>
          </cell>
          <cell r="Q33">
            <v>2667000</v>
          </cell>
          <cell r="R33">
            <v>450180</v>
          </cell>
        </row>
        <row r="34">
          <cell r="G34">
            <v>0</v>
          </cell>
          <cell r="M34">
            <v>0</v>
          </cell>
          <cell r="O34">
            <v>0</v>
          </cell>
          <cell r="P34">
            <v>0</v>
          </cell>
          <cell r="Q34">
            <v>160255</v>
          </cell>
          <cell r="R34">
            <v>0</v>
          </cell>
        </row>
        <row r="35">
          <cell r="G35">
            <v>10071730</v>
          </cell>
          <cell r="M35">
            <v>5847280</v>
          </cell>
          <cell r="O35">
            <v>1030000</v>
          </cell>
          <cell r="P35">
            <v>7700</v>
          </cell>
          <cell r="Q35">
            <v>457081</v>
          </cell>
          <cell r="R35">
            <v>10413750</v>
          </cell>
        </row>
        <row r="36">
          <cell r="G36">
            <v>37315405</v>
          </cell>
          <cell r="M36">
            <v>28422518</v>
          </cell>
          <cell r="O36">
            <v>8223441</v>
          </cell>
          <cell r="P36">
            <v>4216583</v>
          </cell>
          <cell r="Q36">
            <v>8874500</v>
          </cell>
          <cell r="R36">
            <v>777600</v>
          </cell>
        </row>
        <row r="37">
          <cell r="G37">
            <v>1227264</v>
          </cell>
          <cell r="M37">
            <v>4808475</v>
          </cell>
          <cell r="O37">
            <v>701700</v>
          </cell>
          <cell r="P37">
            <v>870000</v>
          </cell>
          <cell r="Q37">
            <v>150000</v>
          </cell>
          <cell r="R37">
            <v>0</v>
          </cell>
        </row>
        <row r="38">
          <cell r="G38">
            <v>6645200</v>
          </cell>
          <cell r="M38">
            <v>2399845</v>
          </cell>
          <cell r="O38">
            <v>0</v>
          </cell>
          <cell r="P38">
            <v>400000</v>
          </cell>
          <cell r="Q38">
            <v>1162986</v>
          </cell>
          <cell r="R38">
            <v>200000</v>
          </cell>
        </row>
        <row r="39">
          <cell r="G39">
            <v>680631</v>
          </cell>
          <cell r="M39">
            <v>689500</v>
          </cell>
          <cell r="O39">
            <v>1503662</v>
          </cell>
          <cell r="P39">
            <v>3045158</v>
          </cell>
          <cell r="Q39">
            <v>796413</v>
          </cell>
          <cell r="R39">
            <v>1506994</v>
          </cell>
        </row>
        <row r="40">
          <cell r="G40">
            <v>2921039</v>
          </cell>
          <cell r="M40">
            <v>319451</v>
          </cell>
          <cell r="O40">
            <v>258190</v>
          </cell>
          <cell r="P40">
            <v>0</v>
          </cell>
          <cell r="Q40">
            <v>0</v>
          </cell>
          <cell r="R40">
            <v>763929</v>
          </cell>
        </row>
        <row r="41">
          <cell r="G41">
            <v>0</v>
          </cell>
          <cell r="M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</row>
        <row r="42">
          <cell r="G42">
            <v>148299</v>
          </cell>
          <cell r="M42">
            <v>0</v>
          </cell>
          <cell r="O42">
            <v>0</v>
          </cell>
          <cell r="P42">
            <v>12850</v>
          </cell>
          <cell r="Q42">
            <v>0</v>
          </cell>
          <cell r="R42">
            <v>0</v>
          </cell>
        </row>
        <row r="43">
          <cell r="G43">
            <v>1014050</v>
          </cell>
          <cell r="M43">
            <v>18898859</v>
          </cell>
          <cell r="O43">
            <v>96000</v>
          </cell>
          <cell r="P43">
            <v>15000</v>
          </cell>
          <cell r="Q43">
            <v>89000</v>
          </cell>
          <cell r="R43">
            <v>123750</v>
          </cell>
        </row>
        <row r="44">
          <cell r="G44">
            <v>2616817</v>
          </cell>
          <cell r="M44">
            <v>5868750</v>
          </cell>
          <cell r="O44">
            <v>9200</v>
          </cell>
          <cell r="P44">
            <v>0</v>
          </cell>
          <cell r="Q44">
            <v>171050</v>
          </cell>
          <cell r="R44">
            <v>43500</v>
          </cell>
        </row>
        <row r="45">
          <cell r="G45">
            <v>10000</v>
          </cell>
          <cell r="M45">
            <v>10000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</row>
        <row r="46">
          <cell r="G46">
            <v>11855589</v>
          </cell>
          <cell r="M46">
            <v>10746773</v>
          </cell>
          <cell r="O46">
            <v>3456117</v>
          </cell>
          <cell r="P46">
            <v>6368885</v>
          </cell>
          <cell r="Q46">
            <v>5209945</v>
          </cell>
          <cell r="R46">
            <v>3738119</v>
          </cell>
        </row>
        <row r="47">
          <cell r="G47">
            <v>443850</v>
          </cell>
          <cell r="M47">
            <v>6716200</v>
          </cell>
          <cell r="O47">
            <v>429400</v>
          </cell>
          <cell r="P47">
            <v>20000</v>
          </cell>
          <cell r="Q47">
            <v>295800</v>
          </cell>
          <cell r="R47">
            <v>0</v>
          </cell>
        </row>
        <row r="48">
          <cell r="G48">
            <v>2850557</v>
          </cell>
          <cell r="M48">
            <v>13790423</v>
          </cell>
          <cell r="O48">
            <v>7834640</v>
          </cell>
          <cell r="P48">
            <v>10158561</v>
          </cell>
          <cell r="Q48">
            <v>4525049</v>
          </cell>
          <cell r="R48">
            <v>0</v>
          </cell>
        </row>
        <row r="49">
          <cell r="G49">
            <v>643350</v>
          </cell>
          <cell r="M49">
            <v>1546341</v>
          </cell>
          <cell r="O49">
            <v>2600000</v>
          </cell>
          <cell r="P49">
            <v>5273635</v>
          </cell>
          <cell r="Q49">
            <v>4391900</v>
          </cell>
          <cell r="R49">
            <v>0</v>
          </cell>
        </row>
        <row r="50">
          <cell r="G50">
            <v>1071376</v>
          </cell>
          <cell r="M50">
            <v>0</v>
          </cell>
          <cell r="O50">
            <v>0</v>
          </cell>
          <cell r="P50">
            <v>247660</v>
          </cell>
          <cell r="Q50">
            <v>0</v>
          </cell>
          <cell r="R50">
            <v>0</v>
          </cell>
        </row>
        <row r="51">
          <cell r="G51">
            <v>2588652</v>
          </cell>
          <cell r="M51">
            <v>1846558</v>
          </cell>
          <cell r="O51">
            <v>500000</v>
          </cell>
          <cell r="P51">
            <v>0</v>
          </cell>
          <cell r="Q51">
            <v>400000</v>
          </cell>
          <cell r="R51">
            <v>0</v>
          </cell>
        </row>
      </sheetData>
      <sheetData sheetId="55"/>
      <sheetData sheetId="56">
        <row r="98">
          <cell r="H98">
            <v>42613738</v>
          </cell>
          <cell r="I98">
            <v>1476912</v>
          </cell>
          <cell r="J98">
            <v>0</v>
          </cell>
        </row>
      </sheetData>
      <sheetData sheetId="57"/>
      <sheetData sheetId="58"/>
      <sheetData sheetId="59"/>
      <sheetData sheetId="60">
        <row r="51">
          <cell r="B51">
            <v>5617184</v>
          </cell>
          <cell r="C51">
            <v>16944713</v>
          </cell>
          <cell r="D51">
            <v>46842964</v>
          </cell>
          <cell r="E51">
            <v>43805000</v>
          </cell>
          <cell r="F51">
            <v>60151197</v>
          </cell>
          <cell r="G51">
            <v>88476937</v>
          </cell>
          <cell r="H51">
            <v>145209800</v>
          </cell>
          <cell r="I51">
            <v>88003106</v>
          </cell>
          <cell r="J51">
            <v>70272798</v>
          </cell>
          <cell r="K51">
            <v>142976486</v>
          </cell>
          <cell r="L51">
            <v>189205502</v>
          </cell>
          <cell r="M51">
            <v>177876883</v>
          </cell>
          <cell r="N51">
            <v>137724562</v>
          </cell>
          <cell r="O51">
            <v>202908557</v>
          </cell>
          <cell r="P51">
            <v>172405858</v>
          </cell>
          <cell r="Q51">
            <v>212847696</v>
          </cell>
          <cell r="R51">
            <v>209210311</v>
          </cell>
          <cell r="S51">
            <v>205582406</v>
          </cell>
          <cell r="T51">
            <v>259459521</v>
          </cell>
          <cell r="Y51">
            <v>195375167</v>
          </cell>
        </row>
      </sheetData>
      <sheetData sheetId="61"/>
      <sheetData sheetId="62"/>
      <sheetData sheetId="63">
        <row r="5">
          <cell r="B5">
            <v>0</v>
          </cell>
        </row>
        <row r="8">
          <cell r="B8">
            <v>0</v>
          </cell>
        </row>
        <row r="11">
          <cell r="B11">
            <v>961155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7050</v>
          </cell>
        </row>
        <row r="18">
          <cell r="B18">
            <v>265000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5">
          <cell r="B25">
            <v>1400</v>
          </cell>
        </row>
        <row r="26">
          <cell r="B26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5">
          <cell r="B35">
            <v>0</v>
          </cell>
        </row>
        <row r="36">
          <cell r="B36">
            <v>0</v>
          </cell>
        </row>
        <row r="37">
          <cell r="B37">
            <v>8550</v>
          </cell>
        </row>
        <row r="38">
          <cell r="B38">
            <v>0</v>
          </cell>
        </row>
        <row r="39">
          <cell r="B39">
            <v>15600</v>
          </cell>
        </row>
        <row r="40">
          <cell r="B40">
            <v>0</v>
          </cell>
        </row>
        <row r="41">
          <cell r="B41">
            <v>0</v>
          </cell>
        </row>
        <row r="42">
          <cell r="B42">
            <v>10000</v>
          </cell>
        </row>
        <row r="45">
          <cell r="B45">
            <v>0</v>
          </cell>
        </row>
        <row r="50">
          <cell r="B50">
            <v>0</v>
          </cell>
        </row>
        <row r="53">
          <cell r="B53">
            <v>0</v>
          </cell>
        </row>
        <row r="55">
          <cell r="B55">
            <v>0</v>
          </cell>
        </row>
        <row r="57">
          <cell r="B57">
            <v>60000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5">
          <cell r="B65">
            <v>0</v>
          </cell>
        </row>
        <row r="67">
          <cell r="B67">
            <v>0</v>
          </cell>
        </row>
        <row r="68">
          <cell r="B68">
            <v>2385237</v>
          </cell>
        </row>
        <row r="69">
          <cell r="B69">
            <v>60700</v>
          </cell>
        </row>
        <row r="70">
          <cell r="B70">
            <v>0</v>
          </cell>
        </row>
        <row r="72">
          <cell r="B72">
            <v>89450</v>
          </cell>
        </row>
        <row r="73">
          <cell r="B73">
            <v>182050</v>
          </cell>
        </row>
        <row r="76">
          <cell r="B76">
            <v>0</v>
          </cell>
        </row>
        <row r="78">
          <cell r="B78">
            <v>0</v>
          </cell>
        </row>
        <row r="79">
          <cell r="B79">
            <v>0</v>
          </cell>
        </row>
        <row r="80">
          <cell r="B80">
            <v>0</v>
          </cell>
        </row>
        <row r="81">
          <cell r="B81">
            <v>0</v>
          </cell>
        </row>
        <row r="83">
          <cell r="B83">
            <v>0</v>
          </cell>
        </row>
        <row r="84">
          <cell r="B84">
            <v>0</v>
          </cell>
        </row>
        <row r="86">
          <cell r="B86">
            <v>0</v>
          </cell>
        </row>
        <row r="87">
          <cell r="B87">
            <v>0</v>
          </cell>
        </row>
        <row r="88">
          <cell r="B88">
            <v>0</v>
          </cell>
        </row>
        <row r="89">
          <cell r="B89">
            <v>102486</v>
          </cell>
        </row>
        <row r="90">
          <cell r="B90">
            <v>0</v>
          </cell>
        </row>
        <row r="91">
          <cell r="B91">
            <v>0</v>
          </cell>
        </row>
        <row r="92">
          <cell r="B92">
            <v>0</v>
          </cell>
        </row>
        <row r="93">
          <cell r="B93">
            <v>42813</v>
          </cell>
        </row>
        <row r="94">
          <cell r="B94">
            <v>16950</v>
          </cell>
        </row>
        <row r="95">
          <cell r="B95">
            <v>0</v>
          </cell>
        </row>
        <row r="96">
          <cell r="B96">
            <v>1557760</v>
          </cell>
        </row>
        <row r="104">
          <cell r="B104">
            <v>0</v>
          </cell>
        </row>
        <row r="107">
          <cell r="B107">
            <v>9200</v>
          </cell>
        </row>
        <row r="110">
          <cell r="B110">
            <v>0</v>
          </cell>
        </row>
        <row r="111">
          <cell r="B111">
            <v>0</v>
          </cell>
        </row>
        <row r="112">
          <cell r="B112">
            <v>0</v>
          </cell>
        </row>
        <row r="113">
          <cell r="B113">
            <v>0</v>
          </cell>
        </row>
        <row r="114">
          <cell r="B114">
            <v>5000</v>
          </cell>
        </row>
        <row r="115">
          <cell r="B115">
            <v>0</v>
          </cell>
        </row>
        <row r="116">
          <cell r="B116">
            <v>193500</v>
          </cell>
        </row>
        <row r="117">
          <cell r="B117">
            <v>71000</v>
          </cell>
        </row>
        <row r="118">
          <cell r="B118">
            <v>0</v>
          </cell>
        </row>
        <row r="119">
          <cell r="B119">
            <v>0</v>
          </cell>
        </row>
        <row r="120">
          <cell r="B120">
            <v>0</v>
          </cell>
        </row>
        <row r="121">
          <cell r="B121">
            <v>0</v>
          </cell>
        </row>
        <row r="122">
          <cell r="B122">
            <v>0</v>
          </cell>
        </row>
        <row r="124">
          <cell r="B124">
            <v>0</v>
          </cell>
        </row>
        <row r="125">
          <cell r="B125">
            <v>60000</v>
          </cell>
        </row>
        <row r="128">
          <cell r="B128">
            <v>0</v>
          </cell>
        </row>
        <row r="129">
          <cell r="B129">
            <v>0</v>
          </cell>
        </row>
        <row r="130">
          <cell r="B130">
            <v>0</v>
          </cell>
        </row>
        <row r="131">
          <cell r="B131">
            <v>2350</v>
          </cell>
        </row>
        <row r="134">
          <cell r="B134">
            <v>0</v>
          </cell>
        </row>
        <row r="135">
          <cell r="B135">
            <v>0</v>
          </cell>
        </row>
        <row r="136">
          <cell r="B136">
            <v>0</v>
          </cell>
        </row>
        <row r="137">
          <cell r="B137">
            <v>0</v>
          </cell>
        </row>
        <row r="138">
          <cell r="B138">
            <v>0</v>
          </cell>
        </row>
        <row r="139">
          <cell r="B139">
            <v>0</v>
          </cell>
        </row>
        <row r="140">
          <cell r="B140">
            <v>9788</v>
          </cell>
        </row>
        <row r="141">
          <cell r="B141">
            <v>75645</v>
          </cell>
        </row>
        <row r="144">
          <cell r="B144">
            <v>0</v>
          </cell>
        </row>
        <row r="149">
          <cell r="B149">
            <v>20000</v>
          </cell>
        </row>
        <row r="152">
          <cell r="B152">
            <v>0</v>
          </cell>
        </row>
        <row r="154">
          <cell r="B154">
            <v>0</v>
          </cell>
        </row>
        <row r="156">
          <cell r="B156">
            <v>28500</v>
          </cell>
        </row>
        <row r="157">
          <cell r="B157">
            <v>0</v>
          </cell>
        </row>
        <row r="158">
          <cell r="B158">
            <v>0</v>
          </cell>
        </row>
        <row r="159">
          <cell r="B159">
            <v>10000</v>
          </cell>
        </row>
        <row r="160">
          <cell r="B160">
            <v>4000</v>
          </cell>
        </row>
        <row r="161">
          <cell r="B161">
            <v>0</v>
          </cell>
        </row>
        <row r="164">
          <cell r="B164">
            <v>0</v>
          </cell>
        </row>
        <row r="166">
          <cell r="B166">
            <v>0</v>
          </cell>
        </row>
        <row r="167">
          <cell r="B167">
            <v>15000</v>
          </cell>
        </row>
        <row r="168">
          <cell r="B168">
            <v>1650</v>
          </cell>
        </row>
        <row r="169">
          <cell r="B169">
            <v>1001300</v>
          </cell>
        </row>
        <row r="171">
          <cell r="B171">
            <v>0</v>
          </cell>
        </row>
        <row r="172">
          <cell r="B172">
            <v>109751</v>
          </cell>
        </row>
        <row r="175">
          <cell r="B175">
            <v>0</v>
          </cell>
        </row>
        <row r="177">
          <cell r="B177">
            <v>0</v>
          </cell>
        </row>
        <row r="178">
          <cell r="B178">
            <v>0</v>
          </cell>
        </row>
        <row r="179">
          <cell r="B179">
            <v>0</v>
          </cell>
        </row>
        <row r="180">
          <cell r="B180">
            <v>0</v>
          </cell>
        </row>
        <row r="182">
          <cell r="B182">
            <v>0</v>
          </cell>
        </row>
        <row r="183">
          <cell r="B183">
            <v>136000</v>
          </cell>
        </row>
        <row r="185">
          <cell r="B185">
            <v>90000</v>
          </cell>
        </row>
        <row r="186">
          <cell r="B186">
            <v>0</v>
          </cell>
        </row>
        <row r="187">
          <cell r="B187">
            <v>0</v>
          </cell>
        </row>
        <row r="188">
          <cell r="B188">
            <v>0</v>
          </cell>
        </row>
        <row r="189">
          <cell r="B189">
            <v>0</v>
          </cell>
        </row>
        <row r="190">
          <cell r="B190">
            <v>0</v>
          </cell>
        </row>
        <row r="191">
          <cell r="B191">
            <v>0</v>
          </cell>
        </row>
        <row r="192">
          <cell r="B192">
            <v>0</v>
          </cell>
        </row>
        <row r="193">
          <cell r="B193">
            <v>0</v>
          </cell>
        </row>
        <row r="194">
          <cell r="B194">
            <v>0</v>
          </cell>
        </row>
        <row r="195">
          <cell r="B195">
            <v>658000</v>
          </cell>
        </row>
        <row r="203">
          <cell r="B203">
            <v>0</v>
          </cell>
        </row>
        <row r="206">
          <cell r="B206">
            <v>0</v>
          </cell>
        </row>
        <row r="209">
          <cell r="B209">
            <v>0</v>
          </cell>
        </row>
        <row r="210">
          <cell r="B210">
            <v>0</v>
          </cell>
        </row>
        <row r="211">
          <cell r="B211">
            <v>0</v>
          </cell>
        </row>
        <row r="212">
          <cell r="B212">
            <v>0</v>
          </cell>
        </row>
        <row r="213">
          <cell r="B213">
            <v>0</v>
          </cell>
        </row>
        <row r="214">
          <cell r="B214">
            <v>20000</v>
          </cell>
        </row>
        <row r="215">
          <cell r="B215">
            <v>0</v>
          </cell>
        </row>
        <row r="216">
          <cell r="B216">
            <v>551100</v>
          </cell>
        </row>
        <row r="217">
          <cell r="B217">
            <v>0</v>
          </cell>
        </row>
        <row r="218">
          <cell r="B218">
            <v>0</v>
          </cell>
        </row>
        <row r="219">
          <cell r="B219">
            <v>28250</v>
          </cell>
        </row>
        <row r="220">
          <cell r="B220">
            <v>0</v>
          </cell>
        </row>
        <row r="221">
          <cell r="B221">
            <v>0</v>
          </cell>
        </row>
        <row r="223">
          <cell r="B223">
            <v>0</v>
          </cell>
        </row>
        <row r="224">
          <cell r="B224">
            <v>6900</v>
          </cell>
        </row>
        <row r="227">
          <cell r="B227">
            <v>0</v>
          </cell>
        </row>
        <row r="228">
          <cell r="B228">
            <v>0</v>
          </cell>
        </row>
        <row r="229">
          <cell r="B229">
            <v>0</v>
          </cell>
        </row>
        <row r="230">
          <cell r="B230">
            <v>0</v>
          </cell>
        </row>
        <row r="233">
          <cell r="B233">
            <v>80000</v>
          </cell>
        </row>
        <row r="234">
          <cell r="B234">
            <v>0</v>
          </cell>
        </row>
        <row r="235">
          <cell r="B235">
            <v>0</v>
          </cell>
        </row>
        <row r="236">
          <cell r="B236">
            <v>0</v>
          </cell>
        </row>
        <row r="237">
          <cell r="B237">
            <v>0</v>
          </cell>
        </row>
        <row r="238">
          <cell r="B238">
            <v>0</v>
          </cell>
        </row>
        <row r="239">
          <cell r="B239">
            <v>62285</v>
          </cell>
        </row>
        <row r="240">
          <cell r="B240">
            <v>0</v>
          </cell>
        </row>
        <row r="243">
          <cell r="B243">
            <v>0</v>
          </cell>
        </row>
        <row r="248">
          <cell r="B248">
            <v>70000</v>
          </cell>
        </row>
        <row r="251">
          <cell r="B251">
            <v>0</v>
          </cell>
        </row>
        <row r="253">
          <cell r="B253">
            <v>0</v>
          </cell>
        </row>
        <row r="255">
          <cell r="B255">
            <v>0</v>
          </cell>
        </row>
        <row r="256">
          <cell r="B256">
            <v>0</v>
          </cell>
        </row>
        <row r="257">
          <cell r="B257">
            <v>3600</v>
          </cell>
        </row>
        <row r="258">
          <cell r="B258">
            <v>445100</v>
          </cell>
        </row>
        <row r="259">
          <cell r="B259">
            <v>99772</v>
          </cell>
        </row>
        <row r="260">
          <cell r="B260">
            <v>0</v>
          </cell>
        </row>
        <row r="263">
          <cell r="B263">
            <v>0</v>
          </cell>
        </row>
        <row r="265">
          <cell r="B265">
            <v>0</v>
          </cell>
        </row>
        <row r="266">
          <cell r="B266">
            <v>0</v>
          </cell>
        </row>
        <row r="267">
          <cell r="B267">
            <v>0</v>
          </cell>
        </row>
        <row r="268">
          <cell r="B268">
            <v>36000</v>
          </cell>
        </row>
        <row r="270">
          <cell r="B270">
            <v>0</v>
          </cell>
        </row>
        <row r="271">
          <cell r="B271">
            <v>13100</v>
          </cell>
        </row>
        <row r="274">
          <cell r="B274">
            <v>0</v>
          </cell>
        </row>
        <row r="276">
          <cell r="B276">
            <v>605280</v>
          </cell>
        </row>
        <row r="277">
          <cell r="B277">
            <v>0</v>
          </cell>
        </row>
        <row r="278">
          <cell r="B278">
            <v>0</v>
          </cell>
        </row>
        <row r="279">
          <cell r="B279">
            <v>0</v>
          </cell>
        </row>
        <row r="281">
          <cell r="B281">
            <v>0</v>
          </cell>
        </row>
        <row r="282">
          <cell r="B282">
            <v>0</v>
          </cell>
        </row>
        <row r="284">
          <cell r="B284">
            <v>0</v>
          </cell>
        </row>
        <row r="285">
          <cell r="B285">
            <v>0</v>
          </cell>
        </row>
        <row r="286">
          <cell r="B286">
            <v>0</v>
          </cell>
        </row>
        <row r="287">
          <cell r="B287">
            <v>38800</v>
          </cell>
        </row>
        <row r="288">
          <cell r="B288">
            <v>0</v>
          </cell>
        </row>
        <row r="289">
          <cell r="B289">
            <v>0</v>
          </cell>
        </row>
        <row r="290">
          <cell r="B290">
            <v>0</v>
          </cell>
        </row>
        <row r="291">
          <cell r="B291">
            <v>70865</v>
          </cell>
        </row>
        <row r="292">
          <cell r="B292">
            <v>3700</v>
          </cell>
        </row>
        <row r="293">
          <cell r="B293">
            <v>0</v>
          </cell>
        </row>
        <row r="294">
          <cell r="B294">
            <v>0</v>
          </cell>
        </row>
        <row r="302">
          <cell r="B302">
            <v>1000</v>
          </cell>
        </row>
        <row r="305">
          <cell r="B305">
            <v>0</v>
          </cell>
        </row>
        <row r="308">
          <cell r="B308">
            <v>0</v>
          </cell>
        </row>
        <row r="309">
          <cell r="B309">
            <v>0</v>
          </cell>
        </row>
        <row r="310">
          <cell r="B310">
            <v>0</v>
          </cell>
        </row>
        <row r="311">
          <cell r="B311">
            <v>0</v>
          </cell>
        </row>
        <row r="312">
          <cell r="B312">
            <v>0</v>
          </cell>
        </row>
        <row r="313">
          <cell r="B313">
            <v>0</v>
          </cell>
        </row>
        <row r="314">
          <cell r="B314">
            <v>0</v>
          </cell>
        </row>
        <row r="315">
          <cell r="B315">
            <v>0</v>
          </cell>
        </row>
        <row r="316">
          <cell r="B316">
            <v>0</v>
          </cell>
        </row>
        <row r="317">
          <cell r="B317">
            <v>0</v>
          </cell>
        </row>
        <row r="318">
          <cell r="B318">
            <v>0</v>
          </cell>
        </row>
        <row r="319">
          <cell r="B319">
            <v>0</v>
          </cell>
        </row>
        <row r="320">
          <cell r="B320">
            <v>0</v>
          </cell>
        </row>
        <row r="322">
          <cell r="B322">
            <v>0</v>
          </cell>
        </row>
        <row r="323">
          <cell r="B323">
            <v>6800</v>
          </cell>
        </row>
        <row r="326">
          <cell r="B326">
            <v>0</v>
          </cell>
        </row>
        <row r="327">
          <cell r="B327">
            <v>0</v>
          </cell>
        </row>
        <row r="328">
          <cell r="B328">
            <v>0</v>
          </cell>
        </row>
        <row r="329">
          <cell r="B329">
            <v>0</v>
          </cell>
        </row>
        <row r="332">
          <cell r="B332">
            <v>0</v>
          </cell>
        </row>
        <row r="333">
          <cell r="B333">
            <v>0</v>
          </cell>
        </row>
        <row r="334">
          <cell r="B334">
            <v>0</v>
          </cell>
        </row>
        <row r="335">
          <cell r="B335">
            <v>1500</v>
          </cell>
        </row>
        <row r="336">
          <cell r="B336">
            <v>0</v>
          </cell>
        </row>
        <row r="337">
          <cell r="B337">
            <v>0</v>
          </cell>
        </row>
        <row r="338">
          <cell r="B338">
            <v>0</v>
          </cell>
        </row>
        <row r="339">
          <cell r="B339">
            <v>0</v>
          </cell>
        </row>
        <row r="342">
          <cell r="B342">
            <v>0</v>
          </cell>
        </row>
        <row r="347">
          <cell r="B347">
            <v>10550</v>
          </cell>
        </row>
        <row r="350">
          <cell r="B350">
            <v>0</v>
          </cell>
        </row>
        <row r="352">
          <cell r="B352">
            <v>0</v>
          </cell>
        </row>
        <row r="354">
          <cell r="B354">
            <v>0</v>
          </cell>
        </row>
        <row r="355">
          <cell r="B355">
            <v>0</v>
          </cell>
        </row>
        <row r="356">
          <cell r="B356">
            <v>0</v>
          </cell>
        </row>
        <row r="357">
          <cell r="B357">
            <v>20000</v>
          </cell>
        </row>
        <row r="358">
          <cell r="B358">
            <v>5000</v>
          </cell>
        </row>
        <row r="359">
          <cell r="B359">
            <v>3790</v>
          </cell>
        </row>
        <row r="362">
          <cell r="B362">
            <v>0</v>
          </cell>
        </row>
        <row r="364">
          <cell r="B364">
            <v>0</v>
          </cell>
        </row>
        <row r="365">
          <cell r="B365">
            <v>7140</v>
          </cell>
        </row>
        <row r="366">
          <cell r="B366">
            <v>0</v>
          </cell>
        </row>
        <row r="367">
          <cell r="B367">
            <v>262800</v>
          </cell>
        </row>
        <row r="369">
          <cell r="B369">
            <v>70000</v>
          </cell>
        </row>
        <row r="370">
          <cell r="B370">
            <v>258362</v>
          </cell>
        </row>
        <row r="373">
          <cell r="B373">
            <v>0</v>
          </cell>
        </row>
        <row r="375">
          <cell r="B375">
            <v>0</v>
          </cell>
        </row>
        <row r="376">
          <cell r="B376">
            <v>0</v>
          </cell>
        </row>
        <row r="377">
          <cell r="B377">
            <v>0</v>
          </cell>
        </row>
        <row r="378">
          <cell r="B378">
            <v>0</v>
          </cell>
        </row>
        <row r="380">
          <cell r="B380">
            <v>0</v>
          </cell>
        </row>
        <row r="381">
          <cell r="B381">
            <v>0</v>
          </cell>
        </row>
        <row r="383">
          <cell r="B383">
            <v>59850</v>
          </cell>
        </row>
        <row r="384">
          <cell r="B384">
            <v>0</v>
          </cell>
        </row>
        <row r="385">
          <cell r="B385">
            <v>0</v>
          </cell>
        </row>
        <row r="386">
          <cell r="B386">
            <v>115200</v>
          </cell>
        </row>
        <row r="387">
          <cell r="B387">
            <v>0</v>
          </cell>
        </row>
        <row r="388">
          <cell r="B388">
            <v>0</v>
          </cell>
        </row>
        <row r="389">
          <cell r="B389">
            <v>0</v>
          </cell>
        </row>
        <row r="390">
          <cell r="B390">
            <v>0</v>
          </cell>
        </row>
        <row r="391">
          <cell r="B391">
            <v>158385</v>
          </cell>
        </row>
        <row r="392">
          <cell r="B392">
            <v>0</v>
          </cell>
        </row>
        <row r="393">
          <cell r="B393">
            <v>0</v>
          </cell>
        </row>
        <row r="402">
          <cell r="B402">
            <v>144350</v>
          </cell>
        </row>
        <row r="405">
          <cell r="B405">
            <v>0</v>
          </cell>
        </row>
        <row r="408">
          <cell r="B408">
            <v>0</v>
          </cell>
        </row>
        <row r="409">
          <cell r="B409">
            <v>0</v>
          </cell>
        </row>
        <row r="410">
          <cell r="B410">
            <v>52250</v>
          </cell>
        </row>
        <row r="411">
          <cell r="B411">
            <v>0</v>
          </cell>
        </row>
        <row r="412">
          <cell r="B412">
            <v>0</v>
          </cell>
        </row>
        <row r="413">
          <cell r="B413">
            <v>0</v>
          </cell>
        </row>
        <row r="414">
          <cell r="B414">
            <v>0</v>
          </cell>
        </row>
        <row r="415">
          <cell r="B415">
            <v>0</v>
          </cell>
        </row>
        <row r="416">
          <cell r="B416">
            <v>0</v>
          </cell>
        </row>
        <row r="417">
          <cell r="B417">
            <v>0</v>
          </cell>
        </row>
        <row r="418">
          <cell r="B418">
            <v>0</v>
          </cell>
        </row>
        <row r="419">
          <cell r="B419">
            <v>0</v>
          </cell>
        </row>
        <row r="420">
          <cell r="B420">
            <v>0</v>
          </cell>
        </row>
        <row r="422">
          <cell r="B422">
            <v>0</v>
          </cell>
        </row>
        <row r="423">
          <cell r="B423">
            <v>0</v>
          </cell>
        </row>
        <row r="426">
          <cell r="B426">
            <v>0</v>
          </cell>
        </row>
        <row r="427">
          <cell r="B427">
            <v>0</v>
          </cell>
        </row>
        <row r="428">
          <cell r="B428">
            <v>6600</v>
          </cell>
        </row>
        <row r="429">
          <cell r="B429">
            <v>0</v>
          </cell>
        </row>
        <row r="432">
          <cell r="B432">
            <v>0</v>
          </cell>
        </row>
        <row r="433">
          <cell r="B433">
            <v>0</v>
          </cell>
        </row>
        <row r="434">
          <cell r="B434">
            <v>17660</v>
          </cell>
        </row>
        <row r="435">
          <cell r="B435">
            <v>0</v>
          </cell>
        </row>
        <row r="436">
          <cell r="B436">
            <v>0</v>
          </cell>
        </row>
        <row r="437">
          <cell r="B437">
            <v>0</v>
          </cell>
        </row>
        <row r="438">
          <cell r="B438">
            <v>0</v>
          </cell>
        </row>
        <row r="439">
          <cell r="B439">
            <v>0</v>
          </cell>
        </row>
        <row r="442">
          <cell r="B442">
            <v>0</v>
          </cell>
        </row>
        <row r="447">
          <cell r="B447">
            <v>0</v>
          </cell>
        </row>
        <row r="450">
          <cell r="B450">
            <v>0</v>
          </cell>
        </row>
        <row r="452">
          <cell r="B452">
            <v>0</v>
          </cell>
        </row>
        <row r="454">
          <cell r="B454">
            <v>0</v>
          </cell>
        </row>
        <row r="455">
          <cell r="B455">
            <v>0</v>
          </cell>
        </row>
        <row r="456">
          <cell r="B456">
            <v>0</v>
          </cell>
        </row>
        <row r="457">
          <cell r="B457">
            <v>0</v>
          </cell>
        </row>
        <row r="458">
          <cell r="B458">
            <v>0</v>
          </cell>
        </row>
        <row r="459">
          <cell r="B459">
            <v>16000</v>
          </cell>
        </row>
        <row r="462">
          <cell r="B462">
            <v>0</v>
          </cell>
        </row>
        <row r="464">
          <cell r="B464">
            <v>0</v>
          </cell>
        </row>
        <row r="465">
          <cell r="B465">
            <v>1000</v>
          </cell>
        </row>
        <row r="466">
          <cell r="B466">
            <v>0</v>
          </cell>
        </row>
        <row r="467">
          <cell r="B467">
            <v>0</v>
          </cell>
        </row>
        <row r="469">
          <cell r="B469">
            <v>0</v>
          </cell>
        </row>
        <row r="470">
          <cell r="B470">
            <v>0</v>
          </cell>
        </row>
        <row r="473">
          <cell r="B473">
            <v>0</v>
          </cell>
        </row>
        <row r="475">
          <cell r="B475">
            <v>0</v>
          </cell>
        </row>
        <row r="476">
          <cell r="B476">
            <v>0</v>
          </cell>
        </row>
        <row r="477">
          <cell r="B477">
            <v>0</v>
          </cell>
        </row>
        <row r="478">
          <cell r="B478">
            <v>0</v>
          </cell>
        </row>
        <row r="480">
          <cell r="B480">
            <v>0</v>
          </cell>
        </row>
        <row r="481">
          <cell r="B481">
            <v>0</v>
          </cell>
        </row>
        <row r="483">
          <cell r="B483">
            <v>0</v>
          </cell>
        </row>
        <row r="484">
          <cell r="B484">
            <v>0</v>
          </cell>
        </row>
        <row r="485">
          <cell r="B485">
            <v>0</v>
          </cell>
        </row>
        <row r="486">
          <cell r="B486">
            <v>43300</v>
          </cell>
        </row>
        <row r="487">
          <cell r="B487">
            <v>0</v>
          </cell>
        </row>
        <row r="488">
          <cell r="B488">
            <v>0</v>
          </cell>
        </row>
        <row r="489">
          <cell r="B489">
            <v>0</v>
          </cell>
        </row>
        <row r="490">
          <cell r="B490">
            <v>0</v>
          </cell>
        </row>
        <row r="491">
          <cell r="B491">
            <v>0</v>
          </cell>
        </row>
        <row r="492">
          <cell r="B492">
            <v>0</v>
          </cell>
        </row>
        <row r="493">
          <cell r="B493">
            <v>0</v>
          </cell>
        </row>
        <row r="501">
          <cell r="B501">
            <v>0</v>
          </cell>
        </row>
        <row r="504">
          <cell r="B504">
            <v>0</v>
          </cell>
        </row>
        <row r="507">
          <cell r="B507">
            <v>0</v>
          </cell>
        </row>
        <row r="508">
          <cell r="B508">
            <v>0</v>
          </cell>
        </row>
        <row r="509">
          <cell r="B509">
            <v>26100</v>
          </cell>
        </row>
        <row r="510">
          <cell r="B510">
            <v>0</v>
          </cell>
        </row>
        <row r="511">
          <cell r="B511">
            <v>0</v>
          </cell>
        </row>
        <row r="512">
          <cell r="B512">
            <v>0</v>
          </cell>
        </row>
        <row r="513">
          <cell r="B513">
            <v>0</v>
          </cell>
        </row>
        <row r="514">
          <cell r="B514">
            <v>0</v>
          </cell>
        </row>
        <row r="515">
          <cell r="B515">
            <v>0</v>
          </cell>
        </row>
        <row r="516">
          <cell r="B516">
            <v>0</v>
          </cell>
        </row>
        <row r="517">
          <cell r="B517">
            <v>0</v>
          </cell>
        </row>
        <row r="518">
          <cell r="B518">
            <v>0</v>
          </cell>
        </row>
        <row r="519">
          <cell r="B519">
            <v>0</v>
          </cell>
        </row>
        <row r="521">
          <cell r="B521">
            <v>0</v>
          </cell>
        </row>
        <row r="522">
          <cell r="B522">
            <v>0</v>
          </cell>
        </row>
        <row r="525">
          <cell r="B525">
            <v>0</v>
          </cell>
        </row>
        <row r="526">
          <cell r="B526">
            <v>0</v>
          </cell>
        </row>
        <row r="527">
          <cell r="B527">
            <v>1000</v>
          </cell>
        </row>
        <row r="528">
          <cell r="B528">
            <v>0</v>
          </cell>
        </row>
        <row r="531">
          <cell r="B531">
            <v>0</v>
          </cell>
        </row>
        <row r="532">
          <cell r="B532">
            <v>0</v>
          </cell>
        </row>
        <row r="533">
          <cell r="B533">
            <v>0</v>
          </cell>
        </row>
        <row r="534">
          <cell r="B534">
            <v>0</v>
          </cell>
        </row>
        <row r="535">
          <cell r="B535">
            <v>0</v>
          </cell>
        </row>
        <row r="536">
          <cell r="B536">
            <v>0</v>
          </cell>
        </row>
        <row r="537">
          <cell r="B537">
            <v>0</v>
          </cell>
        </row>
        <row r="538">
          <cell r="B538">
            <v>0</v>
          </cell>
        </row>
        <row r="541">
          <cell r="B541">
            <v>0</v>
          </cell>
        </row>
        <row r="546">
          <cell r="B546">
            <v>0</v>
          </cell>
        </row>
        <row r="549">
          <cell r="B549">
            <v>0</v>
          </cell>
        </row>
        <row r="551">
          <cell r="B551">
            <v>0</v>
          </cell>
        </row>
        <row r="553">
          <cell r="B553">
            <v>0</v>
          </cell>
        </row>
        <row r="554">
          <cell r="B554">
            <v>0</v>
          </cell>
        </row>
        <row r="555">
          <cell r="B555">
            <v>0</v>
          </cell>
        </row>
        <row r="556">
          <cell r="B556">
            <v>0</v>
          </cell>
        </row>
        <row r="557">
          <cell r="B557">
            <v>0</v>
          </cell>
        </row>
        <row r="558">
          <cell r="B558">
            <v>16250</v>
          </cell>
        </row>
        <row r="561">
          <cell r="B561">
            <v>0</v>
          </cell>
        </row>
        <row r="563">
          <cell r="B563">
            <v>0</v>
          </cell>
        </row>
        <row r="564">
          <cell r="B564">
            <v>0</v>
          </cell>
        </row>
        <row r="565">
          <cell r="B565">
            <v>0</v>
          </cell>
        </row>
        <row r="566">
          <cell r="B566">
            <v>0</v>
          </cell>
        </row>
        <row r="568">
          <cell r="B568">
            <v>0</v>
          </cell>
        </row>
        <row r="569">
          <cell r="B569">
            <v>0</v>
          </cell>
        </row>
        <row r="572">
          <cell r="B572">
            <v>0</v>
          </cell>
        </row>
        <row r="574">
          <cell r="B574">
            <v>0</v>
          </cell>
        </row>
        <row r="575">
          <cell r="B575">
            <v>0</v>
          </cell>
        </row>
        <row r="576">
          <cell r="B576">
            <v>0</v>
          </cell>
        </row>
        <row r="577">
          <cell r="B577">
            <v>0</v>
          </cell>
        </row>
        <row r="579">
          <cell r="B579">
            <v>0</v>
          </cell>
        </row>
        <row r="580">
          <cell r="B580">
            <v>0</v>
          </cell>
        </row>
        <row r="582">
          <cell r="B582">
            <v>0</v>
          </cell>
        </row>
        <row r="583">
          <cell r="B583">
            <v>0</v>
          </cell>
        </row>
        <row r="584">
          <cell r="B584">
            <v>0</v>
          </cell>
        </row>
        <row r="585">
          <cell r="B585">
            <v>9900</v>
          </cell>
        </row>
        <row r="586">
          <cell r="B586">
            <v>0</v>
          </cell>
        </row>
        <row r="587">
          <cell r="B587">
            <v>0</v>
          </cell>
        </row>
        <row r="588">
          <cell r="B588">
            <v>0</v>
          </cell>
        </row>
        <row r="589">
          <cell r="B589">
            <v>0</v>
          </cell>
        </row>
        <row r="590">
          <cell r="B590">
            <v>0</v>
          </cell>
        </row>
        <row r="591">
          <cell r="B591">
            <v>0</v>
          </cell>
        </row>
        <row r="592">
          <cell r="B592">
            <v>0</v>
          </cell>
        </row>
        <row r="600">
          <cell r="B600">
            <v>0</v>
          </cell>
        </row>
        <row r="603">
          <cell r="B603">
            <v>0</v>
          </cell>
        </row>
        <row r="606">
          <cell r="B606">
            <v>0</v>
          </cell>
        </row>
        <row r="607">
          <cell r="B607">
            <v>0</v>
          </cell>
        </row>
        <row r="608">
          <cell r="B608">
            <v>0</v>
          </cell>
        </row>
        <row r="609">
          <cell r="B609">
            <v>0</v>
          </cell>
        </row>
        <row r="610">
          <cell r="B610">
            <v>0</v>
          </cell>
        </row>
        <row r="611">
          <cell r="B611">
            <v>0</v>
          </cell>
        </row>
        <row r="612">
          <cell r="B612">
            <v>0</v>
          </cell>
        </row>
        <row r="613">
          <cell r="B613">
            <v>0</v>
          </cell>
        </row>
        <row r="614">
          <cell r="B614">
            <v>0</v>
          </cell>
        </row>
        <row r="615">
          <cell r="B615">
            <v>0</v>
          </cell>
        </row>
        <row r="616">
          <cell r="B616">
            <v>0</v>
          </cell>
        </row>
        <row r="617">
          <cell r="B617">
            <v>0</v>
          </cell>
        </row>
        <row r="618">
          <cell r="B618">
            <v>0</v>
          </cell>
        </row>
        <row r="620">
          <cell r="B620">
            <v>0</v>
          </cell>
        </row>
        <row r="621">
          <cell r="B621">
            <v>0</v>
          </cell>
        </row>
        <row r="624">
          <cell r="B624">
            <v>0</v>
          </cell>
        </row>
        <row r="625">
          <cell r="B625">
            <v>0</v>
          </cell>
        </row>
        <row r="626">
          <cell r="B626">
            <v>0</v>
          </cell>
        </row>
        <row r="627">
          <cell r="B627">
            <v>0</v>
          </cell>
        </row>
        <row r="630">
          <cell r="B630">
            <v>0</v>
          </cell>
        </row>
        <row r="631">
          <cell r="B631">
            <v>0</v>
          </cell>
        </row>
        <row r="632">
          <cell r="B632">
            <v>0</v>
          </cell>
        </row>
        <row r="633">
          <cell r="B633">
            <v>0</v>
          </cell>
        </row>
        <row r="634">
          <cell r="B634">
            <v>0</v>
          </cell>
        </row>
        <row r="635">
          <cell r="B635">
            <v>0</v>
          </cell>
        </row>
        <row r="636">
          <cell r="B636">
            <v>0</v>
          </cell>
        </row>
        <row r="637">
          <cell r="B637">
            <v>0</v>
          </cell>
        </row>
        <row r="640">
          <cell r="B640">
            <v>0</v>
          </cell>
        </row>
        <row r="645">
          <cell r="B645">
            <v>0</v>
          </cell>
        </row>
        <row r="648">
          <cell r="B648">
            <v>0</v>
          </cell>
        </row>
        <row r="650">
          <cell r="B650">
            <v>0</v>
          </cell>
        </row>
        <row r="652">
          <cell r="B652">
            <v>0</v>
          </cell>
        </row>
        <row r="653">
          <cell r="B653">
            <v>0</v>
          </cell>
        </row>
        <row r="654">
          <cell r="B654">
            <v>0</v>
          </cell>
        </row>
        <row r="655">
          <cell r="B655">
            <v>0</v>
          </cell>
        </row>
        <row r="656">
          <cell r="B656">
            <v>0</v>
          </cell>
        </row>
        <row r="657">
          <cell r="B657">
            <v>32000</v>
          </cell>
        </row>
        <row r="660">
          <cell r="B660">
            <v>0</v>
          </cell>
        </row>
        <row r="662">
          <cell r="B662">
            <v>0</v>
          </cell>
        </row>
        <row r="663">
          <cell r="B663">
            <v>0</v>
          </cell>
        </row>
        <row r="664">
          <cell r="B664">
            <v>0</v>
          </cell>
        </row>
        <row r="665">
          <cell r="B665">
            <v>0</v>
          </cell>
        </row>
        <row r="667">
          <cell r="B667">
            <v>0</v>
          </cell>
        </row>
        <row r="668">
          <cell r="B668">
            <v>0</v>
          </cell>
        </row>
        <row r="671">
          <cell r="B671">
            <v>0</v>
          </cell>
        </row>
        <row r="673">
          <cell r="B673">
            <v>0</v>
          </cell>
        </row>
        <row r="674">
          <cell r="B674">
            <v>0</v>
          </cell>
        </row>
        <row r="675">
          <cell r="B675">
            <v>0</v>
          </cell>
        </row>
        <row r="676">
          <cell r="B676">
            <v>0</v>
          </cell>
        </row>
        <row r="678">
          <cell r="B678">
            <v>0</v>
          </cell>
        </row>
        <row r="679">
          <cell r="B679">
            <v>0</v>
          </cell>
        </row>
        <row r="681">
          <cell r="B681">
            <v>0</v>
          </cell>
        </row>
        <row r="682">
          <cell r="B682">
            <v>0</v>
          </cell>
        </row>
        <row r="683">
          <cell r="B683">
            <v>0</v>
          </cell>
        </row>
        <row r="684">
          <cell r="B684">
            <v>40250</v>
          </cell>
        </row>
        <row r="685">
          <cell r="B685">
            <v>0</v>
          </cell>
        </row>
        <row r="686">
          <cell r="B686">
            <v>0</v>
          </cell>
        </row>
        <row r="687">
          <cell r="B687">
            <v>0</v>
          </cell>
        </row>
        <row r="688">
          <cell r="B688">
            <v>0</v>
          </cell>
        </row>
        <row r="689">
          <cell r="B689">
            <v>0</v>
          </cell>
        </row>
        <row r="690">
          <cell r="B690">
            <v>0</v>
          </cell>
        </row>
        <row r="691">
          <cell r="B691">
            <v>0</v>
          </cell>
        </row>
        <row r="699">
          <cell r="B699">
            <v>2195200</v>
          </cell>
        </row>
        <row r="702">
          <cell r="B702">
            <v>0</v>
          </cell>
        </row>
        <row r="705">
          <cell r="B705">
            <v>0</v>
          </cell>
        </row>
        <row r="706">
          <cell r="B706">
            <v>0</v>
          </cell>
        </row>
        <row r="707">
          <cell r="B707">
            <v>65200</v>
          </cell>
        </row>
        <row r="708">
          <cell r="B708">
            <v>0</v>
          </cell>
        </row>
        <row r="709">
          <cell r="B709">
            <v>0</v>
          </cell>
        </row>
        <row r="710">
          <cell r="B710">
            <v>0</v>
          </cell>
        </row>
        <row r="711">
          <cell r="B711">
            <v>0</v>
          </cell>
        </row>
        <row r="712">
          <cell r="B712">
            <v>0</v>
          </cell>
        </row>
        <row r="713">
          <cell r="B713">
            <v>0</v>
          </cell>
        </row>
        <row r="714">
          <cell r="B714">
            <v>0</v>
          </cell>
        </row>
        <row r="715">
          <cell r="B715">
            <v>0</v>
          </cell>
        </row>
        <row r="716">
          <cell r="B716">
            <v>0</v>
          </cell>
        </row>
        <row r="717">
          <cell r="B717">
            <v>0</v>
          </cell>
        </row>
        <row r="719">
          <cell r="B719">
            <v>0</v>
          </cell>
        </row>
        <row r="720">
          <cell r="B720">
            <v>0</v>
          </cell>
        </row>
        <row r="723">
          <cell r="B723">
            <v>0</v>
          </cell>
        </row>
        <row r="724">
          <cell r="B724">
            <v>0</v>
          </cell>
        </row>
        <row r="725">
          <cell r="B725">
            <v>6600</v>
          </cell>
        </row>
        <row r="726">
          <cell r="B726">
            <v>0</v>
          </cell>
        </row>
        <row r="729">
          <cell r="B729">
            <v>0</v>
          </cell>
        </row>
        <row r="730">
          <cell r="B730">
            <v>0</v>
          </cell>
        </row>
        <row r="731">
          <cell r="B731">
            <v>0</v>
          </cell>
        </row>
        <row r="732">
          <cell r="B732">
            <v>0</v>
          </cell>
        </row>
        <row r="733">
          <cell r="B733">
            <v>0</v>
          </cell>
        </row>
        <row r="734">
          <cell r="B734">
            <v>0</v>
          </cell>
        </row>
        <row r="735">
          <cell r="B735">
            <v>0</v>
          </cell>
        </row>
        <row r="736">
          <cell r="B736">
            <v>0</v>
          </cell>
        </row>
        <row r="739">
          <cell r="B739">
            <v>0</v>
          </cell>
        </row>
        <row r="744">
          <cell r="B744">
            <v>0</v>
          </cell>
        </row>
        <row r="747">
          <cell r="B747">
            <v>0</v>
          </cell>
        </row>
        <row r="749">
          <cell r="B749">
            <v>0</v>
          </cell>
        </row>
        <row r="751">
          <cell r="B751">
            <v>0</v>
          </cell>
        </row>
        <row r="752">
          <cell r="B752">
            <v>0</v>
          </cell>
        </row>
        <row r="753">
          <cell r="B753">
            <v>0</v>
          </cell>
        </row>
        <row r="754">
          <cell r="B754">
            <v>0</v>
          </cell>
        </row>
        <row r="755">
          <cell r="B755">
            <v>0</v>
          </cell>
        </row>
        <row r="756">
          <cell r="B756">
            <v>48750</v>
          </cell>
        </row>
        <row r="759">
          <cell r="B759">
            <v>0</v>
          </cell>
        </row>
        <row r="761">
          <cell r="B761">
            <v>0</v>
          </cell>
        </row>
        <row r="762">
          <cell r="B762">
            <v>0</v>
          </cell>
        </row>
        <row r="763">
          <cell r="B763">
            <v>4000</v>
          </cell>
        </row>
        <row r="764">
          <cell r="B764">
            <v>0</v>
          </cell>
        </row>
        <row r="766">
          <cell r="B766">
            <v>0</v>
          </cell>
        </row>
        <row r="767">
          <cell r="B767">
            <v>0</v>
          </cell>
        </row>
        <row r="770">
          <cell r="B770">
            <v>0</v>
          </cell>
        </row>
        <row r="772">
          <cell r="B772">
            <v>0</v>
          </cell>
        </row>
        <row r="773">
          <cell r="B773">
            <v>0</v>
          </cell>
        </row>
        <row r="774">
          <cell r="B774">
            <v>0</v>
          </cell>
        </row>
        <row r="775">
          <cell r="B775">
            <v>0</v>
          </cell>
        </row>
        <row r="777">
          <cell r="B777">
            <v>0</v>
          </cell>
        </row>
        <row r="778">
          <cell r="B778">
            <v>0</v>
          </cell>
        </row>
        <row r="780">
          <cell r="B780">
            <v>0</v>
          </cell>
        </row>
        <row r="781">
          <cell r="B781">
            <v>0</v>
          </cell>
        </row>
        <row r="782">
          <cell r="B782">
            <v>0</v>
          </cell>
        </row>
        <row r="783">
          <cell r="B783">
            <v>16250</v>
          </cell>
        </row>
        <row r="784">
          <cell r="B784">
            <v>0</v>
          </cell>
        </row>
        <row r="785">
          <cell r="B785">
            <v>0</v>
          </cell>
        </row>
        <row r="786">
          <cell r="B786">
            <v>0</v>
          </cell>
        </row>
        <row r="787">
          <cell r="B787">
            <v>0</v>
          </cell>
        </row>
        <row r="788">
          <cell r="B788">
            <v>0</v>
          </cell>
        </row>
        <row r="789">
          <cell r="B789">
            <v>0</v>
          </cell>
        </row>
        <row r="790">
          <cell r="B790">
            <v>16250</v>
          </cell>
        </row>
        <row r="799">
          <cell r="B799">
            <v>0</v>
          </cell>
        </row>
        <row r="802">
          <cell r="B802">
            <v>0</v>
          </cell>
        </row>
        <row r="805">
          <cell r="B805">
            <v>0</v>
          </cell>
        </row>
        <row r="806">
          <cell r="B806">
            <v>0</v>
          </cell>
        </row>
        <row r="807">
          <cell r="B807">
            <v>0</v>
          </cell>
        </row>
        <row r="808">
          <cell r="B808">
            <v>0</v>
          </cell>
        </row>
        <row r="809">
          <cell r="B809">
            <v>0</v>
          </cell>
        </row>
        <row r="810">
          <cell r="B810">
            <v>0</v>
          </cell>
        </row>
        <row r="811">
          <cell r="B811">
            <v>0</v>
          </cell>
        </row>
        <row r="812">
          <cell r="B812">
            <v>0</v>
          </cell>
        </row>
        <row r="813">
          <cell r="B813">
            <v>0</v>
          </cell>
        </row>
        <row r="814">
          <cell r="B814">
            <v>0</v>
          </cell>
        </row>
        <row r="815">
          <cell r="B815">
            <v>0</v>
          </cell>
        </row>
        <row r="816">
          <cell r="B816">
            <v>0</v>
          </cell>
        </row>
        <row r="817">
          <cell r="B817">
            <v>0</v>
          </cell>
        </row>
        <row r="819">
          <cell r="B819">
            <v>0</v>
          </cell>
        </row>
        <row r="820">
          <cell r="B820">
            <v>0</v>
          </cell>
        </row>
        <row r="823">
          <cell r="B823">
            <v>0</v>
          </cell>
        </row>
        <row r="824">
          <cell r="B824">
            <v>0</v>
          </cell>
        </row>
        <row r="825">
          <cell r="B825">
            <v>0</v>
          </cell>
        </row>
        <row r="826">
          <cell r="B826">
            <v>0</v>
          </cell>
        </row>
        <row r="829">
          <cell r="B829">
            <v>0</v>
          </cell>
        </row>
        <row r="830">
          <cell r="B830">
            <v>0</v>
          </cell>
        </row>
        <row r="831">
          <cell r="B831">
            <v>0</v>
          </cell>
        </row>
        <row r="832">
          <cell r="B832">
            <v>0</v>
          </cell>
        </row>
        <row r="833">
          <cell r="B833">
            <v>0</v>
          </cell>
        </row>
        <row r="834">
          <cell r="B834">
            <v>0</v>
          </cell>
        </row>
        <row r="835">
          <cell r="B835">
            <v>0</v>
          </cell>
        </row>
        <row r="836">
          <cell r="B836">
            <v>0</v>
          </cell>
        </row>
        <row r="839">
          <cell r="B839">
            <v>0</v>
          </cell>
        </row>
        <row r="844">
          <cell r="B844">
            <v>0</v>
          </cell>
        </row>
        <row r="847">
          <cell r="B847">
            <v>0</v>
          </cell>
        </row>
        <row r="849">
          <cell r="B849">
            <v>0</v>
          </cell>
        </row>
        <row r="851">
          <cell r="B851">
            <v>0</v>
          </cell>
        </row>
        <row r="852">
          <cell r="B852">
            <v>0</v>
          </cell>
        </row>
        <row r="853">
          <cell r="B853">
            <v>0</v>
          </cell>
        </row>
        <row r="854">
          <cell r="B854">
            <v>0</v>
          </cell>
        </row>
        <row r="855">
          <cell r="B855">
            <v>0</v>
          </cell>
        </row>
        <row r="856">
          <cell r="B856">
            <v>0</v>
          </cell>
        </row>
        <row r="859">
          <cell r="B859">
            <v>0</v>
          </cell>
        </row>
        <row r="861">
          <cell r="B861">
            <v>0</v>
          </cell>
        </row>
        <row r="862">
          <cell r="B862">
            <v>0</v>
          </cell>
        </row>
        <row r="863">
          <cell r="B863">
            <v>0</v>
          </cell>
        </row>
        <row r="864">
          <cell r="B864">
            <v>0</v>
          </cell>
        </row>
        <row r="866">
          <cell r="B866">
            <v>0</v>
          </cell>
        </row>
        <row r="867">
          <cell r="B867">
            <v>0</v>
          </cell>
        </row>
        <row r="870">
          <cell r="B870">
            <v>0</v>
          </cell>
        </row>
        <row r="872">
          <cell r="B872">
            <v>0</v>
          </cell>
        </row>
        <row r="873">
          <cell r="B873">
            <v>0</v>
          </cell>
        </row>
        <row r="874">
          <cell r="B874">
            <v>0</v>
          </cell>
        </row>
        <row r="875">
          <cell r="B875">
            <v>0</v>
          </cell>
        </row>
        <row r="877">
          <cell r="B877">
            <v>0</v>
          </cell>
        </row>
        <row r="878">
          <cell r="B878">
            <v>0</v>
          </cell>
        </row>
        <row r="880">
          <cell r="B880">
            <v>0</v>
          </cell>
        </row>
        <row r="881">
          <cell r="B881">
            <v>0</v>
          </cell>
        </row>
        <row r="882">
          <cell r="B882">
            <v>0</v>
          </cell>
        </row>
        <row r="883">
          <cell r="B883">
            <v>0</v>
          </cell>
        </row>
        <row r="884">
          <cell r="B884">
            <v>0</v>
          </cell>
        </row>
        <row r="885">
          <cell r="B885">
            <v>0</v>
          </cell>
        </row>
        <row r="886">
          <cell r="B886">
            <v>0</v>
          </cell>
        </row>
        <row r="887">
          <cell r="B887">
            <v>0</v>
          </cell>
        </row>
        <row r="888">
          <cell r="B888">
            <v>0</v>
          </cell>
        </row>
        <row r="889">
          <cell r="B889">
            <v>0</v>
          </cell>
        </row>
        <row r="890">
          <cell r="B890">
            <v>0</v>
          </cell>
        </row>
        <row r="898">
          <cell r="B898">
            <v>0</v>
          </cell>
        </row>
        <row r="901">
          <cell r="B901">
            <v>0</v>
          </cell>
        </row>
        <row r="904">
          <cell r="B904">
            <v>0</v>
          </cell>
        </row>
        <row r="905">
          <cell r="B905">
            <v>0</v>
          </cell>
        </row>
        <row r="906">
          <cell r="B906">
            <v>0</v>
          </cell>
        </row>
        <row r="907">
          <cell r="B907">
            <v>0</v>
          </cell>
        </row>
        <row r="908">
          <cell r="B908">
            <v>0</v>
          </cell>
        </row>
        <row r="909">
          <cell r="B909">
            <v>0</v>
          </cell>
        </row>
        <row r="910">
          <cell r="B910">
            <v>0</v>
          </cell>
        </row>
        <row r="911">
          <cell r="B911">
            <v>0</v>
          </cell>
        </row>
        <row r="912">
          <cell r="B912">
            <v>0</v>
          </cell>
        </row>
        <row r="913">
          <cell r="B913">
            <v>0</v>
          </cell>
        </row>
        <row r="914">
          <cell r="B914">
            <v>0</v>
          </cell>
        </row>
        <row r="915">
          <cell r="B915">
            <v>0</v>
          </cell>
        </row>
        <row r="916">
          <cell r="B916">
            <v>0</v>
          </cell>
        </row>
        <row r="918">
          <cell r="B918">
            <v>0</v>
          </cell>
        </row>
        <row r="919">
          <cell r="B919">
            <v>0</v>
          </cell>
        </row>
        <row r="922">
          <cell r="B922">
            <v>0</v>
          </cell>
        </row>
        <row r="923">
          <cell r="B923">
            <v>0</v>
          </cell>
        </row>
        <row r="924">
          <cell r="B924">
            <v>0</v>
          </cell>
        </row>
        <row r="925">
          <cell r="B925">
            <v>0</v>
          </cell>
        </row>
        <row r="928">
          <cell r="B928">
            <v>0</v>
          </cell>
        </row>
        <row r="929">
          <cell r="B929">
            <v>0</v>
          </cell>
        </row>
        <row r="930">
          <cell r="B930">
            <v>0</v>
          </cell>
        </row>
        <row r="931">
          <cell r="B931">
            <v>0</v>
          </cell>
        </row>
        <row r="932">
          <cell r="B932">
            <v>0</v>
          </cell>
        </row>
        <row r="933">
          <cell r="B933">
            <v>0</v>
          </cell>
        </row>
        <row r="934">
          <cell r="B934">
            <v>0</v>
          </cell>
        </row>
        <row r="935">
          <cell r="B935">
            <v>0</v>
          </cell>
        </row>
        <row r="938">
          <cell r="B938">
            <v>0</v>
          </cell>
        </row>
        <row r="943">
          <cell r="B943">
            <v>0</v>
          </cell>
        </row>
        <row r="946">
          <cell r="B946">
            <v>0</v>
          </cell>
        </row>
        <row r="948">
          <cell r="B948">
            <v>0</v>
          </cell>
        </row>
        <row r="950">
          <cell r="B950">
            <v>0</v>
          </cell>
        </row>
        <row r="951">
          <cell r="B951">
            <v>0</v>
          </cell>
        </row>
        <row r="952">
          <cell r="B952">
            <v>0</v>
          </cell>
        </row>
        <row r="953">
          <cell r="B953">
            <v>0</v>
          </cell>
        </row>
        <row r="954">
          <cell r="B954">
            <v>0</v>
          </cell>
        </row>
        <row r="955">
          <cell r="B955">
            <v>0</v>
          </cell>
        </row>
        <row r="958">
          <cell r="B958">
            <v>0</v>
          </cell>
        </row>
        <row r="960">
          <cell r="B960">
            <v>0</v>
          </cell>
        </row>
        <row r="961">
          <cell r="B961">
            <v>0</v>
          </cell>
        </row>
        <row r="962">
          <cell r="B962">
            <v>0</v>
          </cell>
        </row>
        <row r="963">
          <cell r="B963">
            <v>0</v>
          </cell>
        </row>
        <row r="965">
          <cell r="B965">
            <v>0</v>
          </cell>
        </row>
        <row r="966">
          <cell r="B966">
            <v>0</v>
          </cell>
        </row>
        <row r="969">
          <cell r="B969">
            <v>0</v>
          </cell>
        </row>
        <row r="971">
          <cell r="B971">
            <v>0</v>
          </cell>
        </row>
        <row r="972">
          <cell r="B972">
            <v>0</v>
          </cell>
        </row>
        <row r="973">
          <cell r="B973">
            <v>0</v>
          </cell>
        </row>
        <row r="974">
          <cell r="B974">
            <v>0</v>
          </cell>
        </row>
        <row r="976">
          <cell r="B976">
            <v>0</v>
          </cell>
        </row>
        <row r="977">
          <cell r="B977">
            <v>0</v>
          </cell>
        </row>
        <row r="979">
          <cell r="B979">
            <v>0</v>
          </cell>
        </row>
        <row r="980">
          <cell r="B980">
            <v>0</v>
          </cell>
        </row>
        <row r="981">
          <cell r="B981">
            <v>0</v>
          </cell>
        </row>
        <row r="982">
          <cell r="B982">
            <v>0</v>
          </cell>
        </row>
        <row r="983">
          <cell r="B983">
            <v>0</v>
          </cell>
        </row>
        <row r="984">
          <cell r="B984">
            <v>0</v>
          </cell>
        </row>
        <row r="985">
          <cell r="B985">
            <v>0</v>
          </cell>
        </row>
        <row r="986">
          <cell r="B986">
            <v>0</v>
          </cell>
        </row>
        <row r="987">
          <cell r="B987">
            <v>0</v>
          </cell>
        </row>
        <row r="988">
          <cell r="B988">
            <v>0</v>
          </cell>
        </row>
        <row r="989">
          <cell r="B989">
            <v>0</v>
          </cell>
        </row>
        <row r="997">
          <cell r="B997">
            <v>0</v>
          </cell>
        </row>
        <row r="1000">
          <cell r="B1000">
            <v>0</v>
          </cell>
        </row>
        <row r="1003">
          <cell r="B1003">
            <v>0</v>
          </cell>
        </row>
        <row r="1004">
          <cell r="B1004">
            <v>0</v>
          </cell>
        </row>
        <row r="1005">
          <cell r="B1005">
            <v>0</v>
          </cell>
        </row>
        <row r="1006">
          <cell r="B1006">
            <v>0</v>
          </cell>
        </row>
        <row r="1007">
          <cell r="B1007">
            <v>0</v>
          </cell>
        </row>
        <row r="1008">
          <cell r="B1008">
            <v>0</v>
          </cell>
        </row>
        <row r="1009">
          <cell r="B1009">
            <v>0</v>
          </cell>
        </row>
        <row r="1010">
          <cell r="B1010">
            <v>0</v>
          </cell>
        </row>
        <row r="1011">
          <cell r="B1011">
            <v>0</v>
          </cell>
        </row>
        <row r="1012">
          <cell r="B1012">
            <v>0</v>
          </cell>
        </row>
        <row r="1013">
          <cell r="B1013">
            <v>0</v>
          </cell>
        </row>
        <row r="1014">
          <cell r="B1014">
            <v>0</v>
          </cell>
        </row>
        <row r="1015">
          <cell r="B1015">
            <v>0</v>
          </cell>
        </row>
        <row r="1017">
          <cell r="B1017">
            <v>0</v>
          </cell>
        </row>
        <row r="1018">
          <cell r="B1018">
            <v>0</v>
          </cell>
        </row>
        <row r="1021">
          <cell r="B1021">
            <v>0</v>
          </cell>
        </row>
        <row r="1022">
          <cell r="B1022">
            <v>0</v>
          </cell>
        </row>
        <row r="1023">
          <cell r="B1023">
            <v>0</v>
          </cell>
        </row>
        <row r="1024">
          <cell r="B1024">
            <v>0</v>
          </cell>
        </row>
        <row r="1027">
          <cell r="B1027">
            <v>0</v>
          </cell>
        </row>
        <row r="1028">
          <cell r="B1028">
            <v>0</v>
          </cell>
        </row>
        <row r="1029">
          <cell r="B1029">
            <v>0</v>
          </cell>
        </row>
        <row r="1030">
          <cell r="B1030">
            <v>0</v>
          </cell>
        </row>
        <row r="1031">
          <cell r="B1031">
            <v>0</v>
          </cell>
        </row>
        <row r="1032">
          <cell r="B1032">
            <v>0</v>
          </cell>
        </row>
        <row r="1033">
          <cell r="B1033">
            <v>0</v>
          </cell>
        </row>
        <row r="1034">
          <cell r="B1034">
            <v>0</v>
          </cell>
        </row>
        <row r="1037">
          <cell r="B1037">
            <v>0</v>
          </cell>
        </row>
        <row r="1042">
          <cell r="B1042">
            <v>0</v>
          </cell>
        </row>
        <row r="1045">
          <cell r="B1045">
            <v>0</v>
          </cell>
        </row>
        <row r="1047">
          <cell r="B1047">
            <v>0</v>
          </cell>
        </row>
        <row r="1049">
          <cell r="B1049">
            <v>0</v>
          </cell>
        </row>
        <row r="1050">
          <cell r="B1050">
            <v>0</v>
          </cell>
        </row>
        <row r="1051">
          <cell r="B1051">
            <v>0</v>
          </cell>
        </row>
        <row r="1052">
          <cell r="B1052">
            <v>0</v>
          </cell>
        </row>
        <row r="1053">
          <cell r="B1053">
            <v>0</v>
          </cell>
        </row>
        <row r="1054">
          <cell r="B1054">
            <v>0</v>
          </cell>
        </row>
        <row r="1057">
          <cell r="B1057">
            <v>0</v>
          </cell>
        </row>
        <row r="1059">
          <cell r="B1059">
            <v>0</v>
          </cell>
        </row>
        <row r="1060">
          <cell r="B1060">
            <v>0</v>
          </cell>
        </row>
        <row r="1061">
          <cell r="B1061">
            <v>0</v>
          </cell>
        </row>
        <row r="1062">
          <cell r="B1062">
            <v>0</v>
          </cell>
        </row>
        <row r="1064">
          <cell r="B1064">
            <v>0</v>
          </cell>
        </row>
        <row r="1065">
          <cell r="B1065">
            <v>0</v>
          </cell>
        </row>
        <row r="1068">
          <cell r="B1068">
            <v>0</v>
          </cell>
        </row>
        <row r="1070">
          <cell r="B1070">
            <v>0</v>
          </cell>
        </row>
        <row r="1071">
          <cell r="B1071">
            <v>0</v>
          </cell>
        </row>
        <row r="1072">
          <cell r="B1072">
            <v>0</v>
          </cell>
        </row>
        <row r="1073">
          <cell r="B1073">
            <v>0</v>
          </cell>
        </row>
        <row r="1075">
          <cell r="B1075">
            <v>0</v>
          </cell>
        </row>
        <row r="1076">
          <cell r="B1076">
            <v>0</v>
          </cell>
        </row>
        <row r="1078">
          <cell r="B1078">
            <v>0</v>
          </cell>
        </row>
        <row r="1079">
          <cell r="B1079">
            <v>0</v>
          </cell>
        </row>
        <row r="1080">
          <cell r="B1080">
            <v>0</v>
          </cell>
        </row>
        <row r="1081">
          <cell r="B1081">
            <v>0</v>
          </cell>
        </row>
        <row r="1082">
          <cell r="B1082">
            <v>0</v>
          </cell>
        </row>
        <row r="1083">
          <cell r="B1083">
            <v>0</v>
          </cell>
        </row>
        <row r="1084">
          <cell r="B1084">
            <v>0</v>
          </cell>
        </row>
        <row r="1085">
          <cell r="B1085">
            <v>0</v>
          </cell>
        </row>
        <row r="1086">
          <cell r="B1086">
            <v>0</v>
          </cell>
        </row>
        <row r="1087">
          <cell r="B1087">
            <v>0</v>
          </cell>
        </row>
        <row r="1088">
          <cell r="B1088">
            <v>0</v>
          </cell>
        </row>
        <row r="1096">
          <cell r="B1096">
            <v>0</v>
          </cell>
        </row>
        <row r="1099">
          <cell r="B1099">
            <v>0</v>
          </cell>
        </row>
        <row r="1102">
          <cell r="B1102">
            <v>0</v>
          </cell>
        </row>
        <row r="1103">
          <cell r="B1103">
            <v>0</v>
          </cell>
        </row>
        <row r="1104">
          <cell r="B1104">
            <v>0</v>
          </cell>
        </row>
        <row r="1105">
          <cell r="B1105">
            <v>0</v>
          </cell>
        </row>
        <row r="1106">
          <cell r="B1106">
            <v>0</v>
          </cell>
        </row>
        <row r="1107">
          <cell r="B1107">
            <v>0</v>
          </cell>
        </row>
        <row r="1108">
          <cell r="B1108">
            <v>0</v>
          </cell>
        </row>
        <row r="1109">
          <cell r="B1109">
            <v>0</v>
          </cell>
        </row>
        <row r="1110">
          <cell r="B1110">
            <v>0</v>
          </cell>
        </row>
        <row r="1111">
          <cell r="B1111">
            <v>0</v>
          </cell>
        </row>
        <row r="1112">
          <cell r="B1112">
            <v>0</v>
          </cell>
        </row>
        <row r="1113">
          <cell r="B1113">
            <v>0</v>
          </cell>
        </row>
        <row r="1114">
          <cell r="B1114">
            <v>0</v>
          </cell>
        </row>
        <row r="1116">
          <cell r="B1116">
            <v>0</v>
          </cell>
        </row>
        <row r="1117">
          <cell r="B1117">
            <v>0</v>
          </cell>
        </row>
        <row r="1120">
          <cell r="B1120">
            <v>0</v>
          </cell>
        </row>
        <row r="1121">
          <cell r="B1121">
            <v>0</v>
          </cell>
        </row>
        <row r="1122">
          <cell r="B1122">
            <v>0</v>
          </cell>
        </row>
        <row r="1123">
          <cell r="B1123">
            <v>0</v>
          </cell>
        </row>
        <row r="1126">
          <cell r="B1126">
            <v>0</v>
          </cell>
        </row>
        <row r="1127">
          <cell r="B1127">
            <v>0</v>
          </cell>
        </row>
        <row r="1128">
          <cell r="B1128">
            <v>0</v>
          </cell>
        </row>
        <row r="1129">
          <cell r="B1129">
            <v>0</v>
          </cell>
        </row>
        <row r="1130">
          <cell r="B1130">
            <v>0</v>
          </cell>
        </row>
        <row r="1131">
          <cell r="B1131">
            <v>0</v>
          </cell>
        </row>
        <row r="1132">
          <cell r="B1132">
            <v>0</v>
          </cell>
        </row>
        <row r="1133">
          <cell r="B1133">
            <v>0</v>
          </cell>
        </row>
        <row r="1136">
          <cell r="B1136">
            <v>0</v>
          </cell>
        </row>
        <row r="1141">
          <cell r="B1141">
            <v>0</v>
          </cell>
        </row>
        <row r="1144">
          <cell r="B1144">
            <v>0</v>
          </cell>
        </row>
        <row r="1146">
          <cell r="B1146">
            <v>0</v>
          </cell>
        </row>
        <row r="1148">
          <cell r="B1148">
            <v>0</v>
          </cell>
        </row>
        <row r="1149">
          <cell r="B1149">
            <v>0</v>
          </cell>
        </row>
        <row r="1150">
          <cell r="B1150">
            <v>0</v>
          </cell>
        </row>
        <row r="1151">
          <cell r="B1151">
            <v>0</v>
          </cell>
        </row>
        <row r="1152">
          <cell r="B1152">
            <v>0</v>
          </cell>
        </row>
        <row r="1153">
          <cell r="B1153">
            <v>0</v>
          </cell>
        </row>
        <row r="1156">
          <cell r="B1156">
            <v>0</v>
          </cell>
        </row>
        <row r="1158">
          <cell r="B1158">
            <v>0</v>
          </cell>
        </row>
        <row r="1159">
          <cell r="B1159">
            <v>0</v>
          </cell>
        </row>
        <row r="1160">
          <cell r="B1160">
            <v>0</v>
          </cell>
        </row>
        <row r="1161">
          <cell r="B1161">
            <v>0</v>
          </cell>
        </row>
        <row r="1163">
          <cell r="B1163">
            <v>0</v>
          </cell>
        </row>
        <row r="1164">
          <cell r="B1164">
            <v>0</v>
          </cell>
        </row>
        <row r="1167">
          <cell r="B1167">
            <v>0</v>
          </cell>
        </row>
        <row r="1169">
          <cell r="B1169">
            <v>0</v>
          </cell>
        </row>
        <row r="1170">
          <cell r="B1170">
            <v>0</v>
          </cell>
        </row>
        <row r="1171">
          <cell r="B1171">
            <v>0</v>
          </cell>
        </row>
        <row r="1172">
          <cell r="B1172">
            <v>0</v>
          </cell>
        </row>
        <row r="1174">
          <cell r="B1174">
            <v>0</v>
          </cell>
        </row>
        <row r="1175">
          <cell r="B1175">
            <v>0</v>
          </cell>
        </row>
        <row r="1177">
          <cell r="B1177">
            <v>0</v>
          </cell>
        </row>
        <row r="1178">
          <cell r="B1178">
            <v>0</v>
          </cell>
        </row>
        <row r="1179">
          <cell r="B1179">
            <v>0</v>
          </cell>
        </row>
        <row r="1180">
          <cell r="B1180">
            <v>0</v>
          </cell>
        </row>
        <row r="1181">
          <cell r="B1181">
            <v>0</v>
          </cell>
        </row>
        <row r="1182">
          <cell r="B1182">
            <v>0</v>
          </cell>
        </row>
        <row r="1183">
          <cell r="B1183">
            <v>0</v>
          </cell>
        </row>
        <row r="1184">
          <cell r="B1184">
            <v>0</v>
          </cell>
        </row>
        <row r="1185">
          <cell r="B1185">
            <v>0</v>
          </cell>
        </row>
        <row r="1186">
          <cell r="B1186">
            <v>0</v>
          </cell>
        </row>
        <row r="1187">
          <cell r="B1187">
            <v>0</v>
          </cell>
        </row>
        <row r="1193">
          <cell r="B1193">
            <v>2340550</v>
          </cell>
        </row>
        <row r="1194">
          <cell r="B1194">
            <v>0</v>
          </cell>
        </row>
        <row r="1195">
          <cell r="B1195">
            <v>0</v>
          </cell>
        </row>
        <row r="1196">
          <cell r="B1196">
            <v>9200</v>
          </cell>
        </row>
        <row r="1197">
          <cell r="B1197">
            <v>0</v>
          </cell>
        </row>
        <row r="1198">
          <cell r="B1198">
            <v>0</v>
          </cell>
        </row>
        <row r="1199">
          <cell r="B1199">
            <v>961155</v>
          </cell>
        </row>
        <row r="1200">
          <cell r="B1200">
            <v>0</v>
          </cell>
        </row>
        <row r="1201">
          <cell r="B1201">
            <v>143550</v>
          </cell>
        </row>
        <row r="1202">
          <cell r="B1202">
            <v>0</v>
          </cell>
        </row>
        <row r="1203">
          <cell r="B1203">
            <v>5000</v>
          </cell>
        </row>
        <row r="1204">
          <cell r="B1204">
            <v>20000</v>
          </cell>
        </row>
        <row r="1205">
          <cell r="B1205">
            <v>200550</v>
          </cell>
        </row>
        <row r="1206">
          <cell r="B1206">
            <v>887100</v>
          </cell>
        </row>
        <row r="1207">
          <cell r="B1207">
            <v>0</v>
          </cell>
        </row>
        <row r="1208">
          <cell r="B1208">
            <v>0</v>
          </cell>
        </row>
        <row r="1209">
          <cell r="B1209">
            <v>28250</v>
          </cell>
        </row>
        <row r="1210">
          <cell r="B1210">
            <v>0</v>
          </cell>
        </row>
        <row r="1211">
          <cell r="B1211">
            <v>0</v>
          </cell>
        </row>
        <row r="1212">
          <cell r="B1212">
            <v>0</v>
          </cell>
        </row>
        <row r="1213">
          <cell r="B1213">
            <v>1400</v>
          </cell>
        </row>
        <row r="1214">
          <cell r="B1214">
            <v>73700</v>
          </cell>
        </row>
        <row r="1215">
          <cell r="B1215">
            <v>0</v>
          </cell>
        </row>
        <row r="1216">
          <cell r="B1216">
            <v>0</v>
          </cell>
        </row>
        <row r="1217">
          <cell r="B1217">
            <v>0</v>
          </cell>
        </row>
        <row r="1218">
          <cell r="B1218">
            <v>0</v>
          </cell>
        </row>
        <row r="1219">
          <cell r="B1219">
            <v>14200</v>
          </cell>
        </row>
        <row r="1220">
          <cell r="B1220">
            <v>2350</v>
          </cell>
        </row>
        <row r="1221">
          <cell r="B1221">
            <v>0</v>
          </cell>
        </row>
        <row r="1222">
          <cell r="B1222">
            <v>0</v>
          </cell>
        </row>
        <row r="1223">
          <cell r="B1223">
            <v>80000</v>
          </cell>
        </row>
        <row r="1224">
          <cell r="B1224">
            <v>0</v>
          </cell>
        </row>
        <row r="1225">
          <cell r="B1225">
            <v>26210</v>
          </cell>
        </row>
        <row r="1226">
          <cell r="B1226">
            <v>1500</v>
          </cell>
        </row>
        <row r="1227">
          <cell r="B1227">
            <v>15600</v>
          </cell>
        </row>
        <row r="1228">
          <cell r="B1228">
            <v>0</v>
          </cell>
        </row>
        <row r="1229">
          <cell r="B1229">
            <v>72073</v>
          </cell>
        </row>
        <row r="1230">
          <cell r="B1230">
            <v>85645</v>
          </cell>
        </row>
        <row r="1231">
          <cell r="B1231">
            <v>0</v>
          </cell>
        </row>
        <row r="1232">
          <cell r="B1232">
            <v>0</v>
          </cell>
        </row>
        <row r="1233">
          <cell r="B1233">
            <v>0</v>
          </cell>
        </row>
        <row r="1234">
          <cell r="B1234">
            <v>0</v>
          </cell>
        </row>
        <row r="1235">
          <cell r="B1235">
            <v>0</v>
          </cell>
        </row>
        <row r="1236">
          <cell r="B1236">
            <v>0</v>
          </cell>
        </row>
        <row r="1237">
          <cell r="B1237">
            <v>0</v>
          </cell>
        </row>
        <row r="1238">
          <cell r="B1238">
            <v>100550</v>
          </cell>
        </row>
        <row r="1239">
          <cell r="B1239">
            <v>0</v>
          </cell>
        </row>
        <row r="1240">
          <cell r="B1240">
            <v>0</v>
          </cell>
        </row>
        <row r="1241">
          <cell r="B1241">
            <v>0</v>
          </cell>
        </row>
        <row r="1242">
          <cell r="B1242">
            <v>0</v>
          </cell>
        </row>
        <row r="1243">
          <cell r="B1243">
            <v>0</v>
          </cell>
        </row>
        <row r="1244">
          <cell r="B1244">
            <v>0</v>
          </cell>
        </row>
        <row r="1245">
          <cell r="B1245">
            <v>88500</v>
          </cell>
        </row>
        <row r="1246">
          <cell r="B1246">
            <v>0</v>
          </cell>
        </row>
        <row r="1247">
          <cell r="B1247">
            <v>3600</v>
          </cell>
        </row>
        <row r="1248">
          <cell r="B1248">
            <v>475100</v>
          </cell>
        </row>
        <row r="1249">
          <cell r="B1249">
            <v>108772</v>
          </cell>
        </row>
        <row r="1250">
          <cell r="B1250">
            <v>116790</v>
          </cell>
        </row>
        <row r="1251">
          <cell r="B1251">
            <v>0</v>
          </cell>
        </row>
        <row r="1252">
          <cell r="B1252">
            <v>0</v>
          </cell>
        </row>
        <row r="1253">
          <cell r="B1253">
            <v>0</v>
          </cell>
        </row>
        <row r="1254">
          <cell r="B1254">
            <v>0</v>
          </cell>
        </row>
        <row r="1255">
          <cell r="B1255">
            <v>0</v>
          </cell>
        </row>
        <row r="1256">
          <cell r="B1256">
            <v>2408377</v>
          </cell>
        </row>
        <row r="1257">
          <cell r="B1257">
            <v>66350</v>
          </cell>
        </row>
        <row r="1258">
          <cell r="B1258">
            <v>1300100</v>
          </cell>
        </row>
        <row r="1259">
          <cell r="B1259">
            <v>0</v>
          </cell>
        </row>
        <row r="1260">
          <cell r="B1260">
            <v>159450</v>
          </cell>
        </row>
        <row r="1261">
          <cell r="B1261">
            <v>563263</v>
          </cell>
        </row>
        <row r="1262">
          <cell r="B1262">
            <v>0</v>
          </cell>
        </row>
        <row r="1263">
          <cell r="B1263">
            <v>0</v>
          </cell>
        </row>
        <row r="1264">
          <cell r="B1264">
            <v>0</v>
          </cell>
        </row>
        <row r="1265">
          <cell r="B1265">
            <v>0</v>
          </cell>
        </row>
        <row r="1266">
          <cell r="B1266">
            <v>605280</v>
          </cell>
        </row>
        <row r="1267">
          <cell r="B1267">
            <v>0</v>
          </cell>
        </row>
        <row r="1268">
          <cell r="B1268">
            <v>0</v>
          </cell>
        </row>
        <row r="1269">
          <cell r="B1269">
            <v>0</v>
          </cell>
        </row>
        <row r="1270">
          <cell r="B1270">
            <v>0</v>
          </cell>
        </row>
        <row r="1271">
          <cell r="B1271">
            <v>0</v>
          </cell>
        </row>
        <row r="1272">
          <cell r="B1272">
            <v>136000</v>
          </cell>
        </row>
        <row r="1273">
          <cell r="B1273">
            <v>0</v>
          </cell>
        </row>
        <row r="1274">
          <cell r="B1274">
            <v>149850</v>
          </cell>
        </row>
        <row r="1275">
          <cell r="B1275">
            <v>0</v>
          </cell>
        </row>
        <row r="1276">
          <cell r="B1276">
            <v>0</v>
          </cell>
        </row>
        <row r="1277">
          <cell r="B1277">
            <v>366186</v>
          </cell>
        </row>
        <row r="1278">
          <cell r="B1278">
            <v>0</v>
          </cell>
        </row>
        <row r="1279">
          <cell r="B1279">
            <v>0</v>
          </cell>
        </row>
        <row r="1280">
          <cell r="B1280">
            <v>0</v>
          </cell>
        </row>
        <row r="1281">
          <cell r="B1281">
            <v>113678</v>
          </cell>
        </row>
        <row r="1282">
          <cell r="B1282">
            <v>179035</v>
          </cell>
        </row>
        <row r="1283">
          <cell r="B1283">
            <v>0</v>
          </cell>
        </row>
        <row r="1284">
          <cell r="B1284">
            <v>2232010</v>
          </cell>
        </row>
        <row r="1285">
          <cell r="B1285">
            <v>0</v>
          </cell>
        </row>
        <row r="1286">
          <cell r="B1286">
            <v>14140924</v>
          </cell>
        </row>
      </sheetData>
      <sheetData sheetId="64">
        <row r="5">
          <cell r="B5">
            <v>15000</v>
          </cell>
        </row>
        <row r="8">
          <cell r="B8">
            <v>0</v>
          </cell>
        </row>
        <row r="11">
          <cell r="B11">
            <v>500861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215900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14400</v>
          </cell>
        </row>
        <row r="22">
          <cell r="B22">
            <v>0</v>
          </cell>
        </row>
        <row r="23">
          <cell r="B23">
            <v>0</v>
          </cell>
        </row>
        <row r="25">
          <cell r="B25">
            <v>0</v>
          </cell>
        </row>
        <row r="26">
          <cell r="B26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5">
          <cell r="B35">
            <v>0</v>
          </cell>
        </row>
        <row r="36">
          <cell r="B36">
            <v>0</v>
          </cell>
        </row>
        <row r="37">
          <cell r="B37">
            <v>0</v>
          </cell>
        </row>
        <row r="38">
          <cell r="B38">
            <v>0</v>
          </cell>
        </row>
        <row r="39">
          <cell r="B39">
            <v>0</v>
          </cell>
        </row>
        <row r="40">
          <cell r="B40">
            <v>0</v>
          </cell>
        </row>
        <row r="41">
          <cell r="B41">
            <v>0</v>
          </cell>
        </row>
        <row r="42">
          <cell r="B42">
            <v>0</v>
          </cell>
        </row>
        <row r="45">
          <cell r="B45">
            <v>0</v>
          </cell>
        </row>
        <row r="50">
          <cell r="B50">
            <v>754522</v>
          </cell>
        </row>
        <row r="53">
          <cell r="B53">
            <v>0</v>
          </cell>
        </row>
        <row r="55">
          <cell r="B55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5">
          <cell r="B65">
            <v>0</v>
          </cell>
        </row>
        <row r="67">
          <cell r="B67">
            <v>0</v>
          </cell>
        </row>
        <row r="68">
          <cell r="B68">
            <v>127260</v>
          </cell>
        </row>
        <row r="69">
          <cell r="B69">
            <v>10550</v>
          </cell>
        </row>
        <row r="70">
          <cell r="B70">
            <v>140400</v>
          </cell>
        </row>
        <row r="72">
          <cell r="B72">
            <v>0</v>
          </cell>
        </row>
        <row r="73">
          <cell r="B73">
            <v>0</v>
          </cell>
        </row>
        <row r="76">
          <cell r="B76">
            <v>0</v>
          </cell>
        </row>
        <row r="78">
          <cell r="B78">
            <v>0</v>
          </cell>
        </row>
        <row r="79">
          <cell r="B79">
            <v>0</v>
          </cell>
        </row>
        <row r="80">
          <cell r="B80">
            <v>0</v>
          </cell>
        </row>
        <row r="81">
          <cell r="B81">
            <v>0</v>
          </cell>
        </row>
        <row r="83">
          <cell r="B83">
            <v>0</v>
          </cell>
        </row>
        <row r="84">
          <cell r="B84">
            <v>18500</v>
          </cell>
        </row>
        <row r="86">
          <cell r="B86">
            <v>0</v>
          </cell>
        </row>
        <row r="87">
          <cell r="B87">
            <v>0</v>
          </cell>
        </row>
        <row r="88">
          <cell r="B88">
            <v>0</v>
          </cell>
        </row>
        <row r="89">
          <cell r="B89">
            <v>31500</v>
          </cell>
        </row>
        <row r="90">
          <cell r="B90">
            <v>0</v>
          </cell>
        </row>
        <row r="91">
          <cell r="B91">
            <v>18500</v>
          </cell>
        </row>
        <row r="92">
          <cell r="B92">
            <v>0</v>
          </cell>
        </row>
        <row r="93">
          <cell r="B93">
            <v>0</v>
          </cell>
        </row>
        <row r="94">
          <cell r="B94">
            <v>400971</v>
          </cell>
        </row>
        <row r="95">
          <cell r="B95">
            <v>0</v>
          </cell>
        </row>
        <row r="96">
          <cell r="B96">
            <v>18500</v>
          </cell>
        </row>
        <row r="104">
          <cell r="B104">
            <v>0</v>
          </cell>
        </row>
        <row r="107">
          <cell r="B107">
            <v>0</v>
          </cell>
        </row>
        <row r="110">
          <cell r="B110">
            <v>399200</v>
          </cell>
        </row>
        <row r="111">
          <cell r="B111">
            <v>0</v>
          </cell>
        </row>
        <row r="112">
          <cell r="B112">
            <v>0</v>
          </cell>
        </row>
        <row r="113">
          <cell r="B113">
            <v>0</v>
          </cell>
        </row>
        <row r="114">
          <cell r="B114">
            <v>10553</v>
          </cell>
        </row>
        <row r="115">
          <cell r="B115">
            <v>0</v>
          </cell>
        </row>
        <row r="116">
          <cell r="B116">
            <v>0</v>
          </cell>
        </row>
        <row r="117">
          <cell r="B117">
            <v>0</v>
          </cell>
        </row>
        <row r="118">
          <cell r="B118">
            <v>0</v>
          </cell>
        </row>
        <row r="119">
          <cell r="B119">
            <v>0</v>
          </cell>
        </row>
        <row r="120">
          <cell r="B120">
            <v>0</v>
          </cell>
        </row>
        <row r="121">
          <cell r="B121">
            <v>0</v>
          </cell>
        </row>
        <row r="122">
          <cell r="B122">
            <v>0</v>
          </cell>
        </row>
        <row r="124">
          <cell r="B124">
            <v>40000</v>
          </cell>
        </row>
        <row r="125">
          <cell r="B125">
            <v>16000</v>
          </cell>
        </row>
        <row r="128">
          <cell r="B128">
            <v>0</v>
          </cell>
        </row>
        <row r="129">
          <cell r="B129">
            <v>0</v>
          </cell>
        </row>
        <row r="130">
          <cell r="B130">
            <v>0</v>
          </cell>
        </row>
        <row r="131">
          <cell r="B131">
            <v>0</v>
          </cell>
        </row>
        <row r="134">
          <cell r="B134">
            <v>0</v>
          </cell>
        </row>
        <row r="135">
          <cell r="B135">
            <v>0</v>
          </cell>
        </row>
        <row r="136">
          <cell r="B136">
            <v>0</v>
          </cell>
        </row>
        <row r="137">
          <cell r="B137">
            <v>0</v>
          </cell>
        </row>
        <row r="138">
          <cell r="B138">
            <v>66176</v>
          </cell>
        </row>
        <row r="139">
          <cell r="B139">
            <v>0</v>
          </cell>
        </row>
        <row r="140">
          <cell r="B140">
            <v>0</v>
          </cell>
        </row>
        <row r="141">
          <cell r="B141">
            <v>0</v>
          </cell>
        </row>
        <row r="144">
          <cell r="B144">
            <v>0</v>
          </cell>
        </row>
        <row r="149">
          <cell r="B149">
            <v>97923</v>
          </cell>
        </row>
        <row r="152">
          <cell r="B152">
            <v>26000</v>
          </cell>
        </row>
        <row r="154">
          <cell r="B154">
            <v>0</v>
          </cell>
        </row>
        <row r="156">
          <cell r="B156">
            <v>0</v>
          </cell>
        </row>
        <row r="157">
          <cell r="B157">
            <v>0</v>
          </cell>
        </row>
        <row r="158">
          <cell r="B158">
            <v>0</v>
          </cell>
        </row>
        <row r="159">
          <cell r="B159">
            <v>0</v>
          </cell>
        </row>
        <row r="160">
          <cell r="B160">
            <v>130350</v>
          </cell>
        </row>
        <row r="161">
          <cell r="B161">
            <v>3000</v>
          </cell>
        </row>
        <row r="164">
          <cell r="B164">
            <v>282440</v>
          </cell>
        </row>
        <row r="166">
          <cell r="B166">
            <v>0</v>
          </cell>
        </row>
        <row r="167">
          <cell r="B167">
            <v>69337</v>
          </cell>
        </row>
        <row r="168">
          <cell r="B168">
            <v>26000</v>
          </cell>
        </row>
        <row r="169">
          <cell r="B169">
            <v>729500</v>
          </cell>
        </row>
        <row r="171">
          <cell r="B171">
            <v>0</v>
          </cell>
        </row>
        <row r="172">
          <cell r="B172">
            <v>56050</v>
          </cell>
        </row>
        <row r="175">
          <cell r="B175">
            <v>0</v>
          </cell>
        </row>
        <row r="177">
          <cell r="B177">
            <v>0</v>
          </cell>
        </row>
        <row r="178">
          <cell r="B178">
            <v>0</v>
          </cell>
        </row>
        <row r="179">
          <cell r="B179">
            <v>0</v>
          </cell>
        </row>
        <row r="180">
          <cell r="B180">
            <v>0</v>
          </cell>
        </row>
        <row r="182">
          <cell r="B182">
            <v>0</v>
          </cell>
        </row>
        <row r="183">
          <cell r="B183">
            <v>245900</v>
          </cell>
        </row>
        <row r="185">
          <cell r="B185">
            <v>0</v>
          </cell>
        </row>
        <row r="186">
          <cell r="B186">
            <v>0</v>
          </cell>
        </row>
        <row r="187">
          <cell r="B187">
            <v>0</v>
          </cell>
        </row>
        <row r="188">
          <cell r="B188">
            <v>53800</v>
          </cell>
        </row>
        <row r="189">
          <cell r="B189">
            <v>0</v>
          </cell>
        </row>
        <row r="190">
          <cell r="B190">
            <v>0</v>
          </cell>
        </row>
        <row r="191">
          <cell r="B191">
            <v>0</v>
          </cell>
        </row>
        <row r="192">
          <cell r="B192">
            <v>0</v>
          </cell>
        </row>
        <row r="193">
          <cell r="B193">
            <v>0</v>
          </cell>
        </row>
        <row r="194">
          <cell r="B194">
            <v>1486700</v>
          </cell>
        </row>
        <row r="195">
          <cell r="B195">
            <v>975501</v>
          </cell>
        </row>
        <row r="203">
          <cell r="B203">
            <v>5000</v>
          </cell>
        </row>
        <row r="206">
          <cell r="B206">
            <v>0</v>
          </cell>
        </row>
        <row r="209">
          <cell r="B209">
            <v>1216850</v>
          </cell>
        </row>
        <row r="210">
          <cell r="B210">
            <v>0</v>
          </cell>
        </row>
        <row r="211">
          <cell r="B211">
            <v>960</v>
          </cell>
        </row>
        <row r="212">
          <cell r="B212">
            <v>0</v>
          </cell>
        </row>
        <row r="213">
          <cell r="B213">
            <v>0</v>
          </cell>
        </row>
        <row r="214">
          <cell r="B214">
            <v>106500</v>
          </cell>
        </row>
        <row r="215">
          <cell r="B215">
            <v>36000</v>
          </cell>
        </row>
        <row r="216">
          <cell r="B216">
            <v>0</v>
          </cell>
        </row>
        <row r="217">
          <cell r="B217">
            <v>0</v>
          </cell>
        </row>
        <row r="218">
          <cell r="B218">
            <v>0</v>
          </cell>
        </row>
        <row r="219">
          <cell r="B219">
            <v>15000</v>
          </cell>
        </row>
        <row r="220">
          <cell r="B220">
            <v>0</v>
          </cell>
        </row>
        <row r="221">
          <cell r="B221">
            <v>0</v>
          </cell>
        </row>
        <row r="223">
          <cell r="B223">
            <v>0</v>
          </cell>
        </row>
        <row r="224">
          <cell r="B224">
            <v>0</v>
          </cell>
        </row>
        <row r="227">
          <cell r="B227">
            <v>0</v>
          </cell>
        </row>
        <row r="228">
          <cell r="B228">
            <v>0</v>
          </cell>
        </row>
        <row r="229">
          <cell r="B229">
            <v>0</v>
          </cell>
        </row>
        <row r="230">
          <cell r="B230">
            <v>0</v>
          </cell>
        </row>
        <row r="233">
          <cell r="B233">
            <v>0</v>
          </cell>
        </row>
        <row r="234">
          <cell r="B234">
            <v>0</v>
          </cell>
        </row>
        <row r="235">
          <cell r="B235">
            <v>0</v>
          </cell>
        </row>
        <row r="236">
          <cell r="B236">
            <v>0</v>
          </cell>
        </row>
        <row r="237">
          <cell r="B237">
            <v>0</v>
          </cell>
        </row>
        <row r="238">
          <cell r="B238">
            <v>0</v>
          </cell>
        </row>
        <row r="239">
          <cell r="B239">
            <v>0</v>
          </cell>
        </row>
        <row r="240">
          <cell r="B240">
            <v>2495716</v>
          </cell>
        </row>
        <row r="243">
          <cell r="B243">
            <v>0</v>
          </cell>
        </row>
        <row r="248">
          <cell r="B248">
            <v>70000</v>
          </cell>
        </row>
        <row r="251">
          <cell r="B251">
            <v>121400</v>
          </cell>
        </row>
        <row r="253">
          <cell r="B253">
            <v>0</v>
          </cell>
        </row>
        <row r="255">
          <cell r="B255">
            <v>0</v>
          </cell>
        </row>
        <row r="256">
          <cell r="B256">
            <v>0</v>
          </cell>
        </row>
        <row r="257">
          <cell r="B257">
            <v>0</v>
          </cell>
        </row>
        <row r="258">
          <cell r="B258">
            <v>1818700</v>
          </cell>
        </row>
        <row r="259">
          <cell r="B259">
            <v>37850</v>
          </cell>
        </row>
        <row r="260">
          <cell r="B260">
            <v>0</v>
          </cell>
        </row>
        <row r="263">
          <cell r="B263">
            <v>0</v>
          </cell>
        </row>
        <row r="265">
          <cell r="B265">
            <v>0</v>
          </cell>
        </row>
        <row r="266">
          <cell r="B266">
            <v>2020000</v>
          </cell>
        </row>
        <row r="267">
          <cell r="B267">
            <v>23107</v>
          </cell>
        </row>
        <row r="268">
          <cell r="B268">
            <v>188200</v>
          </cell>
        </row>
        <row r="270">
          <cell r="B270">
            <v>0</v>
          </cell>
        </row>
        <row r="271">
          <cell r="B271">
            <v>276372</v>
          </cell>
        </row>
        <row r="274">
          <cell r="B274">
            <v>0</v>
          </cell>
        </row>
        <row r="276">
          <cell r="B276">
            <v>0</v>
          </cell>
        </row>
        <row r="277">
          <cell r="B277">
            <v>8000</v>
          </cell>
        </row>
        <row r="278">
          <cell r="B278">
            <v>0</v>
          </cell>
        </row>
        <row r="279">
          <cell r="B279">
            <v>0</v>
          </cell>
        </row>
        <row r="281">
          <cell r="B281">
            <v>0</v>
          </cell>
        </row>
        <row r="282">
          <cell r="B282">
            <v>0</v>
          </cell>
        </row>
        <row r="284">
          <cell r="B284">
            <v>0</v>
          </cell>
        </row>
        <row r="285">
          <cell r="B285">
            <v>0</v>
          </cell>
        </row>
        <row r="286">
          <cell r="B286">
            <v>0</v>
          </cell>
        </row>
        <row r="287">
          <cell r="B287">
            <v>0</v>
          </cell>
        </row>
        <row r="288">
          <cell r="B288">
            <v>0</v>
          </cell>
        </row>
        <row r="289">
          <cell r="B289">
            <v>0</v>
          </cell>
        </row>
        <row r="290">
          <cell r="B290">
            <v>0</v>
          </cell>
        </row>
        <row r="291">
          <cell r="B291">
            <v>70985</v>
          </cell>
        </row>
        <row r="292">
          <cell r="B292">
            <v>0</v>
          </cell>
        </row>
        <row r="293">
          <cell r="B293">
            <v>0</v>
          </cell>
        </row>
        <row r="294">
          <cell r="B294">
            <v>1709071</v>
          </cell>
        </row>
        <row r="302">
          <cell r="B302">
            <v>0</v>
          </cell>
        </row>
        <row r="305">
          <cell r="B305">
            <v>0</v>
          </cell>
        </row>
        <row r="308">
          <cell r="B308">
            <v>31000</v>
          </cell>
        </row>
        <row r="309">
          <cell r="B309">
            <v>0</v>
          </cell>
        </row>
        <row r="310">
          <cell r="B310">
            <v>0</v>
          </cell>
        </row>
        <row r="311">
          <cell r="B311">
            <v>0</v>
          </cell>
        </row>
        <row r="312">
          <cell r="B312">
            <v>113438</v>
          </cell>
        </row>
        <row r="313">
          <cell r="B313">
            <v>0</v>
          </cell>
        </row>
        <row r="314">
          <cell r="B314">
            <v>0</v>
          </cell>
        </row>
        <row r="315">
          <cell r="B315">
            <v>0</v>
          </cell>
        </row>
        <row r="316">
          <cell r="B316">
            <v>0</v>
          </cell>
        </row>
        <row r="317">
          <cell r="B317">
            <v>0</v>
          </cell>
        </row>
        <row r="318">
          <cell r="B318">
            <v>0</v>
          </cell>
        </row>
        <row r="319">
          <cell r="B319">
            <v>0</v>
          </cell>
        </row>
        <row r="320">
          <cell r="B320">
            <v>10862</v>
          </cell>
        </row>
        <row r="322">
          <cell r="B322">
            <v>100313</v>
          </cell>
        </row>
        <row r="323">
          <cell r="B323">
            <v>12500</v>
          </cell>
        </row>
        <row r="326">
          <cell r="B326">
            <v>0</v>
          </cell>
        </row>
        <row r="327">
          <cell r="B327">
            <v>0</v>
          </cell>
        </row>
        <row r="328">
          <cell r="B328">
            <v>0</v>
          </cell>
        </row>
        <row r="329">
          <cell r="B329">
            <v>0</v>
          </cell>
        </row>
        <row r="332">
          <cell r="B332">
            <v>0</v>
          </cell>
        </row>
        <row r="333">
          <cell r="B333">
            <v>0</v>
          </cell>
        </row>
        <row r="334">
          <cell r="B334">
            <v>0</v>
          </cell>
        </row>
        <row r="335">
          <cell r="B335">
            <v>750000</v>
          </cell>
        </row>
        <row r="336">
          <cell r="B336">
            <v>0</v>
          </cell>
        </row>
        <row r="337">
          <cell r="B337">
            <v>0</v>
          </cell>
        </row>
        <row r="338">
          <cell r="B338">
            <v>230000</v>
          </cell>
        </row>
        <row r="339">
          <cell r="B339">
            <v>135005</v>
          </cell>
        </row>
        <row r="342">
          <cell r="B342">
            <v>0</v>
          </cell>
        </row>
        <row r="347">
          <cell r="B347">
            <v>0</v>
          </cell>
        </row>
        <row r="350">
          <cell r="B350">
            <v>0</v>
          </cell>
        </row>
        <row r="352">
          <cell r="B352">
            <v>0</v>
          </cell>
        </row>
        <row r="354">
          <cell r="B354">
            <v>0</v>
          </cell>
        </row>
        <row r="355">
          <cell r="B355">
            <v>0</v>
          </cell>
        </row>
        <row r="356">
          <cell r="B356">
            <v>3600</v>
          </cell>
        </row>
        <row r="357">
          <cell r="B357">
            <v>150000</v>
          </cell>
        </row>
        <row r="358">
          <cell r="B358">
            <v>12000</v>
          </cell>
        </row>
        <row r="359">
          <cell r="B359">
            <v>2000</v>
          </cell>
        </row>
        <row r="362">
          <cell r="B362">
            <v>0</v>
          </cell>
        </row>
        <row r="364">
          <cell r="B364">
            <v>0</v>
          </cell>
        </row>
        <row r="365">
          <cell r="B365">
            <v>2530000</v>
          </cell>
        </row>
        <row r="366">
          <cell r="B366">
            <v>53854</v>
          </cell>
        </row>
        <row r="367">
          <cell r="B367">
            <v>416100</v>
          </cell>
        </row>
        <row r="369">
          <cell r="B369">
            <v>0</v>
          </cell>
        </row>
        <row r="370">
          <cell r="B370">
            <v>191350</v>
          </cell>
        </row>
        <row r="373">
          <cell r="B373">
            <v>0</v>
          </cell>
        </row>
        <row r="375">
          <cell r="B375">
            <v>0</v>
          </cell>
        </row>
        <row r="376">
          <cell r="B376">
            <v>0</v>
          </cell>
        </row>
        <row r="377">
          <cell r="B377">
            <v>0</v>
          </cell>
        </row>
        <row r="378">
          <cell r="B378">
            <v>0</v>
          </cell>
        </row>
        <row r="380">
          <cell r="B380">
            <v>0</v>
          </cell>
        </row>
        <row r="381">
          <cell r="B381">
            <v>54400</v>
          </cell>
        </row>
        <row r="383">
          <cell r="B383">
            <v>0</v>
          </cell>
        </row>
        <row r="384">
          <cell r="B384">
            <v>38379</v>
          </cell>
        </row>
        <row r="385">
          <cell r="B385">
            <v>0</v>
          </cell>
        </row>
        <row r="386">
          <cell r="B386">
            <v>176500</v>
          </cell>
        </row>
        <row r="387">
          <cell r="B387">
            <v>0</v>
          </cell>
        </row>
        <row r="388">
          <cell r="B388">
            <v>0</v>
          </cell>
        </row>
        <row r="389">
          <cell r="B389">
            <v>0</v>
          </cell>
        </row>
        <row r="390">
          <cell r="B390">
            <v>0</v>
          </cell>
        </row>
        <row r="391">
          <cell r="B391">
            <v>0</v>
          </cell>
        </row>
        <row r="392">
          <cell r="B392">
            <v>0</v>
          </cell>
        </row>
        <row r="393">
          <cell r="B393">
            <v>0</v>
          </cell>
        </row>
        <row r="402">
          <cell r="B402">
            <v>0</v>
          </cell>
        </row>
        <row r="405">
          <cell r="B405">
            <v>0</v>
          </cell>
        </row>
        <row r="408">
          <cell r="B408">
            <v>0</v>
          </cell>
        </row>
        <row r="409">
          <cell r="B409">
            <v>0</v>
          </cell>
        </row>
        <row r="410">
          <cell r="B410">
            <v>16000</v>
          </cell>
        </row>
        <row r="411">
          <cell r="B411">
            <v>0</v>
          </cell>
        </row>
        <row r="412">
          <cell r="B412">
            <v>0</v>
          </cell>
        </row>
        <row r="413">
          <cell r="B413">
            <v>0</v>
          </cell>
        </row>
        <row r="414">
          <cell r="B414">
            <v>0</v>
          </cell>
        </row>
        <row r="415">
          <cell r="B415">
            <v>0</v>
          </cell>
        </row>
        <row r="416">
          <cell r="B416">
            <v>0</v>
          </cell>
        </row>
        <row r="417">
          <cell r="B417">
            <v>0</v>
          </cell>
        </row>
        <row r="418">
          <cell r="B418">
            <v>0</v>
          </cell>
        </row>
        <row r="419">
          <cell r="B419">
            <v>0</v>
          </cell>
        </row>
        <row r="420">
          <cell r="B420">
            <v>0</v>
          </cell>
        </row>
        <row r="422">
          <cell r="B422">
            <v>0</v>
          </cell>
        </row>
        <row r="423">
          <cell r="B423">
            <v>0</v>
          </cell>
        </row>
        <row r="426">
          <cell r="B426">
            <v>0</v>
          </cell>
        </row>
        <row r="427">
          <cell r="B427">
            <v>0</v>
          </cell>
        </row>
        <row r="428">
          <cell r="B428">
            <v>0</v>
          </cell>
        </row>
        <row r="429">
          <cell r="B429">
            <v>0</v>
          </cell>
        </row>
        <row r="432">
          <cell r="B432">
            <v>0</v>
          </cell>
        </row>
        <row r="433">
          <cell r="B433">
            <v>0</v>
          </cell>
        </row>
        <row r="434">
          <cell r="B434">
            <v>0</v>
          </cell>
        </row>
        <row r="435">
          <cell r="B435">
            <v>0</v>
          </cell>
        </row>
        <row r="436">
          <cell r="B436">
            <v>0</v>
          </cell>
        </row>
        <row r="437">
          <cell r="B437">
            <v>0</v>
          </cell>
        </row>
        <row r="438">
          <cell r="B438">
            <v>0</v>
          </cell>
        </row>
        <row r="439">
          <cell r="B439">
            <v>0</v>
          </cell>
        </row>
        <row r="442">
          <cell r="B442">
            <v>0</v>
          </cell>
        </row>
        <row r="447">
          <cell r="B447">
            <v>0</v>
          </cell>
        </row>
        <row r="450">
          <cell r="B450">
            <v>0</v>
          </cell>
        </row>
        <row r="452">
          <cell r="B452">
            <v>0</v>
          </cell>
        </row>
        <row r="454">
          <cell r="B454">
            <v>0</v>
          </cell>
        </row>
        <row r="455">
          <cell r="B455">
            <v>0</v>
          </cell>
        </row>
        <row r="456">
          <cell r="B456">
            <v>0</v>
          </cell>
        </row>
        <row r="457">
          <cell r="B457">
            <v>0</v>
          </cell>
        </row>
        <row r="458">
          <cell r="B458">
            <v>0</v>
          </cell>
        </row>
        <row r="459">
          <cell r="B459">
            <v>32500</v>
          </cell>
        </row>
        <row r="462">
          <cell r="B462">
            <v>0</v>
          </cell>
        </row>
        <row r="464">
          <cell r="B464">
            <v>0</v>
          </cell>
        </row>
        <row r="465">
          <cell r="B465">
            <v>0</v>
          </cell>
        </row>
        <row r="466">
          <cell r="B466">
            <v>0</v>
          </cell>
        </row>
        <row r="467">
          <cell r="B467">
            <v>0</v>
          </cell>
        </row>
        <row r="469">
          <cell r="B469">
            <v>0</v>
          </cell>
        </row>
        <row r="470">
          <cell r="B470">
            <v>0</v>
          </cell>
        </row>
        <row r="473">
          <cell r="B473">
            <v>0</v>
          </cell>
        </row>
        <row r="475">
          <cell r="B475">
            <v>0</v>
          </cell>
        </row>
        <row r="476">
          <cell r="B476">
            <v>0</v>
          </cell>
        </row>
        <row r="477">
          <cell r="B477">
            <v>0</v>
          </cell>
        </row>
        <row r="478">
          <cell r="B478">
            <v>0</v>
          </cell>
        </row>
        <row r="480">
          <cell r="B480">
            <v>0</v>
          </cell>
        </row>
        <row r="481">
          <cell r="B481">
            <v>0</v>
          </cell>
        </row>
        <row r="483">
          <cell r="B483">
            <v>0</v>
          </cell>
        </row>
        <row r="484">
          <cell r="B484">
            <v>0</v>
          </cell>
        </row>
        <row r="485">
          <cell r="B485">
            <v>0</v>
          </cell>
        </row>
        <row r="486">
          <cell r="B486">
            <v>29044</v>
          </cell>
        </row>
        <row r="487">
          <cell r="B487">
            <v>0</v>
          </cell>
        </row>
        <row r="488">
          <cell r="B488">
            <v>0</v>
          </cell>
        </row>
        <row r="489">
          <cell r="B489">
            <v>0</v>
          </cell>
        </row>
        <row r="490">
          <cell r="B490">
            <v>0</v>
          </cell>
        </row>
        <row r="491">
          <cell r="B491">
            <v>0</v>
          </cell>
        </row>
        <row r="492">
          <cell r="B492">
            <v>0</v>
          </cell>
        </row>
        <row r="493">
          <cell r="B493">
            <v>0</v>
          </cell>
        </row>
        <row r="501">
          <cell r="B501">
            <v>0</v>
          </cell>
        </row>
        <row r="504">
          <cell r="B504">
            <v>0</v>
          </cell>
        </row>
        <row r="507">
          <cell r="B507">
            <v>0</v>
          </cell>
        </row>
        <row r="508">
          <cell r="B508">
            <v>0</v>
          </cell>
        </row>
        <row r="509">
          <cell r="B509">
            <v>52250</v>
          </cell>
        </row>
        <row r="510">
          <cell r="B510">
            <v>0</v>
          </cell>
        </row>
        <row r="511">
          <cell r="B511">
            <v>0</v>
          </cell>
        </row>
        <row r="512">
          <cell r="B512">
            <v>0</v>
          </cell>
        </row>
        <row r="513">
          <cell r="B513">
            <v>0</v>
          </cell>
        </row>
        <row r="514">
          <cell r="B514">
            <v>0</v>
          </cell>
        </row>
        <row r="515">
          <cell r="B515">
            <v>0</v>
          </cell>
        </row>
        <row r="516">
          <cell r="B516">
            <v>0</v>
          </cell>
        </row>
        <row r="517">
          <cell r="B517">
            <v>0</v>
          </cell>
        </row>
        <row r="518">
          <cell r="B518">
            <v>0</v>
          </cell>
        </row>
        <row r="519">
          <cell r="B519">
            <v>0</v>
          </cell>
        </row>
        <row r="521">
          <cell r="B521">
            <v>0</v>
          </cell>
        </row>
        <row r="522">
          <cell r="B522">
            <v>0</v>
          </cell>
        </row>
        <row r="525">
          <cell r="B525">
            <v>0</v>
          </cell>
        </row>
        <row r="526">
          <cell r="B526">
            <v>0</v>
          </cell>
        </row>
        <row r="527">
          <cell r="B527">
            <v>6600</v>
          </cell>
        </row>
        <row r="528">
          <cell r="B528">
            <v>0</v>
          </cell>
        </row>
        <row r="531">
          <cell r="B531">
            <v>0</v>
          </cell>
        </row>
        <row r="532">
          <cell r="B532">
            <v>0</v>
          </cell>
        </row>
        <row r="533">
          <cell r="B533">
            <v>0</v>
          </cell>
        </row>
        <row r="534">
          <cell r="B534">
            <v>0</v>
          </cell>
        </row>
        <row r="535">
          <cell r="B535">
            <v>0</v>
          </cell>
        </row>
        <row r="536">
          <cell r="B536">
            <v>0</v>
          </cell>
        </row>
        <row r="537">
          <cell r="B537">
            <v>0</v>
          </cell>
        </row>
        <row r="538">
          <cell r="B538">
            <v>0</v>
          </cell>
        </row>
        <row r="541">
          <cell r="B541">
            <v>0</v>
          </cell>
        </row>
        <row r="546">
          <cell r="B546">
            <v>0</v>
          </cell>
        </row>
        <row r="549">
          <cell r="B549">
            <v>0</v>
          </cell>
        </row>
        <row r="551">
          <cell r="B551">
            <v>0</v>
          </cell>
        </row>
        <row r="553">
          <cell r="B553">
            <v>0</v>
          </cell>
        </row>
        <row r="554">
          <cell r="B554">
            <v>0</v>
          </cell>
        </row>
        <row r="555">
          <cell r="B555">
            <v>0</v>
          </cell>
        </row>
        <row r="556">
          <cell r="B556">
            <v>0</v>
          </cell>
        </row>
        <row r="557">
          <cell r="B557">
            <v>0</v>
          </cell>
        </row>
        <row r="558">
          <cell r="B558">
            <v>32500</v>
          </cell>
        </row>
        <row r="561">
          <cell r="B561">
            <v>0</v>
          </cell>
        </row>
        <row r="563">
          <cell r="B563">
            <v>0</v>
          </cell>
        </row>
        <row r="564">
          <cell r="B564">
            <v>0</v>
          </cell>
        </row>
        <row r="565">
          <cell r="B565">
            <v>0</v>
          </cell>
        </row>
        <row r="566">
          <cell r="B566">
            <v>0</v>
          </cell>
        </row>
        <row r="568">
          <cell r="B568">
            <v>0</v>
          </cell>
        </row>
        <row r="569">
          <cell r="B569">
            <v>0</v>
          </cell>
        </row>
        <row r="572">
          <cell r="B572">
            <v>0</v>
          </cell>
        </row>
        <row r="574">
          <cell r="B574">
            <v>0</v>
          </cell>
        </row>
        <row r="575">
          <cell r="B575">
            <v>0</v>
          </cell>
        </row>
        <row r="576">
          <cell r="B576">
            <v>0</v>
          </cell>
        </row>
        <row r="577">
          <cell r="B577">
            <v>0</v>
          </cell>
        </row>
        <row r="579">
          <cell r="B579">
            <v>0</v>
          </cell>
        </row>
        <row r="580">
          <cell r="B580">
            <v>0</v>
          </cell>
        </row>
        <row r="582">
          <cell r="B582">
            <v>0</v>
          </cell>
        </row>
        <row r="583">
          <cell r="B583">
            <v>0</v>
          </cell>
        </row>
        <row r="584">
          <cell r="B584">
            <v>0</v>
          </cell>
        </row>
        <row r="585">
          <cell r="B585">
            <v>56250</v>
          </cell>
        </row>
        <row r="586">
          <cell r="B586">
            <v>0</v>
          </cell>
        </row>
        <row r="587">
          <cell r="B587">
            <v>0</v>
          </cell>
        </row>
        <row r="588">
          <cell r="B588">
            <v>0</v>
          </cell>
        </row>
        <row r="589">
          <cell r="B589">
            <v>0</v>
          </cell>
        </row>
        <row r="590">
          <cell r="B590">
            <v>0</v>
          </cell>
        </row>
        <row r="591">
          <cell r="B591">
            <v>0</v>
          </cell>
        </row>
        <row r="592">
          <cell r="B592">
            <v>36000</v>
          </cell>
        </row>
        <row r="600">
          <cell r="B600">
            <v>0</v>
          </cell>
        </row>
        <row r="603">
          <cell r="B603">
            <v>0</v>
          </cell>
        </row>
        <row r="606">
          <cell r="B606">
            <v>0</v>
          </cell>
        </row>
        <row r="607">
          <cell r="B607">
            <v>0</v>
          </cell>
        </row>
        <row r="608">
          <cell r="B608">
            <v>27650</v>
          </cell>
        </row>
        <row r="609">
          <cell r="B609">
            <v>0</v>
          </cell>
        </row>
        <row r="610">
          <cell r="B610">
            <v>0</v>
          </cell>
        </row>
        <row r="611">
          <cell r="B611">
            <v>9000</v>
          </cell>
        </row>
        <row r="612">
          <cell r="B612">
            <v>0</v>
          </cell>
        </row>
        <row r="613">
          <cell r="B613">
            <v>0</v>
          </cell>
        </row>
        <row r="614">
          <cell r="B614">
            <v>0</v>
          </cell>
        </row>
        <row r="615">
          <cell r="B615">
            <v>0</v>
          </cell>
        </row>
        <row r="616">
          <cell r="B616">
            <v>0</v>
          </cell>
        </row>
        <row r="617">
          <cell r="B617">
            <v>0</v>
          </cell>
        </row>
        <row r="618">
          <cell r="B618">
            <v>0</v>
          </cell>
        </row>
        <row r="620">
          <cell r="B620">
            <v>0</v>
          </cell>
        </row>
        <row r="621">
          <cell r="B621">
            <v>0</v>
          </cell>
        </row>
        <row r="624">
          <cell r="B624">
            <v>0</v>
          </cell>
        </row>
        <row r="625">
          <cell r="B625">
            <v>0</v>
          </cell>
        </row>
        <row r="626">
          <cell r="B626">
            <v>0</v>
          </cell>
        </row>
        <row r="627">
          <cell r="B627">
            <v>0</v>
          </cell>
        </row>
        <row r="630">
          <cell r="B630">
            <v>0</v>
          </cell>
        </row>
        <row r="631">
          <cell r="B631">
            <v>0</v>
          </cell>
        </row>
        <row r="632">
          <cell r="B632">
            <v>0</v>
          </cell>
        </row>
        <row r="633">
          <cell r="B633">
            <v>0</v>
          </cell>
        </row>
        <row r="634">
          <cell r="B634">
            <v>0</v>
          </cell>
        </row>
        <row r="635">
          <cell r="B635">
            <v>0</v>
          </cell>
        </row>
        <row r="636">
          <cell r="B636">
            <v>0</v>
          </cell>
        </row>
        <row r="637">
          <cell r="B637">
            <v>0</v>
          </cell>
        </row>
        <row r="640">
          <cell r="B640">
            <v>0</v>
          </cell>
        </row>
        <row r="645">
          <cell r="B645">
            <v>0</v>
          </cell>
        </row>
        <row r="648">
          <cell r="B648">
            <v>0</v>
          </cell>
        </row>
        <row r="650">
          <cell r="B650">
            <v>0</v>
          </cell>
        </row>
        <row r="652">
          <cell r="B652">
            <v>0</v>
          </cell>
        </row>
        <row r="653">
          <cell r="B653">
            <v>0</v>
          </cell>
        </row>
        <row r="654">
          <cell r="B654">
            <v>0</v>
          </cell>
        </row>
        <row r="655">
          <cell r="B655">
            <v>0</v>
          </cell>
        </row>
        <row r="656">
          <cell r="B656">
            <v>0</v>
          </cell>
        </row>
        <row r="657">
          <cell r="B657">
            <v>16250</v>
          </cell>
        </row>
        <row r="660">
          <cell r="B660">
            <v>0</v>
          </cell>
        </row>
        <row r="662">
          <cell r="B662">
            <v>0</v>
          </cell>
        </row>
        <row r="663">
          <cell r="B663">
            <v>0</v>
          </cell>
        </row>
        <row r="664">
          <cell r="B664">
            <v>0</v>
          </cell>
        </row>
        <row r="665">
          <cell r="B665">
            <v>0</v>
          </cell>
        </row>
        <row r="667">
          <cell r="B667">
            <v>0</v>
          </cell>
        </row>
        <row r="668">
          <cell r="B668">
            <v>0</v>
          </cell>
        </row>
        <row r="671">
          <cell r="B671">
            <v>0</v>
          </cell>
        </row>
        <row r="673">
          <cell r="B673">
            <v>0</v>
          </cell>
        </row>
        <row r="674">
          <cell r="B674">
            <v>0</v>
          </cell>
        </row>
        <row r="675">
          <cell r="B675">
            <v>0</v>
          </cell>
        </row>
        <row r="676">
          <cell r="B676">
            <v>0</v>
          </cell>
        </row>
        <row r="678">
          <cell r="B678">
            <v>0</v>
          </cell>
        </row>
        <row r="679">
          <cell r="B679">
            <v>0</v>
          </cell>
        </row>
        <row r="681">
          <cell r="B681">
            <v>0</v>
          </cell>
        </row>
        <row r="682">
          <cell r="B682">
            <v>0</v>
          </cell>
        </row>
        <row r="683">
          <cell r="B683">
            <v>0</v>
          </cell>
        </row>
        <row r="684">
          <cell r="B684">
            <v>38000</v>
          </cell>
        </row>
        <row r="685">
          <cell r="B685">
            <v>0</v>
          </cell>
        </row>
        <row r="686">
          <cell r="B686">
            <v>0</v>
          </cell>
        </row>
        <row r="687">
          <cell r="B687">
            <v>0</v>
          </cell>
        </row>
        <row r="688">
          <cell r="B688">
            <v>0</v>
          </cell>
        </row>
        <row r="689">
          <cell r="B689">
            <v>0</v>
          </cell>
        </row>
        <row r="690">
          <cell r="B690">
            <v>0</v>
          </cell>
        </row>
        <row r="691">
          <cell r="B691">
            <v>0</v>
          </cell>
        </row>
        <row r="699">
          <cell r="B699">
            <v>407350</v>
          </cell>
        </row>
        <row r="702">
          <cell r="B702">
            <v>0</v>
          </cell>
        </row>
        <row r="705">
          <cell r="B705">
            <v>0</v>
          </cell>
        </row>
        <row r="706">
          <cell r="B706">
            <v>0</v>
          </cell>
        </row>
        <row r="707">
          <cell r="B707">
            <v>33000</v>
          </cell>
        </row>
        <row r="708">
          <cell r="B708">
            <v>0</v>
          </cell>
        </row>
        <row r="709">
          <cell r="B709">
            <v>0</v>
          </cell>
        </row>
        <row r="710">
          <cell r="B710">
            <v>0</v>
          </cell>
        </row>
        <row r="711">
          <cell r="B711">
            <v>0</v>
          </cell>
        </row>
        <row r="712">
          <cell r="B712">
            <v>0</v>
          </cell>
        </row>
        <row r="713">
          <cell r="B713">
            <v>0</v>
          </cell>
        </row>
        <row r="714">
          <cell r="B714">
            <v>0</v>
          </cell>
        </row>
        <row r="715">
          <cell r="B715">
            <v>0</v>
          </cell>
        </row>
        <row r="716">
          <cell r="B716">
            <v>0</v>
          </cell>
        </row>
        <row r="717">
          <cell r="B717">
            <v>0</v>
          </cell>
        </row>
        <row r="719">
          <cell r="B719">
            <v>0</v>
          </cell>
        </row>
        <row r="720">
          <cell r="B720">
            <v>0</v>
          </cell>
        </row>
        <row r="723">
          <cell r="B723">
            <v>0</v>
          </cell>
        </row>
        <row r="724">
          <cell r="B724">
            <v>0</v>
          </cell>
        </row>
        <row r="725">
          <cell r="B725">
            <v>6600</v>
          </cell>
        </row>
        <row r="726">
          <cell r="B726">
            <v>0</v>
          </cell>
        </row>
        <row r="729">
          <cell r="B729">
            <v>0</v>
          </cell>
        </row>
        <row r="730">
          <cell r="B730">
            <v>0</v>
          </cell>
        </row>
        <row r="731">
          <cell r="B731">
            <v>0</v>
          </cell>
        </row>
        <row r="732">
          <cell r="B732">
            <v>0</v>
          </cell>
        </row>
        <row r="733">
          <cell r="B733">
            <v>0</v>
          </cell>
        </row>
        <row r="734">
          <cell r="B734">
            <v>0</v>
          </cell>
        </row>
        <row r="735">
          <cell r="B735">
            <v>0</v>
          </cell>
        </row>
        <row r="736">
          <cell r="B736">
            <v>0</v>
          </cell>
        </row>
        <row r="739">
          <cell r="B739">
            <v>0</v>
          </cell>
        </row>
        <row r="744">
          <cell r="B744">
            <v>0</v>
          </cell>
        </row>
        <row r="747">
          <cell r="B747">
            <v>0</v>
          </cell>
        </row>
        <row r="749">
          <cell r="B749">
            <v>0</v>
          </cell>
        </row>
        <row r="751">
          <cell r="B751">
            <v>0</v>
          </cell>
        </row>
        <row r="752">
          <cell r="B752">
            <v>0</v>
          </cell>
        </row>
        <row r="753">
          <cell r="B753">
            <v>0</v>
          </cell>
        </row>
        <row r="754">
          <cell r="B754">
            <v>0</v>
          </cell>
        </row>
        <row r="755">
          <cell r="B755">
            <v>0</v>
          </cell>
        </row>
        <row r="756">
          <cell r="B756">
            <v>48750</v>
          </cell>
        </row>
        <row r="759">
          <cell r="B759">
            <v>0</v>
          </cell>
        </row>
        <row r="761">
          <cell r="B761">
            <v>0</v>
          </cell>
        </row>
        <row r="762">
          <cell r="B762">
            <v>52250</v>
          </cell>
        </row>
        <row r="763">
          <cell r="B763">
            <v>0</v>
          </cell>
        </row>
        <row r="764">
          <cell r="B764">
            <v>0</v>
          </cell>
        </row>
        <row r="766">
          <cell r="B766">
            <v>0</v>
          </cell>
        </row>
        <row r="767">
          <cell r="B767">
            <v>0</v>
          </cell>
        </row>
        <row r="770">
          <cell r="B770">
            <v>0</v>
          </cell>
        </row>
        <row r="772">
          <cell r="B772">
            <v>0</v>
          </cell>
        </row>
        <row r="773">
          <cell r="B773">
            <v>0</v>
          </cell>
        </row>
        <row r="774">
          <cell r="B774">
            <v>0</v>
          </cell>
        </row>
        <row r="775">
          <cell r="B775">
            <v>0</v>
          </cell>
        </row>
        <row r="777">
          <cell r="B777">
            <v>0</v>
          </cell>
        </row>
        <row r="778">
          <cell r="B778">
            <v>0</v>
          </cell>
        </row>
        <row r="780">
          <cell r="B780">
            <v>0</v>
          </cell>
        </row>
        <row r="781">
          <cell r="B781">
            <v>0</v>
          </cell>
        </row>
        <row r="782">
          <cell r="B782">
            <v>0</v>
          </cell>
        </row>
        <row r="783">
          <cell r="B783">
            <v>140000</v>
          </cell>
        </row>
        <row r="784">
          <cell r="B784">
            <v>0</v>
          </cell>
        </row>
        <row r="785">
          <cell r="B785">
            <v>0</v>
          </cell>
        </row>
        <row r="786">
          <cell r="B786">
            <v>0</v>
          </cell>
        </row>
        <row r="787">
          <cell r="B787">
            <v>0</v>
          </cell>
        </row>
        <row r="788">
          <cell r="B788">
            <v>0</v>
          </cell>
        </row>
        <row r="789">
          <cell r="B789">
            <v>0</v>
          </cell>
        </row>
        <row r="790">
          <cell r="B790">
            <v>0</v>
          </cell>
        </row>
        <row r="799">
          <cell r="B799">
            <v>0</v>
          </cell>
        </row>
        <row r="802">
          <cell r="B802">
            <v>0</v>
          </cell>
        </row>
        <row r="805">
          <cell r="B805">
            <v>0</v>
          </cell>
        </row>
        <row r="806">
          <cell r="B806">
            <v>0</v>
          </cell>
        </row>
        <row r="807">
          <cell r="B807">
            <v>0</v>
          </cell>
        </row>
        <row r="808">
          <cell r="B808">
            <v>0</v>
          </cell>
        </row>
        <row r="809">
          <cell r="B809">
            <v>0</v>
          </cell>
        </row>
        <row r="810">
          <cell r="B810">
            <v>0</v>
          </cell>
        </row>
        <row r="811">
          <cell r="B811">
            <v>0</v>
          </cell>
        </row>
        <row r="812">
          <cell r="B812">
            <v>0</v>
          </cell>
        </row>
        <row r="813">
          <cell r="B813">
            <v>0</v>
          </cell>
        </row>
        <row r="814">
          <cell r="B814">
            <v>0</v>
          </cell>
        </row>
        <row r="815">
          <cell r="B815">
            <v>0</v>
          </cell>
        </row>
        <row r="816">
          <cell r="B816">
            <v>0</v>
          </cell>
        </row>
        <row r="817">
          <cell r="B817">
            <v>0</v>
          </cell>
        </row>
        <row r="819">
          <cell r="B819">
            <v>0</v>
          </cell>
        </row>
        <row r="820">
          <cell r="B820">
            <v>0</v>
          </cell>
        </row>
        <row r="823">
          <cell r="B823">
            <v>0</v>
          </cell>
        </row>
        <row r="824">
          <cell r="B824">
            <v>0</v>
          </cell>
        </row>
        <row r="825">
          <cell r="B825">
            <v>0</v>
          </cell>
        </row>
        <row r="826">
          <cell r="B826">
            <v>0</v>
          </cell>
        </row>
        <row r="829">
          <cell r="B829">
            <v>0</v>
          </cell>
        </row>
        <row r="830">
          <cell r="B830">
            <v>0</v>
          </cell>
        </row>
        <row r="831">
          <cell r="B831">
            <v>0</v>
          </cell>
        </row>
        <row r="832">
          <cell r="B832">
            <v>0</v>
          </cell>
        </row>
        <row r="833">
          <cell r="B833">
            <v>0</v>
          </cell>
        </row>
        <row r="834">
          <cell r="B834">
            <v>0</v>
          </cell>
        </row>
        <row r="835">
          <cell r="B835">
            <v>0</v>
          </cell>
        </row>
        <row r="836">
          <cell r="B836">
            <v>0</v>
          </cell>
        </row>
        <row r="839">
          <cell r="B839">
            <v>0</v>
          </cell>
        </row>
        <row r="844">
          <cell r="B844">
            <v>0</v>
          </cell>
        </row>
        <row r="847">
          <cell r="B847">
            <v>0</v>
          </cell>
        </row>
        <row r="849">
          <cell r="B849">
            <v>0</v>
          </cell>
        </row>
        <row r="851">
          <cell r="B851">
            <v>0</v>
          </cell>
        </row>
        <row r="852">
          <cell r="B852">
            <v>0</v>
          </cell>
        </row>
        <row r="853">
          <cell r="B853">
            <v>0</v>
          </cell>
        </row>
        <row r="854">
          <cell r="B854">
            <v>0</v>
          </cell>
        </row>
        <row r="855">
          <cell r="B855">
            <v>0</v>
          </cell>
        </row>
        <row r="856">
          <cell r="B856">
            <v>0</v>
          </cell>
        </row>
        <row r="859">
          <cell r="B859">
            <v>0</v>
          </cell>
        </row>
        <row r="861">
          <cell r="B861">
            <v>0</v>
          </cell>
        </row>
        <row r="862">
          <cell r="B862">
            <v>0</v>
          </cell>
        </row>
        <row r="863">
          <cell r="B863">
            <v>0</v>
          </cell>
        </row>
        <row r="864">
          <cell r="B864">
            <v>0</v>
          </cell>
        </row>
        <row r="866">
          <cell r="B866">
            <v>0</v>
          </cell>
        </row>
        <row r="867">
          <cell r="B867">
            <v>0</v>
          </cell>
        </row>
        <row r="870">
          <cell r="B870">
            <v>0</v>
          </cell>
        </row>
        <row r="872">
          <cell r="B872">
            <v>0</v>
          </cell>
        </row>
        <row r="873">
          <cell r="B873">
            <v>0</v>
          </cell>
        </row>
        <row r="874">
          <cell r="B874">
            <v>0</v>
          </cell>
        </row>
        <row r="875">
          <cell r="B875">
            <v>0</v>
          </cell>
        </row>
        <row r="877">
          <cell r="B877">
            <v>0</v>
          </cell>
        </row>
        <row r="878">
          <cell r="B878">
            <v>0</v>
          </cell>
        </row>
        <row r="880">
          <cell r="B880">
            <v>0</v>
          </cell>
        </row>
        <row r="881">
          <cell r="B881">
            <v>0</v>
          </cell>
        </row>
        <row r="882">
          <cell r="B882">
            <v>0</v>
          </cell>
        </row>
        <row r="883">
          <cell r="B883">
            <v>0</v>
          </cell>
        </row>
        <row r="884">
          <cell r="B884">
            <v>0</v>
          </cell>
        </row>
        <row r="885">
          <cell r="B885">
            <v>0</v>
          </cell>
        </row>
        <row r="886">
          <cell r="B886">
            <v>0</v>
          </cell>
        </row>
        <row r="887">
          <cell r="B887">
            <v>0</v>
          </cell>
        </row>
        <row r="888">
          <cell r="B888">
            <v>0</v>
          </cell>
        </row>
        <row r="889">
          <cell r="B889">
            <v>0</v>
          </cell>
        </row>
        <row r="890">
          <cell r="B890">
            <v>0</v>
          </cell>
        </row>
        <row r="898">
          <cell r="B898">
            <v>0</v>
          </cell>
        </row>
        <row r="901">
          <cell r="B901">
            <v>0</v>
          </cell>
        </row>
        <row r="904">
          <cell r="B904">
            <v>0</v>
          </cell>
        </row>
        <row r="905">
          <cell r="B905">
            <v>0</v>
          </cell>
        </row>
        <row r="906">
          <cell r="B906">
            <v>0</v>
          </cell>
        </row>
        <row r="907">
          <cell r="B907">
            <v>0</v>
          </cell>
        </row>
        <row r="908">
          <cell r="B908">
            <v>0</v>
          </cell>
        </row>
        <row r="909">
          <cell r="B909">
            <v>0</v>
          </cell>
        </row>
        <row r="910">
          <cell r="B910">
            <v>0</v>
          </cell>
        </row>
        <row r="911">
          <cell r="B911">
            <v>0</v>
          </cell>
        </row>
        <row r="912">
          <cell r="B912">
            <v>0</v>
          </cell>
        </row>
        <row r="913">
          <cell r="B913">
            <v>0</v>
          </cell>
        </row>
        <row r="914">
          <cell r="B914">
            <v>0</v>
          </cell>
        </row>
        <row r="915">
          <cell r="B915">
            <v>0</v>
          </cell>
        </row>
        <row r="916">
          <cell r="B916">
            <v>0</v>
          </cell>
        </row>
        <row r="918">
          <cell r="B918">
            <v>0</v>
          </cell>
        </row>
        <row r="919">
          <cell r="B919">
            <v>0</v>
          </cell>
        </row>
        <row r="922">
          <cell r="B922">
            <v>0</v>
          </cell>
        </row>
        <row r="923">
          <cell r="B923">
            <v>0</v>
          </cell>
        </row>
        <row r="924">
          <cell r="B924">
            <v>0</v>
          </cell>
        </row>
        <row r="925">
          <cell r="B925">
            <v>0</v>
          </cell>
        </row>
        <row r="928">
          <cell r="B928">
            <v>0</v>
          </cell>
        </row>
        <row r="929">
          <cell r="B929">
            <v>0</v>
          </cell>
        </row>
        <row r="930">
          <cell r="B930">
            <v>0</v>
          </cell>
        </row>
        <row r="931">
          <cell r="B931">
            <v>0</v>
          </cell>
        </row>
        <row r="932">
          <cell r="B932">
            <v>0</v>
          </cell>
        </row>
        <row r="933">
          <cell r="B933">
            <v>0</v>
          </cell>
        </row>
        <row r="934">
          <cell r="B934">
            <v>0</v>
          </cell>
        </row>
        <row r="935">
          <cell r="B935">
            <v>0</v>
          </cell>
        </row>
        <row r="938">
          <cell r="B938">
            <v>0</v>
          </cell>
        </row>
        <row r="943">
          <cell r="B943">
            <v>0</v>
          </cell>
        </row>
        <row r="946">
          <cell r="B946">
            <v>0</v>
          </cell>
        </row>
        <row r="948">
          <cell r="B948">
            <v>0</v>
          </cell>
        </row>
        <row r="950">
          <cell r="B950">
            <v>0</v>
          </cell>
        </row>
        <row r="951">
          <cell r="B951">
            <v>0</v>
          </cell>
        </row>
        <row r="952">
          <cell r="B952">
            <v>0</v>
          </cell>
        </row>
        <row r="953">
          <cell r="B953">
            <v>0</v>
          </cell>
        </row>
        <row r="954">
          <cell r="B954">
            <v>0</v>
          </cell>
        </row>
        <row r="955">
          <cell r="B955">
            <v>0</v>
          </cell>
        </row>
        <row r="958">
          <cell r="B958">
            <v>0</v>
          </cell>
        </row>
        <row r="960">
          <cell r="B960">
            <v>0</v>
          </cell>
        </row>
        <row r="961">
          <cell r="B961">
            <v>0</v>
          </cell>
        </row>
        <row r="962">
          <cell r="B962">
            <v>0</v>
          </cell>
        </row>
        <row r="963">
          <cell r="B963">
            <v>0</v>
          </cell>
        </row>
        <row r="965">
          <cell r="B965">
            <v>0</v>
          </cell>
        </row>
        <row r="966">
          <cell r="B966">
            <v>0</v>
          </cell>
        </row>
        <row r="969">
          <cell r="B969">
            <v>0</v>
          </cell>
        </row>
        <row r="971">
          <cell r="B971">
            <v>0</v>
          </cell>
        </row>
        <row r="972">
          <cell r="B972">
            <v>0</v>
          </cell>
        </row>
        <row r="973">
          <cell r="B973">
            <v>0</v>
          </cell>
        </row>
        <row r="974">
          <cell r="B974">
            <v>0</v>
          </cell>
        </row>
        <row r="976">
          <cell r="B976">
            <v>0</v>
          </cell>
        </row>
        <row r="977">
          <cell r="B977">
            <v>0</v>
          </cell>
        </row>
        <row r="979">
          <cell r="B979">
            <v>0</v>
          </cell>
        </row>
        <row r="980">
          <cell r="B980">
            <v>0</v>
          </cell>
        </row>
        <row r="981">
          <cell r="B981">
            <v>0</v>
          </cell>
        </row>
        <row r="982">
          <cell r="B982">
            <v>0</v>
          </cell>
        </row>
        <row r="983">
          <cell r="B983">
            <v>0</v>
          </cell>
        </row>
        <row r="984">
          <cell r="B984">
            <v>0</v>
          </cell>
        </row>
        <row r="985">
          <cell r="B985">
            <v>0</v>
          </cell>
        </row>
        <row r="986">
          <cell r="B986">
            <v>0</v>
          </cell>
        </row>
        <row r="987">
          <cell r="B987">
            <v>0</v>
          </cell>
        </row>
        <row r="988">
          <cell r="B988">
            <v>0</v>
          </cell>
        </row>
        <row r="989">
          <cell r="B989">
            <v>0</v>
          </cell>
        </row>
        <row r="997">
          <cell r="B997">
            <v>0</v>
          </cell>
        </row>
        <row r="1000">
          <cell r="B1000">
            <v>0</v>
          </cell>
        </row>
        <row r="1003">
          <cell r="B1003">
            <v>0</v>
          </cell>
        </row>
        <row r="1004">
          <cell r="B1004">
            <v>0</v>
          </cell>
        </row>
        <row r="1005">
          <cell r="B1005">
            <v>0</v>
          </cell>
        </row>
        <row r="1006">
          <cell r="B1006">
            <v>0</v>
          </cell>
        </row>
        <row r="1007">
          <cell r="B1007">
            <v>0</v>
          </cell>
        </row>
        <row r="1008">
          <cell r="B1008">
            <v>0</v>
          </cell>
        </row>
        <row r="1009">
          <cell r="B1009">
            <v>0</v>
          </cell>
        </row>
        <row r="1010">
          <cell r="B1010">
            <v>0</v>
          </cell>
        </row>
        <row r="1011">
          <cell r="B1011">
            <v>0</v>
          </cell>
        </row>
        <row r="1012">
          <cell r="B1012">
            <v>0</v>
          </cell>
        </row>
        <row r="1013">
          <cell r="B1013">
            <v>0</v>
          </cell>
        </row>
        <row r="1014">
          <cell r="B1014">
            <v>0</v>
          </cell>
        </row>
        <row r="1015">
          <cell r="B1015">
            <v>0</v>
          </cell>
        </row>
        <row r="1017">
          <cell r="B1017">
            <v>0</v>
          </cell>
        </row>
        <row r="1018">
          <cell r="B1018">
            <v>0</v>
          </cell>
        </row>
        <row r="1021">
          <cell r="B1021">
            <v>0</v>
          </cell>
        </row>
        <row r="1022">
          <cell r="B1022">
            <v>0</v>
          </cell>
        </row>
        <row r="1023">
          <cell r="B1023">
            <v>0</v>
          </cell>
        </row>
        <row r="1024">
          <cell r="B1024">
            <v>0</v>
          </cell>
        </row>
        <row r="1027">
          <cell r="B1027">
            <v>0</v>
          </cell>
        </row>
        <row r="1028">
          <cell r="B1028">
            <v>0</v>
          </cell>
        </row>
        <row r="1029">
          <cell r="B1029">
            <v>0</v>
          </cell>
        </row>
        <row r="1030">
          <cell r="B1030">
            <v>0</v>
          </cell>
        </row>
        <row r="1031">
          <cell r="B1031">
            <v>0</v>
          </cell>
        </row>
        <row r="1032">
          <cell r="B1032">
            <v>0</v>
          </cell>
        </row>
        <row r="1033">
          <cell r="B1033">
            <v>0</v>
          </cell>
        </row>
        <row r="1034">
          <cell r="B1034">
            <v>0</v>
          </cell>
        </row>
        <row r="1037">
          <cell r="B1037">
            <v>0</v>
          </cell>
        </row>
        <row r="1042">
          <cell r="B1042">
            <v>0</v>
          </cell>
        </row>
        <row r="1045">
          <cell r="B1045">
            <v>0</v>
          </cell>
        </row>
        <row r="1047">
          <cell r="B1047">
            <v>0</v>
          </cell>
        </row>
        <row r="1049">
          <cell r="B1049">
            <v>0</v>
          </cell>
        </row>
        <row r="1050">
          <cell r="B1050">
            <v>0</v>
          </cell>
        </row>
        <row r="1051">
          <cell r="B1051">
            <v>0</v>
          </cell>
        </row>
        <row r="1052">
          <cell r="B1052">
            <v>0</v>
          </cell>
        </row>
        <row r="1053">
          <cell r="B1053">
            <v>0</v>
          </cell>
        </row>
        <row r="1054">
          <cell r="B1054">
            <v>0</v>
          </cell>
        </row>
        <row r="1057">
          <cell r="B1057">
            <v>0</v>
          </cell>
        </row>
        <row r="1059">
          <cell r="B1059">
            <v>0</v>
          </cell>
        </row>
        <row r="1060">
          <cell r="B1060">
            <v>0</v>
          </cell>
        </row>
        <row r="1061">
          <cell r="B1061">
            <v>0</v>
          </cell>
        </row>
        <row r="1062">
          <cell r="B1062">
            <v>0</v>
          </cell>
        </row>
        <row r="1064">
          <cell r="B1064">
            <v>0</v>
          </cell>
        </row>
        <row r="1065">
          <cell r="B1065">
            <v>0</v>
          </cell>
        </row>
        <row r="1068">
          <cell r="B1068">
            <v>0</v>
          </cell>
        </row>
        <row r="1070">
          <cell r="B1070">
            <v>0</v>
          </cell>
        </row>
        <row r="1071">
          <cell r="B1071">
            <v>0</v>
          </cell>
        </row>
        <row r="1072">
          <cell r="B1072">
            <v>0</v>
          </cell>
        </row>
        <row r="1073">
          <cell r="B1073">
            <v>0</v>
          </cell>
        </row>
        <row r="1075">
          <cell r="B1075">
            <v>0</v>
          </cell>
        </row>
        <row r="1076">
          <cell r="B1076">
            <v>0</v>
          </cell>
        </row>
        <row r="1078">
          <cell r="B1078">
            <v>0</v>
          </cell>
        </row>
        <row r="1079">
          <cell r="B1079">
            <v>0</v>
          </cell>
        </row>
        <row r="1080">
          <cell r="B1080">
            <v>0</v>
          </cell>
        </row>
        <row r="1081">
          <cell r="B1081">
            <v>0</v>
          </cell>
        </row>
        <row r="1082">
          <cell r="B1082">
            <v>0</v>
          </cell>
        </row>
        <row r="1083">
          <cell r="B1083">
            <v>0</v>
          </cell>
        </row>
        <row r="1084">
          <cell r="B1084">
            <v>0</v>
          </cell>
        </row>
        <row r="1085">
          <cell r="B1085">
            <v>0</v>
          </cell>
        </row>
        <row r="1086">
          <cell r="B1086">
            <v>0</v>
          </cell>
        </row>
        <row r="1087">
          <cell r="B1087">
            <v>0</v>
          </cell>
        </row>
        <row r="1088">
          <cell r="B1088">
            <v>0</v>
          </cell>
        </row>
        <row r="1096">
          <cell r="B1096">
            <v>0</v>
          </cell>
        </row>
        <row r="1099">
          <cell r="B1099">
            <v>0</v>
          </cell>
        </row>
        <row r="1102">
          <cell r="B1102">
            <v>0</v>
          </cell>
        </row>
        <row r="1103">
          <cell r="B1103">
            <v>0</v>
          </cell>
        </row>
        <row r="1104">
          <cell r="B1104">
            <v>0</v>
          </cell>
        </row>
        <row r="1105">
          <cell r="B1105">
            <v>0</v>
          </cell>
        </row>
        <row r="1106">
          <cell r="B1106">
            <v>0</v>
          </cell>
        </row>
        <row r="1107">
          <cell r="B1107">
            <v>0</v>
          </cell>
        </row>
        <row r="1108">
          <cell r="B1108">
            <v>0</v>
          </cell>
        </row>
        <row r="1109">
          <cell r="B1109">
            <v>0</v>
          </cell>
        </row>
        <row r="1110">
          <cell r="B1110">
            <v>0</v>
          </cell>
        </row>
        <row r="1111">
          <cell r="B1111">
            <v>0</v>
          </cell>
        </row>
        <row r="1112">
          <cell r="B1112">
            <v>0</v>
          </cell>
        </row>
        <row r="1113">
          <cell r="B1113">
            <v>0</v>
          </cell>
        </row>
        <row r="1114">
          <cell r="B1114">
            <v>0</v>
          </cell>
        </row>
        <row r="1116">
          <cell r="B1116">
            <v>0</v>
          </cell>
        </row>
        <row r="1117">
          <cell r="B1117">
            <v>0</v>
          </cell>
        </row>
        <row r="1120">
          <cell r="B1120">
            <v>0</v>
          </cell>
        </row>
        <row r="1121">
          <cell r="B1121">
            <v>0</v>
          </cell>
        </row>
        <row r="1122">
          <cell r="B1122">
            <v>0</v>
          </cell>
        </row>
        <row r="1123">
          <cell r="B1123">
            <v>0</v>
          </cell>
        </row>
        <row r="1126">
          <cell r="B1126">
            <v>0</v>
          </cell>
        </row>
        <row r="1127">
          <cell r="B1127">
            <v>0</v>
          </cell>
        </row>
        <row r="1128">
          <cell r="B1128">
            <v>0</v>
          </cell>
        </row>
        <row r="1129">
          <cell r="B1129">
            <v>0</v>
          </cell>
        </row>
        <row r="1130">
          <cell r="B1130">
            <v>0</v>
          </cell>
        </row>
        <row r="1131">
          <cell r="B1131">
            <v>0</v>
          </cell>
        </row>
        <row r="1132">
          <cell r="B1132">
            <v>0</v>
          </cell>
        </row>
        <row r="1133">
          <cell r="B1133">
            <v>0</v>
          </cell>
        </row>
        <row r="1136">
          <cell r="B1136">
            <v>0</v>
          </cell>
        </row>
        <row r="1141">
          <cell r="B1141">
            <v>0</v>
          </cell>
        </row>
        <row r="1144">
          <cell r="B1144">
            <v>0</v>
          </cell>
        </row>
        <row r="1146">
          <cell r="B1146">
            <v>0</v>
          </cell>
        </row>
        <row r="1148">
          <cell r="B1148">
            <v>0</v>
          </cell>
        </row>
        <row r="1149">
          <cell r="B1149">
            <v>0</v>
          </cell>
        </row>
        <row r="1150">
          <cell r="B1150">
            <v>0</v>
          </cell>
        </row>
        <row r="1151">
          <cell r="B1151">
            <v>0</v>
          </cell>
        </row>
        <row r="1152">
          <cell r="B1152">
            <v>0</v>
          </cell>
        </row>
        <row r="1153">
          <cell r="B1153">
            <v>0</v>
          </cell>
        </row>
        <row r="1156">
          <cell r="B1156">
            <v>0</v>
          </cell>
        </row>
        <row r="1158">
          <cell r="B1158">
            <v>0</v>
          </cell>
        </row>
        <row r="1159">
          <cell r="B1159">
            <v>0</v>
          </cell>
        </row>
        <row r="1160">
          <cell r="B1160">
            <v>0</v>
          </cell>
        </row>
        <row r="1161">
          <cell r="B1161">
            <v>0</v>
          </cell>
        </row>
        <row r="1163">
          <cell r="B1163">
            <v>0</v>
          </cell>
        </row>
        <row r="1164">
          <cell r="B1164">
            <v>0</v>
          </cell>
        </row>
        <row r="1167">
          <cell r="B1167">
            <v>0</v>
          </cell>
        </row>
        <row r="1169">
          <cell r="B1169">
            <v>0</v>
          </cell>
        </row>
        <row r="1170">
          <cell r="B1170">
            <v>0</v>
          </cell>
        </row>
        <row r="1171">
          <cell r="B1171">
            <v>0</v>
          </cell>
        </row>
        <row r="1172">
          <cell r="B1172">
            <v>0</v>
          </cell>
        </row>
        <row r="1174">
          <cell r="B1174">
            <v>0</v>
          </cell>
        </row>
        <row r="1175">
          <cell r="B1175">
            <v>0</v>
          </cell>
        </row>
        <row r="1177">
          <cell r="B1177">
            <v>0</v>
          </cell>
        </row>
        <row r="1178">
          <cell r="B1178">
            <v>0</v>
          </cell>
        </row>
        <row r="1179">
          <cell r="B1179">
            <v>0</v>
          </cell>
        </row>
        <row r="1180">
          <cell r="B1180">
            <v>12000</v>
          </cell>
        </row>
        <row r="1181">
          <cell r="B1181">
            <v>0</v>
          </cell>
        </row>
        <row r="1182">
          <cell r="B1182">
            <v>0</v>
          </cell>
        </row>
        <row r="1183">
          <cell r="B1183">
            <v>0</v>
          </cell>
        </row>
        <row r="1184">
          <cell r="B1184">
            <v>0</v>
          </cell>
        </row>
        <row r="1185">
          <cell r="B1185">
            <v>0</v>
          </cell>
        </row>
        <row r="1186">
          <cell r="B1186">
            <v>0</v>
          </cell>
        </row>
        <row r="1187">
          <cell r="B1187">
            <v>0</v>
          </cell>
        </row>
        <row r="1193">
          <cell r="B1193">
            <v>427350</v>
          </cell>
        </row>
        <row r="1194">
          <cell r="B1194">
            <v>0</v>
          </cell>
        </row>
        <row r="1195">
          <cell r="B1195">
            <v>0</v>
          </cell>
        </row>
        <row r="1196">
          <cell r="B1196">
            <v>0</v>
          </cell>
        </row>
        <row r="1197">
          <cell r="B1197">
            <v>0</v>
          </cell>
        </row>
        <row r="1198">
          <cell r="B1198">
            <v>0</v>
          </cell>
        </row>
        <row r="1199">
          <cell r="B1199">
            <v>2147911</v>
          </cell>
        </row>
        <row r="1200">
          <cell r="B1200">
            <v>0</v>
          </cell>
        </row>
        <row r="1201">
          <cell r="B1201">
            <v>129860</v>
          </cell>
        </row>
        <row r="1202">
          <cell r="B1202">
            <v>0</v>
          </cell>
        </row>
        <row r="1203">
          <cell r="B1203">
            <v>123991</v>
          </cell>
        </row>
        <row r="1204">
          <cell r="B1204">
            <v>115500</v>
          </cell>
        </row>
        <row r="1205">
          <cell r="B1205">
            <v>36000</v>
          </cell>
        </row>
        <row r="1206">
          <cell r="B1206">
            <v>215900</v>
          </cell>
        </row>
        <row r="1207">
          <cell r="B1207">
            <v>0</v>
          </cell>
        </row>
        <row r="1208">
          <cell r="B1208">
            <v>0</v>
          </cell>
        </row>
        <row r="1209">
          <cell r="B1209">
            <v>29400</v>
          </cell>
        </row>
        <row r="1210">
          <cell r="B1210">
            <v>0</v>
          </cell>
        </row>
        <row r="1211">
          <cell r="B1211">
            <v>10862</v>
          </cell>
        </row>
        <row r="1212">
          <cell r="B1212">
            <v>0</v>
          </cell>
        </row>
        <row r="1213">
          <cell r="B1213">
            <v>140313</v>
          </cell>
        </row>
        <row r="1214">
          <cell r="B1214">
            <v>28500</v>
          </cell>
        </row>
        <row r="1215">
          <cell r="B1215">
            <v>0</v>
          </cell>
        </row>
        <row r="1216">
          <cell r="B1216">
            <v>0</v>
          </cell>
        </row>
        <row r="1217">
          <cell r="B1217">
            <v>0</v>
          </cell>
        </row>
        <row r="1218">
          <cell r="B1218">
            <v>0</v>
          </cell>
        </row>
        <row r="1219">
          <cell r="B1219">
            <v>13200</v>
          </cell>
        </row>
        <row r="1220">
          <cell r="B1220">
            <v>0</v>
          </cell>
        </row>
        <row r="1221">
          <cell r="B1221">
            <v>0</v>
          </cell>
        </row>
        <row r="1222">
          <cell r="B1222">
            <v>0</v>
          </cell>
        </row>
        <row r="1223">
          <cell r="B1223">
            <v>0</v>
          </cell>
        </row>
        <row r="1224">
          <cell r="B1224">
            <v>0</v>
          </cell>
        </row>
        <row r="1225">
          <cell r="B1225">
            <v>0</v>
          </cell>
        </row>
        <row r="1226">
          <cell r="B1226">
            <v>750000</v>
          </cell>
        </row>
        <row r="1227">
          <cell r="B1227">
            <v>66176</v>
          </cell>
        </row>
        <row r="1228">
          <cell r="B1228">
            <v>0</v>
          </cell>
        </row>
        <row r="1229">
          <cell r="B1229">
            <v>230000</v>
          </cell>
        </row>
        <row r="1230">
          <cell r="B1230">
            <v>2630721</v>
          </cell>
        </row>
        <row r="1231">
          <cell r="B1231">
            <v>0</v>
          </cell>
        </row>
        <row r="1232">
          <cell r="B1232">
            <v>0</v>
          </cell>
        </row>
        <row r="1233">
          <cell r="B1233">
            <v>0</v>
          </cell>
        </row>
        <row r="1234">
          <cell r="B1234">
            <v>0</v>
          </cell>
        </row>
        <row r="1235">
          <cell r="B1235">
            <v>0</v>
          </cell>
        </row>
        <row r="1236">
          <cell r="B1236">
            <v>0</v>
          </cell>
          <cell r="E1236">
            <v>22089384</v>
          </cell>
        </row>
        <row r="1237">
          <cell r="B1237">
            <v>0</v>
          </cell>
        </row>
        <row r="1238">
          <cell r="B1238">
            <v>922445</v>
          </cell>
        </row>
        <row r="1239">
          <cell r="B1239">
            <v>0</v>
          </cell>
        </row>
        <row r="1240">
          <cell r="B1240">
            <v>0</v>
          </cell>
        </row>
        <row r="1241">
          <cell r="B1241">
            <v>147400</v>
          </cell>
        </row>
        <row r="1242">
          <cell r="B1242">
            <v>0</v>
          </cell>
        </row>
        <row r="1243">
          <cell r="B1243">
            <v>0</v>
          </cell>
        </row>
        <row r="1244">
          <cell r="B1244">
            <v>0</v>
          </cell>
        </row>
        <row r="1245">
          <cell r="B1245">
            <v>0</v>
          </cell>
        </row>
        <row r="1246">
          <cell r="B1246">
            <v>0</v>
          </cell>
        </row>
        <row r="1247">
          <cell r="B1247">
            <v>3600</v>
          </cell>
        </row>
        <row r="1248">
          <cell r="B1248">
            <v>1968700</v>
          </cell>
        </row>
        <row r="1249">
          <cell r="B1249">
            <v>180200</v>
          </cell>
        </row>
        <row r="1250">
          <cell r="B1250">
            <v>135000</v>
          </cell>
        </row>
        <row r="1251">
          <cell r="B1251">
            <v>0</v>
          </cell>
        </row>
        <row r="1252">
          <cell r="B1252">
            <v>0</v>
          </cell>
        </row>
        <row r="1253">
          <cell r="B1253">
            <v>282440</v>
          </cell>
        </row>
        <row r="1254">
          <cell r="B1254">
            <v>0</v>
          </cell>
        </row>
        <row r="1255">
          <cell r="B1255">
            <v>0</v>
          </cell>
        </row>
        <row r="1256">
          <cell r="B1256">
            <v>4798847</v>
          </cell>
        </row>
        <row r="1257">
          <cell r="B1257">
            <v>113511</v>
          </cell>
        </row>
        <row r="1258">
          <cell r="B1258">
            <v>1474200</v>
          </cell>
        </row>
        <row r="1259">
          <cell r="B1259">
            <v>0</v>
          </cell>
        </row>
        <row r="1260">
          <cell r="B1260">
            <v>0</v>
          </cell>
        </row>
        <row r="1261">
          <cell r="B1261">
            <v>523772</v>
          </cell>
        </row>
        <row r="1262">
          <cell r="B1262">
            <v>0</v>
          </cell>
        </row>
        <row r="1263">
          <cell r="B1263">
            <v>0</v>
          </cell>
        </row>
        <row r="1264">
          <cell r="B1264">
            <v>0</v>
          </cell>
        </row>
        <row r="1265">
          <cell r="B1265">
            <v>0</v>
          </cell>
        </row>
        <row r="1266">
          <cell r="B1266">
            <v>0</v>
          </cell>
        </row>
        <row r="1267">
          <cell r="B1267">
            <v>8000</v>
          </cell>
        </row>
        <row r="1268">
          <cell r="B1268">
            <v>0</v>
          </cell>
        </row>
        <row r="1269">
          <cell r="B1269">
            <v>0</v>
          </cell>
        </row>
        <row r="1270">
          <cell r="B1270">
            <v>0</v>
          </cell>
        </row>
        <row r="1271">
          <cell r="B1271">
            <v>0</v>
          </cell>
        </row>
        <row r="1272">
          <cell r="B1272">
            <v>318800</v>
          </cell>
        </row>
        <row r="1273">
          <cell r="B1273">
            <v>0</v>
          </cell>
        </row>
        <row r="1274">
          <cell r="B1274">
            <v>0</v>
          </cell>
        </row>
        <row r="1275">
          <cell r="B1275">
            <v>38379</v>
          </cell>
        </row>
        <row r="1276">
          <cell r="B1276">
            <v>0</v>
          </cell>
        </row>
        <row r="1277">
          <cell r="B1277">
            <v>537094</v>
          </cell>
        </row>
        <row r="1278">
          <cell r="B1278">
            <v>0</v>
          </cell>
        </row>
        <row r="1279">
          <cell r="B1279">
            <v>18500</v>
          </cell>
        </row>
        <row r="1280">
          <cell r="B1280">
            <v>0</v>
          </cell>
        </row>
        <row r="1281">
          <cell r="B1281">
            <v>70985</v>
          </cell>
        </row>
        <row r="1282">
          <cell r="B1282">
            <v>400971</v>
          </cell>
        </row>
        <row r="1283">
          <cell r="B1283">
            <v>1486700</v>
          </cell>
        </row>
        <row r="1284">
          <cell r="B1284">
            <v>2739072</v>
          </cell>
        </row>
        <row r="1285">
          <cell r="B1285">
            <v>0</v>
          </cell>
        </row>
        <row r="1287">
          <cell r="B1287">
            <v>23264300</v>
          </cell>
        </row>
      </sheetData>
      <sheetData sheetId="65"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39400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13200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0</v>
          </cell>
        </row>
        <row r="36">
          <cell r="B36">
            <v>0</v>
          </cell>
        </row>
        <row r="37">
          <cell r="B37">
            <v>10000</v>
          </cell>
        </row>
        <row r="38">
          <cell r="B38">
            <v>0</v>
          </cell>
        </row>
        <row r="39">
          <cell r="B39">
            <v>0</v>
          </cell>
        </row>
        <row r="40">
          <cell r="B40">
            <v>0</v>
          </cell>
        </row>
        <row r="41">
          <cell r="B41">
            <v>0</v>
          </cell>
        </row>
        <row r="42">
          <cell r="B42">
            <v>0</v>
          </cell>
        </row>
        <row r="43">
          <cell r="B43">
            <v>0</v>
          </cell>
        </row>
        <row r="44">
          <cell r="B44">
            <v>0</v>
          </cell>
        </row>
        <row r="45">
          <cell r="B45">
            <v>13200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4800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97750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2231300</v>
          </cell>
        </row>
        <row r="69">
          <cell r="B69">
            <v>16000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3">
          <cell r="B73">
            <v>16000</v>
          </cell>
        </row>
        <row r="74">
          <cell r="B74">
            <v>0</v>
          </cell>
        </row>
        <row r="75">
          <cell r="B75">
            <v>0</v>
          </cell>
        </row>
        <row r="76">
          <cell r="B76">
            <v>0</v>
          </cell>
        </row>
        <row r="77">
          <cell r="B77">
            <v>0</v>
          </cell>
        </row>
        <row r="78">
          <cell r="B78">
            <v>0</v>
          </cell>
        </row>
        <row r="79">
          <cell r="B79">
            <v>0</v>
          </cell>
        </row>
        <row r="80">
          <cell r="B80">
            <v>0</v>
          </cell>
        </row>
        <row r="81">
          <cell r="B81">
            <v>0</v>
          </cell>
        </row>
        <row r="82">
          <cell r="B82">
            <v>0</v>
          </cell>
        </row>
        <row r="83">
          <cell r="B83">
            <v>0</v>
          </cell>
        </row>
        <row r="84">
          <cell r="B84">
            <v>0</v>
          </cell>
        </row>
        <row r="85">
          <cell r="B85">
            <v>0</v>
          </cell>
        </row>
        <row r="86">
          <cell r="B86">
            <v>80300</v>
          </cell>
        </row>
        <row r="87">
          <cell r="B87">
            <v>0</v>
          </cell>
        </row>
        <row r="88">
          <cell r="B88">
            <v>0</v>
          </cell>
        </row>
        <row r="89">
          <cell r="B89">
            <v>10800</v>
          </cell>
        </row>
        <row r="90">
          <cell r="B90">
            <v>0</v>
          </cell>
        </row>
        <row r="91">
          <cell r="B91">
            <v>204000</v>
          </cell>
        </row>
        <row r="92">
          <cell r="B92">
            <v>0</v>
          </cell>
        </row>
        <row r="93">
          <cell r="B93">
            <v>0</v>
          </cell>
        </row>
        <row r="94">
          <cell r="B94">
            <v>0</v>
          </cell>
        </row>
        <row r="95">
          <cell r="B95">
            <v>66500</v>
          </cell>
        </row>
        <row r="96">
          <cell r="B96">
            <v>10000</v>
          </cell>
        </row>
        <row r="97">
          <cell r="B97">
            <v>0</v>
          </cell>
        </row>
        <row r="104">
          <cell r="B104">
            <v>0</v>
          </cell>
        </row>
        <row r="105">
          <cell r="B105">
            <v>0</v>
          </cell>
        </row>
        <row r="106">
          <cell r="B106">
            <v>0</v>
          </cell>
        </row>
        <row r="107">
          <cell r="B107">
            <v>0</v>
          </cell>
        </row>
        <row r="108">
          <cell r="B108">
            <v>0</v>
          </cell>
        </row>
        <row r="109">
          <cell r="B109">
            <v>0</v>
          </cell>
        </row>
        <row r="110">
          <cell r="B110">
            <v>0</v>
          </cell>
        </row>
        <row r="111">
          <cell r="B111">
            <v>0</v>
          </cell>
        </row>
        <row r="112">
          <cell r="B112">
            <v>0</v>
          </cell>
        </row>
        <row r="113">
          <cell r="B113">
            <v>0</v>
          </cell>
        </row>
        <row r="114">
          <cell r="B114">
            <v>0</v>
          </cell>
        </row>
        <row r="115">
          <cell r="B115">
            <v>20000</v>
          </cell>
        </row>
        <row r="116">
          <cell r="B116">
            <v>0</v>
          </cell>
        </row>
        <row r="117">
          <cell r="B117">
            <v>169700</v>
          </cell>
        </row>
        <row r="118">
          <cell r="B118">
            <v>0</v>
          </cell>
        </row>
        <row r="119">
          <cell r="B119">
            <v>0</v>
          </cell>
        </row>
        <row r="120">
          <cell r="B120">
            <v>0</v>
          </cell>
        </row>
        <row r="121">
          <cell r="B121">
            <v>24000</v>
          </cell>
        </row>
        <row r="122">
          <cell r="B122">
            <v>0</v>
          </cell>
        </row>
        <row r="123">
          <cell r="B123">
            <v>0</v>
          </cell>
        </row>
        <row r="124">
          <cell r="B124">
            <v>0</v>
          </cell>
        </row>
        <row r="125">
          <cell r="B125">
            <v>0</v>
          </cell>
        </row>
        <row r="126">
          <cell r="B126">
            <v>0</v>
          </cell>
        </row>
        <row r="127">
          <cell r="B127">
            <v>0</v>
          </cell>
        </row>
        <row r="128">
          <cell r="B128">
            <v>0</v>
          </cell>
        </row>
        <row r="129">
          <cell r="B129">
            <v>0</v>
          </cell>
        </row>
        <row r="130">
          <cell r="B130">
            <v>0</v>
          </cell>
        </row>
        <row r="131">
          <cell r="B131">
            <v>0</v>
          </cell>
        </row>
        <row r="132">
          <cell r="B132">
            <v>0</v>
          </cell>
        </row>
        <row r="133">
          <cell r="B133">
            <v>0</v>
          </cell>
        </row>
        <row r="134">
          <cell r="B134">
            <v>0</v>
          </cell>
        </row>
        <row r="135">
          <cell r="B135">
            <v>0</v>
          </cell>
        </row>
        <row r="136">
          <cell r="B136">
            <v>112435</v>
          </cell>
        </row>
        <row r="137">
          <cell r="B137">
            <v>0</v>
          </cell>
        </row>
        <row r="138">
          <cell r="B138">
            <v>16544</v>
          </cell>
        </row>
        <row r="139">
          <cell r="B139">
            <v>0</v>
          </cell>
        </row>
        <row r="140">
          <cell r="B140">
            <v>0</v>
          </cell>
        </row>
        <row r="141">
          <cell r="B141">
            <v>100</v>
          </cell>
        </row>
        <row r="142">
          <cell r="B142">
            <v>0</v>
          </cell>
        </row>
        <row r="143">
          <cell r="B143">
            <v>0</v>
          </cell>
        </row>
        <row r="144">
          <cell r="B144">
            <v>0</v>
          </cell>
        </row>
        <row r="145">
          <cell r="B145">
            <v>0</v>
          </cell>
        </row>
        <row r="146">
          <cell r="B146">
            <v>0</v>
          </cell>
        </row>
        <row r="147">
          <cell r="B147">
            <v>0</v>
          </cell>
        </row>
        <row r="148">
          <cell r="B148">
            <v>0</v>
          </cell>
        </row>
        <row r="149">
          <cell r="B149">
            <v>98650</v>
          </cell>
        </row>
        <row r="150">
          <cell r="B150">
            <v>0</v>
          </cell>
        </row>
        <row r="151">
          <cell r="B151">
            <v>0</v>
          </cell>
        </row>
        <row r="152">
          <cell r="B152">
            <v>75400</v>
          </cell>
        </row>
        <row r="153">
          <cell r="B153">
            <v>0</v>
          </cell>
        </row>
        <row r="154">
          <cell r="B154">
            <v>0</v>
          </cell>
        </row>
        <row r="155">
          <cell r="B155">
            <v>0</v>
          </cell>
        </row>
        <row r="156">
          <cell r="B156">
            <v>0</v>
          </cell>
        </row>
        <row r="157">
          <cell r="B157">
            <v>0</v>
          </cell>
        </row>
        <row r="158">
          <cell r="B158">
            <v>0</v>
          </cell>
        </row>
        <row r="159">
          <cell r="B159">
            <v>0</v>
          </cell>
        </row>
        <row r="160">
          <cell r="B160">
            <v>0</v>
          </cell>
        </row>
        <row r="161">
          <cell r="B161">
            <v>0</v>
          </cell>
        </row>
        <row r="162">
          <cell r="B162">
            <v>0</v>
          </cell>
        </row>
        <row r="163">
          <cell r="B163">
            <v>0</v>
          </cell>
        </row>
        <row r="164">
          <cell r="B164">
            <v>0</v>
          </cell>
        </row>
        <row r="165">
          <cell r="B165">
            <v>0</v>
          </cell>
        </row>
        <row r="166">
          <cell r="B166">
            <v>0</v>
          </cell>
        </row>
        <row r="167">
          <cell r="B167">
            <v>2768400</v>
          </cell>
        </row>
        <row r="168">
          <cell r="B168">
            <v>0</v>
          </cell>
        </row>
        <row r="169">
          <cell r="B169">
            <v>621700</v>
          </cell>
        </row>
        <row r="170">
          <cell r="B170">
            <v>0</v>
          </cell>
        </row>
        <row r="171">
          <cell r="B171">
            <v>7500</v>
          </cell>
        </row>
        <row r="172">
          <cell r="B172">
            <v>200003</v>
          </cell>
        </row>
        <row r="173">
          <cell r="B173">
            <v>0</v>
          </cell>
        </row>
        <row r="174">
          <cell r="B174">
            <v>0</v>
          </cell>
        </row>
        <row r="175">
          <cell r="B175">
            <v>0</v>
          </cell>
        </row>
        <row r="176">
          <cell r="B176">
            <v>0</v>
          </cell>
        </row>
        <row r="177">
          <cell r="B177">
            <v>0</v>
          </cell>
        </row>
        <row r="178">
          <cell r="B178">
            <v>0</v>
          </cell>
        </row>
        <row r="179">
          <cell r="B179">
            <v>0</v>
          </cell>
        </row>
        <row r="180">
          <cell r="B180">
            <v>0</v>
          </cell>
        </row>
        <row r="181">
          <cell r="B181">
            <v>0</v>
          </cell>
        </row>
        <row r="182">
          <cell r="B182">
            <v>0</v>
          </cell>
        </row>
        <row r="183">
          <cell r="B183">
            <v>0</v>
          </cell>
        </row>
        <row r="184">
          <cell r="B184">
            <v>0</v>
          </cell>
        </row>
        <row r="185">
          <cell r="B185">
            <v>0</v>
          </cell>
        </row>
        <row r="186">
          <cell r="B186">
            <v>0</v>
          </cell>
        </row>
        <row r="187">
          <cell r="B187">
            <v>0</v>
          </cell>
        </row>
        <row r="188">
          <cell r="B188">
            <v>0</v>
          </cell>
        </row>
        <row r="189">
          <cell r="B189">
            <v>0</v>
          </cell>
        </row>
        <row r="190">
          <cell r="B190">
            <v>0</v>
          </cell>
        </row>
        <row r="191">
          <cell r="B191">
            <v>0</v>
          </cell>
        </row>
        <row r="192">
          <cell r="B192">
            <v>0</v>
          </cell>
        </row>
        <row r="193">
          <cell r="B193">
            <v>247424</v>
          </cell>
        </row>
        <row r="194">
          <cell r="B194">
            <v>0</v>
          </cell>
        </row>
        <row r="195">
          <cell r="B195">
            <v>0</v>
          </cell>
        </row>
        <row r="196">
          <cell r="B196">
            <v>0</v>
          </cell>
        </row>
        <row r="203">
          <cell r="B203">
            <v>0</v>
          </cell>
        </row>
        <row r="204">
          <cell r="B204">
            <v>0</v>
          </cell>
        </row>
        <row r="205">
          <cell r="B205">
            <v>0</v>
          </cell>
        </row>
        <row r="206">
          <cell r="B206">
            <v>3460</v>
          </cell>
        </row>
        <row r="207">
          <cell r="B207">
            <v>0</v>
          </cell>
        </row>
        <row r="208">
          <cell r="B208">
            <v>0</v>
          </cell>
        </row>
        <row r="209">
          <cell r="B209">
            <v>11000</v>
          </cell>
        </row>
        <row r="210">
          <cell r="B210">
            <v>0</v>
          </cell>
        </row>
        <row r="211">
          <cell r="B211">
            <v>0</v>
          </cell>
        </row>
        <row r="212">
          <cell r="B212">
            <v>0</v>
          </cell>
        </row>
        <row r="213">
          <cell r="B213">
            <v>0</v>
          </cell>
        </row>
        <row r="214">
          <cell r="B214">
            <v>0</v>
          </cell>
        </row>
        <row r="215">
          <cell r="B215">
            <v>0</v>
          </cell>
        </row>
        <row r="216">
          <cell r="B216">
            <v>0</v>
          </cell>
        </row>
        <row r="217">
          <cell r="B217">
            <v>0</v>
          </cell>
        </row>
        <row r="218">
          <cell r="B218">
            <v>0</v>
          </cell>
        </row>
        <row r="219">
          <cell r="B219">
            <v>0</v>
          </cell>
        </row>
        <row r="220">
          <cell r="B220">
            <v>0</v>
          </cell>
        </row>
        <row r="221">
          <cell r="B221">
            <v>0</v>
          </cell>
        </row>
        <row r="222">
          <cell r="B222">
            <v>0</v>
          </cell>
        </row>
        <row r="223">
          <cell r="B223">
            <v>0</v>
          </cell>
        </row>
        <row r="224">
          <cell r="B224">
            <v>5000</v>
          </cell>
        </row>
        <row r="225">
          <cell r="B225">
            <v>0</v>
          </cell>
        </row>
        <row r="226">
          <cell r="B226">
            <v>0</v>
          </cell>
        </row>
        <row r="227">
          <cell r="B227">
            <v>0</v>
          </cell>
        </row>
        <row r="228">
          <cell r="B228">
            <v>0</v>
          </cell>
        </row>
        <row r="229">
          <cell r="B229">
            <v>0</v>
          </cell>
        </row>
        <row r="230">
          <cell r="B230">
            <v>0</v>
          </cell>
        </row>
        <row r="231">
          <cell r="B231">
            <v>0</v>
          </cell>
        </row>
        <row r="232">
          <cell r="B232">
            <v>0</v>
          </cell>
        </row>
        <row r="233">
          <cell r="B233">
            <v>0</v>
          </cell>
        </row>
        <row r="234">
          <cell r="B234">
            <v>0</v>
          </cell>
        </row>
        <row r="235">
          <cell r="B235">
            <v>0</v>
          </cell>
        </row>
        <row r="236">
          <cell r="B236">
            <v>0</v>
          </cell>
        </row>
        <row r="237">
          <cell r="B237">
            <v>29158</v>
          </cell>
        </row>
        <row r="238">
          <cell r="B238">
            <v>0</v>
          </cell>
        </row>
        <row r="239">
          <cell r="B239">
            <v>4299459</v>
          </cell>
        </row>
        <row r="240">
          <cell r="B240">
            <v>5000</v>
          </cell>
        </row>
        <row r="241">
          <cell r="B241">
            <v>0</v>
          </cell>
        </row>
        <row r="242">
          <cell r="B242">
            <v>0</v>
          </cell>
        </row>
        <row r="243">
          <cell r="B243">
            <v>13200</v>
          </cell>
        </row>
        <row r="244">
          <cell r="B244">
            <v>0</v>
          </cell>
        </row>
        <row r="245">
          <cell r="B245">
            <v>0</v>
          </cell>
        </row>
        <row r="246">
          <cell r="B246">
            <v>0</v>
          </cell>
        </row>
        <row r="247">
          <cell r="B247">
            <v>0</v>
          </cell>
        </row>
        <row r="248">
          <cell r="B248">
            <v>0</v>
          </cell>
        </row>
        <row r="249">
          <cell r="B249">
            <v>0</v>
          </cell>
        </row>
        <row r="250">
          <cell r="B250">
            <v>0</v>
          </cell>
        </row>
        <row r="251">
          <cell r="B251">
            <v>0</v>
          </cell>
        </row>
        <row r="252">
          <cell r="B252">
            <v>0</v>
          </cell>
        </row>
        <row r="253">
          <cell r="B253">
            <v>3000</v>
          </cell>
        </row>
        <row r="254">
          <cell r="B254">
            <v>0</v>
          </cell>
        </row>
        <row r="255">
          <cell r="B255">
            <v>0</v>
          </cell>
        </row>
        <row r="256">
          <cell r="B256">
            <v>0</v>
          </cell>
        </row>
        <row r="257">
          <cell r="B257">
            <v>0</v>
          </cell>
        </row>
        <row r="258">
          <cell r="B258">
            <v>0</v>
          </cell>
        </row>
        <row r="259">
          <cell r="B259">
            <v>2000</v>
          </cell>
        </row>
        <row r="260">
          <cell r="B260">
            <v>0</v>
          </cell>
        </row>
        <row r="261">
          <cell r="B261">
            <v>0</v>
          </cell>
        </row>
        <row r="262">
          <cell r="B262">
            <v>0</v>
          </cell>
        </row>
        <row r="263">
          <cell r="B263">
            <v>0</v>
          </cell>
        </row>
        <row r="264">
          <cell r="B264">
            <v>0</v>
          </cell>
        </row>
        <row r="265">
          <cell r="B265">
            <v>0</v>
          </cell>
        </row>
        <row r="266">
          <cell r="B266">
            <v>4723850</v>
          </cell>
        </row>
        <row r="267">
          <cell r="B267">
            <v>0</v>
          </cell>
        </row>
        <row r="268">
          <cell r="B268">
            <v>36850</v>
          </cell>
        </row>
        <row r="269">
          <cell r="B269">
            <v>0</v>
          </cell>
        </row>
        <row r="270">
          <cell r="B270">
            <v>1970</v>
          </cell>
        </row>
        <row r="271">
          <cell r="B271">
            <v>0</v>
          </cell>
        </row>
        <row r="272">
          <cell r="B272">
            <v>0</v>
          </cell>
        </row>
        <row r="273">
          <cell r="B273">
            <v>0</v>
          </cell>
        </row>
        <row r="274">
          <cell r="B274">
            <v>24000</v>
          </cell>
        </row>
        <row r="275">
          <cell r="B275">
            <v>0</v>
          </cell>
        </row>
        <row r="276">
          <cell r="B276">
            <v>0</v>
          </cell>
        </row>
        <row r="277">
          <cell r="B277">
            <v>0</v>
          </cell>
        </row>
        <row r="278">
          <cell r="B278">
            <v>0</v>
          </cell>
        </row>
        <row r="279">
          <cell r="B279">
            <v>0</v>
          </cell>
        </row>
        <row r="280">
          <cell r="B280">
            <v>0</v>
          </cell>
        </row>
        <row r="281">
          <cell r="B281">
            <v>0</v>
          </cell>
        </row>
        <row r="282">
          <cell r="B282">
            <v>0</v>
          </cell>
        </row>
        <row r="283">
          <cell r="B283">
            <v>0</v>
          </cell>
        </row>
        <row r="284">
          <cell r="B284">
            <v>0</v>
          </cell>
        </row>
        <row r="285">
          <cell r="B285">
            <v>36218</v>
          </cell>
        </row>
        <row r="286">
          <cell r="B286">
            <v>10000</v>
          </cell>
        </row>
        <row r="287">
          <cell r="B287">
            <v>348100</v>
          </cell>
        </row>
        <row r="288">
          <cell r="B288">
            <v>0</v>
          </cell>
        </row>
        <row r="289">
          <cell r="B289">
            <v>0</v>
          </cell>
        </row>
        <row r="290">
          <cell r="B290">
            <v>0</v>
          </cell>
        </row>
        <row r="291">
          <cell r="B291">
            <v>8506</v>
          </cell>
        </row>
        <row r="292">
          <cell r="B292">
            <v>0</v>
          </cell>
        </row>
        <row r="293">
          <cell r="B293">
            <v>0</v>
          </cell>
        </row>
        <row r="294">
          <cell r="B294">
            <v>0</v>
          </cell>
        </row>
        <row r="295">
          <cell r="B295">
            <v>0</v>
          </cell>
        </row>
        <row r="302">
          <cell r="B302">
            <v>300000</v>
          </cell>
        </row>
        <row r="303">
          <cell r="B303">
            <v>0</v>
          </cell>
        </row>
        <row r="304">
          <cell r="B304">
            <v>0</v>
          </cell>
        </row>
        <row r="305">
          <cell r="B305">
            <v>0</v>
          </cell>
        </row>
        <row r="306">
          <cell r="B306">
            <v>0</v>
          </cell>
        </row>
        <row r="307">
          <cell r="B307">
            <v>0</v>
          </cell>
        </row>
        <row r="308">
          <cell r="B308">
            <v>0</v>
          </cell>
        </row>
        <row r="309">
          <cell r="B309">
            <v>0</v>
          </cell>
        </row>
        <row r="310">
          <cell r="B310">
            <v>0</v>
          </cell>
        </row>
        <row r="311">
          <cell r="B311">
            <v>0</v>
          </cell>
        </row>
        <row r="312">
          <cell r="B312">
            <v>0</v>
          </cell>
        </row>
        <row r="313">
          <cell r="B313">
            <v>0</v>
          </cell>
        </row>
        <row r="314">
          <cell r="B314">
            <v>0</v>
          </cell>
        </row>
        <row r="315">
          <cell r="B315">
            <v>0</v>
          </cell>
        </row>
        <row r="316">
          <cell r="B316">
            <v>0</v>
          </cell>
        </row>
        <row r="317">
          <cell r="B317">
            <v>0</v>
          </cell>
        </row>
        <row r="318">
          <cell r="B318">
            <v>0</v>
          </cell>
        </row>
        <row r="319">
          <cell r="B319">
            <v>20000</v>
          </cell>
        </row>
        <row r="320">
          <cell r="B320">
            <v>0</v>
          </cell>
        </row>
        <row r="321">
          <cell r="B321">
            <v>0</v>
          </cell>
        </row>
        <row r="322">
          <cell r="B322">
            <v>0</v>
          </cell>
        </row>
        <row r="323">
          <cell r="B323">
            <v>58000</v>
          </cell>
        </row>
        <row r="324">
          <cell r="B324">
            <v>0</v>
          </cell>
        </row>
        <row r="325">
          <cell r="B325">
            <v>0</v>
          </cell>
        </row>
        <row r="326">
          <cell r="B326">
            <v>0</v>
          </cell>
        </row>
        <row r="327">
          <cell r="B327">
            <v>0</v>
          </cell>
        </row>
        <row r="328">
          <cell r="B328">
            <v>0</v>
          </cell>
        </row>
        <row r="329">
          <cell r="B329">
            <v>0</v>
          </cell>
        </row>
        <row r="330">
          <cell r="B330">
            <v>0</v>
          </cell>
        </row>
        <row r="331">
          <cell r="B331">
            <v>0</v>
          </cell>
        </row>
        <row r="332">
          <cell r="B332">
            <v>43082</v>
          </cell>
        </row>
        <row r="333">
          <cell r="B333">
            <v>0</v>
          </cell>
        </row>
        <row r="334">
          <cell r="B334">
            <v>3000</v>
          </cell>
        </row>
        <row r="335">
          <cell r="B335">
            <v>0</v>
          </cell>
        </row>
        <row r="336">
          <cell r="B336">
            <v>0</v>
          </cell>
        </row>
        <row r="337">
          <cell r="B337">
            <v>0</v>
          </cell>
        </row>
        <row r="338">
          <cell r="B338">
            <v>19250</v>
          </cell>
        </row>
        <row r="339">
          <cell r="B339">
            <v>0</v>
          </cell>
        </row>
        <row r="340">
          <cell r="B340">
            <v>0</v>
          </cell>
        </row>
        <row r="341">
          <cell r="B341">
            <v>0</v>
          </cell>
        </row>
        <row r="342">
          <cell r="B342">
            <v>0</v>
          </cell>
        </row>
        <row r="343">
          <cell r="B343">
            <v>0</v>
          </cell>
        </row>
        <row r="344">
          <cell r="B344">
            <v>0</v>
          </cell>
        </row>
        <row r="345">
          <cell r="B345">
            <v>0</v>
          </cell>
        </row>
        <row r="346">
          <cell r="B346">
            <v>0</v>
          </cell>
        </row>
        <row r="347">
          <cell r="B347">
            <v>0</v>
          </cell>
        </row>
        <row r="348">
          <cell r="B348">
            <v>0</v>
          </cell>
        </row>
        <row r="349">
          <cell r="B349">
            <v>0</v>
          </cell>
        </row>
        <row r="350">
          <cell r="B350">
            <v>2500</v>
          </cell>
        </row>
        <row r="351">
          <cell r="B351">
            <v>0</v>
          </cell>
        </row>
        <row r="352">
          <cell r="B352">
            <v>0</v>
          </cell>
        </row>
        <row r="353">
          <cell r="B353">
            <v>0</v>
          </cell>
        </row>
        <row r="354">
          <cell r="B354">
            <v>60000</v>
          </cell>
        </row>
        <row r="355">
          <cell r="B355">
            <v>0</v>
          </cell>
        </row>
        <row r="356">
          <cell r="B356">
            <v>8500</v>
          </cell>
        </row>
        <row r="357">
          <cell r="B357">
            <v>2014600</v>
          </cell>
        </row>
        <row r="358">
          <cell r="B358">
            <v>0</v>
          </cell>
        </row>
        <row r="359">
          <cell r="B359">
            <v>0</v>
          </cell>
        </row>
        <row r="360">
          <cell r="B360">
            <v>0</v>
          </cell>
        </row>
        <row r="361">
          <cell r="B361">
            <v>0</v>
          </cell>
        </row>
        <row r="362">
          <cell r="B362">
            <v>0</v>
          </cell>
        </row>
        <row r="363">
          <cell r="B363">
            <v>0</v>
          </cell>
        </row>
        <row r="364">
          <cell r="B364">
            <v>0</v>
          </cell>
        </row>
        <row r="365">
          <cell r="B365">
            <v>2595000</v>
          </cell>
        </row>
        <row r="366">
          <cell r="B366">
            <v>36705</v>
          </cell>
        </row>
        <row r="367">
          <cell r="B367">
            <v>350000</v>
          </cell>
        </row>
        <row r="368">
          <cell r="B368">
            <v>0</v>
          </cell>
        </row>
        <row r="369">
          <cell r="B369">
            <v>0</v>
          </cell>
        </row>
        <row r="370">
          <cell r="B370">
            <v>16005</v>
          </cell>
        </row>
        <row r="371">
          <cell r="B371">
            <v>0</v>
          </cell>
        </row>
        <row r="372">
          <cell r="B372">
            <v>0</v>
          </cell>
        </row>
        <row r="373">
          <cell r="B373">
            <v>37936</v>
          </cell>
        </row>
        <row r="374">
          <cell r="B374">
            <v>0</v>
          </cell>
        </row>
        <row r="375">
          <cell r="B375">
            <v>0</v>
          </cell>
        </row>
        <row r="376">
          <cell r="B376">
            <v>0</v>
          </cell>
        </row>
        <row r="377">
          <cell r="B377">
            <v>11000</v>
          </cell>
        </row>
        <row r="378">
          <cell r="B378">
            <v>20000</v>
          </cell>
        </row>
        <row r="379">
          <cell r="B379">
            <v>0</v>
          </cell>
        </row>
        <row r="380">
          <cell r="B380">
            <v>0</v>
          </cell>
        </row>
        <row r="381">
          <cell r="B381">
            <v>0</v>
          </cell>
        </row>
        <row r="382">
          <cell r="B382">
            <v>0</v>
          </cell>
        </row>
        <row r="383">
          <cell r="B383">
            <v>709150</v>
          </cell>
        </row>
        <row r="384">
          <cell r="B384">
            <v>0</v>
          </cell>
        </row>
        <row r="385">
          <cell r="B385">
            <v>0</v>
          </cell>
        </row>
        <row r="386">
          <cell r="B386">
            <v>2500</v>
          </cell>
        </row>
        <row r="387">
          <cell r="B387">
            <v>13500</v>
          </cell>
        </row>
        <row r="388">
          <cell r="B388">
            <v>0</v>
          </cell>
        </row>
        <row r="389">
          <cell r="B389">
            <v>0</v>
          </cell>
        </row>
        <row r="390">
          <cell r="B390">
            <v>0</v>
          </cell>
        </row>
        <row r="391">
          <cell r="B391">
            <v>0</v>
          </cell>
        </row>
        <row r="392">
          <cell r="B392">
            <v>217600</v>
          </cell>
        </row>
        <row r="393">
          <cell r="B393">
            <v>38700</v>
          </cell>
        </row>
        <row r="394">
          <cell r="B394">
            <v>0</v>
          </cell>
        </row>
        <row r="402">
          <cell r="B402">
            <v>0</v>
          </cell>
        </row>
        <row r="403">
          <cell r="B403">
            <v>0</v>
          </cell>
        </row>
        <row r="404">
          <cell r="B404">
            <v>0</v>
          </cell>
        </row>
        <row r="405">
          <cell r="B405">
            <v>0</v>
          </cell>
        </row>
        <row r="406">
          <cell r="B406">
            <v>0</v>
          </cell>
        </row>
        <row r="407">
          <cell r="B407">
            <v>0</v>
          </cell>
        </row>
        <row r="408">
          <cell r="B408">
            <v>0</v>
          </cell>
        </row>
        <row r="409">
          <cell r="B409">
            <v>0</v>
          </cell>
        </row>
        <row r="410">
          <cell r="B410">
            <v>0</v>
          </cell>
        </row>
        <row r="411">
          <cell r="B411">
            <v>0</v>
          </cell>
        </row>
        <row r="412">
          <cell r="B412">
            <v>0</v>
          </cell>
        </row>
        <row r="413">
          <cell r="B413">
            <v>0</v>
          </cell>
        </row>
        <row r="414">
          <cell r="B414">
            <v>0</v>
          </cell>
        </row>
        <row r="415">
          <cell r="B415">
            <v>0</v>
          </cell>
        </row>
        <row r="416">
          <cell r="B416">
            <v>0</v>
          </cell>
        </row>
        <row r="417">
          <cell r="B417">
            <v>160</v>
          </cell>
        </row>
        <row r="418">
          <cell r="B418">
            <v>0</v>
          </cell>
        </row>
        <row r="419">
          <cell r="B419">
            <v>0</v>
          </cell>
        </row>
        <row r="420">
          <cell r="B420">
            <v>0</v>
          </cell>
        </row>
        <row r="421">
          <cell r="B421">
            <v>0</v>
          </cell>
        </row>
        <row r="422">
          <cell r="B422">
            <v>0</v>
          </cell>
        </row>
        <row r="423">
          <cell r="B423">
            <v>0</v>
          </cell>
        </row>
        <row r="424">
          <cell r="B424">
            <v>0</v>
          </cell>
        </row>
        <row r="425">
          <cell r="B425">
            <v>0</v>
          </cell>
        </row>
        <row r="426">
          <cell r="B426">
            <v>0</v>
          </cell>
        </row>
        <row r="427">
          <cell r="B427">
            <v>0</v>
          </cell>
        </row>
        <row r="428">
          <cell r="B428">
            <v>0</v>
          </cell>
        </row>
        <row r="429">
          <cell r="B429">
            <v>0</v>
          </cell>
        </row>
        <row r="430">
          <cell r="B430">
            <v>0</v>
          </cell>
        </row>
        <row r="431">
          <cell r="B431">
            <v>0</v>
          </cell>
        </row>
        <row r="432">
          <cell r="B432">
            <v>0</v>
          </cell>
        </row>
        <row r="433">
          <cell r="B433">
            <v>0</v>
          </cell>
        </row>
        <row r="434">
          <cell r="B434">
            <v>0</v>
          </cell>
        </row>
        <row r="435">
          <cell r="B435">
            <v>0</v>
          </cell>
        </row>
        <row r="436">
          <cell r="B436">
            <v>0</v>
          </cell>
        </row>
        <row r="437">
          <cell r="B437">
            <v>0</v>
          </cell>
        </row>
        <row r="438">
          <cell r="B438">
            <v>0</v>
          </cell>
        </row>
        <row r="439">
          <cell r="B439">
            <v>0</v>
          </cell>
        </row>
        <row r="440">
          <cell r="B440">
            <v>0</v>
          </cell>
        </row>
        <row r="441">
          <cell r="B441">
            <v>0</v>
          </cell>
        </row>
        <row r="442">
          <cell r="B442">
            <v>0</v>
          </cell>
        </row>
        <row r="443">
          <cell r="B443">
            <v>0</v>
          </cell>
        </row>
        <row r="444">
          <cell r="B444">
            <v>0</v>
          </cell>
        </row>
        <row r="445">
          <cell r="B445">
            <v>0</v>
          </cell>
        </row>
        <row r="446">
          <cell r="B446">
            <v>0</v>
          </cell>
        </row>
        <row r="447">
          <cell r="B447">
            <v>0</v>
          </cell>
        </row>
        <row r="448">
          <cell r="B448">
            <v>0</v>
          </cell>
        </row>
        <row r="449">
          <cell r="B449">
            <v>0</v>
          </cell>
        </row>
        <row r="450">
          <cell r="B450">
            <v>0</v>
          </cell>
        </row>
        <row r="451">
          <cell r="B451">
            <v>0</v>
          </cell>
        </row>
        <row r="452">
          <cell r="B452">
            <v>0</v>
          </cell>
        </row>
        <row r="453">
          <cell r="B453">
            <v>0</v>
          </cell>
        </row>
        <row r="454">
          <cell r="B454">
            <v>0</v>
          </cell>
        </row>
        <row r="455">
          <cell r="B455">
            <v>0</v>
          </cell>
        </row>
        <row r="456">
          <cell r="B456">
            <v>0</v>
          </cell>
        </row>
        <row r="457">
          <cell r="B457">
            <v>0</v>
          </cell>
        </row>
        <row r="458">
          <cell r="B458">
            <v>0</v>
          </cell>
        </row>
        <row r="459">
          <cell r="B459">
            <v>0</v>
          </cell>
        </row>
        <row r="460">
          <cell r="B460">
            <v>0</v>
          </cell>
        </row>
        <row r="461">
          <cell r="B461">
            <v>0</v>
          </cell>
        </row>
        <row r="462">
          <cell r="B462">
            <v>0</v>
          </cell>
        </row>
        <row r="463">
          <cell r="B463">
            <v>0</v>
          </cell>
        </row>
        <row r="464">
          <cell r="B464">
            <v>0</v>
          </cell>
        </row>
        <row r="465">
          <cell r="B465">
            <v>0</v>
          </cell>
        </row>
        <row r="466">
          <cell r="B466">
            <v>0</v>
          </cell>
        </row>
        <row r="467">
          <cell r="B467">
            <v>0</v>
          </cell>
        </row>
        <row r="468">
          <cell r="B468">
            <v>0</v>
          </cell>
        </row>
        <row r="469">
          <cell r="B469">
            <v>0</v>
          </cell>
        </row>
        <row r="470">
          <cell r="B470">
            <v>0</v>
          </cell>
        </row>
        <row r="471">
          <cell r="B471">
            <v>0</v>
          </cell>
        </row>
        <row r="472">
          <cell r="B472">
            <v>0</v>
          </cell>
        </row>
        <row r="473">
          <cell r="B473">
            <v>0</v>
          </cell>
        </row>
        <row r="474">
          <cell r="B474">
            <v>0</v>
          </cell>
        </row>
        <row r="475">
          <cell r="B475">
            <v>0</v>
          </cell>
        </row>
        <row r="476">
          <cell r="B476">
            <v>0</v>
          </cell>
        </row>
        <row r="477">
          <cell r="B477">
            <v>0</v>
          </cell>
        </row>
        <row r="478">
          <cell r="B478">
            <v>0</v>
          </cell>
        </row>
        <row r="479">
          <cell r="B479">
            <v>0</v>
          </cell>
        </row>
        <row r="480">
          <cell r="B480">
            <v>0</v>
          </cell>
        </row>
        <row r="481">
          <cell r="B481">
            <v>0</v>
          </cell>
        </row>
        <row r="482">
          <cell r="B482">
            <v>0</v>
          </cell>
        </row>
        <row r="483">
          <cell r="B483">
            <v>0</v>
          </cell>
        </row>
        <row r="484">
          <cell r="B484">
            <v>0</v>
          </cell>
        </row>
        <row r="485">
          <cell r="B485">
            <v>0</v>
          </cell>
        </row>
        <row r="486">
          <cell r="B486">
            <v>0</v>
          </cell>
        </row>
        <row r="487">
          <cell r="B487">
            <v>0</v>
          </cell>
        </row>
        <row r="488">
          <cell r="B488">
            <v>0</v>
          </cell>
        </row>
        <row r="489">
          <cell r="B489">
            <v>0</v>
          </cell>
        </row>
        <row r="490">
          <cell r="B490">
            <v>0</v>
          </cell>
        </row>
        <row r="491">
          <cell r="B491">
            <v>0</v>
          </cell>
        </row>
        <row r="492">
          <cell r="B492">
            <v>0</v>
          </cell>
        </row>
        <row r="493">
          <cell r="B493">
            <v>0</v>
          </cell>
        </row>
        <row r="494">
          <cell r="B494">
            <v>0</v>
          </cell>
        </row>
        <row r="501">
          <cell r="B501">
            <v>200000</v>
          </cell>
        </row>
        <row r="502">
          <cell r="B502">
            <v>0</v>
          </cell>
        </row>
        <row r="503">
          <cell r="B503">
            <v>0</v>
          </cell>
        </row>
        <row r="504">
          <cell r="B504">
            <v>0</v>
          </cell>
        </row>
        <row r="505">
          <cell r="B505">
            <v>0</v>
          </cell>
        </row>
        <row r="506">
          <cell r="B506">
            <v>0</v>
          </cell>
        </row>
        <row r="507">
          <cell r="B507">
            <v>0</v>
          </cell>
        </row>
        <row r="508">
          <cell r="B508">
            <v>0</v>
          </cell>
        </row>
        <row r="509">
          <cell r="B509">
            <v>23450</v>
          </cell>
        </row>
        <row r="510">
          <cell r="B510">
            <v>0</v>
          </cell>
        </row>
        <row r="511">
          <cell r="B511">
            <v>0</v>
          </cell>
        </row>
        <row r="512">
          <cell r="B512">
            <v>0</v>
          </cell>
        </row>
        <row r="513">
          <cell r="B513">
            <v>0</v>
          </cell>
        </row>
        <row r="514">
          <cell r="B514">
            <v>0</v>
          </cell>
        </row>
        <row r="515">
          <cell r="B515">
            <v>0</v>
          </cell>
        </row>
        <row r="516">
          <cell r="B516">
            <v>0</v>
          </cell>
        </row>
        <row r="517">
          <cell r="B517">
            <v>0</v>
          </cell>
        </row>
        <row r="518">
          <cell r="B518">
            <v>0</v>
          </cell>
        </row>
        <row r="519">
          <cell r="B519">
            <v>0</v>
          </cell>
        </row>
        <row r="520">
          <cell r="B520">
            <v>0</v>
          </cell>
        </row>
        <row r="521">
          <cell r="B521">
            <v>0</v>
          </cell>
        </row>
        <row r="522">
          <cell r="B522">
            <v>0</v>
          </cell>
        </row>
        <row r="523">
          <cell r="B523">
            <v>0</v>
          </cell>
        </row>
        <row r="524">
          <cell r="B524">
            <v>0</v>
          </cell>
        </row>
        <row r="525">
          <cell r="B525">
            <v>0</v>
          </cell>
        </row>
        <row r="526">
          <cell r="B526">
            <v>0</v>
          </cell>
        </row>
        <row r="527">
          <cell r="B527">
            <v>21700</v>
          </cell>
        </row>
        <row r="528">
          <cell r="B528">
            <v>0</v>
          </cell>
        </row>
        <row r="529">
          <cell r="B529">
            <v>0</v>
          </cell>
        </row>
        <row r="530">
          <cell r="B530">
            <v>0</v>
          </cell>
        </row>
        <row r="531">
          <cell r="B531">
            <v>0</v>
          </cell>
        </row>
        <row r="532">
          <cell r="B532">
            <v>0</v>
          </cell>
        </row>
        <row r="533">
          <cell r="B533">
            <v>0</v>
          </cell>
        </row>
        <row r="534">
          <cell r="B534">
            <v>0</v>
          </cell>
        </row>
        <row r="535">
          <cell r="B535">
            <v>0</v>
          </cell>
        </row>
        <row r="536">
          <cell r="B536">
            <v>0</v>
          </cell>
        </row>
        <row r="537">
          <cell r="B537">
            <v>0</v>
          </cell>
        </row>
        <row r="538">
          <cell r="B538">
            <v>0</v>
          </cell>
        </row>
        <row r="539">
          <cell r="B539">
            <v>0</v>
          </cell>
        </row>
        <row r="540">
          <cell r="B540">
            <v>0</v>
          </cell>
        </row>
        <row r="541">
          <cell r="B541">
            <v>0</v>
          </cell>
        </row>
        <row r="542">
          <cell r="B542">
            <v>0</v>
          </cell>
        </row>
        <row r="543">
          <cell r="B543">
            <v>0</v>
          </cell>
        </row>
        <row r="544">
          <cell r="B544">
            <v>0</v>
          </cell>
        </row>
        <row r="545">
          <cell r="B545">
            <v>0</v>
          </cell>
        </row>
        <row r="546">
          <cell r="B546">
            <v>0</v>
          </cell>
        </row>
        <row r="547">
          <cell r="B547">
            <v>0</v>
          </cell>
        </row>
        <row r="548">
          <cell r="B548">
            <v>0</v>
          </cell>
        </row>
        <row r="549">
          <cell r="B549">
            <v>0</v>
          </cell>
        </row>
        <row r="550">
          <cell r="B550">
            <v>0</v>
          </cell>
        </row>
        <row r="551">
          <cell r="B551">
            <v>0</v>
          </cell>
        </row>
        <row r="552">
          <cell r="B552">
            <v>0</v>
          </cell>
        </row>
        <row r="553">
          <cell r="B553">
            <v>0</v>
          </cell>
        </row>
        <row r="554">
          <cell r="B554">
            <v>0</v>
          </cell>
        </row>
        <row r="555">
          <cell r="B555">
            <v>0</v>
          </cell>
        </row>
        <row r="556">
          <cell r="B556">
            <v>0</v>
          </cell>
        </row>
        <row r="557">
          <cell r="B557">
            <v>0</v>
          </cell>
        </row>
        <row r="558">
          <cell r="B558">
            <v>48750</v>
          </cell>
        </row>
        <row r="559">
          <cell r="B559">
            <v>0</v>
          </cell>
        </row>
        <row r="560">
          <cell r="B560">
            <v>0</v>
          </cell>
        </row>
        <row r="561">
          <cell r="B561">
            <v>0</v>
          </cell>
        </row>
        <row r="562">
          <cell r="B562">
            <v>0</v>
          </cell>
        </row>
        <row r="563">
          <cell r="B563">
            <v>0</v>
          </cell>
        </row>
        <row r="564">
          <cell r="B564">
            <v>32500</v>
          </cell>
        </row>
        <row r="565">
          <cell r="B565">
            <v>0</v>
          </cell>
        </row>
        <row r="566">
          <cell r="B566">
            <v>0</v>
          </cell>
        </row>
        <row r="567">
          <cell r="B567">
            <v>0</v>
          </cell>
        </row>
        <row r="568">
          <cell r="B568">
            <v>0</v>
          </cell>
        </row>
        <row r="569">
          <cell r="B569">
            <v>0</v>
          </cell>
        </row>
        <row r="570">
          <cell r="B570">
            <v>0</v>
          </cell>
        </row>
        <row r="571">
          <cell r="B571">
            <v>0</v>
          </cell>
        </row>
        <row r="572">
          <cell r="B572">
            <v>0</v>
          </cell>
        </row>
        <row r="573">
          <cell r="B573">
            <v>0</v>
          </cell>
        </row>
        <row r="574">
          <cell r="B574">
            <v>0</v>
          </cell>
        </row>
        <row r="575">
          <cell r="B575">
            <v>0</v>
          </cell>
        </row>
        <row r="576">
          <cell r="B576">
            <v>0</v>
          </cell>
        </row>
        <row r="577">
          <cell r="B577">
            <v>0</v>
          </cell>
        </row>
        <row r="578">
          <cell r="B578">
            <v>0</v>
          </cell>
        </row>
        <row r="579">
          <cell r="B579">
            <v>0</v>
          </cell>
        </row>
        <row r="580">
          <cell r="B580">
            <v>0</v>
          </cell>
        </row>
        <row r="581">
          <cell r="B581">
            <v>0</v>
          </cell>
        </row>
        <row r="582">
          <cell r="B582">
            <v>0</v>
          </cell>
        </row>
        <row r="583">
          <cell r="B583">
            <v>0</v>
          </cell>
        </row>
        <row r="584">
          <cell r="B584">
            <v>0</v>
          </cell>
        </row>
        <row r="585">
          <cell r="B585">
            <v>40000</v>
          </cell>
        </row>
        <row r="586">
          <cell r="B586">
            <v>0</v>
          </cell>
        </row>
        <row r="587">
          <cell r="B587">
            <v>0</v>
          </cell>
        </row>
        <row r="588">
          <cell r="B588">
            <v>0</v>
          </cell>
        </row>
        <row r="589">
          <cell r="B589">
            <v>0</v>
          </cell>
        </row>
        <row r="590">
          <cell r="B590">
            <v>0</v>
          </cell>
        </row>
        <row r="591">
          <cell r="B591">
            <v>0</v>
          </cell>
        </row>
        <row r="592">
          <cell r="B592">
            <v>36000</v>
          </cell>
        </row>
        <row r="593">
          <cell r="B593">
            <v>0</v>
          </cell>
        </row>
        <row r="600">
          <cell r="B600">
            <v>0</v>
          </cell>
        </row>
        <row r="601">
          <cell r="B601">
            <v>0</v>
          </cell>
        </row>
        <row r="602">
          <cell r="B602">
            <v>0</v>
          </cell>
        </row>
        <row r="603">
          <cell r="B603">
            <v>0</v>
          </cell>
        </row>
        <row r="604">
          <cell r="B604">
            <v>0</v>
          </cell>
        </row>
        <row r="605">
          <cell r="B605">
            <v>0</v>
          </cell>
        </row>
        <row r="606">
          <cell r="B606">
            <v>0</v>
          </cell>
        </row>
        <row r="607">
          <cell r="B607">
            <v>0</v>
          </cell>
        </row>
        <row r="608">
          <cell r="B608">
            <v>5000</v>
          </cell>
        </row>
        <row r="609">
          <cell r="B609">
            <v>0</v>
          </cell>
        </row>
        <row r="610">
          <cell r="B610">
            <v>0</v>
          </cell>
        </row>
        <row r="611">
          <cell r="B611">
            <v>0</v>
          </cell>
        </row>
        <row r="612">
          <cell r="B612">
            <v>0</v>
          </cell>
        </row>
        <row r="613">
          <cell r="B613">
            <v>0</v>
          </cell>
        </row>
        <row r="614">
          <cell r="B614">
            <v>0</v>
          </cell>
        </row>
        <row r="615">
          <cell r="B615">
            <v>0</v>
          </cell>
        </row>
        <row r="616">
          <cell r="B616">
            <v>0</v>
          </cell>
        </row>
        <row r="617">
          <cell r="B617">
            <v>0</v>
          </cell>
        </row>
        <row r="618">
          <cell r="B618">
            <v>0</v>
          </cell>
        </row>
        <row r="619">
          <cell r="B619">
            <v>0</v>
          </cell>
        </row>
        <row r="620">
          <cell r="B620">
            <v>0</v>
          </cell>
        </row>
        <row r="621">
          <cell r="B621">
            <v>0</v>
          </cell>
        </row>
        <row r="622">
          <cell r="B622">
            <v>0</v>
          </cell>
        </row>
        <row r="623">
          <cell r="B623">
            <v>0</v>
          </cell>
        </row>
        <row r="624">
          <cell r="B624">
            <v>0</v>
          </cell>
        </row>
        <row r="625">
          <cell r="B625">
            <v>0</v>
          </cell>
        </row>
        <row r="626">
          <cell r="B626">
            <v>0</v>
          </cell>
        </row>
        <row r="627">
          <cell r="B627">
            <v>0</v>
          </cell>
        </row>
        <row r="628">
          <cell r="B628">
            <v>0</v>
          </cell>
        </row>
        <row r="629">
          <cell r="B629">
            <v>0</v>
          </cell>
        </row>
        <row r="630">
          <cell r="B630">
            <v>0</v>
          </cell>
        </row>
        <row r="631">
          <cell r="B631">
            <v>0</v>
          </cell>
        </row>
        <row r="632">
          <cell r="B632">
            <v>0</v>
          </cell>
        </row>
        <row r="633">
          <cell r="B633">
            <v>0</v>
          </cell>
        </row>
        <row r="634">
          <cell r="B634">
            <v>0</v>
          </cell>
        </row>
        <row r="635">
          <cell r="B635">
            <v>0</v>
          </cell>
        </row>
        <row r="636">
          <cell r="B636">
            <v>0</v>
          </cell>
        </row>
        <row r="637">
          <cell r="B637">
            <v>0</v>
          </cell>
        </row>
        <row r="638">
          <cell r="B638">
            <v>0</v>
          </cell>
        </row>
        <row r="639">
          <cell r="B639">
            <v>0</v>
          </cell>
        </row>
        <row r="640">
          <cell r="B640">
            <v>0</v>
          </cell>
        </row>
        <row r="641">
          <cell r="B641">
            <v>0</v>
          </cell>
        </row>
        <row r="642">
          <cell r="B642">
            <v>0</v>
          </cell>
        </row>
        <row r="643">
          <cell r="B643">
            <v>0</v>
          </cell>
        </row>
        <row r="644">
          <cell r="B644">
            <v>0</v>
          </cell>
        </row>
        <row r="645">
          <cell r="B645">
            <v>0</v>
          </cell>
        </row>
        <row r="646">
          <cell r="B646">
            <v>0</v>
          </cell>
        </row>
        <row r="647">
          <cell r="B647">
            <v>0</v>
          </cell>
        </row>
        <row r="648">
          <cell r="B648">
            <v>0</v>
          </cell>
        </row>
        <row r="649">
          <cell r="B649">
            <v>0</v>
          </cell>
        </row>
        <row r="650">
          <cell r="B650">
            <v>0</v>
          </cell>
        </row>
        <row r="651">
          <cell r="B651">
            <v>0</v>
          </cell>
        </row>
        <row r="652">
          <cell r="B652">
            <v>0</v>
          </cell>
        </row>
        <row r="653">
          <cell r="B653">
            <v>0</v>
          </cell>
        </row>
        <row r="654">
          <cell r="B654">
            <v>0</v>
          </cell>
        </row>
        <row r="655">
          <cell r="B655">
            <v>0</v>
          </cell>
        </row>
        <row r="656">
          <cell r="B656">
            <v>0</v>
          </cell>
        </row>
        <row r="657">
          <cell r="B657">
            <v>16250</v>
          </cell>
        </row>
        <row r="658">
          <cell r="B658">
            <v>0</v>
          </cell>
        </row>
        <row r="659">
          <cell r="B659">
            <v>0</v>
          </cell>
        </row>
        <row r="660">
          <cell r="B660">
            <v>0</v>
          </cell>
        </row>
        <row r="661">
          <cell r="B661">
            <v>0</v>
          </cell>
        </row>
        <row r="662">
          <cell r="B662">
            <v>0</v>
          </cell>
        </row>
        <row r="663">
          <cell r="B663">
            <v>0</v>
          </cell>
        </row>
        <row r="664">
          <cell r="B664">
            <v>0</v>
          </cell>
        </row>
        <row r="665">
          <cell r="B665">
            <v>0</v>
          </cell>
        </row>
        <row r="666">
          <cell r="B666">
            <v>0</v>
          </cell>
        </row>
        <row r="667">
          <cell r="B667">
            <v>0</v>
          </cell>
        </row>
        <row r="668">
          <cell r="B668">
            <v>0</v>
          </cell>
        </row>
        <row r="669">
          <cell r="B669">
            <v>0</v>
          </cell>
        </row>
        <row r="670">
          <cell r="B670">
            <v>0</v>
          </cell>
        </row>
        <row r="671">
          <cell r="B671">
            <v>0</v>
          </cell>
        </row>
        <row r="672">
          <cell r="B672">
            <v>0</v>
          </cell>
        </row>
        <row r="673">
          <cell r="B673">
            <v>0</v>
          </cell>
        </row>
        <row r="674">
          <cell r="B674">
            <v>0</v>
          </cell>
        </row>
        <row r="675">
          <cell r="B675">
            <v>0</v>
          </cell>
        </row>
        <row r="676">
          <cell r="B676">
            <v>0</v>
          </cell>
        </row>
        <row r="677">
          <cell r="B677">
            <v>0</v>
          </cell>
        </row>
        <row r="678">
          <cell r="B678">
            <v>0</v>
          </cell>
        </row>
        <row r="679">
          <cell r="B679">
            <v>0</v>
          </cell>
        </row>
        <row r="680">
          <cell r="B680">
            <v>0</v>
          </cell>
        </row>
        <row r="681">
          <cell r="B681">
            <v>0</v>
          </cell>
        </row>
        <row r="682">
          <cell r="B682">
            <v>0</v>
          </cell>
        </row>
        <row r="683">
          <cell r="B683">
            <v>0</v>
          </cell>
        </row>
        <row r="684">
          <cell r="B684">
            <v>0</v>
          </cell>
        </row>
        <row r="685">
          <cell r="B685">
            <v>0</v>
          </cell>
        </row>
        <row r="686">
          <cell r="B686">
            <v>0</v>
          </cell>
        </row>
        <row r="687">
          <cell r="B687">
            <v>0</v>
          </cell>
        </row>
        <row r="688">
          <cell r="B688">
            <v>0</v>
          </cell>
        </row>
        <row r="689">
          <cell r="B689">
            <v>0</v>
          </cell>
        </row>
        <row r="690">
          <cell r="B690">
            <v>0</v>
          </cell>
        </row>
        <row r="691">
          <cell r="B691">
            <v>0</v>
          </cell>
        </row>
        <row r="692">
          <cell r="B692">
            <v>0</v>
          </cell>
        </row>
        <row r="699">
          <cell r="B699">
            <v>270464</v>
          </cell>
        </row>
        <row r="700">
          <cell r="B700">
            <v>0</v>
          </cell>
        </row>
        <row r="701">
          <cell r="B701">
            <v>0</v>
          </cell>
        </row>
        <row r="702">
          <cell r="B702">
            <v>0</v>
          </cell>
        </row>
        <row r="703">
          <cell r="B703">
            <v>0</v>
          </cell>
        </row>
        <row r="704">
          <cell r="B704">
            <v>0</v>
          </cell>
        </row>
        <row r="705">
          <cell r="B705">
            <v>0</v>
          </cell>
        </row>
        <row r="706">
          <cell r="B706">
            <v>0</v>
          </cell>
        </row>
        <row r="707">
          <cell r="B707">
            <v>16250</v>
          </cell>
        </row>
        <row r="708">
          <cell r="B708">
            <v>0</v>
          </cell>
        </row>
        <row r="709">
          <cell r="B709">
            <v>0</v>
          </cell>
        </row>
        <row r="710">
          <cell r="B710">
            <v>10000</v>
          </cell>
        </row>
        <row r="711">
          <cell r="B711">
            <v>0</v>
          </cell>
        </row>
        <row r="712">
          <cell r="B712">
            <v>0</v>
          </cell>
        </row>
        <row r="713">
          <cell r="B713">
            <v>0</v>
          </cell>
        </row>
        <row r="714">
          <cell r="B714">
            <v>0</v>
          </cell>
        </row>
        <row r="715">
          <cell r="B715">
            <v>0</v>
          </cell>
        </row>
        <row r="716">
          <cell r="B716">
            <v>0</v>
          </cell>
        </row>
        <row r="717">
          <cell r="B717">
            <v>0</v>
          </cell>
        </row>
        <row r="718">
          <cell r="B718">
            <v>0</v>
          </cell>
        </row>
        <row r="719">
          <cell r="B719">
            <v>0</v>
          </cell>
        </row>
        <row r="720">
          <cell r="B720">
            <v>300000</v>
          </cell>
        </row>
        <row r="721">
          <cell r="B721">
            <v>0</v>
          </cell>
        </row>
        <row r="722">
          <cell r="B722">
            <v>0</v>
          </cell>
        </row>
        <row r="723">
          <cell r="B723">
            <v>0</v>
          </cell>
        </row>
        <row r="724">
          <cell r="B724">
            <v>0</v>
          </cell>
        </row>
        <row r="725">
          <cell r="B725">
            <v>0</v>
          </cell>
        </row>
        <row r="726">
          <cell r="B726">
            <v>0</v>
          </cell>
        </row>
        <row r="727">
          <cell r="B727">
            <v>0</v>
          </cell>
        </row>
        <row r="728">
          <cell r="B728">
            <v>0</v>
          </cell>
        </row>
        <row r="729">
          <cell r="B729">
            <v>0</v>
          </cell>
        </row>
        <row r="730">
          <cell r="B730">
            <v>0</v>
          </cell>
        </row>
        <row r="731">
          <cell r="B731">
            <v>0</v>
          </cell>
        </row>
        <row r="732">
          <cell r="B732">
            <v>0</v>
          </cell>
        </row>
        <row r="733">
          <cell r="B733">
            <v>0</v>
          </cell>
        </row>
        <row r="734">
          <cell r="B734">
            <v>0</v>
          </cell>
        </row>
        <row r="735">
          <cell r="B735">
            <v>0</v>
          </cell>
        </row>
        <row r="736">
          <cell r="B736">
            <v>0</v>
          </cell>
        </row>
        <row r="737">
          <cell r="B737">
            <v>0</v>
          </cell>
        </row>
        <row r="738">
          <cell r="B738">
            <v>0</v>
          </cell>
        </row>
        <row r="739">
          <cell r="B739">
            <v>0</v>
          </cell>
        </row>
        <row r="740">
          <cell r="B740">
            <v>0</v>
          </cell>
        </row>
        <row r="741">
          <cell r="B741">
            <v>0</v>
          </cell>
        </row>
        <row r="742">
          <cell r="B742">
            <v>0</v>
          </cell>
        </row>
        <row r="743">
          <cell r="B743">
            <v>0</v>
          </cell>
        </row>
        <row r="744">
          <cell r="B744">
            <v>0</v>
          </cell>
        </row>
        <row r="745">
          <cell r="B745">
            <v>0</v>
          </cell>
        </row>
        <row r="746">
          <cell r="B746">
            <v>0</v>
          </cell>
        </row>
        <row r="747">
          <cell r="B747">
            <v>0</v>
          </cell>
        </row>
        <row r="748">
          <cell r="B748">
            <v>0</v>
          </cell>
        </row>
        <row r="749">
          <cell r="B749">
            <v>0</v>
          </cell>
        </row>
        <row r="750">
          <cell r="B750">
            <v>0</v>
          </cell>
        </row>
        <row r="751">
          <cell r="B751">
            <v>0</v>
          </cell>
        </row>
        <row r="752">
          <cell r="B752">
            <v>0</v>
          </cell>
        </row>
        <row r="753">
          <cell r="B753">
            <v>0</v>
          </cell>
        </row>
        <row r="754">
          <cell r="B754">
            <v>0</v>
          </cell>
        </row>
        <row r="755">
          <cell r="B755">
            <v>0</v>
          </cell>
        </row>
        <row r="756">
          <cell r="B756">
            <v>17750</v>
          </cell>
        </row>
        <row r="757">
          <cell r="B757">
            <v>0</v>
          </cell>
        </row>
        <row r="758">
          <cell r="B758">
            <v>0</v>
          </cell>
        </row>
        <row r="759">
          <cell r="B759">
            <v>0</v>
          </cell>
        </row>
        <row r="760">
          <cell r="B760">
            <v>0</v>
          </cell>
        </row>
        <row r="761">
          <cell r="B761">
            <v>0</v>
          </cell>
        </row>
        <row r="762">
          <cell r="B762">
            <v>0</v>
          </cell>
        </row>
        <row r="763">
          <cell r="B763">
            <v>0</v>
          </cell>
        </row>
        <row r="764">
          <cell r="B764">
            <v>0</v>
          </cell>
        </row>
        <row r="765">
          <cell r="B765">
            <v>0</v>
          </cell>
        </row>
        <row r="766">
          <cell r="B766">
            <v>0</v>
          </cell>
        </row>
        <row r="767">
          <cell r="B767">
            <v>0</v>
          </cell>
        </row>
        <row r="768">
          <cell r="B768">
            <v>0</v>
          </cell>
        </row>
        <row r="769">
          <cell r="B769">
            <v>0</v>
          </cell>
        </row>
        <row r="770">
          <cell r="B770">
            <v>0</v>
          </cell>
        </row>
        <row r="771">
          <cell r="B771">
            <v>0</v>
          </cell>
        </row>
        <row r="772">
          <cell r="B772">
            <v>0</v>
          </cell>
        </row>
        <row r="773">
          <cell r="B773">
            <v>0</v>
          </cell>
        </row>
        <row r="774">
          <cell r="B774">
            <v>0</v>
          </cell>
        </row>
        <row r="775">
          <cell r="B775">
            <v>0</v>
          </cell>
        </row>
        <row r="776">
          <cell r="B776">
            <v>0</v>
          </cell>
        </row>
        <row r="777">
          <cell r="B777">
            <v>0</v>
          </cell>
        </row>
        <row r="778">
          <cell r="B778">
            <v>0</v>
          </cell>
        </row>
        <row r="779">
          <cell r="B779">
            <v>0</v>
          </cell>
        </row>
        <row r="780">
          <cell r="B780">
            <v>0</v>
          </cell>
        </row>
        <row r="781">
          <cell r="B781">
            <v>0</v>
          </cell>
        </row>
        <row r="782">
          <cell r="B782">
            <v>0</v>
          </cell>
        </row>
        <row r="783">
          <cell r="B783">
            <v>72500</v>
          </cell>
        </row>
        <row r="784">
          <cell r="B784">
            <v>0</v>
          </cell>
        </row>
        <row r="785">
          <cell r="B785">
            <v>0</v>
          </cell>
        </row>
        <row r="786">
          <cell r="B786">
            <v>0</v>
          </cell>
        </row>
        <row r="787">
          <cell r="B787">
            <v>0</v>
          </cell>
        </row>
        <row r="788">
          <cell r="B788">
            <v>0</v>
          </cell>
        </row>
        <row r="789">
          <cell r="B789">
            <v>0</v>
          </cell>
        </row>
        <row r="790">
          <cell r="B790">
            <v>25000</v>
          </cell>
        </row>
        <row r="791">
          <cell r="B791">
            <v>0</v>
          </cell>
        </row>
        <row r="799">
          <cell r="B799">
            <v>0</v>
          </cell>
        </row>
        <row r="800">
          <cell r="B800">
            <v>0</v>
          </cell>
        </row>
        <row r="801">
          <cell r="B801">
            <v>0</v>
          </cell>
        </row>
        <row r="802">
          <cell r="B802">
            <v>0</v>
          </cell>
        </row>
        <row r="803">
          <cell r="B803">
            <v>0</v>
          </cell>
        </row>
        <row r="804">
          <cell r="B804">
            <v>0</v>
          </cell>
        </row>
        <row r="805">
          <cell r="B805">
            <v>0</v>
          </cell>
        </row>
        <row r="806">
          <cell r="B806">
            <v>0</v>
          </cell>
        </row>
        <row r="807">
          <cell r="B807">
            <v>0</v>
          </cell>
        </row>
        <row r="808">
          <cell r="B808">
            <v>0</v>
          </cell>
        </row>
        <row r="809">
          <cell r="B809">
            <v>0</v>
          </cell>
        </row>
        <row r="810">
          <cell r="B810">
            <v>0</v>
          </cell>
        </row>
        <row r="811">
          <cell r="B811">
            <v>0</v>
          </cell>
        </row>
        <row r="812">
          <cell r="B812">
            <v>0</v>
          </cell>
        </row>
        <row r="813">
          <cell r="B813">
            <v>0</v>
          </cell>
        </row>
        <row r="814">
          <cell r="B814">
            <v>0</v>
          </cell>
        </row>
        <row r="815">
          <cell r="B815">
            <v>0</v>
          </cell>
        </row>
        <row r="816">
          <cell r="B816">
            <v>0</v>
          </cell>
        </row>
        <row r="817">
          <cell r="B817">
            <v>0</v>
          </cell>
        </row>
        <row r="818">
          <cell r="B818">
            <v>0</v>
          </cell>
        </row>
        <row r="819">
          <cell r="B819">
            <v>0</v>
          </cell>
        </row>
        <row r="820">
          <cell r="B820">
            <v>0</v>
          </cell>
        </row>
        <row r="821">
          <cell r="B821">
            <v>0</v>
          </cell>
        </row>
        <row r="822">
          <cell r="B822">
            <v>0</v>
          </cell>
        </row>
        <row r="823">
          <cell r="B823">
            <v>0</v>
          </cell>
        </row>
        <row r="824">
          <cell r="B824">
            <v>0</v>
          </cell>
        </row>
        <row r="825">
          <cell r="B825">
            <v>0</v>
          </cell>
        </row>
        <row r="826">
          <cell r="B826">
            <v>0</v>
          </cell>
        </row>
        <row r="827">
          <cell r="B827">
            <v>0</v>
          </cell>
        </row>
        <row r="828">
          <cell r="B828">
            <v>0</v>
          </cell>
        </row>
        <row r="829">
          <cell r="B829">
            <v>0</v>
          </cell>
        </row>
        <row r="830">
          <cell r="B830">
            <v>0</v>
          </cell>
        </row>
        <row r="831">
          <cell r="B831">
            <v>0</v>
          </cell>
        </row>
        <row r="832">
          <cell r="B832">
            <v>0</v>
          </cell>
        </row>
        <row r="833">
          <cell r="B833">
            <v>0</v>
          </cell>
        </row>
        <row r="834">
          <cell r="B834">
            <v>0</v>
          </cell>
        </row>
        <row r="835">
          <cell r="B835">
            <v>0</v>
          </cell>
        </row>
        <row r="836">
          <cell r="B836">
            <v>0</v>
          </cell>
        </row>
        <row r="837">
          <cell r="B837">
            <v>0</v>
          </cell>
        </row>
        <row r="838">
          <cell r="B838">
            <v>0</v>
          </cell>
        </row>
        <row r="839">
          <cell r="B839">
            <v>0</v>
          </cell>
        </row>
        <row r="840">
          <cell r="B840">
            <v>0</v>
          </cell>
        </row>
        <row r="841">
          <cell r="B841">
            <v>0</v>
          </cell>
        </row>
        <row r="842">
          <cell r="B842">
            <v>0</v>
          </cell>
        </row>
        <row r="843">
          <cell r="B843">
            <v>0</v>
          </cell>
        </row>
        <row r="844">
          <cell r="B844">
            <v>0</v>
          </cell>
        </row>
        <row r="845">
          <cell r="B845">
            <v>0</v>
          </cell>
        </row>
        <row r="846">
          <cell r="B846">
            <v>0</v>
          </cell>
        </row>
        <row r="847">
          <cell r="B847">
            <v>0</v>
          </cell>
        </row>
        <row r="848">
          <cell r="B848">
            <v>0</v>
          </cell>
        </row>
        <row r="849">
          <cell r="B849">
            <v>0</v>
          </cell>
        </row>
        <row r="850">
          <cell r="B850">
            <v>0</v>
          </cell>
        </row>
        <row r="851">
          <cell r="B851">
            <v>0</v>
          </cell>
        </row>
        <row r="852">
          <cell r="B852">
            <v>0</v>
          </cell>
        </row>
        <row r="853">
          <cell r="B853">
            <v>0</v>
          </cell>
        </row>
        <row r="854">
          <cell r="B854">
            <v>0</v>
          </cell>
        </row>
        <row r="855">
          <cell r="B855">
            <v>0</v>
          </cell>
        </row>
        <row r="856">
          <cell r="B856">
            <v>14000</v>
          </cell>
        </row>
        <row r="857">
          <cell r="B857">
            <v>0</v>
          </cell>
        </row>
        <row r="858">
          <cell r="B858">
            <v>0</v>
          </cell>
        </row>
        <row r="859">
          <cell r="B859">
            <v>0</v>
          </cell>
        </row>
        <row r="860">
          <cell r="B860">
            <v>0</v>
          </cell>
        </row>
        <row r="861">
          <cell r="B861">
            <v>0</v>
          </cell>
        </row>
        <row r="862">
          <cell r="B862">
            <v>0</v>
          </cell>
        </row>
        <row r="863">
          <cell r="B863">
            <v>0</v>
          </cell>
        </row>
        <row r="864">
          <cell r="B864">
            <v>0</v>
          </cell>
        </row>
        <row r="865">
          <cell r="B865">
            <v>0</v>
          </cell>
        </row>
        <row r="866">
          <cell r="B866">
            <v>0</v>
          </cell>
        </row>
        <row r="867">
          <cell r="B867">
            <v>0</v>
          </cell>
        </row>
        <row r="868">
          <cell r="B868">
            <v>0</v>
          </cell>
        </row>
        <row r="869">
          <cell r="B869">
            <v>0</v>
          </cell>
        </row>
        <row r="870">
          <cell r="B870">
            <v>0</v>
          </cell>
        </row>
        <row r="871">
          <cell r="B871">
            <v>0</v>
          </cell>
        </row>
        <row r="872">
          <cell r="B872">
            <v>0</v>
          </cell>
        </row>
        <row r="873">
          <cell r="B873">
            <v>0</v>
          </cell>
        </row>
        <row r="874">
          <cell r="B874">
            <v>0</v>
          </cell>
        </row>
        <row r="875">
          <cell r="B875">
            <v>0</v>
          </cell>
        </row>
        <row r="876">
          <cell r="B876">
            <v>0</v>
          </cell>
        </row>
        <row r="877">
          <cell r="B877">
            <v>0</v>
          </cell>
        </row>
        <row r="878">
          <cell r="B878">
            <v>0</v>
          </cell>
        </row>
        <row r="879">
          <cell r="B879">
            <v>0</v>
          </cell>
        </row>
        <row r="880">
          <cell r="B880">
            <v>0</v>
          </cell>
        </row>
        <row r="881">
          <cell r="B881">
            <v>0</v>
          </cell>
        </row>
        <row r="882">
          <cell r="B882">
            <v>0</v>
          </cell>
        </row>
        <row r="883">
          <cell r="B883">
            <v>0</v>
          </cell>
        </row>
        <row r="884">
          <cell r="B884">
            <v>0</v>
          </cell>
        </row>
        <row r="885">
          <cell r="B885">
            <v>0</v>
          </cell>
        </row>
        <row r="886">
          <cell r="B886">
            <v>0</v>
          </cell>
        </row>
        <row r="887">
          <cell r="B887">
            <v>0</v>
          </cell>
        </row>
        <row r="888">
          <cell r="B888">
            <v>0</v>
          </cell>
        </row>
        <row r="889">
          <cell r="B889">
            <v>0</v>
          </cell>
        </row>
        <row r="890">
          <cell r="B890">
            <v>0</v>
          </cell>
        </row>
        <row r="891">
          <cell r="B891">
            <v>0</v>
          </cell>
        </row>
        <row r="898">
          <cell r="B898">
            <v>0</v>
          </cell>
        </row>
        <row r="899">
          <cell r="B899">
            <v>0</v>
          </cell>
        </row>
        <row r="900">
          <cell r="B900">
            <v>0</v>
          </cell>
        </row>
        <row r="901">
          <cell r="B901">
            <v>0</v>
          </cell>
        </row>
        <row r="902">
          <cell r="B902">
            <v>0</v>
          </cell>
        </row>
        <row r="903">
          <cell r="B903">
            <v>0</v>
          </cell>
        </row>
        <row r="904">
          <cell r="B904">
            <v>0</v>
          </cell>
        </row>
        <row r="905">
          <cell r="B905">
            <v>0</v>
          </cell>
        </row>
        <row r="906">
          <cell r="B906">
            <v>0</v>
          </cell>
        </row>
        <row r="907">
          <cell r="B907">
            <v>0</v>
          </cell>
        </row>
        <row r="908">
          <cell r="B908">
            <v>0</v>
          </cell>
        </row>
        <row r="909">
          <cell r="B909">
            <v>0</v>
          </cell>
        </row>
        <row r="910">
          <cell r="B910">
            <v>0</v>
          </cell>
        </row>
        <row r="911">
          <cell r="B911">
            <v>0</v>
          </cell>
        </row>
        <row r="912">
          <cell r="B912">
            <v>0</v>
          </cell>
        </row>
        <row r="913">
          <cell r="B913">
            <v>0</v>
          </cell>
        </row>
        <row r="914">
          <cell r="B914">
            <v>0</v>
          </cell>
        </row>
        <row r="915">
          <cell r="B915">
            <v>0</v>
          </cell>
        </row>
        <row r="916">
          <cell r="B916">
            <v>0</v>
          </cell>
        </row>
        <row r="917">
          <cell r="B917">
            <v>0</v>
          </cell>
        </row>
        <row r="918">
          <cell r="B918">
            <v>0</v>
          </cell>
        </row>
        <row r="919">
          <cell r="B919">
            <v>0</v>
          </cell>
        </row>
        <row r="920">
          <cell r="B920">
            <v>0</v>
          </cell>
        </row>
        <row r="921">
          <cell r="B921">
            <v>0</v>
          </cell>
        </row>
        <row r="922">
          <cell r="B922">
            <v>0</v>
          </cell>
        </row>
        <row r="923">
          <cell r="B923">
            <v>0</v>
          </cell>
        </row>
        <row r="924">
          <cell r="B924">
            <v>0</v>
          </cell>
        </row>
        <row r="925">
          <cell r="B925">
            <v>0</v>
          </cell>
        </row>
        <row r="926">
          <cell r="B926">
            <v>0</v>
          </cell>
        </row>
        <row r="927">
          <cell r="B927">
            <v>0</v>
          </cell>
        </row>
        <row r="928">
          <cell r="B928">
            <v>0</v>
          </cell>
        </row>
        <row r="929">
          <cell r="B929">
            <v>0</v>
          </cell>
        </row>
        <row r="930">
          <cell r="B930">
            <v>0</v>
          </cell>
        </row>
        <row r="931">
          <cell r="B931">
            <v>0</v>
          </cell>
        </row>
        <row r="932">
          <cell r="B932">
            <v>0</v>
          </cell>
        </row>
        <row r="933">
          <cell r="B933">
            <v>0</v>
          </cell>
        </row>
        <row r="934">
          <cell r="B934">
            <v>0</v>
          </cell>
        </row>
        <row r="935">
          <cell r="B935">
            <v>0</v>
          </cell>
        </row>
        <row r="936">
          <cell r="B936">
            <v>0</v>
          </cell>
        </row>
        <row r="937">
          <cell r="B937">
            <v>0</v>
          </cell>
        </row>
        <row r="938">
          <cell r="B938">
            <v>0</v>
          </cell>
        </row>
        <row r="939">
          <cell r="B939">
            <v>0</v>
          </cell>
        </row>
        <row r="940">
          <cell r="B940">
            <v>0</v>
          </cell>
        </row>
        <row r="941">
          <cell r="B941">
            <v>0</v>
          </cell>
        </row>
        <row r="942">
          <cell r="B942">
            <v>0</v>
          </cell>
        </row>
        <row r="943">
          <cell r="B943">
            <v>0</v>
          </cell>
        </row>
        <row r="944">
          <cell r="B944">
            <v>0</v>
          </cell>
        </row>
        <row r="945">
          <cell r="B945">
            <v>0</v>
          </cell>
        </row>
        <row r="946">
          <cell r="B946">
            <v>0</v>
          </cell>
        </row>
        <row r="947">
          <cell r="B947">
            <v>0</v>
          </cell>
        </row>
        <row r="948">
          <cell r="B948">
            <v>0</v>
          </cell>
        </row>
        <row r="949">
          <cell r="B949">
            <v>0</v>
          </cell>
        </row>
        <row r="950">
          <cell r="B950">
            <v>0</v>
          </cell>
        </row>
        <row r="951">
          <cell r="B951">
            <v>0</v>
          </cell>
        </row>
        <row r="952">
          <cell r="B952">
            <v>0</v>
          </cell>
        </row>
        <row r="953">
          <cell r="B953">
            <v>0</v>
          </cell>
        </row>
        <row r="954">
          <cell r="B954">
            <v>0</v>
          </cell>
        </row>
        <row r="955">
          <cell r="B955">
            <v>30000</v>
          </cell>
        </row>
        <row r="956">
          <cell r="B956">
            <v>0</v>
          </cell>
        </row>
        <row r="957">
          <cell r="B957">
            <v>0</v>
          </cell>
        </row>
        <row r="958">
          <cell r="B958">
            <v>0</v>
          </cell>
        </row>
        <row r="959">
          <cell r="B959">
            <v>0</v>
          </cell>
        </row>
        <row r="960">
          <cell r="B960">
            <v>0</v>
          </cell>
        </row>
        <row r="961">
          <cell r="B961">
            <v>0</v>
          </cell>
        </row>
        <row r="962">
          <cell r="B962">
            <v>0</v>
          </cell>
        </row>
        <row r="963">
          <cell r="B963">
            <v>0</v>
          </cell>
        </row>
        <row r="964">
          <cell r="B964">
            <v>0</v>
          </cell>
        </row>
        <row r="965">
          <cell r="B965">
            <v>0</v>
          </cell>
        </row>
        <row r="966">
          <cell r="B966">
            <v>0</v>
          </cell>
        </row>
        <row r="967">
          <cell r="B967">
            <v>0</v>
          </cell>
        </row>
        <row r="968">
          <cell r="B968">
            <v>0</v>
          </cell>
        </row>
        <row r="969">
          <cell r="B969">
            <v>0</v>
          </cell>
        </row>
        <row r="970">
          <cell r="B970">
            <v>0</v>
          </cell>
        </row>
        <row r="971">
          <cell r="B971">
            <v>0</v>
          </cell>
        </row>
        <row r="972">
          <cell r="B972">
            <v>0</v>
          </cell>
        </row>
        <row r="973">
          <cell r="B973">
            <v>0</v>
          </cell>
        </row>
        <row r="974">
          <cell r="B974">
            <v>0</v>
          </cell>
        </row>
        <row r="975">
          <cell r="B975">
            <v>0</v>
          </cell>
        </row>
        <row r="976">
          <cell r="B976">
            <v>0</v>
          </cell>
        </row>
        <row r="977">
          <cell r="B977">
            <v>0</v>
          </cell>
        </row>
        <row r="978">
          <cell r="B978">
            <v>0</v>
          </cell>
        </row>
        <row r="979">
          <cell r="B979">
            <v>0</v>
          </cell>
        </row>
        <row r="980">
          <cell r="B980">
            <v>0</v>
          </cell>
        </row>
        <row r="981">
          <cell r="B981">
            <v>0</v>
          </cell>
        </row>
        <row r="982">
          <cell r="B982">
            <v>56000</v>
          </cell>
        </row>
        <row r="983">
          <cell r="B983">
            <v>0</v>
          </cell>
        </row>
        <row r="984">
          <cell r="B984">
            <v>0</v>
          </cell>
        </row>
        <row r="985">
          <cell r="B985">
            <v>0</v>
          </cell>
        </row>
        <row r="986">
          <cell r="B986">
            <v>0</v>
          </cell>
        </row>
        <row r="987">
          <cell r="B987">
            <v>0</v>
          </cell>
        </row>
        <row r="988">
          <cell r="B988">
            <v>0</v>
          </cell>
        </row>
        <row r="989">
          <cell r="B989">
            <v>0</v>
          </cell>
        </row>
        <row r="990">
          <cell r="B990">
            <v>0</v>
          </cell>
        </row>
        <row r="997">
          <cell r="B997">
            <v>0</v>
          </cell>
        </row>
        <row r="998">
          <cell r="B998">
            <v>0</v>
          </cell>
        </row>
        <row r="999">
          <cell r="B999">
            <v>0</v>
          </cell>
        </row>
        <row r="1000">
          <cell r="B1000">
            <v>0</v>
          </cell>
        </row>
        <row r="1001">
          <cell r="B1001">
            <v>0</v>
          </cell>
        </row>
        <row r="1002">
          <cell r="B1002">
            <v>0</v>
          </cell>
        </row>
        <row r="1003">
          <cell r="B1003">
            <v>0</v>
          </cell>
        </row>
        <row r="1004">
          <cell r="B1004">
            <v>0</v>
          </cell>
        </row>
        <row r="1005">
          <cell r="B1005">
            <v>0</v>
          </cell>
        </row>
        <row r="1006">
          <cell r="B1006">
            <v>0</v>
          </cell>
        </row>
        <row r="1007">
          <cell r="B1007">
            <v>0</v>
          </cell>
        </row>
        <row r="1008">
          <cell r="B1008">
            <v>0</v>
          </cell>
        </row>
        <row r="1009">
          <cell r="B1009">
            <v>0</v>
          </cell>
        </row>
        <row r="1010">
          <cell r="B1010">
            <v>0</v>
          </cell>
        </row>
        <row r="1011">
          <cell r="B1011">
            <v>0</v>
          </cell>
        </row>
        <row r="1012">
          <cell r="B1012">
            <v>0</v>
          </cell>
        </row>
        <row r="1013">
          <cell r="B1013">
            <v>0</v>
          </cell>
        </row>
        <row r="1014">
          <cell r="B1014">
            <v>0</v>
          </cell>
        </row>
        <row r="1015">
          <cell r="B1015">
            <v>0</v>
          </cell>
        </row>
        <row r="1016">
          <cell r="B1016">
            <v>0</v>
          </cell>
        </row>
        <row r="1017">
          <cell r="B1017">
            <v>0</v>
          </cell>
        </row>
        <row r="1018">
          <cell r="B1018">
            <v>0</v>
          </cell>
        </row>
        <row r="1019">
          <cell r="B1019">
            <v>0</v>
          </cell>
        </row>
        <row r="1020">
          <cell r="B1020">
            <v>0</v>
          </cell>
        </row>
        <row r="1021">
          <cell r="B1021">
            <v>0</v>
          </cell>
        </row>
        <row r="1022">
          <cell r="B1022">
            <v>0</v>
          </cell>
        </row>
        <row r="1023">
          <cell r="B1023">
            <v>0</v>
          </cell>
        </row>
        <row r="1024">
          <cell r="B1024">
            <v>0</v>
          </cell>
        </row>
        <row r="1025">
          <cell r="B1025">
            <v>0</v>
          </cell>
        </row>
        <row r="1026">
          <cell r="B1026">
            <v>0</v>
          </cell>
        </row>
        <row r="1027">
          <cell r="B1027">
            <v>0</v>
          </cell>
        </row>
        <row r="1028">
          <cell r="B1028">
            <v>0</v>
          </cell>
        </row>
        <row r="1029">
          <cell r="B1029">
            <v>0</v>
          </cell>
        </row>
        <row r="1030">
          <cell r="B1030">
            <v>0</v>
          </cell>
        </row>
        <row r="1031">
          <cell r="B1031">
            <v>0</v>
          </cell>
        </row>
        <row r="1032">
          <cell r="B1032">
            <v>0</v>
          </cell>
        </row>
        <row r="1033">
          <cell r="B1033">
            <v>0</v>
          </cell>
        </row>
        <row r="1034">
          <cell r="B1034">
            <v>0</v>
          </cell>
        </row>
        <row r="1035">
          <cell r="B1035">
            <v>0</v>
          </cell>
        </row>
        <row r="1036">
          <cell r="B1036">
            <v>0</v>
          </cell>
        </row>
        <row r="1037">
          <cell r="B1037">
            <v>0</v>
          </cell>
        </row>
        <row r="1038">
          <cell r="B1038">
            <v>0</v>
          </cell>
        </row>
        <row r="1039">
          <cell r="B1039">
            <v>0</v>
          </cell>
        </row>
        <row r="1040">
          <cell r="B1040">
            <v>0</v>
          </cell>
        </row>
        <row r="1041">
          <cell r="B1041">
            <v>0</v>
          </cell>
        </row>
        <row r="1042">
          <cell r="B1042">
            <v>0</v>
          </cell>
        </row>
        <row r="1043">
          <cell r="B1043">
            <v>0</v>
          </cell>
        </row>
        <row r="1044">
          <cell r="B1044">
            <v>0</v>
          </cell>
        </row>
        <row r="1045">
          <cell r="B1045">
            <v>0</v>
          </cell>
        </row>
        <row r="1046">
          <cell r="B1046">
            <v>0</v>
          </cell>
        </row>
        <row r="1047">
          <cell r="B1047">
            <v>0</v>
          </cell>
        </row>
        <row r="1048">
          <cell r="B1048">
            <v>0</v>
          </cell>
        </row>
        <row r="1049">
          <cell r="B1049">
            <v>0</v>
          </cell>
        </row>
        <row r="1050">
          <cell r="B1050">
            <v>0</v>
          </cell>
        </row>
        <row r="1051">
          <cell r="B1051">
            <v>0</v>
          </cell>
        </row>
        <row r="1052">
          <cell r="B1052">
            <v>0</v>
          </cell>
        </row>
        <row r="1053">
          <cell r="B1053">
            <v>0</v>
          </cell>
        </row>
        <row r="1054">
          <cell r="B1054">
            <v>0</v>
          </cell>
        </row>
        <row r="1055">
          <cell r="B1055">
            <v>0</v>
          </cell>
        </row>
        <row r="1056">
          <cell r="B1056">
            <v>0</v>
          </cell>
        </row>
        <row r="1057">
          <cell r="B1057">
            <v>0</v>
          </cell>
        </row>
        <row r="1058">
          <cell r="B1058">
            <v>0</v>
          </cell>
        </row>
        <row r="1059">
          <cell r="B1059">
            <v>0</v>
          </cell>
        </row>
        <row r="1060">
          <cell r="B1060">
            <v>0</v>
          </cell>
        </row>
        <row r="1061">
          <cell r="B1061">
            <v>0</v>
          </cell>
        </row>
        <row r="1062">
          <cell r="B1062">
            <v>60000</v>
          </cell>
        </row>
        <row r="1063">
          <cell r="B1063">
            <v>0</v>
          </cell>
        </row>
        <row r="1064">
          <cell r="B1064">
            <v>0</v>
          </cell>
        </row>
        <row r="1065">
          <cell r="B1065">
            <v>0</v>
          </cell>
        </row>
        <row r="1066">
          <cell r="B1066">
            <v>0</v>
          </cell>
        </row>
        <row r="1067">
          <cell r="B1067">
            <v>0</v>
          </cell>
        </row>
        <row r="1068">
          <cell r="B1068">
            <v>0</v>
          </cell>
        </row>
        <row r="1069">
          <cell r="B1069">
            <v>0</v>
          </cell>
        </row>
        <row r="1070">
          <cell r="B1070">
            <v>0</v>
          </cell>
        </row>
        <row r="1071">
          <cell r="B1071">
            <v>0</v>
          </cell>
        </row>
        <row r="1072">
          <cell r="B1072">
            <v>0</v>
          </cell>
        </row>
        <row r="1073">
          <cell r="B1073">
            <v>0</v>
          </cell>
        </row>
        <row r="1074">
          <cell r="B1074">
            <v>0</v>
          </cell>
        </row>
        <row r="1075">
          <cell r="B1075">
            <v>0</v>
          </cell>
        </row>
        <row r="1076">
          <cell r="B1076">
            <v>0</v>
          </cell>
        </row>
        <row r="1077">
          <cell r="B1077">
            <v>0</v>
          </cell>
        </row>
        <row r="1078">
          <cell r="B1078">
            <v>0</v>
          </cell>
        </row>
        <row r="1079">
          <cell r="B1079">
            <v>0</v>
          </cell>
        </row>
        <row r="1080">
          <cell r="B1080">
            <v>0</v>
          </cell>
        </row>
        <row r="1081">
          <cell r="B1081">
            <v>40000</v>
          </cell>
        </row>
        <row r="1082">
          <cell r="B1082">
            <v>0</v>
          </cell>
        </row>
        <row r="1083">
          <cell r="B1083">
            <v>0</v>
          </cell>
        </row>
        <row r="1084">
          <cell r="B1084">
            <v>0</v>
          </cell>
        </row>
        <row r="1085">
          <cell r="B1085">
            <v>0</v>
          </cell>
        </row>
        <row r="1086">
          <cell r="B1086">
            <v>0</v>
          </cell>
        </row>
        <row r="1087">
          <cell r="B1087">
            <v>0</v>
          </cell>
        </row>
        <row r="1088">
          <cell r="B1088">
            <v>0</v>
          </cell>
        </row>
        <row r="1089">
          <cell r="B1089">
            <v>0</v>
          </cell>
        </row>
        <row r="1096">
          <cell r="B1096">
            <v>0</v>
          </cell>
        </row>
        <row r="1097">
          <cell r="B1097">
            <v>0</v>
          </cell>
        </row>
        <row r="1098">
          <cell r="B1098">
            <v>0</v>
          </cell>
        </row>
        <row r="1099">
          <cell r="B1099">
            <v>0</v>
          </cell>
        </row>
        <row r="1100">
          <cell r="B1100">
            <v>0</v>
          </cell>
        </row>
        <row r="1101">
          <cell r="B1101">
            <v>0</v>
          </cell>
        </row>
        <row r="1102">
          <cell r="B1102">
            <v>0</v>
          </cell>
        </row>
        <row r="1103">
          <cell r="B1103">
            <v>0</v>
          </cell>
        </row>
        <row r="1104">
          <cell r="B1104">
            <v>0</v>
          </cell>
        </row>
        <row r="1105">
          <cell r="B1105">
            <v>0</v>
          </cell>
        </row>
        <row r="1106">
          <cell r="B1106">
            <v>0</v>
          </cell>
        </row>
        <row r="1107">
          <cell r="B1107">
            <v>0</v>
          </cell>
        </row>
        <row r="1108">
          <cell r="B1108">
            <v>0</v>
          </cell>
        </row>
        <row r="1109">
          <cell r="B1109">
            <v>0</v>
          </cell>
        </row>
        <row r="1110">
          <cell r="B1110">
            <v>0</v>
          </cell>
        </row>
        <row r="1111">
          <cell r="B1111">
            <v>0</v>
          </cell>
        </row>
        <row r="1112">
          <cell r="B1112">
            <v>0</v>
          </cell>
        </row>
        <row r="1113">
          <cell r="B1113">
            <v>0</v>
          </cell>
        </row>
        <row r="1114">
          <cell r="B1114">
            <v>0</v>
          </cell>
        </row>
        <row r="1115">
          <cell r="B1115">
            <v>0</v>
          </cell>
        </row>
        <row r="1116">
          <cell r="B1116">
            <v>0</v>
          </cell>
        </row>
        <row r="1117">
          <cell r="B1117">
            <v>0</v>
          </cell>
        </row>
        <row r="1118">
          <cell r="B1118">
            <v>0</v>
          </cell>
        </row>
        <row r="1119">
          <cell r="B1119">
            <v>0</v>
          </cell>
        </row>
        <row r="1120">
          <cell r="B1120">
            <v>0</v>
          </cell>
        </row>
        <row r="1121">
          <cell r="B1121">
            <v>0</v>
          </cell>
        </row>
        <row r="1122">
          <cell r="B1122">
            <v>0</v>
          </cell>
        </row>
        <row r="1123">
          <cell r="B1123">
            <v>0</v>
          </cell>
        </row>
        <row r="1124">
          <cell r="B1124">
            <v>0</v>
          </cell>
        </row>
        <row r="1125">
          <cell r="B1125">
            <v>0</v>
          </cell>
        </row>
        <row r="1126">
          <cell r="B1126">
            <v>0</v>
          </cell>
        </row>
        <row r="1127">
          <cell r="B1127">
            <v>0</v>
          </cell>
        </row>
        <row r="1128">
          <cell r="B1128">
            <v>0</v>
          </cell>
        </row>
        <row r="1129">
          <cell r="B1129">
            <v>0</v>
          </cell>
        </row>
        <row r="1130">
          <cell r="B1130">
            <v>0</v>
          </cell>
        </row>
        <row r="1131">
          <cell r="B1131">
            <v>0</v>
          </cell>
        </row>
        <row r="1132">
          <cell r="B1132">
            <v>0</v>
          </cell>
        </row>
        <row r="1133">
          <cell r="B1133">
            <v>0</v>
          </cell>
        </row>
        <row r="1134">
          <cell r="B1134">
            <v>0</v>
          </cell>
        </row>
        <row r="1135">
          <cell r="B1135">
            <v>0</v>
          </cell>
        </row>
        <row r="1136">
          <cell r="B1136">
            <v>0</v>
          </cell>
        </row>
        <row r="1137">
          <cell r="B1137">
            <v>0</v>
          </cell>
        </row>
        <row r="1138">
          <cell r="B1138">
            <v>0</v>
          </cell>
        </row>
        <row r="1139">
          <cell r="B1139">
            <v>0</v>
          </cell>
        </row>
        <row r="1140">
          <cell r="B1140">
            <v>0</v>
          </cell>
        </row>
        <row r="1141">
          <cell r="B1141">
            <v>0</v>
          </cell>
        </row>
        <row r="1142">
          <cell r="B1142">
            <v>0</v>
          </cell>
        </row>
        <row r="1143">
          <cell r="B1143">
            <v>0</v>
          </cell>
        </row>
        <row r="1144">
          <cell r="B1144">
            <v>0</v>
          </cell>
        </row>
        <row r="1145">
          <cell r="B1145">
            <v>0</v>
          </cell>
        </row>
        <row r="1146">
          <cell r="B1146">
            <v>0</v>
          </cell>
        </row>
        <row r="1147">
          <cell r="B1147">
            <v>0</v>
          </cell>
        </row>
        <row r="1148">
          <cell r="B1148">
            <v>0</v>
          </cell>
        </row>
        <row r="1149">
          <cell r="B1149">
            <v>0</v>
          </cell>
        </row>
        <row r="1150">
          <cell r="B1150">
            <v>0</v>
          </cell>
        </row>
        <row r="1151">
          <cell r="B1151">
            <v>0</v>
          </cell>
        </row>
        <row r="1152">
          <cell r="B1152">
            <v>0</v>
          </cell>
        </row>
        <row r="1153">
          <cell r="B1153">
            <v>0</v>
          </cell>
        </row>
        <row r="1154">
          <cell r="B1154">
            <v>0</v>
          </cell>
        </row>
        <row r="1155">
          <cell r="B1155">
            <v>0</v>
          </cell>
        </row>
        <row r="1156">
          <cell r="B1156">
            <v>0</v>
          </cell>
        </row>
        <row r="1157">
          <cell r="B1157">
            <v>0</v>
          </cell>
        </row>
        <row r="1158">
          <cell r="B1158">
            <v>0</v>
          </cell>
        </row>
        <row r="1159">
          <cell r="B1159">
            <v>0</v>
          </cell>
        </row>
        <row r="1160">
          <cell r="B1160">
            <v>0</v>
          </cell>
        </row>
        <row r="1161">
          <cell r="B1161">
            <v>0</v>
          </cell>
        </row>
        <row r="1162">
          <cell r="B1162">
            <v>0</v>
          </cell>
        </row>
        <row r="1163">
          <cell r="B1163">
            <v>0</v>
          </cell>
        </row>
        <row r="1164">
          <cell r="B1164">
            <v>0</v>
          </cell>
        </row>
        <row r="1165">
          <cell r="B1165">
            <v>0</v>
          </cell>
        </row>
        <row r="1166">
          <cell r="B1166">
            <v>0</v>
          </cell>
        </row>
        <row r="1167">
          <cell r="B1167">
            <v>0</v>
          </cell>
        </row>
        <row r="1168">
          <cell r="B1168">
            <v>0</v>
          </cell>
        </row>
        <row r="1169">
          <cell r="B1169">
            <v>0</v>
          </cell>
        </row>
        <row r="1170">
          <cell r="B1170">
            <v>0</v>
          </cell>
        </row>
        <row r="1171">
          <cell r="B1171">
            <v>0</v>
          </cell>
        </row>
        <row r="1172">
          <cell r="B1172">
            <v>0</v>
          </cell>
        </row>
        <row r="1173">
          <cell r="B1173">
            <v>0</v>
          </cell>
        </row>
        <row r="1174">
          <cell r="B1174">
            <v>0</v>
          </cell>
        </row>
        <row r="1175">
          <cell r="B1175">
            <v>0</v>
          </cell>
        </row>
        <row r="1176">
          <cell r="B1176">
            <v>0</v>
          </cell>
        </row>
        <row r="1177">
          <cell r="B1177">
            <v>0</v>
          </cell>
        </row>
        <row r="1178">
          <cell r="B1178">
            <v>0</v>
          </cell>
        </row>
        <row r="1179">
          <cell r="B1179">
            <v>0</v>
          </cell>
        </row>
        <row r="1180">
          <cell r="B1180">
            <v>0</v>
          </cell>
        </row>
        <row r="1181">
          <cell r="B1181">
            <v>0</v>
          </cell>
        </row>
        <row r="1182">
          <cell r="B1182">
            <v>0</v>
          </cell>
        </row>
        <row r="1183">
          <cell r="B1183">
            <v>0</v>
          </cell>
        </row>
        <row r="1184">
          <cell r="B1184">
            <v>0</v>
          </cell>
        </row>
        <row r="1185">
          <cell r="B1185">
            <v>0</v>
          </cell>
        </row>
        <row r="1186">
          <cell r="B1186">
            <v>0</v>
          </cell>
        </row>
        <row r="1187">
          <cell r="B1187">
            <v>0</v>
          </cell>
        </row>
        <row r="1188">
          <cell r="B1188">
            <v>0</v>
          </cell>
        </row>
        <row r="1236">
          <cell r="E1236">
            <v>23605769</v>
          </cell>
        </row>
        <row r="1286">
          <cell r="B1286">
            <v>24648679</v>
          </cell>
        </row>
      </sheetData>
      <sheetData sheetId="66"/>
      <sheetData sheetId="67"/>
      <sheetData sheetId="68"/>
      <sheetData sheetId="69"/>
      <sheetData sheetId="70">
        <row r="47">
          <cell r="B47">
            <v>11340794</v>
          </cell>
          <cell r="C47">
            <v>18094089</v>
          </cell>
          <cell r="D47">
            <v>36376202</v>
          </cell>
          <cell r="E47">
            <v>17453164</v>
          </cell>
          <cell r="F47">
            <v>21842619</v>
          </cell>
          <cell r="G47">
            <v>20818139</v>
          </cell>
          <cell r="H47">
            <v>27853092</v>
          </cell>
          <cell r="I47">
            <v>24234574</v>
          </cell>
          <cell r="J47">
            <v>49989461</v>
          </cell>
          <cell r="K47">
            <v>25632318</v>
          </cell>
          <cell r="L47">
            <v>40147275</v>
          </cell>
          <cell r="M47">
            <v>43104894</v>
          </cell>
          <cell r="N47">
            <v>13349048</v>
          </cell>
        </row>
      </sheetData>
      <sheetData sheetId="71">
        <row r="397">
          <cell r="B397">
            <v>25992472</v>
          </cell>
        </row>
        <row r="794">
          <cell r="B794">
            <v>192365</v>
          </cell>
        </row>
      </sheetData>
      <sheetData sheetId="72">
        <row r="397">
          <cell r="C397">
            <v>40876801</v>
          </cell>
        </row>
        <row r="794">
          <cell r="C794">
            <v>269480</v>
          </cell>
        </row>
        <row r="1182">
          <cell r="C1182">
            <v>0</v>
          </cell>
        </row>
      </sheetData>
      <sheetData sheetId="73">
        <row r="396">
          <cell r="B396">
            <v>42613738</v>
          </cell>
        </row>
        <row r="793">
          <cell r="B793">
            <v>1476912</v>
          </cell>
        </row>
        <row r="1190">
          <cell r="B1190">
            <v>0</v>
          </cell>
        </row>
      </sheetData>
      <sheetData sheetId="74">
        <row r="97">
          <cell r="B97">
            <v>13226517</v>
          </cell>
          <cell r="C97">
            <v>20473178</v>
          </cell>
          <cell r="D97">
            <v>38678392</v>
          </cell>
          <cell r="E97">
            <v>18181481</v>
          </cell>
          <cell r="F97">
            <v>22267890</v>
          </cell>
          <cell r="G97">
            <v>22151629</v>
          </cell>
          <cell r="H97">
            <v>28904667</v>
          </cell>
          <cell r="I97">
            <v>25811705</v>
          </cell>
          <cell r="J97">
            <v>50810329</v>
          </cell>
        </row>
      </sheetData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F975D-C9E7-4255-84DC-8B7F22FFD292}">
  <sheetPr>
    <pageSetUpPr fitToPage="1"/>
  </sheetPr>
  <dimension ref="A5:O26"/>
  <sheetViews>
    <sheetView tabSelected="1" workbookViewId="0"/>
  </sheetViews>
  <sheetFormatPr defaultColWidth="9.33203125" defaultRowHeight="14.4" x14ac:dyDescent="0.3"/>
  <cols>
    <col min="1" max="1" width="3.33203125" customWidth="1"/>
  </cols>
  <sheetData>
    <row r="5" spans="1:15" s="1" customFormat="1" ht="45" x14ac:dyDescent="0.75">
      <c r="A5" s="184" t="s">
        <v>0</v>
      </c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84"/>
    </row>
    <row r="6" spans="1:15" s="1" customFormat="1" ht="44.4" x14ac:dyDescent="0.7"/>
    <row r="7" spans="1:15" s="1" customFormat="1" ht="44.4" x14ac:dyDescent="0.7">
      <c r="A7" s="185">
        <v>2023</v>
      </c>
      <c r="B7" s="185"/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</row>
    <row r="17" spans="2:14" x14ac:dyDescent="0.3">
      <c r="B17" s="2"/>
      <c r="C17" s="3"/>
      <c r="D17" s="3"/>
      <c r="E17" s="3"/>
      <c r="F17" s="3"/>
      <c r="G17" s="4"/>
      <c r="I17" s="5" t="s">
        <v>1</v>
      </c>
      <c r="J17" s="3"/>
      <c r="K17" s="3"/>
      <c r="L17" s="3"/>
      <c r="M17" s="3"/>
      <c r="N17" s="4"/>
    </row>
    <row r="18" spans="2:14" x14ac:dyDescent="0.3">
      <c r="B18" s="6"/>
      <c r="G18" s="7"/>
      <c r="H18" s="8"/>
      <c r="N18" s="7"/>
    </row>
    <row r="19" spans="2:14" x14ac:dyDescent="0.3">
      <c r="B19" s="6"/>
      <c r="G19" s="7"/>
      <c r="I19" s="6"/>
      <c r="N19" s="7"/>
    </row>
    <row r="20" spans="2:14" x14ac:dyDescent="0.3">
      <c r="B20" s="6"/>
      <c r="G20" s="7"/>
      <c r="I20" s="6"/>
      <c r="N20" s="7"/>
    </row>
    <row r="21" spans="2:14" x14ac:dyDescent="0.3">
      <c r="B21" s="6"/>
      <c r="G21" s="7"/>
      <c r="I21" s="6"/>
      <c r="N21" s="7"/>
    </row>
    <row r="22" spans="2:14" x14ac:dyDescent="0.3">
      <c r="B22" s="6"/>
      <c r="G22" s="7"/>
      <c r="I22" s="6"/>
      <c r="N22" s="7"/>
    </row>
    <row r="23" spans="2:14" x14ac:dyDescent="0.3">
      <c r="B23" s="6"/>
      <c r="G23" s="7"/>
      <c r="I23" s="6"/>
      <c r="N23" s="7"/>
    </row>
    <row r="24" spans="2:14" x14ac:dyDescent="0.3">
      <c r="B24" s="6"/>
      <c r="G24" s="7"/>
      <c r="I24" s="6"/>
      <c r="N24" s="7"/>
    </row>
    <row r="25" spans="2:14" x14ac:dyDescent="0.3">
      <c r="B25" s="6"/>
      <c r="G25" s="7"/>
      <c r="I25" s="6"/>
      <c r="N25" s="7"/>
    </row>
    <row r="26" spans="2:14" x14ac:dyDescent="0.3">
      <c r="B26" s="9"/>
      <c r="C26" s="10"/>
      <c r="D26" s="10"/>
      <c r="E26" s="10"/>
      <c r="F26" s="10"/>
      <c r="G26" s="11"/>
      <c r="I26" s="9"/>
      <c r="J26" s="10"/>
      <c r="K26" s="10"/>
      <c r="L26" s="10"/>
      <c r="M26" s="10"/>
      <c r="N26" s="11"/>
    </row>
  </sheetData>
  <mergeCells count="2">
    <mergeCell ref="A5:O5"/>
    <mergeCell ref="A7:O7"/>
  </mergeCells>
  <pageMargins left="0.7" right="0.7" top="0.75" bottom="0.75" header="0.3" footer="0.3"/>
  <pageSetup scale="91" orientation="landscape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CC91A-06EE-4BC2-ABE1-45457B1BAE7B}">
  <sheetPr>
    <pageSetUpPr fitToPage="1"/>
  </sheetPr>
  <dimension ref="A1:W38"/>
  <sheetViews>
    <sheetView workbookViewId="0">
      <selection activeCell="L23" sqref="L23"/>
    </sheetView>
  </sheetViews>
  <sheetFormatPr defaultRowHeight="14.4" x14ac:dyDescent="0.3"/>
  <cols>
    <col min="1" max="1" width="14.6640625" customWidth="1"/>
    <col min="2" max="2" width="1.44140625" customWidth="1"/>
    <col min="3" max="3" width="12.88671875" style="97" customWidth="1"/>
    <col min="4" max="4" width="2.5546875" style="97" customWidth="1"/>
    <col min="5" max="5" width="12.109375" style="97" customWidth="1"/>
    <col min="6" max="7" width="10.109375" style="97" bestFit="1" customWidth="1"/>
    <col min="8" max="8" width="11.109375" style="97" bestFit="1" customWidth="1"/>
    <col min="9" max="9" width="2.6640625" style="97" customWidth="1"/>
    <col min="10" max="10" width="10.88671875" style="97" customWidth="1"/>
    <col min="11" max="12" width="10.109375" style="97" bestFit="1" customWidth="1"/>
    <col min="13" max="13" width="11.109375" style="97" bestFit="1" customWidth="1"/>
    <col min="14" max="14" width="2.33203125" style="97" customWidth="1"/>
    <col min="15" max="16" width="11.109375" style="97" bestFit="1" customWidth="1"/>
    <col min="17" max="17" width="10.109375" style="97" customWidth="1"/>
    <col min="18" max="18" width="11.44140625" style="97" customWidth="1"/>
    <col min="19" max="19" width="1.77734375" customWidth="1"/>
    <col min="20" max="20" width="10.6640625" style="97" customWidth="1"/>
    <col min="21" max="21" width="11.109375" style="97" bestFit="1" customWidth="1"/>
    <col min="22" max="22" width="10.109375" style="97" customWidth="1"/>
    <col min="23" max="23" width="11.44140625" style="97" customWidth="1"/>
  </cols>
  <sheetData>
    <row r="1" spans="1:23" ht="17.399999999999999" x14ac:dyDescent="0.3">
      <c r="A1" s="36" t="s">
        <v>205</v>
      </c>
      <c r="B1" s="36"/>
      <c r="C1" s="36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47"/>
      <c r="T1" s="158"/>
      <c r="U1" s="158"/>
      <c r="V1" s="158"/>
      <c r="W1" s="158"/>
    </row>
    <row r="2" spans="1:23" ht="17.399999999999999" x14ac:dyDescent="0.3">
      <c r="A2" s="36"/>
      <c r="B2" s="36"/>
      <c r="C2" s="36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47"/>
      <c r="T2" s="158"/>
      <c r="U2" s="158"/>
      <c r="V2" s="158"/>
      <c r="W2" s="158"/>
    </row>
    <row r="3" spans="1:23" ht="15.6" x14ac:dyDescent="0.3">
      <c r="A3" s="62"/>
      <c r="B3" s="39"/>
      <c r="C3" s="63" t="s">
        <v>9</v>
      </c>
      <c r="D3" s="39"/>
      <c r="E3" s="189">
        <v>2020</v>
      </c>
      <c r="F3" s="189"/>
      <c r="G3" s="189"/>
      <c r="H3" s="189"/>
      <c r="I3" s="39"/>
      <c r="J3" s="189">
        <v>2021</v>
      </c>
      <c r="K3" s="189"/>
      <c r="L3" s="189"/>
      <c r="M3" s="189"/>
      <c r="N3" s="39"/>
      <c r="O3" s="189">
        <v>2022</v>
      </c>
      <c r="P3" s="189"/>
      <c r="Q3" s="189"/>
      <c r="R3" s="189"/>
      <c r="S3" s="62"/>
      <c r="T3" s="189">
        <v>2023</v>
      </c>
      <c r="U3" s="189"/>
      <c r="V3" s="189"/>
      <c r="W3" s="189"/>
    </row>
    <row r="4" spans="1:23" ht="15.6" x14ac:dyDescent="0.3">
      <c r="A4" s="148" t="s">
        <v>86</v>
      </c>
      <c r="B4" s="22"/>
      <c r="C4" s="19" t="s">
        <v>206</v>
      </c>
      <c r="D4" s="39"/>
      <c r="E4" s="63" t="s">
        <v>14</v>
      </c>
      <c r="F4" s="63" t="s">
        <v>15</v>
      </c>
      <c r="G4" s="63" t="s">
        <v>16</v>
      </c>
      <c r="H4" s="63" t="s">
        <v>8</v>
      </c>
      <c r="I4" s="39"/>
      <c r="J4" s="63" t="s">
        <v>14</v>
      </c>
      <c r="K4" s="63" t="s">
        <v>15</v>
      </c>
      <c r="L4" s="63" t="s">
        <v>16</v>
      </c>
      <c r="M4" s="63" t="s">
        <v>8</v>
      </c>
      <c r="N4" s="39"/>
      <c r="O4" s="63" t="s">
        <v>14</v>
      </c>
      <c r="P4" s="63" t="s">
        <v>15</v>
      </c>
      <c r="Q4" s="63" t="s">
        <v>16</v>
      </c>
      <c r="R4" s="63" t="s">
        <v>8</v>
      </c>
      <c r="S4" s="62"/>
      <c r="T4" s="63" t="s">
        <v>14</v>
      </c>
      <c r="U4" s="63" t="s">
        <v>15</v>
      </c>
      <c r="V4" s="63" t="s">
        <v>16</v>
      </c>
      <c r="W4" s="63" t="s">
        <v>8</v>
      </c>
    </row>
    <row r="5" spans="1:23" x14ac:dyDescent="0.3">
      <c r="A5" s="23" t="s">
        <v>207</v>
      </c>
      <c r="B5" s="26"/>
      <c r="C5" s="159">
        <v>58827906</v>
      </c>
      <c r="D5" s="160"/>
      <c r="E5" s="117">
        <f>+[1]Totals!K3</f>
        <v>18461335</v>
      </c>
      <c r="F5" s="105">
        <f>+[1]Totals!L3</f>
        <v>898300</v>
      </c>
      <c r="G5" s="105">
        <f>+[1]Totals!M3</f>
        <v>403840</v>
      </c>
      <c r="H5" s="106">
        <f>SUM(E5:G5)</f>
        <v>19763475</v>
      </c>
      <c r="I5" s="160"/>
      <c r="J5" s="117">
        <f>+[1]Totals!T3</f>
        <v>3879450</v>
      </c>
      <c r="K5" s="105">
        <f>+[1]Totals!Z3</f>
        <v>16298850</v>
      </c>
      <c r="L5" s="105">
        <f>+[1]Totals!AF3</f>
        <v>1299350</v>
      </c>
      <c r="M5" s="106">
        <f>SUM(J5:L5)</f>
        <v>21477650</v>
      </c>
      <c r="N5" s="160"/>
      <c r="O5" s="117">
        <f>+[1]Totals!AR3</f>
        <v>3095550</v>
      </c>
      <c r="P5" s="105">
        <f>+[1]Totals!AX3</f>
        <v>31005350</v>
      </c>
      <c r="Q5" s="105">
        <f>+[1]Totals!BD3</f>
        <v>997450</v>
      </c>
      <c r="R5" s="106">
        <f>SUM(O5:Q5)</f>
        <v>35098350</v>
      </c>
      <c r="T5" s="117">
        <f>+[1]Totals!BQ3</f>
        <v>4047750</v>
      </c>
      <c r="U5" s="105">
        <f>+[1]Totals!BW3</f>
        <v>24548856</v>
      </c>
      <c r="V5" s="105">
        <f>+[1]Totals!CC3</f>
        <v>10323205</v>
      </c>
      <c r="W5" s="106">
        <f>SUM(T5:V5)</f>
        <v>38919811</v>
      </c>
    </row>
    <row r="6" spans="1:23" x14ac:dyDescent="0.3">
      <c r="A6" t="s">
        <v>208</v>
      </c>
      <c r="B6" s="97"/>
      <c r="C6" s="159">
        <v>887732715</v>
      </c>
      <c r="D6" s="161"/>
      <c r="E6" s="120">
        <f>+[1]Totals!K4</f>
        <v>78555585</v>
      </c>
      <c r="F6" s="107">
        <f>+[1]Totals!L4</f>
        <v>18265411</v>
      </c>
      <c r="G6" s="107">
        <f>+[1]Totals!M4</f>
        <v>8236461</v>
      </c>
      <c r="H6" s="108">
        <f t="shared" ref="H6:H13" si="0">SUM(E6:G6)</f>
        <v>105057457</v>
      </c>
      <c r="I6" s="161"/>
      <c r="J6" s="120">
        <f>+[1]Totals!T4</f>
        <v>61930066</v>
      </c>
      <c r="K6" s="107">
        <f>+[1]Totals!Z4</f>
        <v>46251127</v>
      </c>
      <c r="L6" s="107">
        <f>+[1]Totals!AF4</f>
        <v>9964239</v>
      </c>
      <c r="M6" s="108">
        <f t="shared" ref="M6:M13" si="1">SUM(J6:L6)</f>
        <v>118145432</v>
      </c>
      <c r="N6" s="161"/>
      <c r="O6" s="120">
        <f>+[1]Totals!AR4</f>
        <v>49345828</v>
      </c>
      <c r="P6" s="107">
        <f>+[1]Totals!AX4</f>
        <v>68529115</v>
      </c>
      <c r="Q6" s="107">
        <f>+[1]Totals!BD4</f>
        <v>17880682</v>
      </c>
      <c r="R6" s="108">
        <f t="shared" ref="R6:R13" si="2">SUM(O6:Q6)</f>
        <v>135755625</v>
      </c>
      <c r="T6" s="120">
        <f>+[1]Totals!BQ4</f>
        <v>26473806</v>
      </c>
      <c r="U6" s="107">
        <f>+[1]Totals!BW4</f>
        <v>55959240</v>
      </c>
      <c r="V6" s="107">
        <f>+[1]Totals!CC4</f>
        <v>21470536</v>
      </c>
      <c r="W6" s="108">
        <f t="shared" ref="W6:W13" si="3">SUM(T6:V6)</f>
        <v>103903582</v>
      </c>
    </row>
    <row r="7" spans="1:23" x14ac:dyDescent="0.3">
      <c r="A7" t="s">
        <v>209</v>
      </c>
      <c r="B7" s="97"/>
      <c r="C7" s="162">
        <v>131245363</v>
      </c>
      <c r="D7" s="161"/>
      <c r="E7" s="120">
        <f>+[1]Totals!K5</f>
        <v>18162542</v>
      </c>
      <c r="F7" s="107">
        <f>+[1]Totals!L5</f>
        <v>491257</v>
      </c>
      <c r="G7" s="107">
        <f>+[1]Totals!M5</f>
        <v>0</v>
      </c>
      <c r="H7" s="108">
        <f t="shared" si="0"/>
        <v>18653799</v>
      </c>
      <c r="I7" s="161"/>
      <c r="J7" s="120">
        <f>+[1]Totals!T5</f>
        <v>11378391</v>
      </c>
      <c r="K7" s="107">
        <f>+[1]Totals!Z5</f>
        <v>2496598</v>
      </c>
      <c r="L7" s="107">
        <f>+[1]Totals!AF5</f>
        <v>2706017</v>
      </c>
      <c r="M7" s="108">
        <f t="shared" si="1"/>
        <v>16581006</v>
      </c>
      <c r="N7" s="161"/>
      <c r="O7" s="120">
        <f>+[1]Totals!AR5</f>
        <v>33219467</v>
      </c>
      <c r="P7" s="107">
        <f>+[1]Totals!AX5</f>
        <v>2512154</v>
      </c>
      <c r="Q7" s="107">
        <f>+[1]Totals!BD5</f>
        <v>505671</v>
      </c>
      <c r="R7" s="108">
        <f t="shared" si="2"/>
        <v>36237292</v>
      </c>
      <c r="T7" s="120">
        <f>+[1]Totals!BQ5</f>
        <v>6156930</v>
      </c>
      <c r="U7" s="107">
        <f>+[1]Totals!BW5</f>
        <v>5035980</v>
      </c>
      <c r="V7" s="107">
        <f>+[1]Totals!CC5</f>
        <v>200000</v>
      </c>
      <c r="W7" s="108">
        <f t="shared" si="3"/>
        <v>11392910</v>
      </c>
    </row>
    <row r="8" spans="1:23" x14ac:dyDescent="0.3">
      <c r="A8" t="s">
        <v>210</v>
      </c>
      <c r="B8" s="97"/>
      <c r="C8" s="162">
        <v>334972214</v>
      </c>
      <c r="D8" s="161"/>
      <c r="E8" s="120">
        <f>+[1]Totals!K6</f>
        <v>25688549</v>
      </c>
      <c r="F8" s="107">
        <f>+[1]Totals!L6</f>
        <v>13485698</v>
      </c>
      <c r="G8" s="107">
        <f>+[1]Totals!M6</f>
        <v>3327000</v>
      </c>
      <c r="H8" s="108">
        <f t="shared" si="0"/>
        <v>42501247</v>
      </c>
      <c r="I8" s="161"/>
      <c r="J8" s="120">
        <f>+[1]Totals!T6</f>
        <v>11760696</v>
      </c>
      <c r="K8" s="107">
        <f>+[1]Totals!Z6</f>
        <v>21776837</v>
      </c>
      <c r="L8" s="107">
        <f>+[1]Totals!AF6</f>
        <v>4849725</v>
      </c>
      <c r="M8" s="108">
        <f t="shared" si="1"/>
        <v>38387258</v>
      </c>
      <c r="N8" s="161"/>
      <c r="O8" s="120">
        <f>+[1]Totals!AR6</f>
        <v>14674832</v>
      </c>
      <c r="P8" s="107">
        <f>+[1]Totals!AX6</f>
        <v>21069059</v>
      </c>
      <c r="Q8" s="107">
        <f>+[1]Totals!BD6</f>
        <v>1807231</v>
      </c>
      <c r="R8" s="108">
        <f t="shared" si="2"/>
        <v>37551122</v>
      </c>
      <c r="T8" s="120">
        <f>+[1]Totals!BQ6</f>
        <v>3345078</v>
      </c>
      <c r="U8" s="107">
        <f>+[1]Totals!BW6</f>
        <v>26237738</v>
      </c>
      <c r="V8" s="107">
        <f>+[1]Totals!CC6</f>
        <v>7570418</v>
      </c>
      <c r="W8" s="108">
        <f t="shared" si="3"/>
        <v>37153234</v>
      </c>
    </row>
    <row r="9" spans="1:23" x14ac:dyDescent="0.3">
      <c r="A9" t="s">
        <v>211</v>
      </c>
      <c r="B9" s="97"/>
      <c r="C9" s="162">
        <v>18568276</v>
      </c>
      <c r="D9" s="161"/>
      <c r="E9" s="120">
        <f>+[1]Totals!K7</f>
        <v>0</v>
      </c>
      <c r="F9" s="107">
        <f>+[1]Totals!L7</f>
        <v>0</v>
      </c>
      <c r="G9" s="107">
        <f>+[1]Totals!M7</f>
        <v>0</v>
      </c>
      <c r="H9" s="108">
        <f t="shared" si="0"/>
        <v>0</v>
      </c>
      <c r="I9" s="161"/>
      <c r="J9" s="120">
        <f>+[1]Totals!T7</f>
        <v>0</v>
      </c>
      <c r="K9" s="107">
        <f>+[1]Totals!Z7</f>
        <v>0</v>
      </c>
      <c r="L9" s="107">
        <f>+[1]Totals!AF7</f>
        <v>0</v>
      </c>
      <c r="M9" s="108">
        <f t="shared" si="1"/>
        <v>0</v>
      </c>
      <c r="N9" s="161"/>
      <c r="O9" s="120">
        <f>+[1]Totals!AR7</f>
        <v>0</v>
      </c>
      <c r="P9" s="107">
        <f>+[1]Totals!AX7</f>
        <v>0</v>
      </c>
      <c r="Q9" s="107">
        <f>+[1]Totals!BD7</f>
        <v>0</v>
      </c>
      <c r="R9" s="108">
        <f t="shared" si="2"/>
        <v>0</v>
      </c>
      <c r="T9" s="120">
        <f>+[1]Totals!BQ7</f>
        <v>0</v>
      </c>
      <c r="U9" s="107">
        <f>+[1]Totals!BW7</f>
        <v>0</v>
      </c>
      <c r="V9" s="107">
        <f>+[1]Totals!CC7</f>
        <v>0</v>
      </c>
      <c r="W9" s="108">
        <f t="shared" si="3"/>
        <v>0</v>
      </c>
    </row>
    <row r="10" spans="1:23" x14ac:dyDescent="0.3">
      <c r="A10" t="s">
        <v>212</v>
      </c>
      <c r="B10" s="97"/>
      <c r="C10" s="162">
        <v>39727600</v>
      </c>
      <c r="D10" s="161"/>
      <c r="E10" s="120">
        <f>+[1]Totals!K8</f>
        <v>0</v>
      </c>
      <c r="F10" s="107">
        <f>+[1]Totals!L8</f>
        <v>0</v>
      </c>
      <c r="G10" s="107">
        <f>+[1]Totals!M8</f>
        <v>0</v>
      </c>
      <c r="H10" s="108">
        <f t="shared" si="0"/>
        <v>0</v>
      </c>
      <c r="I10" s="161"/>
      <c r="J10" s="120">
        <f>+[1]Totals!T8</f>
        <v>400000</v>
      </c>
      <c r="K10" s="107">
        <f>+[1]Totals!Z8</f>
        <v>0</v>
      </c>
      <c r="L10" s="107">
        <f>+[1]Totals!AF8</f>
        <v>0</v>
      </c>
      <c r="M10" s="108">
        <f t="shared" si="1"/>
        <v>400000</v>
      </c>
      <c r="N10" s="161"/>
      <c r="O10" s="120">
        <f>+[1]Totals!AR8</f>
        <v>0</v>
      </c>
      <c r="P10" s="107">
        <f>+[1]Totals!AX8</f>
        <v>0</v>
      </c>
      <c r="Q10" s="107">
        <f>+[1]Totals!BD8</f>
        <v>0</v>
      </c>
      <c r="R10" s="108">
        <f t="shared" si="2"/>
        <v>0</v>
      </c>
      <c r="T10" s="120">
        <f>+[1]Totals!BQ8</f>
        <v>1546301</v>
      </c>
      <c r="U10" s="107">
        <f>+[1]Totals!BW8</f>
        <v>0</v>
      </c>
      <c r="V10" s="107">
        <f>+[1]Totals!CC8</f>
        <v>0</v>
      </c>
      <c r="W10" s="108">
        <f t="shared" si="3"/>
        <v>1546301</v>
      </c>
    </row>
    <row r="11" spans="1:23" x14ac:dyDescent="0.3">
      <c r="A11" t="s">
        <v>213</v>
      </c>
      <c r="B11" s="97"/>
      <c r="C11" s="162">
        <v>1980103</v>
      </c>
      <c r="D11" s="161"/>
      <c r="E11" s="120">
        <f>+[1]Totals!K9</f>
        <v>3935067</v>
      </c>
      <c r="F11" s="107">
        <f>+[1]Totals!L9</f>
        <v>94750</v>
      </c>
      <c r="G11" s="107">
        <f>+[1]Totals!M9</f>
        <v>0</v>
      </c>
      <c r="H11" s="108">
        <f t="shared" si="0"/>
        <v>4029817</v>
      </c>
      <c r="I11" s="161"/>
      <c r="J11" s="120">
        <f>+[1]Totals!T9</f>
        <v>1088760</v>
      </c>
      <c r="K11" s="107">
        <f>+[1]Totals!Z9</f>
        <v>1568150</v>
      </c>
      <c r="L11" s="107">
        <f>+[1]Totals!AF9</f>
        <v>0</v>
      </c>
      <c r="M11" s="108">
        <f t="shared" si="1"/>
        <v>2656910</v>
      </c>
      <c r="N11" s="161"/>
      <c r="O11" s="120">
        <f>+[1]Totals!AR9</f>
        <v>1962190</v>
      </c>
      <c r="P11" s="107">
        <f>+[1]Totals!AX9</f>
        <v>198714</v>
      </c>
      <c r="Q11" s="107">
        <f>+[1]Totals!BD9</f>
        <v>0</v>
      </c>
      <c r="R11" s="108">
        <f t="shared" si="2"/>
        <v>2160904</v>
      </c>
      <c r="T11" s="120">
        <f>+[1]Totals!BQ9</f>
        <v>746100</v>
      </c>
      <c r="U11" s="107">
        <f>+[1]Totals!BW9</f>
        <v>354150</v>
      </c>
      <c r="V11" s="107">
        <f>+[1]Totals!CC9</f>
        <v>0</v>
      </c>
      <c r="W11" s="108">
        <f t="shared" si="3"/>
        <v>1100250</v>
      </c>
    </row>
    <row r="12" spans="1:23" x14ac:dyDescent="0.3">
      <c r="A12" t="s">
        <v>214</v>
      </c>
      <c r="B12" s="97"/>
      <c r="C12" s="162">
        <v>45650254</v>
      </c>
      <c r="D12" s="161"/>
      <c r="E12" s="120">
        <f>+[1]Totals!K11</f>
        <v>0</v>
      </c>
      <c r="F12" s="107">
        <f>+[1]Totals!L11</f>
        <v>0</v>
      </c>
      <c r="G12" s="107">
        <f>+[1]Totals!M11</f>
        <v>0</v>
      </c>
      <c r="H12" s="108">
        <f t="shared" si="0"/>
        <v>0</v>
      </c>
      <c r="I12" s="161"/>
      <c r="J12" s="120">
        <f>+[1]Totals!T11</f>
        <v>0</v>
      </c>
      <c r="K12" s="107">
        <f>+[1]Totals!Z11</f>
        <v>0</v>
      </c>
      <c r="L12" s="107">
        <f>+[1]Totals!AF11</f>
        <v>0</v>
      </c>
      <c r="M12" s="108">
        <f t="shared" si="1"/>
        <v>0</v>
      </c>
      <c r="N12" s="161"/>
      <c r="O12" s="120">
        <f>+[1]Totals!AR11</f>
        <v>0</v>
      </c>
      <c r="P12" s="107">
        <f>+[1]Totals!AX11</f>
        <v>0</v>
      </c>
      <c r="Q12" s="107">
        <f>+[1]Totals!BD11</f>
        <v>0</v>
      </c>
      <c r="R12" s="108">
        <f t="shared" si="2"/>
        <v>0</v>
      </c>
      <c r="T12" s="120">
        <f>+[1]Totals!BQ11</f>
        <v>0</v>
      </c>
      <c r="U12" s="107">
        <f>+[1]Totals!BW11</f>
        <v>0</v>
      </c>
      <c r="V12" s="107">
        <f>+[1]Totals!CC11</f>
        <v>0</v>
      </c>
      <c r="W12" s="108">
        <f t="shared" si="3"/>
        <v>0</v>
      </c>
    </row>
    <row r="13" spans="1:23" x14ac:dyDescent="0.3">
      <c r="A13" s="23" t="s">
        <v>215</v>
      </c>
      <c r="B13" s="26"/>
      <c r="C13" s="162">
        <v>109203754</v>
      </c>
      <c r="D13" s="161"/>
      <c r="E13" s="120">
        <f>+[1]Totals!K12</f>
        <v>8955031</v>
      </c>
      <c r="F13" s="107">
        <f>+[1]Totals!L12</f>
        <v>10204385</v>
      </c>
      <c r="G13" s="107">
        <f>+[1]Totals!M12</f>
        <v>45100</v>
      </c>
      <c r="H13" s="108">
        <f t="shared" si="0"/>
        <v>19204516</v>
      </c>
      <c r="I13" s="161"/>
      <c r="J13" s="120">
        <f>+[1]Totals!T12</f>
        <v>2315900</v>
      </c>
      <c r="K13" s="107">
        <f>+[1]Totals!Z12</f>
        <v>5618250</v>
      </c>
      <c r="L13" s="107">
        <f>+[1]Totals!AF12</f>
        <v>0</v>
      </c>
      <c r="M13" s="108">
        <f t="shared" si="1"/>
        <v>7934150</v>
      </c>
      <c r="N13" s="161"/>
      <c r="O13" s="120">
        <f>+[1]Totals!AR12</f>
        <v>4104150</v>
      </c>
      <c r="P13" s="107">
        <f>+[1]Totals!AX12</f>
        <v>8371078</v>
      </c>
      <c r="Q13" s="107">
        <f>+[1]Totals!BD12</f>
        <v>181000</v>
      </c>
      <c r="R13" s="108">
        <f t="shared" si="2"/>
        <v>12656228</v>
      </c>
      <c r="T13" s="120">
        <f>+[1]Totals!BQ12</f>
        <v>639089</v>
      </c>
      <c r="U13" s="107">
        <f>+[1]Totals!BW12</f>
        <v>468490</v>
      </c>
      <c r="V13" s="107">
        <f>+[1]Totals!CC12</f>
        <v>251500</v>
      </c>
      <c r="W13" s="108">
        <f t="shared" si="3"/>
        <v>1359079</v>
      </c>
    </row>
    <row r="14" spans="1:23" x14ac:dyDescent="0.3">
      <c r="A14" s="35" t="s">
        <v>8</v>
      </c>
      <c r="B14" s="44"/>
      <c r="C14" s="129">
        <f>SUM(C5:C13)</f>
        <v>1627908185</v>
      </c>
      <c r="D14" s="163"/>
      <c r="E14" s="130">
        <f>SUM(E5:E13)</f>
        <v>153758109</v>
      </c>
      <c r="F14" s="110">
        <f>SUM(F5:F13)</f>
        <v>43439801</v>
      </c>
      <c r="G14" s="110">
        <f>SUM(G5:G13)</f>
        <v>12012401</v>
      </c>
      <c r="H14" s="111">
        <f>SUM(H5:H13)</f>
        <v>209210311</v>
      </c>
      <c r="I14" s="163"/>
      <c r="J14" s="130">
        <f>SUM(J5:J13)</f>
        <v>92753263</v>
      </c>
      <c r="K14" s="110">
        <f>SUM(K5:K13)</f>
        <v>94009812</v>
      </c>
      <c r="L14" s="110">
        <f>SUM(L5:L13)</f>
        <v>18819331</v>
      </c>
      <c r="M14" s="111">
        <f>SUM(M5:M13)</f>
        <v>205582406</v>
      </c>
      <c r="N14" s="163"/>
      <c r="O14" s="130">
        <f>SUM(O5:O13)</f>
        <v>106402017</v>
      </c>
      <c r="P14" s="110">
        <f>SUM(P5:P13)</f>
        <v>131685470</v>
      </c>
      <c r="Q14" s="110">
        <f>SUM(Q5:Q13)</f>
        <v>21372034</v>
      </c>
      <c r="R14" s="111">
        <f>SUM(R5:R13)</f>
        <v>259459521</v>
      </c>
      <c r="S14" s="35"/>
      <c r="T14" s="130">
        <f>SUM(T5:T13)</f>
        <v>42955054</v>
      </c>
      <c r="U14" s="110">
        <f>SUM(U5:U13)</f>
        <v>112604454</v>
      </c>
      <c r="V14" s="110">
        <f>SUM(V5:V13)</f>
        <v>39815659</v>
      </c>
      <c r="W14" s="111">
        <f>SUM(W5:W13)</f>
        <v>195375167</v>
      </c>
    </row>
    <row r="15" spans="1:23" x14ac:dyDescent="0.3">
      <c r="A15" s="35"/>
      <c r="B15" s="44"/>
      <c r="C15" s="61"/>
    </row>
    <row r="16" spans="1:23" ht="15.6" x14ac:dyDescent="0.3">
      <c r="A16" s="62" t="s">
        <v>216</v>
      </c>
      <c r="B16" s="44"/>
      <c r="C16" s="61"/>
    </row>
    <row r="17" spans="1:23" x14ac:dyDescent="0.3">
      <c r="A17" s="164" t="s">
        <v>207</v>
      </c>
      <c r="B17" s="165"/>
      <c r="C17" s="166">
        <v>1723000</v>
      </c>
      <c r="D17" s="160"/>
      <c r="E17" s="117">
        <f>+[1]Totals!K18</f>
        <v>949400</v>
      </c>
      <c r="F17" s="105">
        <f>+[1]Totals!L18</f>
        <v>0</v>
      </c>
      <c r="G17" s="105">
        <f>+[1]Totals!M18</f>
        <v>0</v>
      </c>
      <c r="H17" s="106">
        <f>SUM(E17:G17)</f>
        <v>949400</v>
      </c>
      <c r="I17" s="160"/>
      <c r="J17" s="117">
        <f>+[1]Totals!T18</f>
        <v>0</v>
      </c>
      <c r="K17" s="105">
        <f>+[1]Totals!Z18</f>
        <v>0</v>
      </c>
      <c r="L17" s="105">
        <f>+[1]Totals!AF18</f>
        <v>0</v>
      </c>
      <c r="M17" s="106">
        <f>SUM(J17:L17)</f>
        <v>0</v>
      </c>
      <c r="N17" s="160"/>
      <c r="O17" s="117">
        <f>+[1]Totals!AR18</f>
        <v>0</v>
      </c>
      <c r="P17" s="105">
        <f>+[1]Totals!AX18</f>
        <v>0</v>
      </c>
      <c r="Q17" s="105">
        <f>+[1]Totals!BD18</f>
        <v>0</v>
      </c>
      <c r="R17" s="106">
        <f>SUM(O17:Q17)</f>
        <v>0</v>
      </c>
      <c r="S17" s="167"/>
      <c r="T17" s="117">
        <f>+[1]Totals!BQ18</f>
        <v>0</v>
      </c>
      <c r="U17" s="105">
        <f>+[1]Totals!BW18</f>
        <v>0</v>
      </c>
      <c r="V17" s="105">
        <f>+[1]Totals!CC18</f>
        <v>0</v>
      </c>
      <c r="W17" s="106">
        <f>SUM(T17:V17)</f>
        <v>0</v>
      </c>
    </row>
    <row r="18" spans="1:23" x14ac:dyDescent="0.3">
      <c r="A18" s="168" t="s">
        <v>208</v>
      </c>
      <c r="B18" s="169"/>
      <c r="C18" s="162">
        <v>85615335</v>
      </c>
      <c r="D18" s="161"/>
      <c r="E18" s="120">
        <f>+[1]Totals!K19</f>
        <v>7402186</v>
      </c>
      <c r="F18" s="107">
        <f>+[1]Totals!L19</f>
        <v>0</v>
      </c>
      <c r="G18" s="107">
        <f>+[1]Totals!M19</f>
        <v>0</v>
      </c>
      <c r="H18" s="108">
        <f t="shared" ref="H18:H25" si="4">SUM(E18:G18)</f>
        <v>7402186</v>
      </c>
      <c r="I18" s="161"/>
      <c r="J18" s="120">
        <f>+[1]Totals!T19</f>
        <v>8596999</v>
      </c>
      <c r="K18" s="107">
        <f>+[1]Totals!Z19</f>
        <v>0</v>
      </c>
      <c r="L18" s="107">
        <f>+[1]Totals!AF19</f>
        <v>0</v>
      </c>
      <c r="M18" s="108">
        <f t="shared" ref="M18:M25" si="5">SUM(J18:L18)</f>
        <v>8596999</v>
      </c>
      <c r="N18" s="161"/>
      <c r="O18" s="120">
        <f>+[1]Totals!AR19</f>
        <v>13782643</v>
      </c>
      <c r="P18" s="107">
        <f>+[1]Totals!AX19</f>
        <v>0</v>
      </c>
      <c r="Q18" s="107">
        <f>+[1]Totals!BD19</f>
        <v>0</v>
      </c>
      <c r="R18" s="108">
        <f t="shared" ref="R18:R25" si="6">SUM(O18:Q18)</f>
        <v>13782643</v>
      </c>
      <c r="S18" s="170"/>
      <c r="T18" s="120">
        <f>+[1]Totals!BQ19</f>
        <v>18287829</v>
      </c>
      <c r="U18" s="107">
        <f>+[1]Totals!BW19</f>
        <v>0</v>
      </c>
      <c r="V18" s="107">
        <f>+[1]Totals!CC19</f>
        <v>60000</v>
      </c>
      <c r="W18" s="108">
        <f t="shared" ref="W18:W25" si="7">SUM(T18:V18)</f>
        <v>18347829</v>
      </c>
    </row>
    <row r="19" spans="1:23" x14ac:dyDescent="0.3">
      <c r="A19" s="170" t="s">
        <v>209</v>
      </c>
      <c r="B19" s="171"/>
      <c r="C19" s="162">
        <v>8960260</v>
      </c>
      <c r="D19" s="161"/>
      <c r="E19" s="120">
        <f>+[1]Totals!K20</f>
        <v>1295834</v>
      </c>
      <c r="F19" s="107">
        <f>+[1]Totals!L20</f>
        <v>1016700</v>
      </c>
      <c r="G19" s="107">
        <f>+[1]Totals!M20</f>
        <v>0</v>
      </c>
      <c r="H19" s="108">
        <f t="shared" si="4"/>
        <v>2312534</v>
      </c>
      <c r="I19" s="161"/>
      <c r="J19" s="120">
        <f>+[1]Totals!T20</f>
        <v>490213</v>
      </c>
      <c r="K19" s="107">
        <f>+[1]Totals!Z20</f>
        <v>2339550</v>
      </c>
      <c r="L19" s="107">
        <f>+[1]Totals!AF20</f>
        <v>0</v>
      </c>
      <c r="M19" s="108">
        <f t="shared" si="5"/>
        <v>2829763</v>
      </c>
      <c r="N19" s="161"/>
      <c r="O19" s="120">
        <f>+[1]Totals!AR20</f>
        <v>1729455</v>
      </c>
      <c r="P19" s="107">
        <f>+[1]Totals!AX20</f>
        <v>9000</v>
      </c>
      <c r="Q19" s="107">
        <f>+[1]Totals!BD20</f>
        <v>0</v>
      </c>
      <c r="R19" s="108">
        <f t="shared" si="6"/>
        <v>1738455</v>
      </c>
      <c r="S19" s="170"/>
      <c r="T19" s="120">
        <f>+[1]Totals!BQ20</f>
        <v>1990500</v>
      </c>
      <c r="U19" s="107">
        <f>+[1]Totals!BW20</f>
        <v>470464</v>
      </c>
      <c r="V19" s="107">
        <f>+[1]Totals!CC20</f>
        <v>0</v>
      </c>
      <c r="W19" s="108">
        <f t="shared" si="7"/>
        <v>2460964</v>
      </c>
    </row>
    <row r="20" spans="1:23" x14ac:dyDescent="0.3">
      <c r="A20" s="170" t="s">
        <v>210</v>
      </c>
      <c r="B20" s="171"/>
      <c r="C20" s="162">
        <v>4122865</v>
      </c>
      <c r="D20" s="161"/>
      <c r="E20" s="120">
        <f>+[1]Totals!K21</f>
        <v>1421123</v>
      </c>
      <c r="F20" s="107">
        <f>+[1]Totals!L21</f>
        <v>0</v>
      </c>
      <c r="G20" s="107">
        <f>+[1]Totals!M21</f>
        <v>0</v>
      </c>
      <c r="H20" s="108">
        <f t="shared" si="4"/>
        <v>1421123</v>
      </c>
      <c r="I20" s="161"/>
      <c r="J20" s="120">
        <f>+[1]Totals!T21</f>
        <v>456000</v>
      </c>
      <c r="K20" s="107">
        <f>+[1]Totals!Z21</f>
        <v>0</v>
      </c>
      <c r="L20" s="107">
        <f>+[1]Totals!AF21</f>
        <v>0</v>
      </c>
      <c r="M20" s="108">
        <f t="shared" si="5"/>
        <v>456000</v>
      </c>
      <c r="N20" s="161"/>
      <c r="O20" s="120">
        <f>+[1]Totals!AR21</f>
        <v>440314</v>
      </c>
      <c r="P20" s="107">
        <f>+[1]Totals!AX21</f>
        <v>0</v>
      </c>
      <c r="Q20" s="107">
        <f>+[1]Totals!BD21</f>
        <v>0</v>
      </c>
      <c r="R20" s="108">
        <f t="shared" si="6"/>
        <v>440314</v>
      </c>
      <c r="S20" s="170"/>
      <c r="T20" s="120">
        <f>+[1]Totals!BQ21</f>
        <v>80300</v>
      </c>
      <c r="U20" s="107">
        <f>+[1]Totals!BW21</f>
        <v>0</v>
      </c>
      <c r="V20" s="107">
        <f>+[1]Totals!CC21</f>
        <v>0</v>
      </c>
      <c r="W20" s="108">
        <f t="shared" si="7"/>
        <v>80300</v>
      </c>
    </row>
    <row r="21" spans="1:23" x14ac:dyDescent="0.3">
      <c r="A21" s="170" t="s">
        <v>211</v>
      </c>
      <c r="B21" s="171"/>
      <c r="C21" s="162">
        <v>0</v>
      </c>
      <c r="D21" s="161"/>
      <c r="E21" s="120">
        <f>+[1]Totals!K22</f>
        <v>0</v>
      </c>
      <c r="F21" s="107">
        <f>+[1]Totals!L22</f>
        <v>0</v>
      </c>
      <c r="G21" s="107">
        <f>+[1]Totals!M22</f>
        <v>0</v>
      </c>
      <c r="H21" s="108">
        <f t="shared" si="4"/>
        <v>0</v>
      </c>
      <c r="I21" s="161"/>
      <c r="J21" s="120">
        <f>+[1]Totals!T22</f>
        <v>0</v>
      </c>
      <c r="K21" s="107">
        <f>+[1]Totals!Z22</f>
        <v>0</v>
      </c>
      <c r="L21" s="107">
        <f>+[1]Totals!AF22</f>
        <v>0</v>
      </c>
      <c r="M21" s="108">
        <f t="shared" si="5"/>
        <v>0</v>
      </c>
      <c r="N21" s="161"/>
      <c r="O21" s="120">
        <f>+[1]Totals!AR22</f>
        <v>0</v>
      </c>
      <c r="P21" s="107">
        <f>+[1]Totals!AX22</f>
        <v>0</v>
      </c>
      <c r="Q21" s="107">
        <f>+[1]Totals!BD22</f>
        <v>0</v>
      </c>
      <c r="R21" s="108">
        <f t="shared" si="6"/>
        <v>0</v>
      </c>
      <c r="S21" s="170"/>
      <c r="T21" s="120">
        <f>+[1]Totals!BQ22</f>
        <v>0</v>
      </c>
      <c r="U21" s="107">
        <f>+[1]Totals!BW22</f>
        <v>0</v>
      </c>
      <c r="V21" s="107">
        <f>+[1]Totals!CC22</f>
        <v>0</v>
      </c>
      <c r="W21" s="108">
        <f t="shared" si="7"/>
        <v>0</v>
      </c>
    </row>
    <row r="22" spans="1:23" x14ac:dyDescent="0.3">
      <c r="A22" s="170" t="s">
        <v>212</v>
      </c>
      <c r="B22" s="171"/>
      <c r="C22" s="162">
        <v>0</v>
      </c>
      <c r="D22" s="161"/>
      <c r="E22" s="120">
        <f>+[1]Totals!K23</f>
        <v>0</v>
      </c>
      <c r="F22" s="107">
        <f>+[1]Totals!L23</f>
        <v>0</v>
      </c>
      <c r="G22" s="107">
        <f>+[1]Totals!M23</f>
        <v>0</v>
      </c>
      <c r="H22" s="108">
        <f t="shared" si="4"/>
        <v>0</v>
      </c>
      <c r="I22" s="161"/>
      <c r="J22" s="120">
        <f>+[1]Totals!T23</f>
        <v>62285</v>
      </c>
      <c r="K22" s="107">
        <f>+[1]Totals!Z23</f>
        <v>0</v>
      </c>
      <c r="L22" s="107">
        <f>+[1]Totals!AF23</f>
        <v>0</v>
      </c>
      <c r="M22" s="108">
        <f t="shared" si="5"/>
        <v>62285</v>
      </c>
      <c r="N22" s="161"/>
      <c r="O22" s="120">
        <f>+[1]Totals!AR23</f>
        <v>2070313</v>
      </c>
      <c r="P22" s="107">
        <f>+[1]Totals!AX23</f>
        <v>0</v>
      </c>
      <c r="Q22" s="107">
        <f>+[1]Totals!BD23</f>
        <v>0</v>
      </c>
      <c r="R22" s="108">
        <f t="shared" si="6"/>
        <v>2070313</v>
      </c>
      <c r="S22" s="170"/>
      <c r="T22" s="120">
        <f>+[1]Totals!BQ23</f>
        <v>0</v>
      </c>
      <c r="U22" s="107">
        <f>+[1]Totals!BW23</f>
        <v>10000</v>
      </c>
      <c r="V22" s="107">
        <f>+[1]Totals!CC23</f>
        <v>0</v>
      </c>
      <c r="W22" s="108">
        <f t="shared" si="7"/>
        <v>10000</v>
      </c>
    </row>
    <row r="23" spans="1:23" x14ac:dyDescent="0.3">
      <c r="A23" s="170" t="s">
        <v>213</v>
      </c>
      <c r="B23" s="171"/>
      <c r="C23" s="162">
        <v>3140326</v>
      </c>
      <c r="D23" s="161"/>
      <c r="E23" s="120">
        <f>+[1]Totals!K24</f>
        <v>864149</v>
      </c>
      <c r="F23" s="107">
        <f>+[1]Totals!L24</f>
        <v>25150</v>
      </c>
      <c r="G23" s="107">
        <f>+[1]Totals!M24</f>
        <v>0</v>
      </c>
      <c r="H23" s="108">
        <f t="shared" si="4"/>
        <v>889299</v>
      </c>
      <c r="I23" s="161"/>
      <c r="J23" s="120">
        <f>+[1]Totals!T24</f>
        <v>458140</v>
      </c>
      <c r="K23" s="107">
        <f>+[1]Totals!Z24</f>
        <v>26250</v>
      </c>
      <c r="L23" s="107">
        <f>+[1]Totals!AF24</f>
        <v>0</v>
      </c>
      <c r="M23" s="108">
        <f t="shared" si="5"/>
        <v>484390</v>
      </c>
      <c r="N23" s="161"/>
      <c r="O23" s="120">
        <f>+[1]Totals!AR24</f>
        <v>402950</v>
      </c>
      <c r="P23" s="107">
        <f>+[1]Totals!AX24</f>
        <v>0</v>
      </c>
      <c r="Q23" s="107">
        <f>+[1]Totals!BD24</f>
        <v>0</v>
      </c>
      <c r="R23" s="108">
        <f t="shared" si="6"/>
        <v>402950</v>
      </c>
      <c r="S23" s="170"/>
      <c r="T23" s="120">
        <f>+[1]Totals!BQ24</f>
        <v>523105</v>
      </c>
      <c r="U23" s="107">
        <f>+[1]Totals!BW24</f>
        <v>160</v>
      </c>
      <c r="V23" s="107">
        <f>+[1]Totals!CC24</f>
        <v>0</v>
      </c>
      <c r="W23" s="108">
        <f t="shared" si="7"/>
        <v>523265</v>
      </c>
    </row>
    <row r="24" spans="1:23" x14ac:dyDescent="0.3">
      <c r="A24" s="170" t="s">
        <v>217</v>
      </c>
      <c r="B24" s="171"/>
      <c r="C24" s="162">
        <v>0</v>
      </c>
      <c r="D24" s="161"/>
      <c r="E24" s="120">
        <f>+[1]Totals!K26</f>
        <v>0</v>
      </c>
      <c r="F24" s="107">
        <f>+[1]Totals!L26</f>
        <v>0</v>
      </c>
      <c r="G24" s="107">
        <f>+[1]Totals!M26</f>
        <v>0</v>
      </c>
      <c r="H24" s="108">
        <f t="shared" si="4"/>
        <v>0</v>
      </c>
      <c r="I24" s="161"/>
      <c r="J24" s="120">
        <f>+[1]Totals!T26</f>
        <v>0</v>
      </c>
      <c r="K24" s="107">
        <f>+[1]Totals!Z26</f>
        <v>0</v>
      </c>
      <c r="L24" s="107">
        <f>+[1]Totals!AF26</f>
        <v>0</v>
      </c>
      <c r="M24" s="108">
        <f t="shared" si="5"/>
        <v>0</v>
      </c>
      <c r="N24" s="161"/>
      <c r="O24" s="120">
        <f>+[1]Totals!AR26</f>
        <v>2200000</v>
      </c>
      <c r="P24" s="107">
        <f>+[1]Totals!AX26</f>
        <v>0</v>
      </c>
      <c r="Q24" s="107">
        <f>+[1]Totals!BD26</f>
        <v>0</v>
      </c>
      <c r="R24" s="108">
        <f t="shared" si="6"/>
        <v>2200000</v>
      </c>
      <c r="S24" s="170"/>
      <c r="T24" s="120">
        <f>+[1]Totals!BQ26</f>
        <v>0</v>
      </c>
      <c r="U24" s="107">
        <f>+[1]Totals!BW26</f>
        <v>0</v>
      </c>
      <c r="V24" s="107">
        <f>+[1]Totals!CC26</f>
        <v>0</v>
      </c>
      <c r="W24" s="108">
        <f t="shared" si="7"/>
        <v>0</v>
      </c>
    </row>
    <row r="25" spans="1:23" x14ac:dyDescent="0.3">
      <c r="A25" s="168" t="s">
        <v>215</v>
      </c>
      <c r="B25" s="169"/>
      <c r="C25" s="162">
        <v>204275120</v>
      </c>
      <c r="D25" s="161"/>
      <c r="E25" s="120">
        <f>+[1]Totals!K27</f>
        <v>30681046</v>
      </c>
      <c r="F25" s="107">
        <f>+[1]Totals!L27</f>
        <v>435062</v>
      </c>
      <c r="G25" s="107">
        <f>+[1]Totals!M27</f>
        <v>0</v>
      </c>
      <c r="H25" s="108">
        <f t="shared" si="4"/>
        <v>31116108</v>
      </c>
      <c r="I25" s="161"/>
      <c r="J25" s="120">
        <f>+[1]Totals!T27</f>
        <v>1318377</v>
      </c>
      <c r="K25" s="107">
        <f>+[1]Totals!Z27</f>
        <v>393110</v>
      </c>
      <c r="L25" s="107">
        <f>+[1]Totals!AF27</f>
        <v>0</v>
      </c>
      <c r="M25" s="108">
        <f t="shared" si="5"/>
        <v>1711487</v>
      </c>
      <c r="N25" s="161"/>
      <c r="O25" s="120">
        <f>+[1]Totals!AR27</f>
        <v>1586631</v>
      </c>
      <c r="P25" s="107">
        <f>+[1]Totals!AX27</f>
        <v>1030994</v>
      </c>
      <c r="Q25" s="107">
        <f>+[1]Totals!BD27</f>
        <v>12000</v>
      </c>
      <c r="R25" s="108">
        <f t="shared" si="6"/>
        <v>2629625</v>
      </c>
      <c r="S25" s="170"/>
      <c r="T25" s="120">
        <f>+[1]Totals!BQ27</f>
        <v>2431171</v>
      </c>
      <c r="U25" s="107">
        <f>+[1]Totals!BW27</f>
        <v>655150</v>
      </c>
      <c r="V25" s="107">
        <f>+[1]Totals!CC27</f>
        <v>140000</v>
      </c>
      <c r="W25" s="108">
        <f t="shared" si="7"/>
        <v>3226321</v>
      </c>
    </row>
    <row r="26" spans="1:23" x14ac:dyDescent="0.3">
      <c r="A26" s="172" t="s">
        <v>8</v>
      </c>
      <c r="B26" s="173"/>
      <c r="C26" s="129">
        <f>SUM(C17:C25)</f>
        <v>307836906</v>
      </c>
      <c r="D26" s="174"/>
      <c r="E26" s="110">
        <f>SUM(E17:E25)</f>
        <v>42613738</v>
      </c>
      <c r="F26" s="110">
        <f>SUM(F17:F25)</f>
        <v>1476912</v>
      </c>
      <c r="G26" s="110">
        <f>SUM(G17:G25)</f>
        <v>0</v>
      </c>
      <c r="H26" s="110">
        <f>SUM(H17:H25)</f>
        <v>44090650</v>
      </c>
      <c r="I26" s="173"/>
      <c r="J26" s="130">
        <f>SUM(J17:J25)</f>
        <v>11382014</v>
      </c>
      <c r="K26" s="110">
        <f>SUM(K17:K25)</f>
        <v>2758910</v>
      </c>
      <c r="L26" s="110">
        <f>SUM(L17:L25)</f>
        <v>0</v>
      </c>
      <c r="M26" s="111">
        <f>SUM(M17:M25)</f>
        <v>14140924</v>
      </c>
      <c r="N26" s="163"/>
      <c r="O26" s="130">
        <f>SUM(O17:O25)</f>
        <v>22212306</v>
      </c>
      <c r="P26" s="110">
        <f>SUM(P17:P25)</f>
        <v>1039994</v>
      </c>
      <c r="Q26" s="110">
        <f>SUM(Q17:Q25)</f>
        <v>12000</v>
      </c>
      <c r="R26" s="111">
        <f>SUM(R17:R25)</f>
        <v>23264300</v>
      </c>
      <c r="S26" s="172"/>
      <c r="T26" s="130">
        <f>SUM(T17:T25)</f>
        <v>23312905</v>
      </c>
      <c r="U26" s="110">
        <f>SUM(U17:U25)</f>
        <v>1135774</v>
      </c>
      <c r="V26" s="110">
        <f>SUM(V17:V25)</f>
        <v>200000</v>
      </c>
      <c r="W26" s="111">
        <f>SUM(W17:W25)</f>
        <v>24648679</v>
      </c>
    </row>
    <row r="28" spans="1:23" ht="15.6" x14ac:dyDescent="0.3">
      <c r="A28" s="62" t="s">
        <v>218</v>
      </c>
    </row>
    <row r="29" spans="1:23" x14ac:dyDescent="0.3">
      <c r="A29" s="164" t="s">
        <v>207</v>
      </c>
      <c r="B29" s="175"/>
      <c r="C29" s="116">
        <v>60550906</v>
      </c>
      <c r="D29" s="160"/>
      <c r="E29" s="117">
        <f t="shared" ref="E29:H37" si="8">+E5+E17</f>
        <v>19410735</v>
      </c>
      <c r="F29" s="105">
        <f t="shared" si="8"/>
        <v>898300</v>
      </c>
      <c r="G29" s="105">
        <f t="shared" si="8"/>
        <v>403840</v>
      </c>
      <c r="H29" s="106">
        <f t="shared" si="8"/>
        <v>20712875</v>
      </c>
      <c r="I29" s="160"/>
      <c r="J29" s="117">
        <f t="shared" ref="J29:M37" si="9">+J5+J17</f>
        <v>3879450</v>
      </c>
      <c r="K29" s="105">
        <f t="shared" si="9"/>
        <v>16298850</v>
      </c>
      <c r="L29" s="105">
        <f t="shared" si="9"/>
        <v>1299350</v>
      </c>
      <c r="M29" s="106">
        <f t="shared" si="9"/>
        <v>21477650</v>
      </c>
      <c r="N29" s="176"/>
      <c r="O29" s="177">
        <f t="shared" ref="O29:R37" si="10">+O5+O17</f>
        <v>3095550</v>
      </c>
      <c r="P29" s="177">
        <f t="shared" si="10"/>
        <v>31005350</v>
      </c>
      <c r="Q29" s="177">
        <f t="shared" si="10"/>
        <v>997450</v>
      </c>
      <c r="R29" s="177">
        <f t="shared" si="10"/>
        <v>35098350</v>
      </c>
      <c r="S29" s="178"/>
      <c r="T29" s="177">
        <f t="shared" ref="T29:W37" si="11">+T5+T17</f>
        <v>4047750</v>
      </c>
      <c r="U29" s="177">
        <f t="shared" si="11"/>
        <v>24548856</v>
      </c>
      <c r="V29" s="177">
        <f t="shared" si="11"/>
        <v>10323205</v>
      </c>
      <c r="W29" s="179">
        <f t="shared" si="11"/>
        <v>38919811</v>
      </c>
    </row>
    <row r="30" spans="1:23" x14ac:dyDescent="0.3">
      <c r="A30" s="168" t="s">
        <v>208</v>
      </c>
      <c r="B30" s="180"/>
      <c r="C30" s="119">
        <v>973348050</v>
      </c>
      <c r="D30" s="161"/>
      <c r="E30" s="120">
        <f t="shared" si="8"/>
        <v>85957771</v>
      </c>
      <c r="F30" s="107">
        <f t="shared" si="8"/>
        <v>18265411</v>
      </c>
      <c r="G30" s="107">
        <f t="shared" si="8"/>
        <v>8236461</v>
      </c>
      <c r="H30" s="108">
        <f t="shared" si="8"/>
        <v>112459643</v>
      </c>
      <c r="I30" s="161"/>
      <c r="J30" s="120">
        <f t="shared" si="9"/>
        <v>70527065</v>
      </c>
      <c r="K30" s="107">
        <f t="shared" si="9"/>
        <v>46251127</v>
      </c>
      <c r="L30" s="107">
        <f t="shared" si="9"/>
        <v>9964239</v>
      </c>
      <c r="M30" s="108">
        <f t="shared" si="9"/>
        <v>126742431</v>
      </c>
      <c r="N30" s="161"/>
      <c r="O30" s="117">
        <f t="shared" si="10"/>
        <v>63128471</v>
      </c>
      <c r="P30" s="105">
        <f t="shared" si="10"/>
        <v>68529115</v>
      </c>
      <c r="Q30" s="105">
        <f t="shared" si="10"/>
        <v>17880682</v>
      </c>
      <c r="R30" s="106">
        <f t="shared" si="10"/>
        <v>149538268</v>
      </c>
      <c r="S30" s="167"/>
      <c r="T30" s="117">
        <f t="shared" si="11"/>
        <v>44761635</v>
      </c>
      <c r="U30" s="105">
        <f t="shared" si="11"/>
        <v>55959240</v>
      </c>
      <c r="V30" s="105">
        <f t="shared" si="11"/>
        <v>21530536</v>
      </c>
      <c r="W30" s="106">
        <f t="shared" si="11"/>
        <v>122251411</v>
      </c>
    </row>
    <row r="31" spans="1:23" x14ac:dyDescent="0.3">
      <c r="A31" s="170" t="s">
        <v>209</v>
      </c>
      <c r="B31" s="180"/>
      <c r="C31" s="119">
        <v>140205623</v>
      </c>
      <c r="D31" s="161"/>
      <c r="E31" s="120">
        <f t="shared" si="8"/>
        <v>19458376</v>
      </c>
      <c r="F31" s="107">
        <f t="shared" si="8"/>
        <v>1507957</v>
      </c>
      <c r="G31" s="107">
        <f t="shared" si="8"/>
        <v>0</v>
      </c>
      <c r="H31" s="108">
        <f t="shared" si="8"/>
        <v>20966333</v>
      </c>
      <c r="I31" s="161"/>
      <c r="J31" s="120">
        <f t="shared" si="9"/>
        <v>11868604</v>
      </c>
      <c r="K31" s="107">
        <f t="shared" si="9"/>
        <v>4836148</v>
      </c>
      <c r="L31" s="107">
        <f t="shared" si="9"/>
        <v>2706017</v>
      </c>
      <c r="M31" s="108">
        <f t="shared" si="9"/>
        <v>19410769</v>
      </c>
      <c r="N31" s="161"/>
      <c r="O31" s="120">
        <f t="shared" si="10"/>
        <v>34948922</v>
      </c>
      <c r="P31" s="107">
        <f t="shared" si="10"/>
        <v>2521154</v>
      </c>
      <c r="Q31" s="107">
        <f t="shared" si="10"/>
        <v>505671</v>
      </c>
      <c r="R31" s="108">
        <f t="shared" si="10"/>
        <v>37975747</v>
      </c>
      <c r="S31" s="170"/>
      <c r="T31" s="120">
        <f t="shared" si="11"/>
        <v>8147430</v>
      </c>
      <c r="U31" s="107">
        <f t="shared" si="11"/>
        <v>5506444</v>
      </c>
      <c r="V31" s="107">
        <f t="shared" si="11"/>
        <v>200000</v>
      </c>
      <c r="W31" s="108">
        <f t="shared" si="11"/>
        <v>13853874</v>
      </c>
    </row>
    <row r="32" spans="1:23" x14ac:dyDescent="0.3">
      <c r="A32" s="170" t="s">
        <v>210</v>
      </c>
      <c r="B32" s="180"/>
      <c r="C32" s="119">
        <v>339095079</v>
      </c>
      <c r="D32" s="161"/>
      <c r="E32" s="120">
        <f t="shared" si="8"/>
        <v>27109672</v>
      </c>
      <c r="F32" s="107">
        <f t="shared" si="8"/>
        <v>13485698</v>
      </c>
      <c r="G32" s="107">
        <f t="shared" si="8"/>
        <v>3327000</v>
      </c>
      <c r="H32" s="108">
        <f t="shared" si="8"/>
        <v>43922370</v>
      </c>
      <c r="I32" s="161"/>
      <c r="J32" s="120">
        <f t="shared" si="9"/>
        <v>12216696</v>
      </c>
      <c r="K32" s="107">
        <f t="shared" si="9"/>
        <v>21776837</v>
      </c>
      <c r="L32" s="107">
        <f t="shared" si="9"/>
        <v>4849725</v>
      </c>
      <c r="M32" s="108">
        <f t="shared" si="9"/>
        <v>38843258</v>
      </c>
      <c r="N32" s="161"/>
      <c r="O32" s="120">
        <f t="shared" si="10"/>
        <v>15115146</v>
      </c>
      <c r="P32" s="107">
        <f t="shared" si="10"/>
        <v>21069059</v>
      </c>
      <c r="Q32" s="107">
        <f t="shared" si="10"/>
        <v>1807231</v>
      </c>
      <c r="R32" s="108">
        <f t="shared" si="10"/>
        <v>37991436</v>
      </c>
      <c r="S32" s="181"/>
      <c r="T32" s="120">
        <f t="shared" si="11"/>
        <v>3425378</v>
      </c>
      <c r="U32" s="107">
        <f t="shared" si="11"/>
        <v>26237738</v>
      </c>
      <c r="V32" s="107">
        <f t="shared" si="11"/>
        <v>7570418</v>
      </c>
      <c r="W32" s="108">
        <f t="shared" si="11"/>
        <v>37233534</v>
      </c>
    </row>
    <row r="33" spans="1:23" x14ac:dyDescent="0.3">
      <c r="A33" s="170" t="s">
        <v>211</v>
      </c>
      <c r="B33" s="180"/>
      <c r="C33" s="119">
        <v>18568276</v>
      </c>
      <c r="D33" s="161"/>
      <c r="E33" s="120">
        <f t="shared" si="8"/>
        <v>0</v>
      </c>
      <c r="F33" s="107">
        <f t="shared" si="8"/>
        <v>0</v>
      </c>
      <c r="G33" s="107">
        <f t="shared" si="8"/>
        <v>0</v>
      </c>
      <c r="H33" s="108">
        <f t="shared" si="8"/>
        <v>0</v>
      </c>
      <c r="I33" s="161"/>
      <c r="J33" s="120">
        <f t="shared" si="9"/>
        <v>0</v>
      </c>
      <c r="K33" s="107">
        <f t="shared" si="9"/>
        <v>0</v>
      </c>
      <c r="L33" s="107">
        <f t="shared" si="9"/>
        <v>0</v>
      </c>
      <c r="M33" s="108">
        <f t="shared" si="9"/>
        <v>0</v>
      </c>
      <c r="N33" s="161"/>
      <c r="O33" s="120">
        <f t="shared" si="10"/>
        <v>0</v>
      </c>
      <c r="P33" s="107">
        <f t="shared" si="10"/>
        <v>0</v>
      </c>
      <c r="Q33" s="107">
        <f t="shared" si="10"/>
        <v>0</v>
      </c>
      <c r="R33" s="108">
        <f t="shared" si="10"/>
        <v>0</v>
      </c>
      <c r="S33" s="170"/>
      <c r="T33" s="120">
        <f t="shared" si="11"/>
        <v>0</v>
      </c>
      <c r="U33" s="107">
        <f t="shared" si="11"/>
        <v>0</v>
      </c>
      <c r="V33" s="107">
        <f t="shared" si="11"/>
        <v>0</v>
      </c>
      <c r="W33" s="108">
        <f t="shared" si="11"/>
        <v>0</v>
      </c>
    </row>
    <row r="34" spans="1:23" x14ac:dyDescent="0.3">
      <c r="A34" s="170" t="s">
        <v>212</v>
      </c>
      <c r="B34" s="180"/>
      <c r="C34" s="119">
        <v>39727600</v>
      </c>
      <c r="D34" s="161"/>
      <c r="E34" s="120">
        <f t="shared" si="8"/>
        <v>0</v>
      </c>
      <c r="F34" s="107">
        <f t="shared" si="8"/>
        <v>0</v>
      </c>
      <c r="G34" s="107">
        <f t="shared" si="8"/>
        <v>0</v>
      </c>
      <c r="H34" s="108">
        <f t="shared" si="8"/>
        <v>0</v>
      </c>
      <c r="I34" s="161"/>
      <c r="J34" s="120">
        <f t="shared" si="9"/>
        <v>462285</v>
      </c>
      <c r="K34" s="107">
        <f t="shared" si="9"/>
        <v>0</v>
      </c>
      <c r="L34" s="107">
        <f t="shared" si="9"/>
        <v>0</v>
      </c>
      <c r="M34" s="108">
        <f t="shared" si="9"/>
        <v>462285</v>
      </c>
      <c r="N34" s="161"/>
      <c r="O34" s="120">
        <f t="shared" si="10"/>
        <v>2070313</v>
      </c>
      <c r="P34" s="107">
        <f t="shared" si="10"/>
        <v>0</v>
      </c>
      <c r="Q34" s="107">
        <f t="shared" si="10"/>
        <v>0</v>
      </c>
      <c r="R34" s="108">
        <f t="shared" si="10"/>
        <v>2070313</v>
      </c>
      <c r="S34" s="170"/>
      <c r="T34" s="120">
        <f t="shared" si="11"/>
        <v>1546301</v>
      </c>
      <c r="U34" s="107">
        <f t="shared" si="11"/>
        <v>10000</v>
      </c>
      <c r="V34" s="107">
        <f t="shared" si="11"/>
        <v>0</v>
      </c>
      <c r="W34" s="108">
        <f t="shared" si="11"/>
        <v>1556301</v>
      </c>
    </row>
    <row r="35" spans="1:23" x14ac:dyDescent="0.3">
      <c r="A35" s="170" t="s">
        <v>213</v>
      </c>
      <c r="B35" s="180"/>
      <c r="C35" s="119">
        <v>5120429</v>
      </c>
      <c r="D35" s="161"/>
      <c r="E35" s="120">
        <f t="shared" si="8"/>
        <v>4799216</v>
      </c>
      <c r="F35" s="107">
        <f t="shared" si="8"/>
        <v>119900</v>
      </c>
      <c r="G35" s="107">
        <f t="shared" si="8"/>
        <v>0</v>
      </c>
      <c r="H35" s="108">
        <f t="shared" si="8"/>
        <v>4919116</v>
      </c>
      <c r="I35" s="161"/>
      <c r="J35" s="120">
        <f t="shared" si="9"/>
        <v>1546900</v>
      </c>
      <c r="K35" s="107">
        <f t="shared" si="9"/>
        <v>1594400</v>
      </c>
      <c r="L35" s="107">
        <f t="shared" si="9"/>
        <v>0</v>
      </c>
      <c r="M35" s="108">
        <f t="shared" si="9"/>
        <v>3141300</v>
      </c>
      <c r="N35" s="161"/>
      <c r="O35" s="120">
        <f t="shared" si="10"/>
        <v>2365140</v>
      </c>
      <c r="P35" s="107">
        <f t="shared" si="10"/>
        <v>198714</v>
      </c>
      <c r="Q35" s="107">
        <f t="shared" si="10"/>
        <v>0</v>
      </c>
      <c r="R35" s="108">
        <f t="shared" si="10"/>
        <v>2563854</v>
      </c>
      <c r="S35" s="170"/>
      <c r="T35" s="120">
        <f t="shared" si="11"/>
        <v>1269205</v>
      </c>
      <c r="U35" s="107">
        <f t="shared" si="11"/>
        <v>354310</v>
      </c>
      <c r="V35" s="107">
        <f t="shared" si="11"/>
        <v>0</v>
      </c>
      <c r="W35" s="108">
        <f t="shared" si="11"/>
        <v>1623515</v>
      </c>
    </row>
    <row r="36" spans="1:23" x14ac:dyDescent="0.3">
      <c r="A36" s="170" t="s">
        <v>217</v>
      </c>
      <c r="B36" s="180"/>
      <c r="C36" s="119">
        <v>45650254</v>
      </c>
      <c r="D36" s="161"/>
      <c r="E36" s="120">
        <f t="shared" si="8"/>
        <v>0</v>
      </c>
      <c r="F36" s="107">
        <f t="shared" si="8"/>
        <v>0</v>
      </c>
      <c r="G36" s="107">
        <f t="shared" si="8"/>
        <v>0</v>
      </c>
      <c r="H36" s="108">
        <f t="shared" si="8"/>
        <v>0</v>
      </c>
      <c r="I36" s="161"/>
      <c r="J36" s="120">
        <f t="shared" si="9"/>
        <v>0</v>
      </c>
      <c r="K36" s="107">
        <f t="shared" si="9"/>
        <v>0</v>
      </c>
      <c r="L36" s="107">
        <f t="shared" si="9"/>
        <v>0</v>
      </c>
      <c r="M36" s="108">
        <f t="shared" si="9"/>
        <v>0</v>
      </c>
      <c r="N36" s="161"/>
      <c r="O36" s="120">
        <f t="shared" si="10"/>
        <v>2200000</v>
      </c>
      <c r="P36" s="107">
        <f t="shared" si="10"/>
        <v>0</v>
      </c>
      <c r="Q36" s="107">
        <f t="shared" si="10"/>
        <v>0</v>
      </c>
      <c r="R36" s="108">
        <f t="shared" si="10"/>
        <v>2200000</v>
      </c>
      <c r="S36" s="170"/>
      <c r="T36" s="120">
        <f t="shared" si="11"/>
        <v>0</v>
      </c>
      <c r="U36" s="107">
        <f t="shared" si="11"/>
        <v>0</v>
      </c>
      <c r="V36" s="107">
        <f t="shared" si="11"/>
        <v>0</v>
      </c>
      <c r="W36" s="108">
        <f t="shared" si="11"/>
        <v>0</v>
      </c>
    </row>
    <row r="37" spans="1:23" x14ac:dyDescent="0.3">
      <c r="A37" s="168" t="s">
        <v>215</v>
      </c>
      <c r="B37" s="180"/>
      <c r="C37" s="119">
        <v>313478874</v>
      </c>
      <c r="D37" s="161"/>
      <c r="E37" s="120">
        <f t="shared" si="8"/>
        <v>39636077</v>
      </c>
      <c r="F37" s="107">
        <f t="shared" si="8"/>
        <v>10639447</v>
      </c>
      <c r="G37" s="107">
        <f t="shared" si="8"/>
        <v>45100</v>
      </c>
      <c r="H37" s="108">
        <f t="shared" si="8"/>
        <v>50320624</v>
      </c>
      <c r="I37" s="161"/>
      <c r="J37" s="120">
        <f t="shared" si="9"/>
        <v>3634277</v>
      </c>
      <c r="K37" s="107">
        <f t="shared" si="9"/>
        <v>6011360</v>
      </c>
      <c r="L37" s="107">
        <f t="shared" si="9"/>
        <v>0</v>
      </c>
      <c r="M37" s="108">
        <f t="shared" si="9"/>
        <v>9645637</v>
      </c>
      <c r="N37" s="161"/>
      <c r="O37" s="120">
        <f t="shared" si="10"/>
        <v>5690781</v>
      </c>
      <c r="P37" s="107">
        <f t="shared" si="10"/>
        <v>9402072</v>
      </c>
      <c r="Q37" s="107">
        <f t="shared" si="10"/>
        <v>193000</v>
      </c>
      <c r="R37" s="108">
        <f t="shared" si="10"/>
        <v>15285853</v>
      </c>
      <c r="S37" s="170"/>
      <c r="T37" s="120">
        <f t="shared" si="11"/>
        <v>3070260</v>
      </c>
      <c r="U37" s="107">
        <f t="shared" si="11"/>
        <v>1123640</v>
      </c>
      <c r="V37" s="107">
        <f t="shared" si="11"/>
        <v>391500</v>
      </c>
      <c r="W37" s="108">
        <f t="shared" si="11"/>
        <v>4585400</v>
      </c>
    </row>
    <row r="38" spans="1:23" x14ac:dyDescent="0.3">
      <c r="A38" s="172" t="s">
        <v>8</v>
      </c>
      <c r="B38" s="182"/>
      <c r="C38" s="183">
        <v>1935745091</v>
      </c>
      <c r="D38" s="163"/>
      <c r="E38" s="130">
        <f>SUM(E29:E37)</f>
        <v>196371847</v>
      </c>
      <c r="F38" s="110">
        <f>SUM(F29:F37)</f>
        <v>44916713</v>
      </c>
      <c r="G38" s="110">
        <f>SUM(G29:G37)</f>
        <v>12012401</v>
      </c>
      <c r="H38" s="111">
        <f>SUM(H29:H37)</f>
        <v>253300961</v>
      </c>
      <c r="I38" s="163"/>
      <c r="J38" s="130">
        <f>SUM(J29:J37)</f>
        <v>104135277</v>
      </c>
      <c r="K38" s="110">
        <f>SUM(K29:K37)</f>
        <v>96768722</v>
      </c>
      <c r="L38" s="110">
        <f>SUM(L29:L37)</f>
        <v>18819331</v>
      </c>
      <c r="M38" s="111">
        <f>SUM(M29:M37)</f>
        <v>219723330</v>
      </c>
      <c r="N38" s="163"/>
      <c r="O38" s="130">
        <f>SUM(O29:O37)</f>
        <v>128614323</v>
      </c>
      <c r="P38" s="110">
        <f>SUM(P29:P37)</f>
        <v>132725464</v>
      </c>
      <c r="Q38" s="110">
        <f>SUM(Q29:Q37)</f>
        <v>21384034</v>
      </c>
      <c r="R38" s="111">
        <f>SUM(R29:R37)</f>
        <v>282723821</v>
      </c>
      <c r="S38" s="172"/>
      <c r="T38" s="130">
        <f>SUM(T29:T37)</f>
        <v>66267959</v>
      </c>
      <c r="U38" s="110">
        <f>SUM(U29:U37)</f>
        <v>113740228</v>
      </c>
      <c r="V38" s="110">
        <f>SUM(V29:V37)</f>
        <v>40015659</v>
      </c>
      <c r="W38" s="111">
        <f>SUM(W29:W37)</f>
        <v>220023846</v>
      </c>
    </row>
  </sheetData>
  <mergeCells count="4">
    <mergeCell ref="E3:H3"/>
    <mergeCell ref="J3:M3"/>
    <mergeCell ref="O3:R3"/>
    <mergeCell ref="T3:W3"/>
  </mergeCells>
  <pageMargins left="0.7" right="0.7" top="0.75" bottom="0.75" header="0.3" footer="0.3"/>
  <pageSetup scale="57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51862-2703-4AF7-AD75-9C6EFE038607}">
  <sheetPr>
    <pageSetUpPr fitToPage="1"/>
  </sheetPr>
  <dimension ref="A2:O59"/>
  <sheetViews>
    <sheetView workbookViewId="0">
      <selection activeCell="H14" sqref="H14"/>
    </sheetView>
  </sheetViews>
  <sheetFormatPr defaultColWidth="9.33203125" defaultRowHeight="13.2" x14ac:dyDescent="0.25"/>
  <cols>
    <col min="1" max="1" width="15.77734375" style="23" customWidth="1"/>
    <col min="2" max="2" width="14.5546875" style="23" customWidth="1"/>
    <col min="3" max="3" width="13.6640625" style="26" customWidth="1"/>
    <col min="4" max="4" width="13" style="26" customWidth="1"/>
    <col min="5" max="5" width="12.6640625" style="26" customWidth="1"/>
    <col min="6" max="6" width="11.44140625" style="26" customWidth="1"/>
    <col min="7" max="8" width="13.88671875" style="26" customWidth="1"/>
    <col min="9" max="9" width="15.6640625" style="23" customWidth="1"/>
    <col min="10" max="10" width="13.44140625" style="23" customWidth="1"/>
    <col min="11" max="11" width="12.44140625" style="26" customWidth="1"/>
    <col min="12" max="12" width="12.5546875" style="26" customWidth="1"/>
    <col min="13" max="15" width="12.44140625" style="23" customWidth="1"/>
    <col min="16" max="17" width="10.44140625" style="23" customWidth="1"/>
    <col min="18" max="16384" width="9.33203125" style="23"/>
  </cols>
  <sheetData>
    <row r="2" spans="1:15" s="12" customFormat="1" ht="18" thickBot="1" x14ac:dyDescent="0.35">
      <c r="A2" s="12" t="s">
        <v>2</v>
      </c>
      <c r="B2" s="13"/>
      <c r="C2" s="13"/>
      <c r="D2" s="13"/>
      <c r="I2" s="12" t="s">
        <v>3</v>
      </c>
      <c r="J2" s="13"/>
      <c r="K2" s="13"/>
      <c r="L2" s="13"/>
    </row>
    <row r="3" spans="1:15" s="12" customFormat="1" ht="15" customHeight="1" x14ac:dyDescent="0.3">
      <c r="A3" s="14" t="s">
        <v>4</v>
      </c>
      <c r="B3" s="15"/>
      <c r="C3" s="15"/>
      <c r="D3" s="15"/>
      <c r="E3" s="16"/>
      <c r="F3" s="16"/>
      <c r="G3" s="17"/>
      <c r="I3" s="14" t="s">
        <v>4</v>
      </c>
      <c r="J3" s="15"/>
      <c r="K3" s="15"/>
      <c r="L3" s="15"/>
      <c r="M3" s="16"/>
      <c r="N3" s="16"/>
      <c r="O3" s="17"/>
    </row>
    <row r="4" spans="1:15" ht="35.25" customHeight="1" x14ac:dyDescent="0.3">
      <c r="A4" s="18" t="s">
        <v>5</v>
      </c>
      <c r="B4" s="19" t="s">
        <v>6</v>
      </c>
      <c r="C4" s="19" t="s">
        <v>7</v>
      </c>
      <c r="D4" s="20" t="s">
        <v>8</v>
      </c>
      <c r="E4" s="20" t="s">
        <v>9</v>
      </c>
      <c r="F4" s="19" t="s">
        <v>10</v>
      </c>
      <c r="G4" s="21" t="s">
        <v>11</v>
      </c>
      <c r="H4" s="22"/>
      <c r="I4" s="18" t="s">
        <v>5</v>
      </c>
      <c r="J4" s="19" t="s">
        <v>6</v>
      </c>
      <c r="K4" s="19" t="s">
        <v>7</v>
      </c>
      <c r="L4" s="20" t="s">
        <v>8</v>
      </c>
      <c r="M4" s="20" t="s">
        <v>9</v>
      </c>
      <c r="N4" s="19" t="s">
        <v>10</v>
      </c>
      <c r="O4" s="21" t="s">
        <v>11</v>
      </c>
    </row>
    <row r="5" spans="1:15" x14ac:dyDescent="0.25">
      <c r="A5" s="24">
        <v>2004</v>
      </c>
      <c r="B5" s="25">
        <f>+'[1]Full SSA'!B51</f>
        <v>5617184</v>
      </c>
      <c r="D5" s="25">
        <f t="shared" ref="D5:D23" si="0">SUM(B5:C5)</f>
        <v>5617184</v>
      </c>
      <c r="E5" s="25">
        <f>+D5</f>
        <v>5617184</v>
      </c>
      <c r="F5" s="26" t="s">
        <v>12</v>
      </c>
      <c r="G5" s="27" t="s">
        <v>12</v>
      </c>
      <c r="I5" s="24">
        <v>2004</v>
      </c>
      <c r="J5" s="25">
        <f t="shared" ref="J5:J24" si="1">+B5</f>
        <v>5617184</v>
      </c>
      <c r="L5" s="25">
        <f t="shared" ref="L5:L23" si="2">SUM(J5:K5)</f>
        <v>5617184</v>
      </c>
      <c r="M5" s="25">
        <f>+L5</f>
        <v>5617184</v>
      </c>
      <c r="N5" s="26" t="s">
        <v>12</v>
      </c>
      <c r="O5" s="27" t="s">
        <v>12</v>
      </c>
    </row>
    <row r="6" spans="1:15" x14ac:dyDescent="0.25">
      <c r="A6" s="24">
        <v>2005</v>
      </c>
      <c r="B6" s="25">
        <f>+'[1]Full SSA'!C51</f>
        <v>16944713</v>
      </c>
      <c r="D6" s="25">
        <f t="shared" si="0"/>
        <v>16944713</v>
      </c>
      <c r="E6" s="25">
        <f t="shared" ref="E6:E24" si="3">+E5+D6</f>
        <v>22561897</v>
      </c>
      <c r="F6" s="26" t="s">
        <v>12</v>
      </c>
      <c r="G6" s="27" t="s">
        <v>12</v>
      </c>
      <c r="I6" s="24">
        <v>2005</v>
      </c>
      <c r="J6" s="25">
        <f t="shared" si="1"/>
        <v>16944713</v>
      </c>
      <c r="L6" s="25">
        <f t="shared" si="2"/>
        <v>16944713</v>
      </c>
      <c r="M6" s="25">
        <f t="shared" ref="M6:M24" si="4">+M5+L6</f>
        <v>22561897</v>
      </c>
      <c r="N6" s="26" t="s">
        <v>12</v>
      </c>
      <c r="O6" s="27" t="s">
        <v>12</v>
      </c>
    </row>
    <row r="7" spans="1:15" x14ac:dyDescent="0.25">
      <c r="A7" s="24">
        <v>2006</v>
      </c>
      <c r="B7" s="25">
        <f>+'[1]Full SSA'!D51</f>
        <v>46842964</v>
      </c>
      <c r="D7" s="25">
        <f t="shared" si="0"/>
        <v>46842964</v>
      </c>
      <c r="E7" s="25">
        <f t="shared" si="3"/>
        <v>69404861</v>
      </c>
      <c r="F7" s="26" t="s">
        <v>12</v>
      </c>
      <c r="G7" s="27" t="s">
        <v>12</v>
      </c>
      <c r="I7" s="24">
        <v>2006</v>
      </c>
      <c r="J7" s="25">
        <f t="shared" si="1"/>
        <v>46842964</v>
      </c>
      <c r="L7" s="25">
        <f t="shared" si="2"/>
        <v>46842964</v>
      </c>
      <c r="M7" s="25">
        <f t="shared" si="4"/>
        <v>69404861</v>
      </c>
      <c r="N7" s="26" t="s">
        <v>12</v>
      </c>
      <c r="O7" s="27" t="s">
        <v>12</v>
      </c>
    </row>
    <row r="8" spans="1:15" x14ac:dyDescent="0.25">
      <c r="A8" s="24">
        <v>2007</v>
      </c>
      <c r="B8" s="25">
        <f>+'[1]Full SSA'!E51</f>
        <v>43805000</v>
      </c>
      <c r="D8" s="25">
        <f t="shared" si="0"/>
        <v>43805000</v>
      </c>
      <c r="E8" s="25">
        <f t="shared" si="3"/>
        <v>113209861</v>
      </c>
      <c r="F8" s="26" t="s">
        <v>12</v>
      </c>
      <c r="G8" s="27" t="s">
        <v>12</v>
      </c>
      <c r="I8" s="24">
        <v>2007</v>
      </c>
      <c r="J8" s="25">
        <f t="shared" si="1"/>
        <v>43805000</v>
      </c>
      <c r="L8" s="25">
        <f t="shared" si="2"/>
        <v>43805000</v>
      </c>
      <c r="M8" s="25">
        <f t="shared" si="4"/>
        <v>113209861</v>
      </c>
      <c r="N8" s="26" t="s">
        <v>12</v>
      </c>
      <c r="O8" s="27" t="s">
        <v>12</v>
      </c>
    </row>
    <row r="9" spans="1:15" x14ac:dyDescent="0.25">
      <c r="A9" s="24">
        <v>2008</v>
      </c>
      <c r="B9" s="25">
        <f>+'[1]Full SSA'!F51</f>
        <v>60151197</v>
      </c>
      <c r="D9" s="25">
        <f t="shared" si="0"/>
        <v>60151197</v>
      </c>
      <c r="E9" s="25">
        <f t="shared" si="3"/>
        <v>173361058</v>
      </c>
      <c r="F9" s="26" t="s">
        <v>12</v>
      </c>
      <c r="G9" s="27" t="s">
        <v>12</v>
      </c>
      <c r="I9" s="24">
        <v>2008</v>
      </c>
      <c r="J9" s="25">
        <f t="shared" si="1"/>
        <v>60151197</v>
      </c>
      <c r="L9" s="25">
        <f t="shared" si="2"/>
        <v>60151197</v>
      </c>
      <c r="M9" s="25">
        <f t="shared" si="4"/>
        <v>173361058</v>
      </c>
      <c r="N9" s="26" t="s">
        <v>12</v>
      </c>
      <c r="O9" s="27" t="s">
        <v>12</v>
      </c>
    </row>
    <row r="10" spans="1:15" x14ac:dyDescent="0.25">
      <c r="A10" s="24">
        <v>2009</v>
      </c>
      <c r="B10" s="25">
        <f>+'[1]Full SSA'!G51</f>
        <v>88476937</v>
      </c>
      <c r="C10" s="25">
        <f>+'[1]ROW by QTR'!B97</f>
        <v>13226517</v>
      </c>
      <c r="D10" s="25">
        <f t="shared" si="0"/>
        <v>101703454</v>
      </c>
      <c r="E10" s="25">
        <f>+E9+D10</f>
        <v>275064512</v>
      </c>
      <c r="F10" s="28">
        <f t="shared" ref="F10:G22" si="5">+B10/$D10</f>
        <v>0.869950169047356</v>
      </c>
      <c r="G10" s="29">
        <f t="shared" si="5"/>
        <v>0.13004983095264394</v>
      </c>
      <c r="H10" s="28"/>
      <c r="I10" s="24">
        <v>2009</v>
      </c>
      <c r="J10" s="25">
        <f t="shared" si="1"/>
        <v>88476937</v>
      </c>
      <c r="K10" s="25">
        <f>+'[1] ROW Endemic Full'!B47</f>
        <v>11340794</v>
      </c>
      <c r="L10" s="25">
        <f t="shared" si="2"/>
        <v>99817731</v>
      </c>
      <c r="M10" s="25">
        <f>+M9+L10</f>
        <v>273178789</v>
      </c>
      <c r="N10" s="28">
        <f>+J10/L10</f>
        <v>0.88638497503013769</v>
      </c>
      <c r="O10" s="29">
        <f>+K10/L10</f>
        <v>0.11361502496986232</v>
      </c>
    </row>
    <row r="11" spans="1:15" x14ac:dyDescent="0.25">
      <c r="A11" s="24">
        <v>2010</v>
      </c>
      <c r="B11" s="25">
        <f>+'[1]Full SSA'!H51</f>
        <v>145209800</v>
      </c>
      <c r="C11" s="25">
        <f>+'[1]ROW by QTR'!C97</f>
        <v>20473178</v>
      </c>
      <c r="D11" s="25">
        <f t="shared" si="0"/>
        <v>165682978</v>
      </c>
      <c r="E11" s="25">
        <f t="shared" si="3"/>
        <v>440747490</v>
      </c>
      <c r="F11" s="28">
        <f>+B11/$D11</f>
        <v>0.87643161508118228</v>
      </c>
      <c r="G11" s="29">
        <f t="shared" si="5"/>
        <v>0.12356838491881768</v>
      </c>
      <c r="H11" s="28"/>
      <c r="I11" s="24">
        <v>2010</v>
      </c>
      <c r="J11" s="25">
        <f t="shared" si="1"/>
        <v>145209800</v>
      </c>
      <c r="K11" s="25">
        <f>+'[1] ROW Endemic Full'!C47</f>
        <v>18094089</v>
      </c>
      <c r="L11" s="25">
        <f t="shared" si="2"/>
        <v>163303889</v>
      </c>
      <c r="M11" s="25">
        <f t="shared" si="4"/>
        <v>436482678</v>
      </c>
      <c r="N11" s="28">
        <f t="shared" ref="N11:N24" si="6">+J11/L11</f>
        <v>0.88919988917104109</v>
      </c>
      <c r="O11" s="29">
        <f t="shared" ref="O11:O24" si="7">+K11/L11</f>
        <v>0.11080011082895888</v>
      </c>
    </row>
    <row r="12" spans="1:15" x14ac:dyDescent="0.25">
      <c r="A12" s="24">
        <v>2011</v>
      </c>
      <c r="B12" s="25">
        <f>+'[1]Full SSA'!I51</f>
        <v>88003106</v>
      </c>
      <c r="C12" s="25">
        <f>+'[1]ROW by QTR'!D97</f>
        <v>38678392</v>
      </c>
      <c r="D12" s="25">
        <f t="shared" si="0"/>
        <v>126681498</v>
      </c>
      <c r="E12" s="25">
        <f t="shared" si="3"/>
        <v>567428988</v>
      </c>
      <c r="F12" s="28">
        <f t="shared" si="5"/>
        <v>0.69468002343957125</v>
      </c>
      <c r="G12" s="29">
        <f t="shared" si="5"/>
        <v>0.30531997656042875</v>
      </c>
      <c r="H12" s="28"/>
      <c r="I12" s="24">
        <v>2011</v>
      </c>
      <c r="J12" s="25">
        <f t="shared" si="1"/>
        <v>88003106</v>
      </c>
      <c r="K12" s="25">
        <f>+'[1] ROW Endemic Full'!D47</f>
        <v>36376202</v>
      </c>
      <c r="L12" s="25">
        <f t="shared" si="2"/>
        <v>124379308</v>
      </c>
      <c r="M12" s="25">
        <f t="shared" si="4"/>
        <v>560861986</v>
      </c>
      <c r="N12" s="28">
        <f t="shared" si="6"/>
        <v>0.70753815417593413</v>
      </c>
      <c r="O12" s="29">
        <f t="shared" si="7"/>
        <v>0.29246184582406587</v>
      </c>
    </row>
    <row r="13" spans="1:15" x14ac:dyDescent="0.25">
      <c r="A13" s="24">
        <v>2012</v>
      </c>
      <c r="B13" s="25">
        <f>+'[1]Full SSA'!J51</f>
        <v>70272798</v>
      </c>
      <c r="C13" s="25">
        <f>+'[1]ROW by QTR'!E97</f>
        <v>18181481</v>
      </c>
      <c r="D13" s="25">
        <f t="shared" si="0"/>
        <v>88454279</v>
      </c>
      <c r="E13" s="25">
        <f t="shared" si="3"/>
        <v>655883267</v>
      </c>
      <c r="F13" s="28">
        <f t="shared" si="5"/>
        <v>0.79445334690931124</v>
      </c>
      <c r="G13" s="29">
        <f t="shared" si="5"/>
        <v>0.20554665309068881</v>
      </c>
      <c r="H13" s="28"/>
      <c r="I13" s="24">
        <v>2012</v>
      </c>
      <c r="J13" s="25">
        <f t="shared" si="1"/>
        <v>70272798</v>
      </c>
      <c r="K13" s="25">
        <f>+'[1] ROW Endemic Full'!E47</f>
        <v>17453164</v>
      </c>
      <c r="L13" s="25">
        <f t="shared" si="2"/>
        <v>87725962</v>
      </c>
      <c r="M13" s="25">
        <f t="shared" si="4"/>
        <v>648587948</v>
      </c>
      <c r="N13" s="28">
        <f t="shared" si="6"/>
        <v>0.80104904406747912</v>
      </c>
      <c r="O13" s="29">
        <f t="shared" si="7"/>
        <v>0.19895095593252088</v>
      </c>
    </row>
    <row r="14" spans="1:15" x14ac:dyDescent="0.25">
      <c r="A14" s="24">
        <v>2013</v>
      </c>
      <c r="B14" s="25">
        <f>+'[1]Full SSA'!K51</f>
        <v>142976486</v>
      </c>
      <c r="C14" s="25">
        <f>+'[1]ROW by QTR'!F97</f>
        <v>22267890</v>
      </c>
      <c r="D14" s="25">
        <f t="shared" si="0"/>
        <v>165244376</v>
      </c>
      <c r="E14" s="25">
        <f t="shared" si="3"/>
        <v>821127643</v>
      </c>
      <c r="F14" s="28">
        <f t="shared" si="5"/>
        <v>0.86524267549051115</v>
      </c>
      <c r="G14" s="29">
        <f t="shared" si="5"/>
        <v>0.13475732450948891</v>
      </c>
      <c r="H14" s="28"/>
      <c r="I14" s="24">
        <v>2013</v>
      </c>
      <c r="J14" s="25">
        <f t="shared" si="1"/>
        <v>142976486</v>
      </c>
      <c r="K14" s="25">
        <f>+'[1] ROW Endemic Full'!F47</f>
        <v>21842619</v>
      </c>
      <c r="L14" s="25">
        <f t="shared" si="2"/>
        <v>164819105</v>
      </c>
      <c r="M14" s="25">
        <f t="shared" si="4"/>
        <v>813407053</v>
      </c>
      <c r="N14" s="28">
        <f t="shared" si="6"/>
        <v>0.86747519955286734</v>
      </c>
      <c r="O14" s="29">
        <f t="shared" si="7"/>
        <v>0.13252480044713263</v>
      </c>
    </row>
    <row r="15" spans="1:15" x14ac:dyDescent="0.25">
      <c r="A15" s="24">
        <v>2014</v>
      </c>
      <c r="B15" s="25">
        <f>+'[1]Full SSA'!L51</f>
        <v>189205502</v>
      </c>
      <c r="C15" s="25">
        <f>+'[1]ROW by QTR'!G97</f>
        <v>22151629</v>
      </c>
      <c r="D15" s="25">
        <f t="shared" si="0"/>
        <v>211357131</v>
      </c>
      <c r="E15" s="25">
        <f t="shared" si="3"/>
        <v>1032484774</v>
      </c>
      <c r="F15" s="28">
        <f t="shared" si="5"/>
        <v>0.89519336823322038</v>
      </c>
      <c r="G15" s="29">
        <f t="shared" si="5"/>
        <v>0.10480663176677961</v>
      </c>
      <c r="H15" s="28"/>
      <c r="I15" s="24">
        <v>2014</v>
      </c>
      <c r="J15" s="25">
        <f t="shared" si="1"/>
        <v>189205502</v>
      </c>
      <c r="K15" s="25">
        <f>+'[1] ROW Endemic Full'!G47</f>
        <v>20818139</v>
      </c>
      <c r="L15" s="25">
        <f t="shared" si="2"/>
        <v>210023641</v>
      </c>
      <c r="M15" s="25">
        <f t="shared" si="4"/>
        <v>1023430694</v>
      </c>
      <c r="N15" s="28">
        <f t="shared" si="6"/>
        <v>0.90087716363321213</v>
      </c>
      <c r="O15" s="29">
        <f t="shared" si="7"/>
        <v>9.912283636678787E-2</v>
      </c>
    </row>
    <row r="16" spans="1:15" x14ac:dyDescent="0.25">
      <c r="A16" s="24">
        <v>2015</v>
      </c>
      <c r="B16" s="25">
        <f>+'[1]Full SSA'!M51</f>
        <v>177876883</v>
      </c>
      <c r="C16" s="25">
        <f>+'[1]ROW by QTR'!H97</f>
        <v>28904667</v>
      </c>
      <c r="D16" s="25">
        <f t="shared" si="0"/>
        <v>206781550</v>
      </c>
      <c r="E16" s="25">
        <f t="shared" si="3"/>
        <v>1239266324</v>
      </c>
      <c r="F16" s="28">
        <f t="shared" si="5"/>
        <v>0.8602164119574498</v>
      </c>
      <c r="G16" s="29">
        <f t="shared" si="5"/>
        <v>0.13978358804255023</v>
      </c>
      <c r="H16" s="28"/>
      <c r="I16" s="24">
        <v>2015</v>
      </c>
      <c r="J16" s="25">
        <f t="shared" si="1"/>
        <v>177876883</v>
      </c>
      <c r="K16" s="25">
        <f>+'[1] ROW Endemic Full'!H47</f>
        <v>27853092</v>
      </c>
      <c r="L16" s="25">
        <f t="shared" si="2"/>
        <v>205729975</v>
      </c>
      <c r="M16" s="25">
        <f t="shared" si="4"/>
        <v>1229160669</v>
      </c>
      <c r="N16" s="28">
        <f t="shared" si="6"/>
        <v>0.86461335058248079</v>
      </c>
      <c r="O16" s="29">
        <f t="shared" si="7"/>
        <v>0.13538664941751924</v>
      </c>
    </row>
    <row r="17" spans="1:15" x14ac:dyDescent="0.25">
      <c r="A17" s="24">
        <v>2016</v>
      </c>
      <c r="B17" s="25">
        <f>+'[1]Full SSA'!N51</f>
        <v>137724562</v>
      </c>
      <c r="C17" s="25">
        <f>+'[1]ROW by QTR'!I97</f>
        <v>25811705</v>
      </c>
      <c r="D17" s="25">
        <f t="shared" si="0"/>
        <v>163536267</v>
      </c>
      <c r="E17" s="25">
        <f t="shared" si="3"/>
        <v>1402802591</v>
      </c>
      <c r="F17" s="28">
        <f t="shared" si="5"/>
        <v>0.84216525500120409</v>
      </c>
      <c r="G17" s="29">
        <f t="shared" si="5"/>
        <v>0.15783474499879591</v>
      </c>
      <c r="H17" s="28"/>
      <c r="I17" s="24">
        <v>2016</v>
      </c>
      <c r="J17" s="25">
        <f t="shared" si="1"/>
        <v>137724562</v>
      </c>
      <c r="K17" s="25">
        <f>+'[1] ROW Endemic Full'!I47</f>
        <v>24234574</v>
      </c>
      <c r="L17" s="25">
        <f t="shared" si="2"/>
        <v>161959136</v>
      </c>
      <c r="M17" s="25">
        <f t="shared" si="4"/>
        <v>1391119805</v>
      </c>
      <c r="N17" s="28">
        <f t="shared" si="6"/>
        <v>0.850366119513011</v>
      </c>
      <c r="O17" s="29">
        <f t="shared" si="7"/>
        <v>0.149633880486989</v>
      </c>
    </row>
    <row r="18" spans="1:15" x14ac:dyDescent="0.25">
      <c r="A18" s="24">
        <v>2017</v>
      </c>
      <c r="B18" s="25">
        <f>+'[1]Full SSA'!O51</f>
        <v>202908557</v>
      </c>
      <c r="C18" s="25">
        <f>+'[1]ROW by QTR'!J97</f>
        <v>50810329</v>
      </c>
      <c r="D18" s="25">
        <f t="shared" si="0"/>
        <v>253718886</v>
      </c>
      <c r="E18" s="25">
        <f t="shared" si="3"/>
        <v>1656521477</v>
      </c>
      <c r="F18" s="28">
        <f t="shared" si="5"/>
        <v>0.79973769473353273</v>
      </c>
      <c r="G18" s="29">
        <f t="shared" si="5"/>
        <v>0.20026230526646724</v>
      </c>
      <c r="H18" s="28"/>
      <c r="I18" s="24">
        <v>2017</v>
      </c>
      <c r="J18" s="25">
        <f t="shared" si="1"/>
        <v>202908557</v>
      </c>
      <c r="K18" s="25">
        <f>+'[1] ROW Endemic Full'!J47</f>
        <v>49989461</v>
      </c>
      <c r="L18" s="25">
        <f t="shared" si="2"/>
        <v>252898018</v>
      </c>
      <c r="M18" s="25">
        <f t="shared" si="4"/>
        <v>1644017823</v>
      </c>
      <c r="N18" s="28">
        <f t="shared" si="6"/>
        <v>0.80233352006736569</v>
      </c>
      <c r="O18" s="29">
        <f t="shared" si="7"/>
        <v>0.19766647993263434</v>
      </c>
    </row>
    <row r="19" spans="1:15" x14ac:dyDescent="0.25">
      <c r="A19" s="24">
        <v>2018</v>
      </c>
      <c r="B19" s="25">
        <f>+'[1]Full SSA'!P51</f>
        <v>172405858</v>
      </c>
      <c r="C19" s="25">
        <f>+'[1]Ex-Africa Del 2018'!B397+'[1]Ex-Africa Del 2018'!B794</f>
        <v>26184837</v>
      </c>
      <c r="D19" s="25">
        <f t="shared" si="0"/>
        <v>198590695</v>
      </c>
      <c r="E19" s="25">
        <f t="shared" si="3"/>
        <v>1855112172</v>
      </c>
      <c r="F19" s="28">
        <f>+B19/$D19</f>
        <v>0.86814670747791078</v>
      </c>
      <c r="G19" s="29">
        <f t="shared" si="5"/>
        <v>0.13185329252208922</v>
      </c>
      <c r="H19" s="28"/>
      <c r="I19" s="24">
        <v>2018</v>
      </c>
      <c r="J19" s="25">
        <f t="shared" si="1"/>
        <v>172405858</v>
      </c>
      <c r="K19" s="25">
        <f>+'[1] ROW Endemic Full'!K47</f>
        <v>25632318</v>
      </c>
      <c r="L19" s="25">
        <f t="shared" si="2"/>
        <v>198038176</v>
      </c>
      <c r="M19" s="25">
        <f t="shared" si="4"/>
        <v>1842055999</v>
      </c>
      <c r="N19" s="28">
        <f t="shared" si="6"/>
        <v>0.87056880386537194</v>
      </c>
      <c r="O19" s="29">
        <f t="shared" si="7"/>
        <v>0.12943119613462811</v>
      </c>
    </row>
    <row r="20" spans="1:15" x14ac:dyDescent="0.25">
      <c r="A20" s="24">
        <v>2019</v>
      </c>
      <c r="B20" s="25">
        <f>+'[1]Full SSA'!Q51</f>
        <v>212847696</v>
      </c>
      <c r="C20" s="25">
        <f>+'[1]Ex Africa Del 2019'!C397+'[1]Ex Africa Del 2019'!C794+'[1]Ex Africa Del 2019'!C1182</f>
        <v>41146281</v>
      </c>
      <c r="D20" s="25">
        <f t="shared" si="0"/>
        <v>253993977</v>
      </c>
      <c r="E20" s="25">
        <f t="shared" si="3"/>
        <v>2109106149</v>
      </c>
      <c r="F20" s="28">
        <f t="shared" si="5"/>
        <v>0.83800292634498175</v>
      </c>
      <c r="G20" s="29">
        <f t="shared" si="5"/>
        <v>0.1619970736550182</v>
      </c>
      <c r="H20" s="28"/>
      <c r="I20" s="24">
        <v>2019</v>
      </c>
      <c r="J20" s="25">
        <f t="shared" si="1"/>
        <v>212847696</v>
      </c>
      <c r="K20" s="25">
        <f>+'[1] ROW Endemic Full'!L47</f>
        <v>40147275</v>
      </c>
      <c r="L20" s="25">
        <f t="shared" si="2"/>
        <v>252994971</v>
      </c>
      <c r="M20" s="25">
        <f t="shared" si="4"/>
        <v>2095050970</v>
      </c>
      <c r="N20" s="28">
        <f t="shared" si="6"/>
        <v>0.84131196426034882</v>
      </c>
      <c r="O20" s="29">
        <f t="shared" si="7"/>
        <v>0.15868803573965112</v>
      </c>
    </row>
    <row r="21" spans="1:15" x14ac:dyDescent="0.25">
      <c r="A21" s="24">
        <v>2020</v>
      </c>
      <c r="B21" s="25">
        <f>+'[1]Full SSA'!R51</f>
        <v>209210311</v>
      </c>
      <c r="C21" s="25">
        <f>+'[1]Ex Africa del 2020'!B396+'[1]Ex Africa del 2020'!B793+'[1]Ex Africa del 2020'!B1190</f>
        <v>44090650</v>
      </c>
      <c r="D21" s="25">
        <f t="shared" si="0"/>
        <v>253300961</v>
      </c>
      <c r="E21" s="25">
        <f t="shared" si="3"/>
        <v>2362407110</v>
      </c>
      <c r="F21" s="28">
        <f t="shared" si="5"/>
        <v>0.82593571763038043</v>
      </c>
      <c r="G21" s="29">
        <f t="shared" si="5"/>
        <v>0.1740642823696196</v>
      </c>
      <c r="H21" s="28"/>
      <c r="I21" s="24">
        <v>2020</v>
      </c>
      <c r="J21" s="25">
        <f t="shared" si="1"/>
        <v>209210311</v>
      </c>
      <c r="K21" s="25">
        <f>+'[1] ROW Endemic Full'!M47</f>
        <v>43104894</v>
      </c>
      <c r="L21" s="25">
        <f t="shared" si="2"/>
        <v>252315205</v>
      </c>
      <c r="M21" s="25">
        <f t="shared" si="4"/>
        <v>2347366175</v>
      </c>
      <c r="N21" s="28">
        <f t="shared" si="6"/>
        <v>0.82916251915931904</v>
      </c>
      <c r="O21" s="29">
        <f t="shared" si="7"/>
        <v>0.17083748084068101</v>
      </c>
    </row>
    <row r="22" spans="1:15" x14ac:dyDescent="0.25">
      <c r="A22" s="24">
        <v>2021</v>
      </c>
      <c r="B22" s="25">
        <f>+'[1]Full SSA'!S51</f>
        <v>205582406</v>
      </c>
      <c r="C22" s="25">
        <f>+'[1]Ex Africa 2021'!B1286</f>
        <v>14140924</v>
      </c>
      <c r="D22" s="25">
        <f t="shared" si="0"/>
        <v>219723330</v>
      </c>
      <c r="E22" s="25">
        <f t="shared" si="3"/>
        <v>2582130440</v>
      </c>
      <c r="F22" s="28">
        <f>+B22/$D22</f>
        <v>0.93564213686366393</v>
      </c>
      <c r="G22" s="29">
        <f t="shared" si="5"/>
        <v>6.4357863136336041E-2</v>
      </c>
      <c r="H22" s="28"/>
      <c r="I22" s="24">
        <v>2021</v>
      </c>
      <c r="J22" s="25">
        <f t="shared" si="1"/>
        <v>205582406</v>
      </c>
      <c r="K22" s="25">
        <f>+'[1] ROW Endemic Full'!N47</f>
        <v>13349048</v>
      </c>
      <c r="L22" s="25">
        <f t="shared" si="2"/>
        <v>218931454</v>
      </c>
      <c r="M22" s="25">
        <f t="shared" si="4"/>
        <v>2566297629</v>
      </c>
      <c r="N22" s="28">
        <f t="shared" si="6"/>
        <v>0.93902635845098803</v>
      </c>
      <c r="O22" s="29">
        <f t="shared" si="7"/>
        <v>6.0973641549011956E-2</v>
      </c>
    </row>
    <row r="23" spans="1:15" x14ac:dyDescent="0.25">
      <c r="A23" s="24">
        <v>2022</v>
      </c>
      <c r="B23" s="25">
        <f>+'[1]Full SSA'!T51</f>
        <v>259459521</v>
      </c>
      <c r="C23" s="25">
        <f>+'[1]Ex Africa 2022'!B1287</f>
        <v>23264300</v>
      </c>
      <c r="D23" s="25">
        <f t="shared" si="0"/>
        <v>282723821</v>
      </c>
      <c r="E23" s="25">
        <f t="shared" si="3"/>
        <v>2864854261</v>
      </c>
      <c r="F23" s="28">
        <f>+B23/$D23</f>
        <v>0.91771368992639646</v>
      </c>
      <c r="G23" s="29">
        <f>+C23/$D23</f>
        <v>8.2286310073603597E-2</v>
      </c>
      <c r="H23" s="28"/>
      <c r="I23" s="24">
        <v>2022</v>
      </c>
      <c r="J23" s="25">
        <f t="shared" si="1"/>
        <v>259459521</v>
      </c>
      <c r="K23" s="25">
        <f>+'[1]Ex Africa 2022'!E1236</f>
        <v>22089384</v>
      </c>
      <c r="L23" s="25">
        <f t="shared" si="2"/>
        <v>281548905</v>
      </c>
      <c r="M23" s="25">
        <f t="shared" si="4"/>
        <v>2847846534</v>
      </c>
      <c r="N23" s="28">
        <f t="shared" si="6"/>
        <v>0.92154334963582973</v>
      </c>
      <c r="O23" s="29">
        <f t="shared" si="7"/>
        <v>7.8456650364170308E-2</v>
      </c>
    </row>
    <row r="24" spans="1:15" x14ac:dyDescent="0.25">
      <c r="A24" s="24">
        <v>2023</v>
      </c>
      <c r="B24" s="25">
        <f>+'[1]Full SSA'!Y51</f>
        <v>195375167</v>
      </c>
      <c r="C24" s="25">
        <f>+'[1]Ex-Africa 2023'!B1286</f>
        <v>24648679</v>
      </c>
      <c r="D24" s="25">
        <f t="shared" ref="D24" si="8">SUM(B24:C24)</f>
        <v>220023846</v>
      </c>
      <c r="E24" s="25">
        <f t="shared" si="3"/>
        <v>3084878107</v>
      </c>
      <c r="F24" s="28">
        <f>+B24/$D24</f>
        <v>0.88797269274167678</v>
      </c>
      <c r="G24" s="29">
        <f>+C24/$D24</f>
        <v>0.11202730725832326</v>
      </c>
      <c r="H24" s="28"/>
      <c r="I24" s="24">
        <v>2023</v>
      </c>
      <c r="J24" s="25">
        <f t="shared" si="1"/>
        <v>195375167</v>
      </c>
      <c r="K24" s="25">
        <f>+'[1]Ex-Africa 2023'!E1236</f>
        <v>23605769</v>
      </c>
      <c r="L24" s="25">
        <f t="shared" ref="L24" si="9">SUM(J24:K24)</f>
        <v>218980936</v>
      </c>
      <c r="M24" s="25">
        <f t="shared" si="4"/>
        <v>3066827470</v>
      </c>
      <c r="N24" s="28">
        <f t="shared" si="6"/>
        <v>0.89220171659143876</v>
      </c>
      <c r="O24" s="29">
        <f t="shared" si="7"/>
        <v>0.10779828340856119</v>
      </c>
    </row>
    <row r="25" spans="1:15" x14ac:dyDescent="0.25">
      <c r="A25" s="24"/>
      <c r="B25" s="25"/>
      <c r="C25" s="25"/>
      <c r="D25" s="25"/>
      <c r="E25" s="25"/>
      <c r="F25" s="28"/>
      <c r="G25" s="29"/>
      <c r="H25" s="28"/>
      <c r="I25" s="24"/>
      <c r="J25" s="25"/>
      <c r="K25" s="25"/>
      <c r="L25" s="25"/>
      <c r="M25" s="25"/>
      <c r="N25" s="28"/>
      <c r="O25" s="29"/>
    </row>
    <row r="26" spans="1:15" s="35" customFormat="1" ht="13.8" thickBot="1" x14ac:dyDescent="0.3">
      <c r="A26" s="30" t="s">
        <v>8</v>
      </c>
      <c r="B26" s="31">
        <f>SUM(B5:B25)</f>
        <v>2670896648</v>
      </c>
      <c r="C26" s="31">
        <f>SUM(C5:C25)</f>
        <v>413981459</v>
      </c>
      <c r="D26" s="31">
        <f>SUM(D5:D25)</f>
        <v>3084878107</v>
      </c>
      <c r="E26" s="31"/>
      <c r="F26" s="32">
        <f>+B26/$D26</f>
        <v>0.86580297676572027</v>
      </c>
      <c r="G26" s="33">
        <f>+C26/$D26</f>
        <v>0.13419702323427976</v>
      </c>
      <c r="H26" s="34"/>
      <c r="I26" s="30" t="s">
        <v>8</v>
      </c>
      <c r="J26" s="31">
        <f>SUM(J5:J25)</f>
        <v>2670896648</v>
      </c>
      <c r="K26" s="31">
        <f>SUM(K5:K25)</f>
        <v>395930822</v>
      </c>
      <c r="L26" s="31">
        <f>SUM(L5:L25)</f>
        <v>3066827470</v>
      </c>
      <c r="M26" s="31"/>
      <c r="N26" s="32">
        <f>+J26/L26</f>
        <v>0.87089889278968802</v>
      </c>
      <c r="O26" s="33">
        <f>+K26/L26</f>
        <v>0.12910110721031204</v>
      </c>
    </row>
    <row r="53" spans="2:14" x14ac:dyDescent="0.25">
      <c r="F53" s="23"/>
      <c r="G53" s="23"/>
      <c r="H53" s="23"/>
      <c r="I53" s="26"/>
      <c r="J53" s="26"/>
      <c r="M53" s="26"/>
      <c r="N53" s="26"/>
    </row>
    <row r="54" spans="2:14" x14ac:dyDescent="0.25">
      <c r="I54" s="26"/>
      <c r="J54" s="26"/>
      <c r="M54" s="26"/>
      <c r="N54" s="26"/>
    </row>
    <row r="55" spans="2:14" x14ac:dyDescent="0.25">
      <c r="I55" s="26"/>
      <c r="J55" s="26"/>
      <c r="M55" s="26"/>
      <c r="N55" s="26"/>
    </row>
    <row r="56" spans="2:14" x14ac:dyDescent="0.25">
      <c r="B56" s="26"/>
      <c r="I56" s="26"/>
      <c r="J56" s="26"/>
      <c r="M56" s="26"/>
      <c r="N56" s="26"/>
    </row>
    <row r="57" spans="2:14" x14ac:dyDescent="0.25">
      <c r="B57" s="26"/>
      <c r="I57" s="26"/>
      <c r="J57" s="26"/>
      <c r="M57" s="26"/>
      <c r="N57" s="26"/>
    </row>
    <row r="58" spans="2:14" x14ac:dyDescent="0.25">
      <c r="B58" s="26"/>
      <c r="I58" s="26"/>
      <c r="J58" s="26"/>
      <c r="M58" s="26"/>
      <c r="N58" s="26"/>
    </row>
    <row r="59" spans="2:14" x14ac:dyDescent="0.25">
      <c r="B59" s="26"/>
      <c r="I59" s="26"/>
      <c r="J59" s="26"/>
      <c r="M59" s="26"/>
      <c r="N59" s="26"/>
    </row>
  </sheetData>
  <pageMargins left="0.7" right="0.7" top="0.75" bottom="0.75" header="0.3" footer="0.3"/>
  <pageSetup scale="61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F8671-20BF-4223-ABFC-F2E2222F716D}">
  <sheetPr>
    <pageSetUpPr fitToPage="1"/>
  </sheetPr>
  <dimension ref="A1:BP55"/>
  <sheetViews>
    <sheetView workbookViewId="0">
      <selection activeCell="K15" sqref="K15"/>
    </sheetView>
  </sheetViews>
  <sheetFormatPr defaultRowHeight="14.4" x14ac:dyDescent="0.3"/>
  <cols>
    <col min="1" max="1" width="15.33203125" style="35" customWidth="1"/>
    <col min="2" max="2" width="16.44140625" style="44" customWidth="1"/>
    <col min="3" max="3" width="12.88671875" style="97" customWidth="1"/>
    <col min="4" max="4" width="14" style="97" customWidth="1"/>
    <col min="5" max="5" width="10.109375" style="97" customWidth="1"/>
    <col min="6" max="6" width="13.6640625" style="97" customWidth="1"/>
    <col min="7" max="7" width="10.6640625" style="97" customWidth="1"/>
    <col min="8" max="8" width="13.6640625" customWidth="1"/>
    <col min="9" max="9" width="3.5546875" customWidth="1"/>
    <col min="10" max="10" width="15.5546875" style="97" customWidth="1"/>
    <col min="11" max="11" width="12.109375" style="97" customWidth="1"/>
    <col min="12" max="12" width="10.5546875" style="97" customWidth="1"/>
    <col min="13" max="13" width="11.33203125" style="97" customWidth="1"/>
    <col min="14" max="14" width="10.6640625" style="97" customWidth="1"/>
    <col min="15" max="15" width="10.33203125" customWidth="1"/>
    <col min="16" max="16" width="10" style="97" customWidth="1"/>
    <col min="17" max="17" width="12.33203125" style="97" customWidth="1"/>
    <col min="18" max="20" width="8.88671875" style="97"/>
    <col min="22" max="38" width="8.88671875" style="97"/>
    <col min="40" max="44" width="8.88671875" style="97"/>
    <col min="46" max="50" width="8.88671875" style="97"/>
    <col min="52" max="62" width="8.88671875" style="97"/>
    <col min="64" max="68" width="8.88671875" style="97"/>
  </cols>
  <sheetData>
    <row r="1" spans="1:17" s="23" customFormat="1" ht="18" thickBot="1" x14ac:dyDescent="0.35">
      <c r="A1" s="36" t="s">
        <v>13</v>
      </c>
      <c r="C1" s="13"/>
      <c r="D1" s="13"/>
      <c r="E1" s="13"/>
      <c r="F1" s="13"/>
      <c r="G1" s="13"/>
      <c r="H1" s="13"/>
      <c r="I1" s="13"/>
      <c r="J1" s="12"/>
      <c r="K1" s="13"/>
      <c r="L1" s="13"/>
      <c r="M1" s="13"/>
      <c r="N1" s="12"/>
      <c r="Q1" s="26"/>
    </row>
    <row r="2" spans="1:17" s="23" customFormat="1" ht="15.6" x14ac:dyDescent="0.3">
      <c r="A2" s="37" t="s">
        <v>4</v>
      </c>
      <c r="B2" s="187" t="s">
        <v>14</v>
      </c>
      <c r="C2" s="187"/>
      <c r="D2" s="187" t="s">
        <v>15</v>
      </c>
      <c r="E2" s="187"/>
      <c r="F2" s="187" t="s">
        <v>16</v>
      </c>
      <c r="G2" s="187"/>
      <c r="H2" s="38" t="s">
        <v>8</v>
      </c>
      <c r="I2" s="39"/>
      <c r="K2" s="190"/>
      <c r="L2" s="190"/>
      <c r="M2" s="190"/>
      <c r="N2" s="190"/>
      <c r="O2" s="190"/>
      <c r="P2" s="190"/>
      <c r="Q2" s="26"/>
    </row>
    <row r="3" spans="1:17" s="44" customFormat="1" ht="13.8" x14ac:dyDescent="0.25">
      <c r="A3" s="40" t="s">
        <v>5</v>
      </c>
      <c r="B3" s="41" t="s">
        <v>17</v>
      </c>
      <c r="C3" s="42" t="s">
        <v>18</v>
      </c>
      <c r="D3" s="41" t="s">
        <v>17</v>
      </c>
      <c r="E3" s="42" t="s">
        <v>18</v>
      </c>
      <c r="F3" s="41" t="s">
        <v>17</v>
      </c>
      <c r="G3" s="42" t="s">
        <v>18</v>
      </c>
      <c r="H3" s="43" t="s">
        <v>17</v>
      </c>
      <c r="J3" s="45"/>
      <c r="K3" s="46"/>
    </row>
    <row r="4" spans="1:17" s="23" customFormat="1" ht="13.2" x14ac:dyDescent="0.25">
      <c r="A4" s="24">
        <v>2004</v>
      </c>
      <c r="B4" s="47">
        <f>+'[1]Global '!D5</f>
        <v>5617184</v>
      </c>
      <c r="C4" s="48">
        <f>+B4/H4</f>
        <v>1</v>
      </c>
      <c r="D4" s="49"/>
      <c r="E4" s="50"/>
      <c r="F4" s="49"/>
      <c r="G4" s="50"/>
      <c r="H4" s="51">
        <f>+B4+D4+F4</f>
        <v>5617184</v>
      </c>
      <c r="I4" s="25"/>
      <c r="J4" s="44"/>
      <c r="K4" s="26"/>
      <c r="L4" s="25"/>
      <c r="M4" s="28"/>
      <c r="N4" s="28"/>
      <c r="O4" s="26"/>
      <c r="Q4" s="26"/>
    </row>
    <row r="5" spans="1:17" s="23" customFormat="1" ht="13.2" x14ac:dyDescent="0.25">
      <c r="A5" s="24">
        <v>2005</v>
      </c>
      <c r="B5" s="52">
        <f>+'[1]Global '!D6</f>
        <v>16944713</v>
      </c>
      <c r="C5" s="48">
        <f t="shared" ref="C5:C23" si="0">+B5/H5</f>
        <v>1</v>
      </c>
      <c r="D5" s="53"/>
      <c r="E5" s="54"/>
      <c r="F5" s="53"/>
      <c r="G5" s="54"/>
      <c r="H5" s="55">
        <f t="shared" ref="H5:H25" si="1">+B5+D5+F5</f>
        <v>16944713</v>
      </c>
      <c r="I5" s="25"/>
      <c r="J5" s="44"/>
      <c r="K5" s="26"/>
      <c r="L5" s="25"/>
      <c r="M5" s="28"/>
      <c r="N5" s="28"/>
      <c r="O5" s="26"/>
      <c r="Q5" s="26"/>
    </row>
    <row r="6" spans="1:17" s="23" customFormat="1" ht="13.2" x14ac:dyDescent="0.25">
      <c r="A6" s="24">
        <v>2006</v>
      </c>
      <c r="B6" s="52">
        <f>+'[1]Global '!D7</f>
        <v>46842964</v>
      </c>
      <c r="C6" s="48">
        <f t="shared" si="0"/>
        <v>1</v>
      </c>
      <c r="D6" s="53"/>
      <c r="E6" s="54"/>
      <c r="F6" s="53"/>
      <c r="G6" s="54"/>
      <c r="H6" s="55">
        <f t="shared" si="1"/>
        <v>46842964</v>
      </c>
      <c r="I6" s="25"/>
      <c r="J6" s="44"/>
      <c r="K6" s="26"/>
      <c r="L6" s="25"/>
      <c r="M6" s="28"/>
      <c r="N6" s="28"/>
      <c r="O6" s="26"/>
      <c r="Q6" s="26"/>
    </row>
    <row r="7" spans="1:17" s="23" customFormat="1" ht="13.2" x14ac:dyDescent="0.25">
      <c r="A7" s="24">
        <v>2007</v>
      </c>
      <c r="B7" s="52">
        <f>+'[1]Global '!D8</f>
        <v>43805000</v>
      </c>
      <c r="C7" s="48">
        <f t="shared" si="0"/>
        <v>1</v>
      </c>
      <c r="D7" s="53"/>
      <c r="E7" s="54"/>
      <c r="F7" s="53"/>
      <c r="G7" s="54"/>
      <c r="H7" s="55">
        <f t="shared" si="1"/>
        <v>43805000</v>
      </c>
      <c r="I7" s="25"/>
      <c r="J7" s="44"/>
      <c r="K7" s="26"/>
      <c r="L7" s="25"/>
      <c r="M7" s="28"/>
      <c r="N7" s="28"/>
      <c r="O7" s="26"/>
      <c r="Q7" s="26"/>
    </row>
    <row r="8" spans="1:17" s="23" customFormat="1" ht="13.2" x14ac:dyDescent="0.25">
      <c r="A8" s="24">
        <v>2008</v>
      </c>
      <c r="B8" s="52">
        <f>+'[1]Global '!D9</f>
        <v>60151197</v>
      </c>
      <c r="C8" s="48">
        <f t="shared" si="0"/>
        <v>1</v>
      </c>
      <c r="D8" s="53"/>
      <c r="E8" s="54"/>
      <c r="F8" s="53"/>
      <c r="G8" s="54"/>
      <c r="H8" s="55">
        <f t="shared" si="1"/>
        <v>60151197</v>
      </c>
      <c r="I8" s="25"/>
      <c r="J8" s="44"/>
      <c r="K8" s="26"/>
      <c r="L8" s="25"/>
      <c r="M8" s="25"/>
      <c r="N8" s="28"/>
      <c r="O8" s="26"/>
      <c r="Q8" s="26"/>
    </row>
    <row r="9" spans="1:17" s="23" customFormat="1" ht="13.2" x14ac:dyDescent="0.25">
      <c r="A9" s="24">
        <v>2009</v>
      </c>
      <c r="B9" s="52">
        <f>+'[1]Global '!D10</f>
        <v>101703454</v>
      </c>
      <c r="C9" s="48">
        <f t="shared" si="0"/>
        <v>1</v>
      </c>
      <c r="D9" s="53"/>
      <c r="E9" s="54"/>
      <c r="F9" s="53"/>
      <c r="G9" s="54"/>
      <c r="H9" s="55">
        <f t="shared" si="1"/>
        <v>101703454</v>
      </c>
      <c r="I9" s="25"/>
      <c r="J9" s="44"/>
      <c r="K9" s="25"/>
      <c r="L9" s="28"/>
      <c r="M9" s="25"/>
      <c r="N9" s="28"/>
      <c r="O9" s="26"/>
      <c r="Q9" s="26"/>
    </row>
    <row r="10" spans="1:17" s="23" customFormat="1" ht="13.2" x14ac:dyDescent="0.25">
      <c r="A10" s="24">
        <v>2010</v>
      </c>
      <c r="B10" s="52">
        <f>+'[1]Global '!D11</f>
        <v>165682978</v>
      </c>
      <c r="C10" s="48">
        <f t="shared" si="0"/>
        <v>1</v>
      </c>
      <c r="D10" s="53"/>
      <c r="E10" s="54"/>
      <c r="F10" s="53"/>
      <c r="G10" s="54"/>
      <c r="H10" s="55">
        <f t="shared" si="1"/>
        <v>165682978</v>
      </c>
      <c r="I10" s="25"/>
      <c r="J10" s="44"/>
      <c r="K10" s="25"/>
      <c r="L10" s="28"/>
      <c r="M10" s="25"/>
      <c r="N10" s="28"/>
      <c r="O10" s="26"/>
      <c r="Q10" s="26"/>
    </row>
    <row r="11" spans="1:17" s="23" customFormat="1" ht="13.2" x14ac:dyDescent="0.25">
      <c r="A11" s="24">
        <v>2011</v>
      </c>
      <c r="B11" s="52">
        <f>+'[1]Global '!D12</f>
        <v>126681498</v>
      </c>
      <c r="C11" s="48">
        <f t="shared" si="0"/>
        <v>1</v>
      </c>
      <c r="D11" s="53"/>
      <c r="E11" s="54"/>
      <c r="F11" s="53"/>
      <c r="G11" s="54"/>
      <c r="H11" s="55">
        <f t="shared" si="1"/>
        <v>126681498</v>
      </c>
      <c r="I11" s="25"/>
      <c r="J11" s="44"/>
      <c r="K11" s="25"/>
      <c r="L11" s="28"/>
      <c r="M11" s="25"/>
      <c r="N11" s="28"/>
      <c r="O11" s="26"/>
      <c r="Q11" s="26"/>
    </row>
    <row r="12" spans="1:17" s="23" customFormat="1" ht="13.2" x14ac:dyDescent="0.25">
      <c r="A12" s="24">
        <v>2012</v>
      </c>
      <c r="B12" s="52">
        <f>+'[1]Global '!D13</f>
        <v>88454279</v>
      </c>
      <c r="C12" s="48">
        <f t="shared" si="0"/>
        <v>1</v>
      </c>
      <c r="D12" s="53"/>
      <c r="E12" s="54"/>
      <c r="F12" s="53"/>
      <c r="G12" s="54"/>
      <c r="H12" s="55">
        <f t="shared" si="1"/>
        <v>88454279</v>
      </c>
      <c r="I12" s="25"/>
      <c r="J12" s="44"/>
      <c r="K12" s="25"/>
      <c r="L12" s="28"/>
      <c r="M12" s="25"/>
      <c r="N12" s="28"/>
      <c r="O12" s="26"/>
      <c r="Q12" s="26"/>
    </row>
    <row r="13" spans="1:17" s="23" customFormat="1" ht="13.2" x14ac:dyDescent="0.25">
      <c r="A13" s="24">
        <v>2013</v>
      </c>
      <c r="B13" s="52">
        <f>+'[1]Global '!D14</f>
        <v>165244376</v>
      </c>
      <c r="C13" s="48">
        <f t="shared" si="0"/>
        <v>1</v>
      </c>
      <c r="D13" s="53"/>
      <c r="E13" s="54"/>
      <c r="F13" s="53"/>
      <c r="G13" s="54"/>
      <c r="H13" s="55">
        <f t="shared" si="1"/>
        <v>165244376</v>
      </c>
      <c r="I13" s="25"/>
      <c r="J13" s="44"/>
      <c r="K13" s="25"/>
      <c r="L13" s="28"/>
      <c r="M13" s="25"/>
      <c r="N13" s="28"/>
      <c r="O13" s="26"/>
      <c r="Q13" s="26"/>
    </row>
    <row r="14" spans="1:17" s="23" customFormat="1" ht="13.2" x14ac:dyDescent="0.25">
      <c r="A14" s="24">
        <v>2014</v>
      </c>
      <c r="B14" s="52">
        <f>+'[1]Global '!D15</f>
        <v>211357131</v>
      </c>
      <c r="C14" s="48">
        <f t="shared" si="0"/>
        <v>1</v>
      </c>
      <c r="D14" s="53"/>
      <c r="E14" s="54"/>
      <c r="F14" s="53"/>
      <c r="G14" s="54"/>
      <c r="H14" s="55">
        <f t="shared" si="1"/>
        <v>211357131</v>
      </c>
      <c r="I14" s="25"/>
      <c r="J14" s="44"/>
      <c r="K14" s="25"/>
      <c r="L14" s="28"/>
      <c r="M14" s="25"/>
      <c r="N14" s="28"/>
      <c r="O14" s="26"/>
      <c r="Q14" s="26"/>
    </row>
    <row r="15" spans="1:17" s="23" customFormat="1" ht="13.2" x14ac:dyDescent="0.25">
      <c r="A15" s="24">
        <v>2015</v>
      </c>
      <c r="B15" s="52">
        <f>+'[1]Global '!D16</f>
        <v>206781550</v>
      </c>
      <c r="C15" s="48">
        <f t="shared" si="0"/>
        <v>1</v>
      </c>
      <c r="D15" s="53"/>
      <c r="E15" s="54"/>
      <c r="F15" s="53"/>
      <c r="G15" s="54"/>
      <c r="H15" s="55">
        <f t="shared" si="1"/>
        <v>206781550</v>
      </c>
      <c r="I15" s="25"/>
      <c r="J15" s="44"/>
      <c r="K15" s="25"/>
      <c r="L15" s="28"/>
      <c r="M15" s="25"/>
      <c r="N15" s="28"/>
      <c r="O15" s="26"/>
      <c r="Q15" s="26"/>
    </row>
    <row r="16" spans="1:17" s="23" customFormat="1" ht="13.2" x14ac:dyDescent="0.25">
      <c r="A16" s="24">
        <v>2016</v>
      </c>
      <c r="B16" s="52">
        <f>+'[1]Global '!D17</f>
        <v>163536267</v>
      </c>
      <c r="C16" s="48">
        <f t="shared" si="0"/>
        <v>1</v>
      </c>
      <c r="D16" s="53"/>
      <c r="E16" s="54"/>
      <c r="F16" s="53"/>
      <c r="G16" s="54"/>
      <c r="H16" s="55">
        <f t="shared" si="1"/>
        <v>163536267</v>
      </c>
      <c r="I16" s="25"/>
      <c r="J16" s="44"/>
      <c r="K16" s="25"/>
      <c r="L16" s="28"/>
      <c r="M16" s="25"/>
      <c r="N16" s="28"/>
      <c r="O16" s="26"/>
      <c r="Q16" s="26"/>
    </row>
    <row r="17" spans="1:17" s="23" customFormat="1" ht="13.2" x14ac:dyDescent="0.25">
      <c r="A17" s="24">
        <v>2017</v>
      </c>
      <c r="B17" s="52">
        <f>+'[1]Global '!D18</f>
        <v>253718886</v>
      </c>
      <c r="C17" s="48">
        <f t="shared" si="0"/>
        <v>1</v>
      </c>
      <c r="D17" s="53"/>
      <c r="E17" s="54"/>
      <c r="F17" s="53"/>
      <c r="G17" s="54"/>
      <c r="H17" s="55">
        <f t="shared" si="1"/>
        <v>253718886</v>
      </c>
      <c r="I17" s="25"/>
      <c r="J17" s="44"/>
      <c r="K17" s="25"/>
      <c r="L17" s="28"/>
      <c r="M17" s="25"/>
      <c r="N17" s="28"/>
      <c r="O17" s="26"/>
      <c r="Q17" s="26"/>
    </row>
    <row r="18" spans="1:17" s="23" customFormat="1" ht="13.2" x14ac:dyDescent="0.25">
      <c r="A18" s="24">
        <v>2018</v>
      </c>
      <c r="B18" s="52">
        <f t="shared" ref="B18:B23" si="2">+B46+K46</f>
        <v>193481156</v>
      </c>
      <c r="C18" s="48">
        <f t="shared" si="0"/>
        <v>0.97427100499346153</v>
      </c>
      <c r="D18" s="52">
        <f t="shared" ref="D18:D23" si="3">+D46+M46</f>
        <v>5109539</v>
      </c>
      <c r="E18" s="56">
        <f t="shared" ref="E18:E23" si="4">+D18/H18</f>
        <v>2.5728995006538448E-2</v>
      </c>
      <c r="F18" s="53"/>
      <c r="G18" s="54"/>
      <c r="H18" s="55">
        <f t="shared" si="1"/>
        <v>198590695</v>
      </c>
      <c r="I18" s="25"/>
      <c r="J18" s="44"/>
      <c r="K18" s="25"/>
      <c r="L18" s="28"/>
      <c r="M18" s="25"/>
      <c r="N18" s="28"/>
      <c r="O18" s="26"/>
      <c r="Q18" s="26"/>
    </row>
    <row r="19" spans="1:17" s="23" customFormat="1" ht="13.2" x14ac:dyDescent="0.25">
      <c r="A19" s="24">
        <v>2019</v>
      </c>
      <c r="B19" s="52">
        <f t="shared" si="2"/>
        <v>231770760</v>
      </c>
      <c r="C19" s="48">
        <f t="shared" si="0"/>
        <v>0.91250494494993473</v>
      </c>
      <c r="D19" s="52">
        <f t="shared" si="3"/>
        <v>18078117</v>
      </c>
      <c r="E19" s="56">
        <f t="shared" si="4"/>
        <v>7.1175376729504108E-2</v>
      </c>
      <c r="F19" s="52">
        <f>+F47+O47</f>
        <v>4145100</v>
      </c>
      <c r="G19" s="56">
        <f>+F19/H19</f>
        <v>1.631967832056112E-2</v>
      </c>
      <c r="H19" s="55">
        <f t="shared" si="1"/>
        <v>253993977</v>
      </c>
      <c r="I19" s="25"/>
      <c r="J19" s="44"/>
      <c r="K19" s="25"/>
      <c r="L19" s="28"/>
      <c r="M19" s="25"/>
      <c r="N19" s="28"/>
      <c r="O19" s="25"/>
      <c r="P19" s="28"/>
      <c r="Q19" s="26"/>
    </row>
    <row r="20" spans="1:17" s="23" customFormat="1" ht="13.2" x14ac:dyDescent="0.25">
      <c r="A20" s="24">
        <v>2020</v>
      </c>
      <c r="B20" s="52">
        <f t="shared" si="2"/>
        <v>196371847</v>
      </c>
      <c r="C20" s="48">
        <f t="shared" si="0"/>
        <v>0.77525109350058885</v>
      </c>
      <c r="D20" s="52">
        <f t="shared" si="3"/>
        <v>44916713</v>
      </c>
      <c r="E20" s="56">
        <f t="shared" si="4"/>
        <v>0.17732547410272162</v>
      </c>
      <c r="F20" s="52">
        <f>+F48+O48</f>
        <v>12012401</v>
      </c>
      <c r="G20" s="56">
        <f>+F20/H20</f>
        <v>4.7423432396689565E-2</v>
      </c>
      <c r="H20" s="55">
        <f>+B20+D20+F20</f>
        <v>253300961</v>
      </c>
      <c r="I20" s="25"/>
      <c r="J20" s="44"/>
      <c r="K20" s="25"/>
      <c r="L20" s="28"/>
      <c r="M20" s="25"/>
      <c r="N20" s="28"/>
      <c r="O20" s="25"/>
      <c r="P20" s="28"/>
      <c r="Q20" s="26"/>
    </row>
    <row r="21" spans="1:17" s="23" customFormat="1" ht="13.2" x14ac:dyDescent="0.25">
      <c r="A21" s="24">
        <v>2021</v>
      </c>
      <c r="B21" s="52">
        <f t="shared" si="2"/>
        <v>104135277</v>
      </c>
      <c r="C21" s="48">
        <f t="shared" si="0"/>
        <v>0.47393818853919611</v>
      </c>
      <c r="D21" s="52">
        <f t="shared" si="3"/>
        <v>96768722</v>
      </c>
      <c r="E21" s="56">
        <f t="shared" si="4"/>
        <v>0.44041168500404576</v>
      </c>
      <c r="F21" s="52">
        <f>+F49+O49</f>
        <v>18819331</v>
      </c>
      <c r="G21" s="56">
        <f>+F21/H21</f>
        <v>8.5650126456758138E-2</v>
      </c>
      <c r="H21" s="55">
        <f>+B21+D21+F21</f>
        <v>219723330</v>
      </c>
      <c r="I21" s="25"/>
      <c r="J21" s="44"/>
      <c r="K21" s="25"/>
      <c r="L21" s="28"/>
      <c r="M21" s="25"/>
      <c r="N21" s="28"/>
      <c r="O21" s="25"/>
      <c r="P21" s="28"/>
      <c r="Q21" s="26"/>
    </row>
    <row r="22" spans="1:17" s="23" customFormat="1" ht="13.2" x14ac:dyDescent="0.25">
      <c r="A22" s="24">
        <v>2022</v>
      </c>
      <c r="B22" s="52">
        <f t="shared" si="2"/>
        <v>128614323</v>
      </c>
      <c r="C22" s="48">
        <f t="shared" si="0"/>
        <v>0.45491151946478536</v>
      </c>
      <c r="D22" s="52">
        <f t="shared" si="3"/>
        <v>132725464</v>
      </c>
      <c r="E22" s="56">
        <f t="shared" si="4"/>
        <v>0.46945271017683365</v>
      </c>
      <c r="F22" s="52">
        <f>+F50+O50</f>
        <v>21384034</v>
      </c>
      <c r="G22" s="56">
        <f>+F22/H22</f>
        <v>7.5635770358380941E-2</v>
      </c>
      <c r="H22" s="55">
        <f>+B22+D22+F22</f>
        <v>282723821</v>
      </c>
      <c r="I22" s="25"/>
      <c r="J22" s="44"/>
      <c r="K22" s="25"/>
      <c r="L22" s="28"/>
      <c r="M22" s="25"/>
      <c r="N22" s="28"/>
      <c r="O22" s="25"/>
      <c r="P22" s="28"/>
      <c r="Q22" s="26"/>
    </row>
    <row r="23" spans="1:17" s="23" customFormat="1" ht="13.2" x14ac:dyDescent="0.25">
      <c r="A23" s="24">
        <v>2023</v>
      </c>
      <c r="B23" s="52">
        <f t="shared" si="2"/>
        <v>66267959</v>
      </c>
      <c r="C23" s="48">
        <f t="shared" si="0"/>
        <v>0.30118534970068656</v>
      </c>
      <c r="D23" s="52">
        <f t="shared" si="3"/>
        <v>113740228</v>
      </c>
      <c r="E23" s="56">
        <f t="shared" si="4"/>
        <v>0.51694500422467848</v>
      </c>
      <c r="F23" s="52">
        <f>+F51+O51</f>
        <v>40015659</v>
      </c>
      <c r="G23" s="56">
        <f>+F23/H23</f>
        <v>0.18186964607463502</v>
      </c>
      <c r="H23" s="55">
        <f>+B23+D23+F23</f>
        <v>220023846</v>
      </c>
      <c r="I23" s="25"/>
      <c r="J23" s="44"/>
      <c r="K23" s="25"/>
      <c r="L23" s="28"/>
      <c r="M23" s="25"/>
      <c r="N23" s="28"/>
      <c r="O23" s="25"/>
      <c r="P23" s="28"/>
      <c r="Q23" s="26"/>
    </row>
    <row r="24" spans="1:17" s="23" customFormat="1" ht="13.2" x14ac:dyDescent="0.25">
      <c r="A24" s="24"/>
      <c r="B24" s="52"/>
      <c r="C24" s="54"/>
      <c r="D24" s="53"/>
      <c r="E24" s="54"/>
      <c r="F24" s="53"/>
      <c r="G24" s="54"/>
      <c r="H24" s="57"/>
      <c r="J24" s="44"/>
      <c r="K24" s="25"/>
      <c r="L24" s="25"/>
      <c r="M24" s="28"/>
      <c r="N24" s="28"/>
      <c r="O24" s="26"/>
      <c r="Q24" s="26"/>
    </row>
    <row r="25" spans="1:17" s="44" customFormat="1" ht="13.8" thickBot="1" x14ac:dyDescent="0.3">
      <c r="A25" s="30" t="s">
        <v>8</v>
      </c>
      <c r="B25" s="58">
        <f>SUM(B4:B24)</f>
        <v>2577162799</v>
      </c>
      <c r="C25" s="59">
        <f>+B25/'[1]Global '!D26</f>
        <v>0.83541803261272263</v>
      </c>
      <c r="D25" s="58">
        <f>SUM(D4:D24)</f>
        <v>411338783</v>
      </c>
      <c r="E25" s="59">
        <f>+D25/'[1]Global '!D26</f>
        <v>0.13334036831686069</v>
      </c>
      <c r="F25" s="58">
        <f>SUM(F4:F24)</f>
        <v>96376525</v>
      </c>
      <c r="G25" s="59">
        <f>+F25/'[1]Global '!D26</f>
        <v>3.1241599070416692E-2</v>
      </c>
      <c r="H25" s="60">
        <f t="shared" si="1"/>
        <v>3084878107</v>
      </c>
      <c r="I25" s="61"/>
      <c r="K25" s="61"/>
      <c r="L25" s="61"/>
      <c r="M25" s="61"/>
      <c r="N25" s="34"/>
      <c r="O25" s="61"/>
    </row>
    <row r="26" spans="1:17" s="35" customFormat="1" ht="13.2" x14ac:dyDescent="0.25">
      <c r="A26" s="44"/>
      <c r="B26" s="61"/>
      <c r="D26" s="61"/>
      <c r="F26" s="61"/>
      <c r="J26" s="44"/>
      <c r="K26" s="61"/>
      <c r="L26" s="61"/>
      <c r="M26" s="61"/>
      <c r="N26" s="34"/>
      <c r="O26" s="61"/>
      <c r="Q26" s="44"/>
    </row>
    <row r="27" spans="1:17" s="35" customFormat="1" ht="13.2" x14ac:dyDescent="0.25">
      <c r="A27" s="44"/>
      <c r="B27" s="61"/>
      <c r="D27" s="61"/>
      <c r="F27" s="61"/>
      <c r="J27" s="44"/>
      <c r="K27" s="61"/>
      <c r="L27" s="61"/>
      <c r="M27" s="61"/>
      <c r="N27" s="34"/>
      <c r="O27" s="61"/>
      <c r="Q27" s="44"/>
    </row>
    <row r="28" spans="1:17" s="23" customFormat="1" ht="18" thickBot="1" x14ac:dyDescent="0.35">
      <c r="A28" s="12" t="s">
        <v>19</v>
      </c>
      <c r="C28" s="13"/>
      <c r="D28" s="13"/>
      <c r="E28" s="13"/>
      <c r="F28" s="13"/>
      <c r="G28" s="13"/>
      <c r="H28" s="13"/>
      <c r="I28" s="13"/>
      <c r="J28" s="12" t="s">
        <v>20</v>
      </c>
      <c r="K28" s="13"/>
      <c r="L28" s="13"/>
      <c r="M28" s="13"/>
      <c r="N28" s="12"/>
      <c r="Q28" s="26"/>
    </row>
    <row r="29" spans="1:17" s="23" customFormat="1" ht="15.6" x14ac:dyDescent="0.3">
      <c r="A29" s="186" t="s">
        <v>21</v>
      </c>
      <c r="B29" s="187"/>
      <c r="C29" s="187"/>
      <c r="D29" s="187"/>
      <c r="E29" s="187"/>
      <c r="F29" s="187"/>
      <c r="G29" s="187"/>
      <c r="H29" s="188"/>
      <c r="I29" s="62"/>
      <c r="J29" s="186" t="s">
        <v>7</v>
      </c>
      <c r="K29" s="187"/>
      <c r="L29" s="187"/>
      <c r="M29" s="187"/>
      <c r="N29" s="187"/>
      <c r="O29" s="187"/>
      <c r="P29" s="187"/>
      <c r="Q29" s="188"/>
    </row>
    <row r="30" spans="1:17" s="23" customFormat="1" ht="15.6" x14ac:dyDescent="0.3">
      <c r="A30" s="37" t="s">
        <v>4</v>
      </c>
      <c r="B30" s="189" t="s">
        <v>14</v>
      </c>
      <c r="C30" s="189"/>
      <c r="D30" s="189" t="s">
        <v>15</v>
      </c>
      <c r="E30" s="189"/>
      <c r="F30" s="189" t="s">
        <v>16</v>
      </c>
      <c r="G30" s="189"/>
      <c r="H30" s="64" t="s">
        <v>8</v>
      </c>
      <c r="I30" s="39"/>
      <c r="J30" s="37" t="s">
        <v>4</v>
      </c>
      <c r="K30" s="189" t="s">
        <v>14</v>
      </c>
      <c r="L30" s="189"/>
      <c r="M30" s="189" t="s">
        <v>15</v>
      </c>
      <c r="N30" s="189"/>
      <c r="O30" s="189" t="s">
        <v>16</v>
      </c>
      <c r="P30" s="189"/>
      <c r="Q30" s="65" t="s">
        <v>8</v>
      </c>
    </row>
    <row r="31" spans="1:17" s="44" customFormat="1" ht="13.8" x14ac:dyDescent="0.25">
      <c r="A31" s="40" t="s">
        <v>5</v>
      </c>
      <c r="B31" s="41" t="s">
        <v>17</v>
      </c>
      <c r="C31" s="42" t="s">
        <v>18</v>
      </c>
      <c r="D31" s="41" t="s">
        <v>17</v>
      </c>
      <c r="E31" s="42" t="s">
        <v>18</v>
      </c>
      <c r="F31" s="41" t="s">
        <v>17</v>
      </c>
      <c r="G31" s="42" t="s">
        <v>18</v>
      </c>
      <c r="H31" s="66" t="s">
        <v>17</v>
      </c>
      <c r="J31" s="40" t="s">
        <v>5</v>
      </c>
      <c r="K31" s="41" t="s">
        <v>17</v>
      </c>
      <c r="L31" s="42" t="s">
        <v>18</v>
      </c>
      <c r="M31" s="41" t="s">
        <v>17</v>
      </c>
      <c r="N31" s="42" t="s">
        <v>18</v>
      </c>
      <c r="O31" s="41" t="s">
        <v>17</v>
      </c>
      <c r="P31" s="42" t="s">
        <v>18</v>
      </c>
      <c r="Q31" s="43" t="s">
        <v>17</v>
      </c>
    </row>
    <row r="32" spans="1:17" s="23" customFormat="1" ht="13.2" x14ac:dyDescent="0.25">
      <c r="A32" s="24">
        <v>2004</v>
      </c>
      <c r="B32" s="67">
        <f>+'[1]Global '!B5</f>
        <v>5617184</v>
      </c>
      <c r="C32" s="68">
        <f>+B32/H32</f>
        <v>1</v>
      </c>
      <c r="D32" s="69"/>
      <c r="E32" s="70"/>
      <c r="F32" s="69"/>
      <c r="G32" s="70"/>
      <c r="H32" s="71">
        <f>+B32+D32+F32</f>
        <v>5617184</v>
      </c>
      <c r="J32" s="24">
        <v>2004</v>
      </c>
      <c r="K32" s="72"/>
      <c r="L32" s="73"/>
      <c r="M32" s="74"/>
      <c r="N32" s="75"/>
      <c r="O32" s="72"/>
      <c r="P32" s="76"/>
      <c r="Q32" s="77"/>
    </row>
    <row r="33" spans="1:17" s="23" customFormat="1" ht="13.2" x14ac:dyDescent="0.25">
      <c r="A33" s="24">
        <v>2005</v>
      </c>
      <c r="B33" s="52">
        <f>+'[1]Global '!B6</f>
        <v>16944713</v>
      </c>
      <c r="C33" s="78">
        <f t="shared" ref="C33:C51" si="5">+B33/H33</f>
        <v>1</v>
      </c>
      <c r="D33" s="79"/>
      <c r="E33" s="80"/>
      <c r="F33" s="79"/>
      <c r="G33" s="80"/>
      <c r="H33" s="81">
        <f t="shared" ref="H33:H53" si="6">+B33+D33+F33</f>
        <v>16944713</v>
      </c>
      <c r="J33" s="24">
        <v>2005</v>
      </c>
      <c r="K33" s="53"/>
      <c r="L33" s="82"/>
      <c r="M33" s="83"/>
      <c r="N33" s="56"/>
      <c r="O33" s="53"/>
      <c r="P33" s="54"/>
      <c r="Q33" s="84"/>
    </row>
    <row r="34" spans="1:17" s="23" customFormat="1" ht="13.2" x14ac:dyDescent="0.25">
      <c r="A34" s="24">
        <v>2006</v>
      </c>
      <c r="B34" s="52">
        <f>+'[1]Global '!B7</f>
        <v>46842964</v>
      </c>
      <c r="C34" s="78">
        <f t="shared" si="5"/>
        <v>1</v>
      </c>
      <c r="D34" s="79"/>
      <c r="E34" s="80"/>
      <c r="F34" s="79"/>
      <c r="G34" s="80"/>
      <c r="H34" s="81">
        <f t="shared" si="6"/>
        <v>46842964</v>
      </c>
      <c r="J34" s="24">
        <v>2006</v>
      </c>
      <c r="K34" s="53"/>
      <c r="L34" s="82"/>
      <c r="M34" s="83"/>
      <c r="N34" s="56"/>
      <c r="O34" s="53"/>
      <c r="P34" s="54"/>
      <c r="Q34" s="84"/>
    </row>
    <row r="35" spans="1:17" s="23" customFormat="1" ht="13.2" x14ac:dyDescent="0.25">
      <c r="A35" s="24">
        <v>2007</v>
      </c>
      <c r="B35" s="52">
        <f>+'[1]Global '!B8</f>
        <v>43805000</v>
      </c>
      <c r="C35" s="78">
        <f t="shared" si="5"/>
        <v>1</v>
      </c>
      <c r="D35" s="79"/>
      <c r="E35" s="80"/>
      <c r="F35" s="79"/>
      <c r="G35" s="80"/>
      <c r="H35" s="81">
        <f t="shared" si="6"/>
        <v>43805000</v>
      </c>
      <c r="J35" s="24">
        <v>2007</v>
      </c>
      <c r="K35" s="53"/>
      <c r="L35" s="82"/>
      <c r="M35" s="83"/>
      <c r="N35" s="56"/>
      <c r="O35" s="53"/>
      <c r="P35" s="54"/>
      <c r="Q35" s="84"/>
    </row>
    <row r="36" spans="1:17" s="23" customFormat="1" ht="13.2" x14ac:dyDescent="0.25">
      <c r="A36" s="24">
        <v>2008</v>
      </c>
      <c r="B36" s="52">
        <f>+'[1]Global '!B9</f>
        <v>60151197</v>
      </c>
      <c r="C36" s="78">
        <f t="shared" si="5"/>
        <v>1</v>
      </c>
      <c r="D36" s="79"/>
      <c r="E36" s="80"/>
      <c r="F36" s="79"/>
      <c r="G36" s="80"/>
      <c r="H36" s="81">
        <f t="shared" si="6"/>
        <v>60151197</v>
      </c>
      <c r="J36" s="24">
        <v>2008</v>
      </c>
      <c r="K36" s="53"/>
      <c r="L36" s="82"/>
      <c r="M36" s="52"/>
      <c r="N36" s="56"/>
      <c r="O36" s="53"/>
      <c r="P36" s="54"/>
      <c r="Q36" s="84"/>
    </row>
    <row r="37" spans="1:17" s="23" customFormat="1" ht="13.2" x14ac:dyDescent="0.25">
      <c r="A37" s="24">
        <v>2009</v>
      </c>
      <c r="B37" s="52">
        <f>+'[1]Global '!B10</f>
        <v>88476937</v>
      </c>
      <c r="C37" s="78">
        <f t="shared" si="5"/>
        <v>1</v>
      </c>
      <c r="D37" s="79"/>
      <c r="E37" s="80"/>
      <c r="F37" s="79"/>
      <c r="G37" s="80"/>
      <c r="H37" s="81">
        <f t="shared" si="6"/>
        <v>88476937</v>
      </c>
      <c r="J37" s="24">
        <v>2009</v>
      </c>
      <c r="K37" s="52">
        <f>+'[1]Global '!C10</f>
        <v>13226517</v>
      </c>
      <c r="L37" s="56">
        <f>+K37/Q37</f>
        <v>1</v>
      </c>
      <c r="M37" s="52"/>
      <c r="N37" s="56"/>
      <c r="O37" s="53"/>
      <c r="P37" s="54"/>
      <c r="Q37" s="55">
        <f>+K37+M37+O37</f>
        <v>13226517</v>
      </c>
    </row>
    <row r="38" spans="1:17" s="23" customFormat="1" ht="13.2" x14ac:dyDescent="0.25">
      <c r="A38" s="24">
        <v>2010</v>
      </c>
      <c r="B38" s="52">
        <f>+'[1]Global '!B11</f>
        <v>145209800</v>
      </c>
      <c r="C38" s="78">
        <f t="shared" si="5"/>
        <v>1</v>
      </c>
      <c r="D38" s="79"/>
      <c r="E38" s="80"/>
      <c r="F38" s="79"/>
      <c r="G38" s="80"/>
      <c r="H38" s="81">
        <f t="shared" si="6"/>
        <v>145209800</v>
      </c>
      <c r="J38" s="24">
        <v>2010</v>
      </c>
      <c r="K38" s="52">
        <f>+'[1]Global '!C11</f>
        <v>20473178</v>
      </c>
      <c r="L38" s="56">
        <f t="shared" ref="L38:L51" si="7">+K38/Q38</f>
        <v>1</v>
      </c>
      <c r="M38" s="52"/>
      <c r="N38" s="56"/>
      <c r="O38" s="53"/>
      <c r="P38" s="54"/>
      <c r="Q38" s="55">
        <f t="shared" ref="Q38:Q53" si="8">+K38+M38+O38</f>
        <v>20473178</v>
      </c>
    </row>
    <row r="39" spans="1:17" s="23" customFormat="1" ht="13.2" x14ac:dyDescent="0.25">
      <c r="A39" s="24">
        <v>2011</v>
      </c>
      <c r="B39" s="52">
        <f>+'[1]Global '!B12</f>
        <v>88003106</v>
      </c>
      <c r="C39" s="78">
        <f t="shared" si="5"/>
        <v>1</v>
      </c>
      <c r="D39" s="79"/>
      <c r="E39" s="80"/>
      <c r="F39" s="79"/>
      <c r="G39" s="80"/>
      <c r="H39" s="81">
        <f t="shared" si="6"/>
        <v>88003106</v>
      </c>
      <c r="J39" s="24">
        <v>2011</v>
      </c>
      <c r="K39" s="52">
        <f>+'[1]Global '!C12</f>
        <v>38678392</v>
      </c>
      <c r="L39" s="56">
        <f t="shared" si="7"/>
        <v>1</v>
      </c>
      <c r="M39" s="52"/>
      <c r="N39" s="56"/>
      <c r="O39" s="53"/>
      <c r="P39" s="54"/>
      <c r="Q39" s="55">
        <f t="shared" si="8"/>
        <v>38678392</v>
      </c>
    </row>
    <row r="40" spans="1:17" s="23" customFormat="1" ht="13.2" x14ac:dyDescent="0.25">
      <c r="A40" s="24">
        <v>2012</v>
      </c>
      <c r="B40" s="52">
        <f>+'[1]Global '!B13</f>
        <v>70272798</v>
      </c>
      <c r="C40" s="78">
        <f t="shared" si="5"/>
        <v>1</v>
      </c>
      <c r="D40" s="79"/>
      <c r="E40" s="80"/>
      <c r="F40" s="79"/>
      <c r="G40" s="80"/>
      <c r="H40" s="81">
        <f t="shared" si="6"/>
        <v>70272798</v>
      </c>
      <c r="J40" s="24">
        <v>2012</v>
      </c>
      <c r="K40" s="52">
        <f>+'[1]Global '!C13</f>
        <v>18181481</v>
      </c>
      <c r="L40" s="56">
        <f t="shared" si="7"/>
        <v>1</v>
      </c>
      <c r="M40" s="52"/>
      <c r="N40" s="56"/>
      <c r="O40" s="53"/>
      <c r="P40" s="54"/>
      <c r="Q40" s="55">
        <f t="shared" si="8"/>
        <v>18181481</v>
      </c>
    </row>
    <row r="41" spans="1:17" s="23" customFormat="1" ht="13.2" x14ac:dyDescent="0.25">
      <c r="A41" s="24">
        <v>2013</v>
      </c>
      <c r="B41" s="52">
        <f>+'[1]Global '!B14</f>
        <v>142976486</v>
      </c>
      <c r="C41" s="78">
        <f t="shared" si="5"/>
        <v>1</v>
      </c>
      <c r="D41" s="79"/>
      <c r="E41" s="80"/>
      <c r="F41" s="79"/>
      <c r="G41" s="80"/>
      <c r="H41" s="81">
        <f t="shared" si="6"/>
        <v>142976486</v>
      </c>
      <c r="J41" s="24">
        <v>2013</v>
      </c>
      <c r="K41" s="52">
        <f>+'[1]Global '!C14</f>
        <v>22267890</v>
      </c>
      <c r="L41" s="56">
        <f t="shared" si="7"/>
        <v>1</v>
      </c>
      <c r="M41" s="52"/>
      <c r="N41" s="56"/>
      <c r="O41" s="53"/>
      <c r="P41" s="54"/>
      <c r="Q41" s="55">
        <f t="shared" si="8"/>
        <v>22267890</v>
      </c>
    </row>
    <row r="42" spans="1:17" s="23" customFormat="1" ht="13.2" x14ac:dyDescent="0.25">
      <c r="A42" s="24">
        <v>2014</v>
      </c>
      <c r="B42" s="52">
        <f>+'[1]Global '!B15</f>
        <v>189205502</v>
      </c>
      <c r="C42" s="78">
        <f t="shared" si="5"/>
        <v>1</v>
      </c>
      <c r="D42" s="79"/>
      <c r="E42" s="80"/>
      <c r="F42" s="79"/>
      <c r="G42" s="80"/>
      <c r="H42" s="81">
        <f t="shared" si="6"/>
        <v>189205502</v>
      </c>
      <c r="J42" s="24">
        <v>2014</v>
      </c>
      <c r="K42" s="52">
        <f>+'[1]Global '!C15</f>
        <v>22151629</v>
      </c>
      <c r="L42" s="56">
        <f t="shared" si="7"/>
        <v>1</v>
      </c>
      <c r="M42" s="52"/>
      <c r="N42" s="56"/>
      <c r="O42" s="53"/>
      <c r="P42" s="54"/>
      <c r="Q42" s="55">
        <f t="shared" si="8"/>
        <v>22151629</v>
      </c>
    </row>
    <row r="43" spans="1:17" s="23" customFormat="1" ht="13.2" x14ac:dyDescent="0.25">
      <c r="A43" s="24">
        <v>2015</v>
      </c>
      <c r="B43" s="52">
        <f>+'[1]Global '!B16</f>
        <v>177876883</v>
      </c>
      <c r="C43" s="78">
        <f t="shared" si="5"/>
        <v>1</v>
      </c>
      <c r="D43" s="79"/>
      <c r="E43" s="80"/>
      <c r="F43" s="79"/>
      <c r="G43" s="80"/>
      <c r="H43" s="81">
        <f t="shared" si="6"/>
        <v>177876883</v>
      </c>
      <c r="J43" s="24">
        <v>2015</v>
      </c>
      <c r="K43" s="52">
        <f>+'[1]Global '!C16</f>
        <v>28904667</v>
      </c>
      <c r="L43" s="56">
        <f t="shared" si="7"/>
        <v>1</v>
      </c>
      <c r="M43" s="52"/>
      <c r="N43" s="56"/>
      <c r="O43" s="53"/>
      <c r="P43" s="54"/>
      <c r="Q43" s="55">
        <f t="shared" si="8"/>
        <v>28904667</v>
      </c>
    </row>
    <row r="44" spans="1:17" s="23" customFormat="1" ht="13.2" x14ac:dyDescent="0.25">
      <c r="A44" s="24">
        <v>2016</v>
      </c>
      <c r="B44" s="52">
        <f>+'[1]Global '!B17</f>
        <v>137724562</v>
      </c>
      <c r="C44" s="78">
        <f t="shared" si="5"/>
        <v>1</v>
      </c>
      <c r="D44" s="79"/>
      <c r="E44" s="80"/>
      <c r="F44" s="79"/>
      <c r="G44" s="80"/>
      <c r="H44" s="81">
        <f t="shared" si="6"/>
        <v>137724562</v>
      </c>
      <c r="J44" s="24">
        <v>2016</v>
      </c>
      <c r="K44" s="52">
        <f>+'[1]Global '!C17</f>
        <v>25811705</v>
      </c>
      <c r="L44" s="56">
        <f t="shared" si="7"/>
        <v>1</v>
      </c>
      <c r="M44" s="52"/>
      <c r="N44" s="56"/>
      <c r="O44" s="53"/>
      <c r="P44" s="54"/>
      <c r="Q44" s="55">
        <f t="shared" si="8"/>
        <v>25811705</v>
      </c>
    </row>
    <row r="45" spans="1:17" s="23" customFormat="1" ht="13.2" x14ac:dyDescent="0.25">
      <c r="A45" s="24">
        <v>2017</v>
      </c>
      <c r="B45" s="52">
        <f>+'[1]Global '!B18</f>
        <v>202908557</v>
      </c>
      <c r="C45" s="78">
        <f t="shared" si="5"/>
        <v>1</v>
      </c>
      <c r="D45" s="79"/>
      <c r="E45" s="80"/>
      <c r="F45" s="79"/>
      <c r="G45" s="80"/>
      <c r="H45" s="81">
        <f t="shared" si="6"/>
        <v>202908557</v>
      </c>
      <c r="J45" s="24">
        <v>2017</v>
      </c>
      <c r="K45" s="52">
        <f>+'[1]Global '!C18</f>
        <v>50810329</v>
      </c>
      <c r="L45" s="56">
        <f t="shared" si="7"/>
        <v>1</v>
      </c>
      <c r="M45" s="52"/>
      <c r="N45" s="56"/>
      <c r="O45" s="53"/>
      <c r="P45" s="54"/>
      <c r="Q45" s="55">
        <f t="shared" si="8"/>
        <v>50810329</v>
      </c>
    </row>
    <row r="46" spans="1:17" s="23" customFormat="1" ht="13.2" x14ac:dyDescent="0.25">
      <c r="A46" s="24">
        <v>2018</v>
      </c>
      <c r="B46" s="52">
        <f>+[1]Totals!D82</f>
        <v>167488684</v>
      </c>
      <c r="C46" s="78">
        <f t="shared" si="5"/>
        <v>0.97147907816450185</v>
      </c>
      <c r="D46" s="85">
        <f>+[1]Totals!E82</f>
        <v>4917174</v>
      </c>
      <c r="E46" s="78">
        <f t="shared" ref="E46:E51" si="9">+D46/H46</f>
        <v>2.8520921835498189E-2</v>
      </c>
      <c r="F46" s="79"/>
      <c r="G46" s="80"/>
      <c r="H46" s="81">
        <f t="shared" si="6"/>
        <v>172405858</v>
      </c>
      <c r="J46" s="24">
        <v>2018</v>
      </c>
      <c r="K46" s="52">
        <f>+[1]Totals!D132</f>
        <v>25992472</v>
      </c>
      <c r="L46" s="56">
        <f t="shared" si="7"/>
        <v>0.99265357275281108</v>
      </c>
      <c r="M46" s="52">
        <f>+[1]Totals!E132</f>
        <v>192365</v>
      </c>
      <c r="N46" s="56">
        <f t="shared" ref="N46:N51" si="10">+M46/Q46</f>
        <v>7.3464272471888978E-3</v>
      </c>
      <c r="O46" s="53"/>
      <c r="P46" s="54"/>
      <c r="Q46" s="55">
        <f t="shared" si="8"/>
        <v>26184837</v>
      </c>
    </row>
    <row r="47" spans="1:17" s="23" customFormat="1" ht="13.2" x14ac:dyDescent="0.25">
      <c r="A47" s="24">
        <v>2019</v>
      </c>
      <c r="B47" s="52">
        <f>+[1]Totals!G82</f>
        <v>190893959</v>
      </c>
      <c r="C47" s="78">
        <f t="shared" si="5"/>
        <v>0.89685706064678283</v>
      </c>
      <c r="D47" s="85">
        <f>+[1]Totals!H82</f>
        <v>17808637</v>
      </c>
      <c r="E47" s="78">
        <f t="shared" si="9"/>
        <v>8.3668450890819132E-2</v>
      </c>
      <c r="F47" s="85">
        <f>+[1]Totals!I82</f>
        <v>4145100</v>
      </c>
      <c r="G47" s="78">
        <f>+F47/H47</f>
        <v>1.9474488462398014E-2</v>
      </c>
      <c r="H47" s="81">
        <f t="shared" si="6"/>
        <v>212847696</v>
      </c>
      <c r="I47" s="28"/>
      <c r="J47" s="24">
        <v>2019</v>
      </c>
      <c r="K47" s="52">
        <f>+[1]Totals!G132</f>
        <v>40876801</v>
      </c>
      <c r="L47" s="56">
        <f t="shared" si="7"/>
        <v>0.99345068391478686</v>
      </c>
      <c r="M47" s="52">
        <f>+[1]Totals!H132</f>
        <v>269480</v>
      </c>
      <c r="N47" s="56">
        <f t="shared" si="10"/>
        <v>6.549316085213145E-3</v>
      </c>
      <c r="O47" s="52">
        <v>0</v>
      </c>
      <c r="P47" s="56">
        <f>+O47/Q47</f>
        <v>0</v>
      </c>
      <c r="Q47" s="55">
        <f t="shared" si="8"/>
        <v>41146281</v>
      </c>
    </row>
    <row r="48" spans="1:17" s="23" customFormat="1" ht="13.2" x14ac:dyDescent="0.25">
      <c r="A48" s="24">
        <v>2020</v>
      </c>
      <c r="B48" s="52">
        <f>+[1]Totals!K82</f>
        <v>153758109</v>
      </c>
      <c r="C48" s="78">
        <f t="shared" si="5"/>
        <v>0.73494517676999194</v>
      </c>
      <c r="D48" s="85">
        <f>+[1]Totals!L82</f>
        <v>43439801</v>
      </c>
      <c r="E48" s="78">
        <f t="shared" si="9"/>
        <v>0.20763699835043026</v>
      </c>
      <c r="F48" s="85">
        <f>+[1]Totals!M82</f>
        <v>12012401</v>
      </c>
      <c r="G48" s="78">
        <f>+F48/H48</f>
        <v>5.7417824879577757E-2</v>
      </c>
      <c r="H48" s="81">
        <f t="shared" si="6"/>
        <v>209210311</v>
      </c>
      <c r="I48" s="28"/>
      <c r="J48" s="24">
        <v>2020</v>
      </c>
      <c r="K48" s="52">
        <f>+'[1]ROW by type'!H98</f>
        <v>42613738</v>
      </c>
      <c r="L48" s="56">
        <f t="shared" si="7"/>
        <v>0.9665028299650833</v>
      </c>
      <c r="M48" s="52">
        <f>+'[1]ROW by type'!I98</f>
        <v>1476912</v>
      </c>
      <c r="N48" s="56">
        <f t="shared" si="10"/>
        <v>3.3497170034916701E-2</v>
      </c>
      <c r="O48" s="52">
        <f>+'[1]ROW by type'!J98</f>
        <v>0</v>
      </c>
      <c r="P48" s="56">
        <f>+O48/Q48</f>
        <v>0</v>
      </c>
      <c r="Q48" s="55">
        <f t="shared" si="8"/>
        <v>44090650</v>
      </c>
    </row>
    <row r="49" spans="1:17" s="23" customFormat="1" ht="13.2" x14ac:dyDescent="0.25">
      <c r="A49" s="24">
        <v>2021</v>
      </c>
      <c r="B49" s="86">
        <f>+[1]Totals!T82</f>
        <v>92753263</v>
      </c>
      <c r="C49" s="78">
        <f t="shared" si="5"/>
        <v>0.45117315632544935</v>
      </c>
      <c r="D49" s="87">
        <f>+[1]Totals!Z82</f>
        <v>94009812</v>
      </c>
      <c r="E49" s="78">
        <f t="shared" si="9"/>
        <v>0.45728529901532528</v>
      </c>
      <c r="F49" s="87">
        <f>+[1]Totals!AF82</f>
        <v>18819331</v>
      </c>
      <c r="G49" s="78">
        <f>+F49/H49</f>
        <v>9.1541544659225357E-2</v>
      </c>
      <c r="H49" s="81">
        <f t="shared" si="6"/>
        <v>205582406</v>
      </c>
      <c r="I49" s="28"/>
      <c r="J49" s="24">
        <v>2021</v>
      </c>
      <c r="K49" s="52">
        <f>+[1]Totals!T28</f>
        <v>11382014</v>
      </c>
      <c r="L49" s="56">
        <f t="shared" si="7"/>
        <v>0.80489888779545105</v>
      </c>
      <c r="M49" s="52">
        <f>+[1]Totals!Z28</f>
        <v>2758910</v>
      </c>
      <c r="N49" s="56">
        <f t="shared" si="10"/>
        <v>0.19510111220454901</v>
      </c>
      <c r="O49" s="52">
        <f>+[1]Totals!AF28</f>
        <v>0</v>
      </c>
      <c r="P49" s="56">
        <f>+O49/Q49</f>
        <v>0</v>
      </c>
      <c r="Q49" s="55">
        <f t="shared" si="8"/>
        <v>14140924</v>
      </c>
    </row>
    <row r="50" spans="1:17" s="23" customFormat="1" ht="13.2" x14ac:dyDescent="0.25">
      <c r="A50" s="24">
        <v>2022</v>
      </c>
      <c r="B50" s="86">
        <f>+[1]Totals!AR82</f>
        <v>106402017</v>
      </c>
      <c r="C50" s="78">
        <f t="shared" si="5"/>
        <v>0.41009100991903857</v>
      </c>
      <c r="D50" s="87">
        <f>+[1]Totals!AX82</f>
        <v>131685470</v>
      </c>
      <c r="E50" s="78">
        <f t="shared" si="9"/>
        <v>0.50753762857675211</v>
      </c>
      <c r="F50" s="87">
        <f>+[1]Totals!BD82</f>
        <v>21372034</v>
      </c>
      <c r="G50" s="78">
        <f>+F50/H50</f>
        <v>8.2371361504209359E-2</v>
      </c>
      <c r="H50" s="81">
        <f t="shared" si="6"/>
        <v>259459521</v>
      </c>
      <c r="I50" s="28"/>
      <c r="J50" s="24">
        <v>2022</v>
      </c>
      <c r="K50" s="52">
        <f>+[1]Totals!AR28</f>
        <v>22212306</v>
      </c>
      <c r="L50" s="56">
        <f t="shared" si="7"/>
        <v>0.9547807585012229</v>
      </c>
      <c r="M50" s="52">
        <f>+[1]Totals!AX28</f>
        <v>1039994</v>
      </c>
      <c r="N50" s="56">
        <f t="shared" si="10"/>
        <v>4.4703429718495724E-2</v>
      </c>
      <c r="O50" s="52">
        <f>+[1]Totals!BD28</f>
        <v>12000</v>
      </c>
      <c r="P50" s="56">
        <f>+O50/Q50</f>
        <v>5.1581178028137535E-4</v>
      </c>
      <c r="Q50" s="55">
        <f>+K50+M50+O50</f>
        <v>23264300</v>
      </c>
    </row>
    <row r="51" spans="1:17" s="23" customFormat="1" ht="13.2" x14ac:dyDescent="0.25">
      <c r="A51" s="24">
        <v>2023</v>
      </c>
      <c r="B51" s="88">
        <f>+[1]Totals!BQ82</f>
        <v>42955054</v>
      </c>
      <c r="C51" s="78">
        <f t="shared" si="5"/>
        <v>0.21985933350475395</v>
      </c>
      <c r="D51" s="25">
        <f>+[1]Totals!BW82</f>
        <v>112604454</v>
      </c>
      <c r="E51" s="78">
        <f t="shared" si="9"/>
        <v>0.57634987971628959</v>
      </c>
      <c r="F51" s="25">
        <f>+[1]Totals!CC82</f>
        <v>39815659</v>
      </c>
      <c r="G51" s="78">
        <f>+F51/H51</f>
        <v>0.2037907867789564</v>
      </c>
      <c r="H51" s="81">
        <f t="shared" si="6"/>
        <v>195375167</v>
      </c>
      <c r="I51" s="28"/>
      <c r="J51" s="24">
        <v>2023</v>
      </c>
      <c r="K51" s="52">
        <f>+[1]Totals!BQ28</f>
        <v>23312905</v>
      </c>
      <c r="L51" s="56">
        <f t="shared" si="7"/>
        <v>0.94580748120416513</v>
      </c>
      <c r="M51" s="52">
        <f>+[1]Totals!BW28</f>
        <v>1135774</v>
      </c>
      <c r="N51" s="56">
        <f t="shared" si="10"/>
        <v>4.6078493699398655E-2</v>
      </c>
      <c r="O51" s="52">
        <f>+[1]Totals!CC28</f>
        <v>200000</v>
      </c>
      <c r="P51" s="56">
        <f>+O51/Q51</f>
        <v>8.1140250964362032E-3</v>
      </c>
      <c r="Q51" s="55">
        <f>+K51+M51+O51</f>
        <v>24648679</v>
      </c>
    </row>
    <row r="52" spans="1:17" s="23" customFormat="1" ht="13.2" x14ac:dyDescent="0.25">
      <c r="A52" s="24"/>
      <c r="B52" s="88"/>
      <c r="C52" s="89"/>
      <c r="D52" s="90"/>
      <c r="E52" s="89"/>
      <c r="F52" s="90"/>
      <c r="G52" s="89"/>
      <c r="H52" s="91"/>
      <c r="J52" s="24"/>
      <c r="K52" s="52"/>
      <c r="L52" s="82"/>
      <c r="M52" s="83"/>
      <c r="N52" s="56"/>
      <c r="O52" s="53"/>
      <c r="P52" s="54"/>
      <c r="Q52" s="84"/>
    </row>
    <row r="53" spans="1:17" s="35" customFormat="1" ht="13.8" thickBot="1" x14ac:dyDescent="0.3">
      <c r="A53" s="30" t="s">
        <v>8</v>
      </c>
      <c r="B53" s="92">
        <f>SUM(B32:B52)</f>
        <v>2170266775</v>
      </c>
      <c r="C53" s="93"/>
      <c r="D53" s="92">
        <f>SUM(D32:D52)</f>
        <v>404465348</v>
      </c>
      <c r="E53" s="93"/>
      <c r="F53" s="92">
        <f>SUM(F32:F52)</f>
        <v>96164525</v>
      </c>
      <c r="G53" s="93"/>
      <c r="H53" s="94">
        <f t="shared" si="6"/>
        <v>2670896648</v>
      </c>
      <c r="J53" s="30" t="s">
        <v>8</v>
      </c>
      <c r="K53" s="58">
        <f>SUM(K32:K52)</f>
        <v>406896024</v>
      </c>
      <c r="L53" s="95"/>
      <c r="M53" s="58">
        <f>SUM(M32:M52)</f>
        <v>6873435</v>
      </c>
      <c r="N53" s="59"/>
      <c r="O53" s="58">
        <f>SUM(O32:O52)</f>
        <v>212000</v>
      </c>
      <c r="P53" s="96"/>
      <c r="Q53" s="60">
        <f t="shared" si="8"/>
        <v>413981459</v>
      </c>
    </row>
    <row r="55" spans="1:17" x14ac:dyDescent="0.3">
      <c r="D55" s="98"/>
    </row>
  </sheetData>
  <mergeCells count="14">
    <mergeCell ref="O2:P2"/>
    <mergeCell ref="B2:C2"/>
    <mergeCell ref="D2:E2"/>
    <mergeCell ref="F2:G2"/>
    <mergeCell ref="K2:L2"/>
    <mergeCell ref="M2:N2"/>
    <mergeCell ref="A29:H29"/>
    <mergeCell ref="J29:Q29"/>
    <mergeCell ref="B30:C30"/>
    <mergeCell ref="D30:E30"/>
    <mergeCell ref="F30:G30"/>
    <mergeCell ref="K30:L30"/>
    <mergeCell ref="M30:N30"/>
    <mergeCell ref="O30:P30"/>
  </mergeCells>
  <pageMargins left="0.7" right="0.7" top="0.75" bottom="0.75" header="0.3" footer="0.3"/>
  <pageSetup scale="6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DE719-D36B-4D37-A4CE-632B953E3FF8}">
  <sheetPr>
    <pageSetUpPr fitToPage="1"/>
  </sheetPr>
  <dimension ref="A1:K53"/>
  <sheetViews>
    <sheetView workbookViewId="0">
      <selection activeCell="L9" sqref="L9"/>
    </sheetView>
  </sheetViews>
  <sheetFormatPr defaultColWidth="9.33203125" defaultRowHeight="14.4" x14ac:dyDescent="0.3"/>
  <cols>
    <col min="1" max="1" width="20.6640625" customWidth="1"/>
    <col min="2" max="2" width="13.5546875" style="97" customWidth="1"/>
    <col min="3" max="5" width="11.5546875" style="97" customWidth="1"/>
    <col min="6" max="6" width="10.6640625" style="97" customWidth="1"/>
    <col min="7" max="9" width="11.5546875" style="97" customWidth="1"/>
    <col min="10" max="10" width="10.88671875" style="97" customWidth="1"/>
    <col min="11" max="11" width="12.6640625" bestFit="1" customWidth="1"/>
    <col min="12" max="12" width="16.44140625" customWidth="1"/>
  </cols>
  <sheetData>
    <row r="1" spans="1:10" s="12" customFormat="1" ht="17.399999999999999" x14ac:dyDescent="0.3">
      <c r="A1" s="99" t="s">
        <v>22</v>
      </c>
      <c r="B1" s="100"/>
      <c r="C1" s="100"/>
    </row>
    <row r="2" spans="1:10" s="102" customFormat="1" ht="16.5" customHeight="1" x14ac:dyDescent="0.3">
      <c r="A2" s="101" t="s">
        <v>4</v>
      </c>
      <c r="B2" s="191" t="s">
        <v>23</v>
      </c>
      <c r="C2" s="193">
        <v>2020</v>
      </c>
      <c r="D2" s="195">
        <v>2021</v>
      </c>
      <c r="E2" s="193">
        <v>2022</v>
      </c>
      <c r="F2" s="195">
        <v>2023</v>
      </c>
      <c r="G2" s="195"/>
      <c r="H2" s="195"/>
      <c r="I2" s="195"/>
      <c r="J2" s="195"/>
    </row>
    <row r="3" spans="1:10" s="102" customFormat="1" ht="14.4" customHeight="1" x14ac:dyDescent="0.3">
      <c r="A3" s="103" t="s">
        <v>24</v>
      </c>
      <c r="B3" s="192"/>
      <c r="C3" s="194"/>
      <c r="D3" s="195"/>
      <c r="E3" s="194"/>
      <c r="F3" s="104" t="s">
        <v>25</v>
      </c>
      <c r="G3" s="104" t="s">
        <v>26</v>
      </c>
      <c r="H3" s="104" t="s">
        <v>27</v>
      </c>
      <c r="I3" s="104" t="s">
        <v>28</v>
      </c>
      <c r="J3" s="20" t="s">
        <v>8</v>
      </c>
    </row>
    <row r="4" spans="1:10" x14ac:dyDescent="0.3">
      <c r="A4" s="23" t="s">
        <v>29</v>
      </c>
      <c r="B4" s="105">
        <v>35894820</v>
      </c>
      <c r="C4" s="105">
        <v>2414461</v>
      </c>
      <c r="D4" s="105">
        <f>+[1]Totals!AL35</f>
        <v>4335880</v>
      </c>
      <c r="E4" s="105">
        <f>+[1]Totals!BJ35</f>
        <v>4316530</v>
      </c>
      <c r="F4" s="105">
        <f>+[1]Totals!CE35</f>
        <v>734050</v>
      </c>
      <c r="G4" s="105">
        <f>+[1]Totals!CF35</f>
        <v>10100</v>
      </c>
      <c r="H4" s="105">
        <f>+[1]Totals!CG35</f>
        <v>0</v>
      </c>
      <c r="I4" s="105">
        <f>+[1]Totals!CH35</f>
        <v>0</v>
      </c>
      <c r="J4" s="106">
        <f>SUM(F4:I4)</f>
        <v>744150</v>
      </c>
    </row>
    <row r="5" spans="1:10" x14ac:dyDescent="0.3">
      <c r="A5" s="23" t="s">
        <v>30</v>
      </c>
      <c r="B5" s="107">
        <v>35152512</v>
      </c>
      <c r="C5" s="107">
        <v>590200</v>
      </c>
      <c r="D5" s="107">
        <f>+[1]Totals!AL36</f>
        <v>738000</v>
      </c>
      <c r="E5" s="107">
        <f>+[1]Totals!BJ36</f>
        <v>8505774</v>
      </c>
      <c r="F5" s="107">
        <f>+[1]Totals!CE36</f>
        <v>600000</v>
      </c>
      <c r="G5" s="107">
        <f>+[1]Totals!CF36</f>
        <v>500000</v>
      </c>
      <c r="H5" s="107">
        <f>+[1]Totals!CG36</f>
        <v>853500</v>
      </c>
      <c r="I5" s="107">
        <f>+[1]Totals!CH36</f>
        <v>0</v>
      </c>
      <c r="J5" s="108">
        <f t="shared" ref="J5:J50" si="0">SUM(F5:I5)</f>
        <v>1953500</v>
      </c>
    </row>
    <row r="6" spans="1:10" x14ac:dyDescent="0.3">
      <c r="A6" s="23" t="s">
        <v>31</v>
      </c>
      <c r="B6" s="107">
        <v>483076</v>
      </c>
      <c r="C6" s="107">
        <v>0</v>
      </c>
      <c r="D6" s="107">
        <f>+[1]Totals!AL37</f>
        <v>50000</v>
      </c>
      <c r="E6" s="107">
        <f>+[1]Totals!BJ37</f>
        <v>0</v>
      </c>
      <c r="F6" s="107">
        <f>+[1]Totals!CE37</f>
        <v>0</v>
      </c>
      <c r="G6" s="107">
        <f>+[1]Totals!CF37</f>
        <v>0</v>
      </c>
      <c r="H6" s="107">
        <f>+[1]Totals!CG37</f>
        <v>210000</v>
      </c>
      <c r="I6" s="107">
        <f>+[1]Totals!CH37</f>
        <v>0</v>
      </c>
      <c r="J6" s="108">
        <f t="shared" si="0"/>
        <v>210000</v>
      </c>
    </row>
    <row r="7" spans="1:10" x14ac:dyDescent="0.3">
      <c r="A7" s="23" t="s">
        <v>32</v>
      </c>
      <c r="B7" s="107">
        <v>49808044</v>
      </c>
      <c r="C7" s="107">
        <v>983084</v>
      </c>
      <c r="D7" s="107">
        <f>+[1]Totals!AL38</f>
        <v>11527799</v>
      </c>
      <c r="E7" s="107">
        <f>+[1]Totals!BJ38</f>
        <v>7113929</v>
      </c>
      <c r="F7" s="107">
        <f>+[1]Totals!CE38</f>
        <v>18000</v>
      </c>
      <c r="G7" s="107">
        <f>+[1]Totals!CF38</f>
        <v>530500</v>
      </c>
      <c r="H7" s="107">
        <f>+[1]Totals!CG38</f>
        <v>9600</v>
      </c>
      <c r="I7" s="107">
        <f>+[1]Totals!CH38</f>
        <v>21300</v>
      </c>
      <c r="J7" s="108">
        <f t="shared" si="0"/>
        <v>579400</v>
      </c>
    </row>
    <row r="8" spans="1:10" x14ac:dyDescent="0.3">
      <c r="A8" s="23" t="s">
        <v>33</v>
      </c>
      <c r="B8" s="107">
        <v>34281383</v>
      </c>
      <c r="C8" s="107">
        <v>986400</v>
      </c>
      <c r="D8" s="107">
        <f>+[1]Totals!AL39</f>
        <v>7254899</v>
      </c>
      <c r="E8" s="107">
        <f>+[1]Totals!BJ39</f>
        <v>1679308</v>
      </c>
      <c r="F8" s="107">
        <f>+[1]Totals!CE39</f>
        <v>48755</v>
      </c>
      <c r="G8" s="107">
        <f>+[1]Totals!CF39</f>
        <v>1457113</v>
      </c>
      <c r="H8" s="107">
        <f>+[1]Totals!CG39</f>
        <v>819656</v>
      </c>
      <c r="I8" s="107">
        <f>+[1]Totals!CH39</f>
        <v>0</v>
      </c>
      <c r="J8" s="108">
        <f t="shared" si="0"/>
        <v>2325524</v>
      </c>
    </row>
    <row r="9" spans="1:10" x14ac:dyDescent="0.3">
      <c r="A9" t="s">
        <v>34</v>
      </c>
      <c r="B9" s="107">
        <v>11165984</v>
      </c>
      <c r="C9" s="107">
        <v>847750</v>
      </c>
      <c r="D9" s="107">
        <f>+[1]Totals!AL40</f>
        <v>2476800</v>
      </c>
      <c r="E9" s="107">
        <f>+[1]Totals!BJ40</f>
        <v>1952850</v>
      </c>
      <c r="F9" s="107">
        <f>+[1]Totals!CE40</f>
        <v>1012050</v>
      </c>
      <c r="G9" s="107">
        <f>+[1]Totals!CF40</f>
        <v>570950</v>
      </c>
      <c r="H9" s="107">
        <f>+[1]Totals!CG40</f>
        <v>0</v>
      </c>
      <c r="I9" s="107">
        <f>+[1]Totals!CH40</f>
        <v>52000</v>
      </c>
      <c r="J9" s="108">
        <f t="shared" si="0"/>
        <v>1635000</v>
      </c>
    </row>
    <row r="10" spans="1:10" x14ac:dyDescent="0.3">
      <c r="A10" s="23" t="s">
        <v>35</v>
      </c>
      <c r="B10" s="107">
        <v>38615523</v>
      </c>
      <c r="C10" s="107">
        <v>1022949</v>
      </c>
      <c r="D10" s="107">
        <f>+[1]Totals!AL41</f>
        <v>4872300</v>
      </c>
      <c r="E10" s="107">
        <f>+[1]Totals!BJ41</f>
        <v>12239050</v>
      </c>
      <c r="F10" s="107">
        <f>+[1]Totals!CE41</f>
        <v>416500</v>
      </c>
      <c r="G10" s="107">
        <f>+[1]Totals!CF41</f>
        <v>352500</v>
      </c>
      <c r="H10" s="107">
        <f>+[1]Totals!CG41</f>
        <v>60000</v>
      </c>
      <c r="I10" s="107">
        <f>+[1]Totals!CH41</f>
        <v>0</v>
      </c>
      <c r="J10" s="108">
        <f t="shared" si="0"/>
        <v>829000</v>
      </c>
    </row>
    <row r="11" spans="1:10" x14ac:dyDescent="0.3">
      <c r="A11" t="s">
        <v>36</v>
      </c>
      <c r="B11" s="107">
        <v>0</v>
      </c>
      <c r="C11" s="107">
        <v>0</v>
      </c>
      <c r="D11" s="107">
        <f>+[1]Totals!AL42</f>
        <v>5000</v>
      </c>
      <c r="E11" s="107">
        <f>+[1]Totals!BJ42</f>
        <v>10000</v>
      </c>
      <c r="F11" s="107">
        <f>+[1]Totals!CE42</f>
        <v>0</v>
      </c>
      <c r="G11" s="107">
        <f>+[1]Totals!CF42</f>
        <v>0</v>
      </c>
      <c r="H11" s="107">
        <f>+[1]Totals!CG42</f>
        <v>0</v>
      </c>
      <c r="I11" s="107">
        <f>+[1]Totals!CH42</f>
        <v>0</v>
      </c>
      <c r="J11" s="108">
        <f t="shared" si="0"/>
        <v>0</v>
      </c>
    </row>
    <row r="12" spans="1:10" x14ac:dyDescent="0.3">
      <c r="A12" s="23" t="s">
        <v>37</v>
      </c>
      <c r="B12" s="107">
        <v>30243503</v>
      </c>
      <c r="C12" s="107">
        <v>3206240</v>
      </c>
      <c r="D12" s="107">
        <f>+[1]Totals!AL43</f>
        <v>388310</v>
      </c>
      <c r="E12" s="107">
        <f>+[1]Totals!BJ43</f>
        <v>11557000</v>
      </c>
      <c r="F12" s="107">
        <f>+[1]Totals!CE43</f>
        <v>708100</v>
      </c>
      <c r="G12" s="107">
        <f>+[1]Totals!CF43</f>
        <v>0</v>
      </c>
      <c r="H12" s="107">
        <f>+[1]Totals!CG43</f>
        <v>812850</v>
      </c>
      <c r="I12" s="107">
        <f>+[1]Totals!CH43</f>
        <v>1000</v>
      </c>
      <c r="J12" s="108">
        <f t="shared" si="0"/>
        <v>1521950</v>
      </c>
    </row>
    <row r="13" spans="1:10" x14ac:dyDescent="0.3">
      <c r="A13" s="23" t="s">
        <v>38</v>
      </c>
      <c r="B13" s="107">
        <v>1419843</v>
      </c>
      <c r="C13" s="107">
        <v>444750</v>
      </c>
      <c r="D13" s="107">
        <f>+[1]Totals!AL44</f>
        <v>0</v>
      </c>
      <c r="E13" s="107">
        <f>+[1]Totals!BJ44</f>
        <v>0</v>
      </c>
      <c r="F13" s="107">
        <f>+[1]Totals!CE44</f>
        <v>121400</v>
      </c>
      <c r="G13" s="107">
        <f>+[1]Totals!CF44</f>
        <v>0</v>
      </c>
      <c r="H13" s="107">
        <f>+[1]Totals!CG44</f>
        <v>0</v>
      </c>
      <c r="I13" s="107">
        <f>+[1]Totals!CH44</f>
        <v>0</v>
      </c>
      <c r="J13" s="108">
        <f t="shared" si="0"/>
        <v>121400</v>
      </c>
    </row>
    <row r="14" spans="1:10" x14ac:dyDescent="0.3">
      <c r="A14" s="23" t="s">
        <v>39</v>
      </c>
      <c r="B14" s="107">
        <v>7582285</v>
      </c>
      <c r="C14" s="107">
        <v>94250</v>
      </c>
      <c r="D14" s="107">
        <f>+[1]Totals!AL45</f>
        <v>413923</v>
      </c>
      <c r="E14" s="107">
        <f>+[1]Totals!BJ45</f>
        <v>4447196</v>
      </c>
      <c r="F14" s="107">
        <f>+[1]Totals!CE45</f>
        <v>0</v>
      </c>
      <c r="G14" s="107">
        <f>+[1]Totals!CF45</f>
        <v>0</v>
      </c>
      <c r="H14" s="107">
        <f>+[1]Totals!CG45</f>
        <v>0</v>
      </c>
      <c r="I14" s="107">
        <f>+[1]Totals!CH45</f>
        <v>0</v>
      </c>
      <c r="J14" s="108">
        <f t="shared" si="0"/>
        <v>0</v>
      </c>
    </row>
    <row r="15" spans="1:10" x14ac:dyDescent="0.3">
      <c r="A15" s="23" t="s">
        <v>40</v>
      </c>
      <c r="B15" s="107">
        <v>53201355</v>
      </c>
      <c r="C15" s="107">
        <v>19825155</v>
      </c>
      <c r="D15" s="107">
        <f>+[1]Totals!AL46</f>
        <v>2196265</v>
      </c>
      <c r="E15" s="107">
        <f>+[1]Totals!BJ46</f>
        <v>2283078</v>
      </c>
      <c r="F15" s="107">
        <f>+[1]Totals!CE46</f>
        <v>172304</v>
      </c>
      <c r="G15" s="107">
        <f>+[1]Totals!CF46</f>
        <v>24000</v>
      </c>
      <c r="H15" s="107">
        <f>+[1]Totals!CG46</f>
        <v>7336662</v>
      </c>
      <c r="I15" s="107">
        <f>+[1]Totals!CH46</f>
        <v>3208187</v>
      </c>
      <c r="J15" s="108">
        <f t="shared" si="0"/>
        <v>10741153</v>
      </c>
    </row>
    <row r="16" spans="1:10" x14ac:dyDescent="0.3">
      <c r="A16" s="23" t="s">
        <v>41</v>
      </c>
      <c r="B16" s="107">
        <v>1247202</v>
      </c>
      <c r="C16" s="107">
        <v>27000</v>
      </c>
      <c r="D16" s="107">
        <f>+[1]Totals!AL47</f>
        <v>52000</v>
      </c>
      <c r="E16" s="107">
        <f>+[1]Totals!BJ47</f>
        <v>230883</v>
      </c>
      <c r="F16" s="107">
        <f>+[1]Totals!CE47</f>
        <v>30500</v>
      </c>
      <c r="G16" s="107">
        <f>+[1]Totals!CF47</f>
        <v>30000</v>
      </c>
      <c r="H16" s="107">
        <f>+[1]Totals!CG47</f>
        <v>0</v>
      </c>
      <c r="I16" s="107">
        <f>+[1]Totals!CH47</f>
        <v>0</v>
      </c>
      <c r="J16" s="108">
        <f t="shared" si="0"/>
        <v>60500</v>
      </c>
    </row>
    <row r="17" spans="1:10" x14ac:dyDescent="0.3">
      <c r="A17" t="s">
        <v>42</v>
      </c>
      <c r="B17" s="107">
        <v>197421390</v>
      </c>
      <c r="C17" s="107">
        <v>33446684</v>
      </c>
      <c r="D17" s="107">
        <f>+[1]Totals!AL48</f>
        <v>31612774</v>
      </c>
      <c r="E17" s="107">
        <f>+[1]Totals!BJ48</f>
        <v>33591318</v>
      </c>
      <c r="F17" s="107">
        <f>+[1]Totals!CE48</f>
        <v>5115983</v>
      </c>
      <c r="G17" s="107">
        <f>+[1]Totals!CF48</f>
        <v>9321867</v>
      </c>
      <c r="H17" s="107">
        <f>+[1]Totals!CG48</f>
        <v>5784161</v>
      </c>
      <c r="I17" s="107">
        <f>+[1]Totals!CH48</f>
        <v>100000</v>
      </c>
      <c r="J17" s="108">
        <f t="shared" si="0"/>
        <v>20322011</v>
      </c>
    </row>
    <row r="18" spans="1:10" x14ac:dyDescent="0.3">
      <c r="A18" s="23" t="s">
        <v>43</v>
      </c>
      <c r="B18" s="107">
        <v>1015480</v>
      </c>
      <c r="C18" s="107">
        <v>150000</v>
      </c>
      <c r="D18" s="107">
        <f>+[1]Totals!AL49</f>
        <v>0</v>
      </c>
      <c r="E18" s="107">
        <f>+[1]Totals!BJ49</f>
        <v>80000</v>
      </c>
      <c r="F18" s="107">
        <f>+[1]Totals!CE49</f>
        <v>0</v>
      </c>
      <c r="G18" s="107">
        <f>+[1]Totals!CF49</f>
        <v>0</v>
      </c>
      <c r="H18" s="107">
        <f>+[1]Totals!CG49</f>
        <v>80000</v>
      </c>
      <c r="I18" s="107">
        <f>+[1]Totals!CH49</f>
        <v>0</v>
      </c>
      <c r="J18" s="108">
        <f t="shared" si="0"/>
        <v>80000</v>
      </c>
    </row>
    <row r="19" spans="1:10" x14ac:dyDescent="0.3">
      <c r="A19" s="23" t="s">
        <v>44</v>
      </c>
      <c r="B19" s="107">
        <v>6246956</v>
      </c>
      <c r="C19" s="107">
        <v>1962249</v>
      </c>
      <c r="D19" s="107">
        <f>+[1]Totals!AL50</f>
        <v>0</v>
      </c>
      <c r="E19" s="107">
        <f>+[1]Totals!BJ50</f>
        <v>113081</v>
      </c>
      <c r="F19" s="107">
        <f>+[1]Totals!CE50</f>
        <v>0</v>
      </c>
      <c r="G19" s="107">
        <f>+[1]Totals!CF50</f>
        <v>0</v>
      </c>
      <c r="H19" s="107">
        <f>+[1]Totals!CG50</f>
        <v>0</v>
      </c>
      <c r="I19" s="107">
        <f>+[1]Totals!CH50</f>
        <v>1518801</v>
      </c>
      <c r="J19" s="108">
        <f t="shared" si="0"/>
        <v>1518801</v>
      </c>
    </row>
    <row r="20" spans="1:10" x14ac:dyDescent="0.3">
      <c r="A20" s="23" t="s">
        <v>45</v>
      </c>
      <c r="B20" s="107">
        <v>122056898</v>
      </c>
      <c r="C20" s="107">
        <v>5926490</v>
      </c>
      <c r="D20" s="107">
        <f>+[1]Totals!AL51</f>
        <v>8035229</v>
      </c>
      <c r="E20" s="107">
        <f>+[1]Totals!BJ51</f>
        <v>21401476</v>
      </c>
      <c r="F20" s="107">
        <f>+[1]Totals!CE51</f>
        <v>773105</v>
      </c>
      <c r="G20" s="107">
        <f>+[1]Totals!CF51</f>
        <v>402333</v>
      </c>
      <c r="H20" s="107">
        <f>+[1]Totals!CG51</f>
        <v>3309</v>
      </c>
      <c r="I20" s="107">
        <f>+[1]Totals!CH51</f>
        <v>348000</v>
      </c>
      <c r="J20" s="108">
        <f t="shared" si="0"/>
        <v>1526747</v>
      </c>
    </row>
    <row r="21" spans="1:10" x14ac:dyDescent="0.3">
      <c r="A21" s="23" t="s">
        <v>46</v>
      </c>
      <c r="B21" s="107">
        <v>822093</v>
      </c>
      <c r="C21" s="107">
        <v>40000</v>
      </c>
      <c r="D21" s="107">
        <f>+[1]Totals!AL52</f>
        <v>0</v>
      </c>
      <c r="E21" s="107">
        <f>+[1]Totals!BJ52</f>
        <v>40000</v>
      </c>
      <c r="F21" s="107">
        <f>+[1]Totals!CE52</f>
        <v>0</v>
      </c>
      <c r="G21" s="107">
        <f>+[1]Totals!CF52</f>
        <v>0</v>
      </c>
      <c r="H21" s="107">
        <f>+[1]Totals!CG52</f>
        <v>0</v>
      </c>
      <c r="I21" s="107">
        <f>+[1]Totals!CH52</f>
        <v>0</v>
      </c>
      <c r="J21" s="108">
        <f t="shared" si="0"/>
        <v>0</v>
      </c>
    </row>
    <row r="22" spans="1:10" x14ac:dyDescent="0.3">
      <c r="A22" s="23" t="s">
        <v>47</v>
      </c>
      <c r="B22" s="107">
        <v>5659437</v>
      </c>
      <c r="C22" s="107">
        <v>0</v>
      </c>
      <c r="D22" s="107">
        <f>+[1]Totals!AL53</f>
        <v>1886811</v>
      </c>
      <c r="E22" s="107">
        <f>+[1]Totals!BJ53</f>
        <v>216163</v>
      </c>
      <c r="F22" s="107">
        <f>+[1]Totals!CE53</f>
        <v>0</v>
      </c>
      <c r="G22" s="107">
        <f>+[1]Totals!CF53</f>
        <v>223834</v>
      </c>
      <c r="H22" s="107">
        <f>+[1]Totals!CG53</f>
        <v>0</v>
      </c>
      <c r="I22" s="107">
        <f>+[1]Totals!CH53</f>
        <v>0</v>
      </c>
      <c r="J22" s="108">
        <f t="shared" si="0"/>
        <v>223834</v>
      </c>
    </row>
    <row r="23" spans="1:10" x14ac:dyDescent="0.3">
      <c r="A23" s="23" t="s">
        <v>48</v>
      </c>
      <c r="B23" s="107">
        <v>75002017</v>
      </c>
      <c r="C23" s="107">
        <v>12222317</v>
      </c>
      <c r="D23" s="107">
        <f>+[1]Totals!AL54</f>
        <v>8743138</v>
      </c>
      <c r="E23" s="107">
        <f>+[1]Totals!BJ54</f>
        <v>3150420</v>
      </c>
      <c r="F23" s="107">
        <f>+[1]Totals!CE54</f>
        <v>878000</v>
      </c>
      <c r="G23" s="107">
        <f>+[1]Totals!CF54</f>
        <v>2564000</v>
      </c>
      <c r="H23" s="107">
        <f>+[1]Totals!CG54</f>
        <v>10600100</v>
      </c>
      <c r="I23" s="107">
        <f>+[1]Totals!CH54</f>
        <v>5144500</v>
      </c>
      <c r="J23" s="108">
        <f t="shared" si="0"/>
        <v>19186600</v>
      </c>
    </row>
    <row r="24" spans="1:10" x14ac:dyDescent="0.3">
      <c r="A24" s="23" t="s">
        <v>49</v>
      </c>
      <c r="B24" s="107">
        <v>25143914</v>
      </c>
      <c r="C24" s="107">
        <v>723550</v>
      </c>
      <c r="D24" s="107">
        <f>+[1]Totals!AL55</f>
        <v>2012000</v>
      </c>
      <c r="E24" s="107">
        <f>+[1]Totals!BJ55</f>
        <v>9910555</v>
      </c>
      <c r="F24" s="107">
        <f>+[1]Totals!CE55</f>
        <v>0</v>
      </c>
      <c r="G24" s="107">
        <f>+[1]Totals!CF55</f>
        <v>0</v>
      </c>
      <c r="H24" s="107">
        <f>+[1]Totals!CG55</f>
        <v>0</v>
      </c>
      <c r="I24" s="107">
        <f>+[1]Totals!CH55</f>
        <v>0</v>
      </c>
      <c r="J24" s="108">
        <f t="shared" si="0"/>
        <v>0</v>
      </c>
    </row>
    <row r="25" spans="1:10" x14ac:dyDescent="0.3">
      <c r="A25" t="s">
        <v>50</v>
      </c>
      <c r="B25" s="107">
        <v>4865568</v>
      </c>
      <c r="C25" s="107">
        <v>0</v>
      </c>
      <c r="D25" s="107">
        <f>+[1]Totals!AL56</f>
        <v>243553</v>
      </c>
      <c r="E25" s="107">
        <f>+[1]Totals!BJ56</f>
        <v>1727356</v>
      </c>
      <c r="F25" s="107">
        <f>+[1]Totals!CE56</f>
        <v>0</v>
      </c>
      <c r="G25" s="107">
        <f>+[1]Totals!CF56</f>
        <v>0</v>
      </c>
      <c r="H25" s="107">
        <f>+[1]Totals!CG56</f>
        <v>0</v>
      </c>
      <c r="I25" s="107">
        <f>+[1]Totals!CH56</f>
        <v>0</v>
      </c>
      <c r="J25" s="108">
        <f t="shared" si="0"/>
        <v>0</v>
      </c>
    </row>
    <row r="26" spans="1:10" x14ac:dyDescent="0.3">
      <c r="A26" s="23" t="s">
        <v>51</v>
      </c>
      <c r="B26" s="107">
        <v>85741930</v>
      </c>
      <c r="C26" s="107">
        <v>10742190</v>
      </c>
      <c r="D26" s="107">
        <f>+[1]Totals!AL57</f>
        <v>11828562</v>
      </c>
      <c r="E26" s="107">
        <f>+[1]Totals!BJ57</f>
        <v>3441603</v>
      </c>
      <c r="F26" s="107">
        <f>+[1]Totals!CE57</f>
        <v>304990</v>
      </c>
      <c r="G26" s="107">
        <f>+[1]Totals!CF57</f>
        <v>1753250</v>
      </c>
      <c r="H26" s="107">
        <f>+[1]Totals!CG57</f>
        <v>2171454</v>
      </c>
      <c r="I26" s="107">
        <f>+[1]Totals!CH57</f>
        <v>7635049</v>
      </c>
      <c r="J26" s="108">
        <f t="shared" si="0"/>
        <v>11864743</v>
      </c>
    </row>
    <row r="27" spans="1:10" x14ac:dyDescent="0.3">
      <c r="A27" s="23" t="s">
        <v>52</v>
      </c>
      <c r="B27" s="107">
        <v>12858538</v>
      </c>
      <c r="C27" s="107">
        <v>248400</v>
      </c>
      <c r="D27" s="107">
        <f>+[1]Totals!AL58</f>
        <v>2983264</v>
      </c>
      <c r="E27" s="107">
        <f>+[1]Totals!BJ58</f>
        <v>279000</v>
      </c>
      <c r="F27" s="107">
        <f>+[1]Totals!CE58</f>
        <v>150000</v>
      </c>
      <c r="G27" s="107">
        <f>+[1]Totals!CF58</f>
        <v>150400</v>
      </c>
      <c r="H27" s="107">
        <f>+[1]Totals!CG58</f>
        <v>252000</v>
      </c>
      <c r="I27" s="107">
        <f>+[1]Totals!CH58</f>
        <v>555743</v>
      </c>
      <c r="J27" s="108">
        <f t="shared" si="0"/>
        <v>1108143</v>
      </c>
    </row>
    <row r="28" spans="1:10" x14ac:dyDescent="0.3">
      <c r="A28" s="23" t="s">
        <v>53</v>
      </c>
      <c r="B28" s="107">
        <v>61226527</v>
      </c>
      <c r="C28" s="107">
        <v>9847800</v>
      </c>
      <c r="D28" s="107">
        <f>+[1]Totals!AL59</f>
        <v>5597700</v>
      </c>
      <c r="E28" s="107">
        <f>+[1]Totals!BJ59</f>
        <v>5848300</v>
      </c>
      <c r="F28" s="107">
        <f>+[1]Totals!CE59</f>
        <v>0</v>
      </c>
      <c r="G28" s="107">
        <f>+[1]Totals!CF59</f>
        <v>252550</v>
      </c>
      <c r="H28" s="107">
        <f>+[1]Totals!CG59</f>
        <v>31000</v>
      </c>
      <c r="I28" s="107">
        <f>+[1]Totals!CH59</f>
        <v>682750</v>
      </c>
      <c r="J28" s="108">
        <f t="shared" si="0"/>
        <v>966300</v>
      </c>
    </row>
    <row r="29" spans="1:10" x14ac:dyDescent="0.3">
      <c r="A29" s="23" t="s">
        <v>54</v>
      </c>
      <c r="B29" s="107">
        <v>41390672</v>
      </c>
      <c r="C29" s="107">
        <v>1426600</v>
      </c>
      <c r="D29" s="107">
        <f>+[1]Totals!AL60</f>
        <v>8613230</v>
      </c>
      <c r="E29" s="107">
        <f>+[1]Totals!BJ60</f>
        <v>2854765</v>
      </c>
      <c r="F29" s="107">
        <f>+[1]Totals!CE60</f>
        <v>0</v>
      </c>
      <c r="G29" s="107">
        <f>+[1]Totals!CF60</f>
        <v>1200000</v>
      </c>
      <c r="H29" s="107">
        <f>+[1]Totals!CG60</f>
        <v>293777</v>
      </c>
      <c r="I29" s="107">
        <f>+[1]Totals!CH60</f>
        <v>606471</v>
      </c>
      <c r="J29" s="108">
        <f t="shared" si="0"/>
        <v>2100248</v>
      </c>
    </row>
    <row r="30" spans="1:10" x14ac:dyDescent="0.3">
      <c r="A30" s="23" t="s">
        <v>55</v>
      </c>
      <c r="B30" s="107">
        <v>49498246</v>
      </c>
      <c r="C30" s="107">
        <v>1293500</v>
      </c>
      <c r="D30" s="107">
        <f>+[1]Totals!AL61</f>
        <v>1926700</v>
      </c>
      <c r="E30" s="107">
        <f>+[1]Totals!BJ61</f>
        <v>12492163</v>
      </c>
      <c r="F30" s="107">
        <f>+[1]Totals!CE61</f>
        <v>1466810</v>
      </c>
      <c r="G30" s="107">
        <f>+[1]Totals!CF61</f>
        <v>1185000</v>
      </c>
      <c r="H30" s="107">
        <f>+[1]Totals!CG61</f>
        <v>650000</v>
      </c>
      <c r="I30" s="107">
        <f>+[1]Totals!CH61</f>
        <v>1000</v>
      </c>
      <c r="J30" s="108">
        <f t="shared" si="0"/>
        <v>3302810</v>
      </c>
    </row>
    <row r="31" spans="1:10" x14ac:dyDescent="0.3">
      <c r="A31" s="23" t="s">
        <v>56</v>
      </c>
      <c r="B31" s="107">
        <v>3173424</v>
      </c>
      <c r="C31" s="107">
        <v>992696</v>
      </c>
      <c r="D31" s="107">
        <f>+[1]Totals!AL62</f>
        <v>0</v>
      </c>
      <c r="E31" s="107">
        <f>+[1]Totals!BJ62</f>
        <v>0</v>
      </c>
      <c r="F31" s="107">
        <f>+[1]Totals!CE62</f>
        <v>695738</v>
      </c>
      <c r="G31" s="107">
        <f>+[1]Totals!CF62</f>
        <v>1110032</v>
      </c>
      <c r="H31" s="107">
        <f>+[1]Totals!CG62</f>
        <v>0</v>
      </c>
      <c r="I31" s="107">
        <f>+[1]Totals!CH62</f>
        <v>0</v>
      </c>
      <c r="J31" s="108">
        <f t="shared" si="0"/>
        <v>1805770</v>
      </c>
    </row>
    <row r="32" spans="1:10" x14ac:dyDescent="0.3">
      <c r="A32" s="23" t="s">
        <v>57</v>
      </c>
      <c r="B32" s="107">
        <v>62509638</v>
      </c>
      <c r="C32" s="107">
        <v>11450252</v>
      </c>
      <c r="D32" s="107">
        <f>+[1]Totals!AL63</f>
        <v>5684460</v>
      </c>
      <c r="E32" s="107">
        <f>+[1]Totals!BJ63</f>
        <v>8066750</v>
      </c>
      <c r="F32" s="107">
        <f>+[1]Totals!CE63</f>
        <v>5988850</v>
      </c>
      <c r="G32" s="107">
        <f>+[1]Totals!CF63</f>
        <v>11550</v>
      </c>
      <c r="H32" s="107">
        <f>+[1]Totals!CG63</f>
        <v>2667000</v>
      </c>
      <c r="I32" s="107">
        <f>+[1]Totals!CH63</f>
        <v>450180</v>
      </c>
      <c r="J32" s="108">
        <f t="shared" si="0"/>
        <v>9117580</v>
      </c>
    </row>
    <row r="33" spans="1:10" x14ac:dyDescent="0.3">
      <c r="A33" s="23" t="s">
        <v>58</v>
      </c>
      <c r="B33" s="107">
        <v>1625692</v>
      </c>
      <c r="C33" s="107">
        <v>175000</v>
      </c>
      <c r="D33" s="107">
        <f>+[1]Totals!AL64</f>
        <v>0</v>
      </c>
      <c r="E33" s="107">
        <f>+[1]Totals!BJ64</f>
        <v>0</v>
      </c>
      <c r="F33" s="107">
        <f>+[1]Totals!CE64</f>
        <v>0</v>
      </c>
      <c r="G33" s="107">
        <f>+[1]Totals!CF64</f>
        <v>0</v>
      </c>
      <c r="H33" s="107">
        <f>+[1]Totals!CG64</f>
        <v>160255</v>
      </c>
      <c r="I33" s="107">
        <f>+[1]Totals!CH64</f>
        <v>0</v>
      </c>
      <c r="J33" s="108">
        <f t="shared" si="0"/>
        <v>160255</v>
      </c>
    </row>
    <row r="34" spans="1:10" x14ac:dyDescent="0.3">
      <c r="A34" s="23" t="s">
        <v>59</v>
      </c>
      <c r="B34" s="107">
        <v>37455555</v>
      </c>
      <c r="C34" s="107">
        <v>3942358</v>
      </c>
      <c r="D34" s="107">
        <f>+[1]Totals!AL65</f>
        <v>10071730</v>
      </c>
      <c r="E34" s="107">
        <f>+[1]Totals!BJ65</f>
        <v>5847280</v>
      </c>
      <c r="F34" s="107">
        <f>+[1]Totals!CE65</f>
        <v>1030000</v>
      </c>
      <c r="G34" s="107">
        <f>+[1]Totals!CF65</f>
        <v>7700</v>
      </c>
      <c r="H34" s="107">
        <f>+[1]Totals!CG65</f>
        <v>457081</v>
      </c>
      <c r="I34" s="107">
        <f>+[1]Totals!CH65</f>
        <v>10413750</v>
      </c>
      <c r="J34" s="108">
        <f t="shared" si="0"/>
        <v>11908531</v>
      </c>
    </row>
    <row r="35" spans="1:10" x14ac:dyDescent="0.3">
      <c r="A35" s="23" t="s">
        <v>60</v>
      </c>
      <c r="B35" s="107">
        <v>270197013</v>
      </c>
      <c r="C35" s="107">
        <v>21734341</v>
      </c>
      <c r="D35" s="107">
        <f>+[1]Totals!AL66</f>
        <v>37315405</v>
      </c>
      <c r="E35" s="107">
        <f>+[1]Totals!BJ66</f>
        <v>28422518</v>
      </c>
      <c r="F35" s="107">
        <f>+[1]Totals!CE66</f>
        <v>8223441</v>
      </c>
      <c r="G35" s="107">
        <f>+[1]Totals!CF66</f>
        <v>4216583</v>
      </c>
      <c r="H35" s="107">
        <f>+[1]Totals!CG66</f>
        <v>8874500</v>
      </c>
      <c r="I35" s="107">
        <f>+[1]Totals!CH66</f>
        <v>777600</v>
      </c>
      <c r="J35" s="108">
        <f t="shared" si="0"/>
        <v>22092124</v>
      </c>
    </row>
    <row r="36" spans="1:10" x14ac:dyDescent="0.3">
      <c r="A36" s="23" t="s">
        <v>61</v>
      </c>
      <c r="B36" s="107">
        <v>33570545</v>
      </c>
      <c r="C36" s="107">
        <v>1530371</v>
      </c>
      <c r="D36" s="107">
        <f>+[1]Totals!AL67</f>
        <v>1227264</v>
      </c>
      <c r="E36" s="107">
        <f>+[1]Totals!BJ67</f>
        <v>4808475</v>
      </c>
      <c r="F36" s="107">
        <f>+[1]Totals!CE67</f>
        <v>701700</v>
      </c>
      <c r="G36" s="107">
        <f>+[1]Totals!CF67</f>
        <v>870000</v>
      </c>
      <c r="H36" s="107">
        <f>+[1]Totals!CG67</f>
        <v>150000</v>
      </c>
      <c r="I36" s="107">
        <f>+[1]Totals!CH67</f>
        <v>0</v>
      </c>
      <c r="J36" s="108">
        <f t="shared" si="0"/>
        <v>1721700</v>
      </c>
    </row>
    <row r="37" spans="1:10" x14ac:dyDescent="0.3">
      <c r="A37" s="23" t="s">
        <v>62</v>
      </c>
      <c r="B37" s="107">
        <v>45436302</v>
      </c>
      <c r="C37" s="107">
        <v>1525000</v>
      </c>
      <c r="D37" s="107">
        <f>+[1]Totals!AL68</f>
        <v>6645200</v>
      </c>
      <c r="E37" s="107">
        <f>+[1]Totals!BJ68</f>
        <v>2399845</v>
      </c>
      <c r="F37" s="107">
        <f>+[1]Totals!CE68</f>
        <v>0</v>
      </c>
      <c r="G37" s="107">
        <f>+[1]Totals!CF68</f>
        <v>400000</v>
      </c>
      <c r="H37" s="107">
        <f>+[1]Totals!CG68</f>
        <v>1162986</v>
      </c>
      <c r="I37" s="107">
        <f>+[1]Totals!CH68</f>
        <v>200000</v>
      </c>
      <c r="J37" s="108">
        <f t="shared" si="0"/>
        <v>1762986</v>
      </c>
    </row>
    <row r="38" spans="1:10" x14ac:dyDescent="0.3">
      <c r="A38" s="23" t="s">
        <v>63</v>
      </c>
      <c r="B38" s="107">
        <v>22834158</v>
      </c>
      <c r="C38" s="107">
        <v>511025</v>
      </c>
      <c r="D38" s="107">
        <f>+[1]Totals!AL69</f>
        <v>680631</v>
      </c>
      <c r="E38" s="107">
        <f>+[1]Totals!BJ69</f>
        <v>689500</v>
      </c>
      <c r="F38" s="107">
        <f>+[1]Totals!CE69</f>
        <v>1503662</v>
      </c>
      <c r="G38" s="107">
        <f>+[1]Totals!CF69</f>
        <v>3045158</v>
      </c>
      <c r="H38" s="107">
        <f>+[1]Totals!CG69</f>
        <v>796413</v>
      </c>
      <c r="I38" s="107">
        <f>+[1]Totals!CH69</f>
        <v>1506994</v>
      </c>
      <c r="J38" s="108">
        <f t="shared" si="0"/>
        <v>6852227</v>
      </c>
    </row>
    <row r="39" spans="1:10" x14ac:dyDescent="0.3">
      <c r="A39" s="23" t="s">
        <v>64</v>
      </c>
      <c r="B39" s="107">
        <v>8699547</v>
      </c>
      <c r="C39" s="107">
        <v>28006</v>
      </c>
      <c r="D39" s="107">
        <f>+[1]Totals!AL70</f>
        <v>2921039</v>
      </c>
      <c r="E39" s="107">
        <f>+[1]Totals!BJ70</f>
        <v>319451</v>
      </c>
      <c r="F39" s="107">
        <f>+[1]Totals!CE70</f>
        <v>258190</v>
      </c>
      <c r="G39" s="107">
        <f>+[1]Totals!CF70</f>
        <v>0</v>
      </c>
      <c r="H39" s="107">
        <f>+[1]Totals!CG70</f>
        <v>0</v>
      </c>
      <c r="I39" s="107">
        <f>+[1]Totals!CH70</f>
        <v>763929</v>
      </c>
      <c r="J39" s="108">
        <f t="shared" si="0"/>
        <v>1022119</v>
      </c>
    </row>
    <row r="40" spans="1:10" x14ac:dyDescent="0.3">
      <c r="A40" s="23" t="s">
        <v>65</v>
      </c>
      <c r="B40" s="107">
        <v>340952</v>
      </c>
      <c r="C40" s="107">
        <v>0</v>
      </c>
      <c r="D40" s="107">
        <f>+[1]Totals!AL71</f>
        <v>0</v>
      </c>
      <c r="E40" s="107">
        <f>+[1]Totals!BJ71</f>
        <v>0</v>
      </c>
      <c r="F40" s="107">
        <f>+[1]Totals!CE71</f>
        <v>0</v>
      </c>
      <c r="G40" s="107">
        <f>+[1]Totals!CF71</f>
        <v>0</v>
      </c>
      <c r="H40" s="107">
        <f>+[1]Totals!CG71</f>
        <v>0</v>
      </c>
      <c r="I40" s="107">
        <f>+[1]Totals!CH71</f>
        <v>0</v>
      </c>
      <c r="J40" s="108">
        <f t="shared" si="0"/>
        <v>0</v>
      </c>
    </row>
    <row r="41" spans="1:10" x14ac:dyDescent="0.3">
      <c r="A41" t="s">
        <v>66</v>
      </c>
      <c r="B41" s="107">
        <v>624996</v>
      </c>
      <c r="C41" s="107">
        <v>4450</v>
      </c>
      <c r="D41" s="107">
        <f>+[1]Totals!AL72</f>
        <v>148299</v>
      </c>
      <c r="E41" s="107">
        <f>+[1]Totals!BJ72</f>
        <v>0</v>
      </c>
      <c r="F41" s="107">
        <f>+[1]Totals!CE72</f>
        <v>0</v>
      </c>
      <c r="G41" s="107">
        <f>+[1]Totals!CF72</f>
        <v>12850</v>
      </c>
      <c r="H41" s="107">
        <f>+[1]Totals!CG72</f>
        <v>0</v>
      </c>
      <c r="I41" s="107">
        <f>+[1]Totals!CH72</f>
        <v>0</v>
      </c>
      <c r="J41" s="108">
        <f t="shared" si="0"/>
        <v>12850</v>
      </c>
    </row>
    <row r="42" spans="1:10" x14ac:dyDescent="0.3">
      <c r="A42" t="s">
        <v>67</v>
      </c>
      <c r="B42" s="107">
        <v>50638181</v>
      </c>
      <c r="C42" s="107">
        <v>5895370</v>
      </c>
      <c r="D42" s="107">
        <f>+[1]Totals!AL73</f>
        <v>1014050</v>
      </c>
      <c r="E42" s="107">
        <f>+[1]Totals!BJ73</f>
        <v>18898859</v>
      </c>
      <c r="F42" s="107">
        <f>+[1]Totals!CE73</f>
        <v>96000</v>
      </c>
      <c r="G42" s="107">
        <f>+[1]Totals!CF73</f>
        <v>15000</v>
      </c>
      <c r="H42" s="107">
        <f>+[1]Totals!CG73</f>
        <v>89000</v>
      </c>
      <c r="I42" s="107">
        <f>+[1]Totals!CH73</f>
        <v>123750</v>
      </c>
      <c r="J42" s="108">
        <f t="shared" si="0"/>
        <v>323750</v>
      </c>
    </row>
    <row r="43" spans="1:10" x14ac:dyDescent="0.3">
      <c r="A43" t="s">
        <v>68</v>
      </c>
      <c r="B43" s="107">
        <v>32070824</v>
      </c>
      <c r="C43" s="107">
        <v>2680955</v>
      </c>
      <c r="D43" s="107">
        <f>+[1]Totals!AL74</f>
        <v>2616817</v>
      </c>
      <c r="E43" s="107">
        <f>+[1]Totals!BJ74</f>
        <v>5868750</v>
      </c>
      <c r="F43" s="107">
        <f>+[1]Totals!CE74</f>
        <v>9200</v>
      </c>
      <c r="G43" s="107">
        <f>+[1]Totals!CF74</f>
        <v>0</v>
      </c>
      <c r="H43" s="107">
        <f>+[1]Totals!CG74</f>
        <v>171050</v>
      </c>
      <c r="I43" s="107">
        <f>+[1]Totals!CH74</f>
        <v>43500</v>
      </c>
      <c r="J43" s="108">
        <f t="shared" si="0"/>
        <v>223750</v>
      </c>
    </row>
    <row r="44" spans="1:10" x14ac:dyDescent="0.3">
      <c r="A44" s="23" t="s">
        <v>69</v>
      </c>
      <c r="B44" s="107">
        <v>213450</v>
      </c>
      <c r="C44" s="107">
        <v>0</v>
      </c>
      <c r="D44" s="107">
        <f>+[1]Totals!AL75</f>
        <v>10000</v>
      </c>
      <c r="E44" s="107">
        <f>+[1]Totals!BJ75</f>
        <v>10000</v>
      </c>
      <c r="F44" s="107">
        <f>+[1]Totals!CE75</f>
        <v>0</v>
      </c>
      <c r="G44" s="107">
        <f>+[1]Totals!CF75</f>
        <v>0</v>
      </c>
      <c r="H44" s="107">
        <f>+[1]Totals!CG75</f>
        <v>0</v>
      </c>
      <c r="I44" s="107">
        <f>+[1]Totals!CH75</f>
        <v>0</v>
      </c>
      <c r="J44" s="108">
        <f t="shared" si="0"/>
        <v>0</v>
      </c>
    </row>
    <row r="45" spans="1:10" x14ac:dyDescent="0.3">
      <c r="A45" s="23" t="s">
        <v>70</v>
      </c>
      <c r="B45" s="107">
        <v>81988749</v>
      </c>
      <c r="C45" s="107">
        <v>13131076</v>
      </c>
      <c r="D45" s="107">
        <f>+[1]Totals!AL76</f>
        <v>11855589</v>
      </c>
      <c r="E45" s="107">
        <f>+[1]Totals!BJ76</f>
        <v>10746773</v>
      </c>
      <c r="F45" s="107">
        <f>+[1]Totals!CE76</f>
        <v>3456117</v>
      </c>
      <c r="G45" s="107">
        <f>+[1]Totals!CF76</f>
        <v>6368885</v>
      </c>
      <c r="H45" s="107">
        <f>+[1]Totals!CG76</f>
        <v>5209945</v>
      </c>
      <c r="I45" s="107">
        <f>+[1]Totals!CH76</f>
        <v>3738119</v>
      </c>
      <c r="J45" s="108">
        <f t="shared" si="0"/>
        <v>18773066</v>
      </c>
    </row>
    <row r="46" spans="1:10" x14ac:dyDescent="0.3">
      <c r="A46" s="23" t="s">
        <v>71</v>
      </c>
      <c r="B46" s="107">
        <v>17043766</v>
      </c>
      <c r="C46" s="107">
        <v>5622710</v>
      </c>
      <c r="D46" s="107">
        <f>+[1]Totals!AL77</f>
        <v>443850</v>
      </c>
      <c r="E46" s="107">
        <f>+[1]Totals!BJ77</f>
        <v>6716200</v>
      </c>
      <c r="F46" s="107">
        <f>+[1]Totals!CE77</f>
        <v>429400</v>
      </c>
      <c r="G46" s="107">
        <f>+[1]Totals!CF77</f>
        <v>20000</v>
      </c>
      <c r="H46" s="107">
        <f>+[1]Totals!CG77</f>
        <v>295800</v>
      </c>
      <c r="I46" s="107">
        <f>+[1]Totals!CH77</f>
        <v>0</v>
      </c>
      <c r="J46" s="108">
        <f t="shared" si="0"/>
        <v>745200</v>
      </c>
    </row>
    <row r="47" spans="1:10" x14ac:dyDescent="0.3">
      <c r="A47" s="23" t="s">
        <v>72</v>
      </c>
      <c r="B47" s="107">
        <v>88520012</v>
      </c>
      <c r="C47" s="107">
        <v>22839478</v>
      </c>
      <c r="D47" s="107">
        <f>+[1]Totals!AL78</f>
        <v>2850557</v>
      </c>
      <c r="E47" s="107">
        <f>+[1]Totals!BJ78</f>
        <v>13790423</v>
      </c>
      <c r="F47" s="107">
        <f>+[1]Totals!CE78</f>
        <v>7834640</v>
      </c>
      <c r="G47" s="107">
        <f>+[1]Totals!CF78</f>
        <v>10158561</v>
      </c>
      <c r="H47" s="107">
        <f>+[1]Totals!CG78</f>
        <v>4525049</v>
      </c>
      <c r="I47" s="107">
        <f>+[1]Totals!CH78</f>
        <v>0</v>
      </c>
      <c r="J47" s="108">
        <f t="shared" si="0"/>
        <v>22518250</v>
      </c>
    </row>
    <row r="48" spans="1:10" x14ac:dyDescent="0.3">
      <c r="A48" s="23" t="s">
        <v>73</v>
      </c>
      <c r="B48" s="107">
        <v>42663221</v>
      </c>
      <c r="C48" s="107">
        <v>7383962</v>
      </c>
      <c r="D48" s="107">
        <f>+[1]Totals!AL79</f>
        <v>643350</v>
      </c>
      <c r="E48" s="107">
        <f>+[1]Totals!BJ79</f>
        <v>1546341</v>
      </c>
      <c r="F48" s="107">
        <f>+[1]Totals!CE79</f>
        <v>2600000</v>
      </c>
      <c r="G48" s="107">
        <f>+[1]Totals!CF79</f>
        <v>5273635</v>
      </c>
      <c r="H48" s="107">
        <f>+[1]Totals!CG79</f>
        <v>4391900</v>
      </c>
      <c r="I48" s="107">
        <f>+[1]Totals!CH79</f>
        <v>0</v>
      </c>
      <c r="J48" s="108">
        <f t="shared" si="0"/>
        <v>12265535</v>
      </c>
    </row>
    <row r="49" spans="1:11" x14ac:dyDescent="0.3">
      <c r="A49" s="23" t="s">
        <v>74</v>
      </c>
      <c r="B49" s="107">
        <v>1695095</v>
      </c>
      <c r="C49" s="107">
        <v>0</v>
      </c>
      <c r="D49" s="107">
        <f>+[1]Totals!AL80</f>
        <v>1071376</v>
      </c>
      <c r="E49" s="107">
        <f>+[1]Totals!BJ80</f>
        <v>0</v>
      </c>
      <c r="F49" s="107">
        <f>+[1]Totals!CE80</f>
        <v>0</v>
      </c>
      <c r="G49" s="107">
        <f>+[1]Totals!CF80</f>
        <v>247660</v>
      </c>
      <c r="H49" s="107">
        <f>+[1]Totals!CG80</f>
        <v>0</v>
      </c>
      <c r="I49" s="107">
        <f>+[1]Totals!CH80</f>
        <v>0</v>
      </c>
      <c r="J49" s="108">
        <f t="shared" si="0"/>
        <v>247660</v>
      </c>
    </row>
    <row r="50" spans="1:11" x14ac:dyDescent="0.3">
      <c r="A50" s="23" t="s">
        <v>75</v>
      </c>
      <c r="B50" s="107">
        <v>11922927</v>
      </c>
      <c r="C50" s="107">
        <v>1291242</v>
      </c>
      <c r="D50" s="107">
        <f>+[1]Totals!AL81</f>
        <v>2588652</v>
      </c>
      <c r="E50" s="107">
        <f>+[1]Totals!BJ81</f>
        <v>1846558</v>
      </c>
      <c r="F50" s="107">
        <f>+[1]Totals!CE81</f>
        <v>500000</v>
      </c>
      <c r="G50" s="107">
        <f>+[1]Totals!CF81</f>
        <v>0</v>
      </c>
      <c r="H50" s="107">
        <f>+[1]Totals!CG81</f>
        <v>400000</v>
      </c>
      <c r="I50" s="107">
        <f>+[1]Totals!CH81</f>
        <v>0</v>
      </c>
      <c r="J50" s="108">
        <f t="shared" si="0"/>
        <v>900000</v>
      </c>
    </row>
    <row r="51" spans="1:11" x14ac:dyDescent="0.3">
      <c r="A51" s="109" t="s">
        <v>8</v>
      </c>
      <c r="B51" s="110">
        <f>SUM(B4:B50)</f>
        <v>1801269243</v>
      </c>
      <c r="C51" s="110">
        <v>209210311</v>
      </c>
      <c r="D51" s="110">
        <f t="shared" ref="D51:J51" si="1">SUM(D4:D50)</f>
        <v>205582406</v>
      </c>
      <c r="E51" s="110">
        <f t="shared" si="1"/>
        <v>259459521</v>
      </c>
      <c r="F51" s="110">
        <f t="shared" si="1"/>
        <v>45877485</v>
      </c>
      <c r="G51" s="110">
        <f t="shared" si="1"/>
        <v>52286011</v>
      </c>
      <c r="H51" s="110">
        <f t="shared" si="1"/>
        <v>59319048</v>
      </c>
      <c r="I51" s="110">
        <f t="shared" si="1"/>
        <v>37892623</v>
      </c>
      <c r="J51" s="111">
        <f t="shared" si="1"/>
        <v>195375167</v>
      </c>
      <c r="K51" s="112"/>
    </row>
    <row r="52" spans="1:11" x14ac:dyDescent="0.3">
      <c r="A52" s="113" t="s">
        <v>76</v>
      </c>
    </row>
    <row r="53" spans="1:11" s="114" customFormat="1" x14ac:dyDescent="0.3">
      <c r="B53" s="97"/>
      <c r="C53" s="97"/>
      <c r="D53" s="97"/>
      <c r="E53" s="97"/>
      <c r="F53" s="97"/>
      <c r="G53" s="97"/>
      <c r="H53" s="97"/>
      <c r="I53" s="97"/>
      <c r="J53" s="97"/>
    </row>
  </sheetData>
  <mergeCells count="5">
    <mergeCell ref="B2:B3"/>
    <mergeCell ref="C2:C3"/>
    <mergeCell ref="D2:D3"/>
    <mergeCell ref="E2:E3"/>
    <mergeCell ref="F2:J2"/>
  </mergeCells>
  <pageMargins left="0.7" right="0.7" top="0.75" bottom="0.75" header="0.3" footer="0.3"/>
  <pageSetup scale="66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F46D-B0EB-4C54-A704-5B09A1F2994C}">
  <sheetPr>
    <pageSetUpPr fitToPage="1"/>
  </sheetPr>
  <dimension ref="A1:K56"/>
  <sheetViews>
    <sheetView workbookViewId="0">
      <selection activeCell="C7" sqref="C7"/>
    </sheetView>
  </sheetViews>
  <sheetFormatPr defaultColWidth="13.5546875" defaultRowHeight="14.4" x14ac:dyDescent="0.3"/>
  <cols>
    <col min="1" max="1" width="23.44140625" customWidth="1"/>
    <col min="3" max="3" width="13.5546875" style="97"/>
    <col min="6" max="6" width="11.6640625" style="97" customWidth="1"/>
    <col min="7" max="7" width="12.44140625" customWidth="1"/>
    <col min="8" max="8" width="12" customWidth="1"/>
    <col min="9" max="9" width="11.88671875" customWidth="1"/>
    <col min="10" max="10" width="12.5546875" style="97" customWidth="1"/>
  </cols>
  <sheetData>
    <row r="1" spans="1:10" s="12" customFormat="1" ht="17.399999999999999" x14ac:dyDescent="0.3">
      <c r="A1" s="12" t="s">
        <v>77</v>
      </c>
      <c r="C1" s="13"/>
      <c r="J1" s="13"/>
    </row>
    <row r="2" spans="1:10" s="35" customFormat="1" ht="15" customHeight="1" x14ac:dyDescent="0.25">
      <c r="A2" s="115" t="s">
        <v>4</v>
      </c>
      <c r="B2" s="196" t="s">
        <v>23</v>
      </c>
      <c r="C2" s="197">
        <v>2020</v>
      </c>
      <c r="D2" s="198">
        <v>2021</v>
      </c>
      <c r="E2" s="200">
        <v>2022</v>
      </c>
      <c r="F2" s="196">
        <v>2023</v>
      </c>
      <c r="G2" s="196"/>
      <c r="H2" s="196"/>
      <c r="I2" s="196"/>
      <c r="J2" s="196"/>
    </row>
    <row r="3" spans="1:10" s="35" customFormat="1" ht="14.25" customHeight="1" x14ac:dyDescent="0.3">
      <c r="A3" s="62" t="s">
        <v>24</v>
      </c>
      <c r="B3" s="196"/>
      <c r="C3" s="191"/>
      <c r="D3" s="199"/>
      <c r="E3" s="201"/>
      <c r="F3" s="104" t="s">
        <v>25</v>
      </c>
      <c r="G3" s="104" t="s">
        <v>26</v>
      </c>
      <c r="H3" s="104" t="s">
        <v>27</v>
      </c>
      <c r="I3" s="104" t="s">
        <v>28</v>
      </c>
      <c r="J3" s="63" t="s">
        <v>8</v>
      </c>
    </row>
    <row r="4" spans="1:10" x14ac:dyDescent="0.3">
      <c r="A4" s="23" t="s">
        <v>29</v>
      </c>
      <c r="B4" s="116">
        <v>35894820</v>
      </c>
      <c r="C4" s="117">
        <v>2414461</v>
      </c>
      <c r="D4" s="105">
        <f>+'[1]SSA by Qrt'!G5</f>
        <v>4335880</v>
      </c>
      <c r="E4" s="118">
        <f>+'[1]SSA by Qrt'!M5</f>
        <v>4316530</v>
      </c>
      <c r="F4" s="117">
        <f>+'[1]SSA by Qrt'!O5</f>
        <v>734050</v>
      </c>
      <c r="G4" s="105">
        <f>+'[1]SSA by Qrt'!P5</f>
        <v>10100</v>
      </c>
      <c r="H4" s="105">
        <f>+'[1]SSA by Qrt'!Q5</f>
        <v>0</v>
      </c>
      <c r="I4" s="105">
        <f>+'[1]SSA by Qrt'!R5</f>
        <v>0</v>
      </c>
      <c r="J4" s="106">
        <f t="shared" ref="J4:J55" si="0">SUM(F4:I4)</f>
        <v>744150</v>
      </c>
    </row>
    <row r="5" spans="1:10" x14ac:dyDescent="0.3">
      <c r="A5" t="s">
        <v>34</v>
      </c>
      <c r="B5" s="119">
        <v>11165984</v>
      </c>
      <c r="C5" s="120">
        <v>847750</v>
      </c>
      <c r="D5" s="107">
        <f>+'[1]SSA by Qrt'!G10</f>
        <v>2476800</v>
      </c>
      <c r="E5" s="121">
        <f>+'[1]SSA by Qrt'!M10</f>
        <v>1952850</v>
      </c>
      <c r="F5" s="120">
        <f>+'[1]SSA by Qrt'!O10</f>
        <v>1012050</v>
      </c>
      <c r="G5" s="107">
        <f>+'[1]SSA by Qrt'!P10</f>
        <v>570950</v>
      </c>
      <c r="H5" s="107">
        <f>+'[1]SSA by Qrt'!Q10</f>
        <v>0</v>
      </c>
      <c r="I5" s="107">
        <f>+'[1]SSA by Qrt'!R10</f>
        <v>52000</v>
      </c>
      <c r="J5" s="108">
        <f t="shared" si="0"/>
        <v>1635000</v>
      </c>
    </row>
    <row r="6" spans="1:10" x14ac:dyDescent="0.3">
      <c r="A6" s="122" t="s">
        <v>35</v>
      </c>
      <c r="B6" s="119">
        <v>38615523</v>
      </c>
      <c r="C6" s="120">
        <v>1022949</v>
      </c>
      <c r="D6" s="107">
        <f>+'[1]SSA by Qrt'!G11</f>
        <v>4872300</v>
      </c>
      <c r="E6" s="121">
        <f>+'[1]SSA by Qrt'!M11</f>
        <v>12239050</v>
      </c>
      <c r="F6" s="120">
        <f>+'[1]SSA by Qrt'!O11</f>
        <v>416500</v>
      </c>
      <c r="G6" s="107">
        <f>+'[1]SSA by Qrt'!P11</f>
        <v>352500</v>
      </c>
      <c r="H6" s="107">
        <f>+'[1]SSA by Qrt'!Q11</f>
        <v>60000</v>
      </c>
      <c r="I6" s="107">
        <f>+'[1]SSA by Qrt'!R11</f>
        <v>0</v>
      </c>
      <c r="J6" s="108">
        <f t="shared" si="0"/>
        <v>829000</v>
      </c>
    </row>
    <row r="7" spans="1:10" x14ac:dyDescent="0.3">
      <c r="A7" s="122" t="s">
        <v>37</v>
      </c>
      <c r="B7" s="119">
        <v>30243503</v>
      </c>
      <c r="C7" s="120">
        <v>3206240</v>
      </c>
      <c r="D7" s="107">
        <f>+'[1]SSA by Qrt'!G13</f>
        <v>388310</v>
      </c>
      <c r="E7" s="121">
        <f>+'[1]SSA by Qrt'!M13</f>
        <v>11557000</v>
      </c>
      <c r="F7" s="120">
        <f>+'[1]SSA by Qrt'!O13</f>
        <v>708100</v>
      </c>
      <c r="G7" s="107">
        <f>+'[1]SSA by Qrt'!P13</f>
        <v>0</v>
      </c>
      <c r="H7" s="107">
        <f>+'[1]SSA by Qrt'!Q13</f>
        <v>812850</v>
      </c>
      <c r="I7" s="107">
        <f>+'[1]SSA by Qrt'!R13</f>
        <v>1000</v>
      </c>
      <c r="J7" s="108">
        <f t="shared" si="0"/>
        <v>1521950</v>
      </c>
    </row>
    <row r="8" spans="1:10" x14ac:dyDescent="0.3">
      <c r="A8" s="122" t="s">
        <v>39</v>
      </c>
      <c r="B8" s="119">
        <v>7582285</v>
      </c>
      <c r="C8" s="120">
        <v>94250</v>
      </c>
      <c r="D8" s="107">
        <f>+'[1]SSA by Qrt'!G15</f>
        <v>413923</v>
      </c>
      <c r="E8" s="121">
        <f>+'[1]SSA by Qrt'!M15</f>
        <v>4447196</v>
      </c>
      <c r="F8" s="120">
        <f>+'[1]SSA by Qrt'!O15</f>
        <v>0</v>
      </c>
      <c r="G8" s="107">
        <f>+'[1]SSA by Qrt'!P15</f>
        <v>0</v>
      </c>
      <c r="H8" s="107">
        <f>+'[1]SSA by Qrt'!Q15</f>
        <v>0</v>
      </c>
      <c r="I8" s="107">
        <f>+'[1]SSA by Qrt'!R15</f>
        <v>0</v>
      </c>
      <c r="J8" s="108">
        <f t="shared" si="0"/>
        <v>0</v>
      </c>
    </row>
    <row r="9" spans="1:10" x14ac:dyDescent="0.3">
      <c r="A9" t="s">
        <v>42</v>
      </c>
      <c r="B9" s="119">
        <v>197421390</v>
      </c>
      <c r="C9" s="120">
        <v>33446684</v>
      </c>
      <c r="D9" s="107">
        <f>+'[1]SSA by Qrt'!G18</f>
        <v>31612774</v>
      </c>
      <c r="E9" s="121">
        <f>+'[1]SSA by Qrt'!M18</f>
        <v>33591318</v>
      </c>
      <c r="F9" s="120">
        <f>+'[1]SSA by Qrt'!O18</f>
        <v>5115983</v>
      </c>
      <c r="G9" s="107">
        <f>+'[1]SSA by Qrt'!P18</f>
        <v>9321867</v>
      </c>
      <c r="H9" s="107">
        <f>+'[1]SSA by Qrt'!Q18</f>
        <v>5784161</v>
      </c>
      <c r="I9" s="107">
        <f>+'[1]SSA by Qrt'!R18</f>
        <v>100000</v>
      </c>
      <c r="J9" s="108">
        <f t="shared" si="0"/>
        <v>20322011</v>
      </c>
    </row>
    <row r="10" spans="1:10" x14ac:dyDescent="0.3">
      <c r="A10" t="s">
        <v>78</v>
      </c>
      <c r="B10" s="119">
        <v>1015480</v>
      </c>
      <c r="C10" s="120">
        <v>150000</v>
      </c>
      <c r="D10" s="107">
        <f>+'[1]SSA by Qrt'!G19</f>
        <v>0</v>
      </c>
      <c r="E10" s="121">
        <f>+'[1]SSA by Qrt'!M19</f>
        <v>80000</v>
      </c>
      <c r="F10" s="120">
        <f>+'[1]SSA by Qrt'!O19</f>
        <v>0</v>
      </c>
      <c r="G10" s="107">
        <f>+'[1]SSA by Qrt'!P19</f>
        <v>0</v>
      </c>
      <c r="H10" s="107">
        <f>+'[1]SSA by Qrt'!Q19</f>
        <v>80000</v>
      </c>
      <c r="I10" s="107">
        <f>+'[1]SSA by Qrt'!R19</f>
        <v>0</v>
      </c>
      <c r="J10" s="108">
        <f t="shared" si="0"/>
        <v>80000</v>
      </c>
    </row>
    <row r="11" spans="1:10" x14ac:dyDescent="0.3">
      <c r="A11" s="122" t="s">
        <v>46</v>
      </c>
      <c r="B11" s="119">
        <v>822093</v>
      </c>
      <c r="C11" s="120">
        <v>40000</v>
      </c>
      <c r="D11" s="107">
        <f>+'[1]SSA by Qrt'!G22</f>
        <v>0</v>
      </c>
      <c r="E11" s="121">
        <f>+'[1]SSA by Qrt'!M22</f>
        <v>40000</v>
      </c>
      <c r="F11" s="120">
        <f>+'[1]SSA by Qrt'!O22</f>
        <v>0</v>
      </c>
      <c r="G11" s="107">
        <f>+'[1]SSA by Qrt'!P22</f>
        <v>0</v>
      </c>
      <c r="H11" s="107">
        <f>+'[1]SSA by Qrt'!Q22</f>
        <v>0</v>
      </c>
      <c r="I11" s="107">
        <f>+'[1]SSA by Qrt'!R22</f>
        <v>0</v>
      </c>
      <c r="J11" s="108">
        <f t="shared" si="0"/>
        <v>0</v>
      </c>
    </row>
    <row r="12" spans="1:10" x14ac:dyDescent="0.3">
      <c r="A12" t="s">
        <v>66</v>
      </c>
      <c r="B12" s="119">
        <v>624996</v>
      </c>
      <c r="C12" s="120">
        <v>4450</v>
      </c>
      <c r="D12" s="107">
        <f>+'[1]SSA by Qrt'!G42</f>
        <v>148299</v>
      </c>
      <c r="E12" s="121">
        <f>+'[1]SSA by Qrt'!M42</f>
        <v>0</v>
      </c>
      <c r="F12" s="120">
        <f>+'[1]SSA by Qrt'!O42</f>
        <v>0</v>
      </c>
      <c r="G12" s="107">
        <f>+'[1]SSA by Qrt'!P42</f>
        <v>12850</v>
      </c>
      <c r="H12" s="107">
        <f>+'[1]SSA by Qrt'!Q42</f>
        <v>0</v>
      </c>
      <c r="I12" s="107">
        <f>+'[1]SSA by Qrt'!R42</f>
        <v>0</v>
      </c>
      <c r="J12" s="108">
        <f t="shared" si="0"/>
        <v>12850</v>
      </c>
    </row>
    <row r="13" spans="1:10" s="35" customFormat="1" ht="13.2" x14ac:dyDescent="0.25">
      <c r="A13" s="123" t="s">
        <v>79</v>
      </c>
      <c r="B13" s="124">
        <v>323386074</v>
      </c>
      <c r="C13" s="125">
        <f t="shared" ref="C13:I13" si="1">SUM(C4:C12)</f>
        <v>41226784</v>
      </c>
      <c r="D13" s="126">
        <f t="shared" si="1"/>
        <v>44248286</v>
      </c>
      <c r="E13" s="127">
        <f t="shared" si="1"/>
        <v>68223944</v>
      </c>
      <c r="F13" s="125">
        <f t="shared" si="1"/>
        <v>7986683</v>
      </c>
      <c r="G13" s="126">
        <f t="shared" si="1"/>
        <v>10268267</v>
      </c>
      <c r="H13" s="126">
        <f t="shared" si="1"/>
        <v>6737011</v>
      </c>
      <c r="I13" s="126">
        <f t="shared" si="1"/>
        <v>153000</v>
      </c>
      <c r="J13" s="128">
        <f t="shared" si="0"/>
        <v>25144961</v>
      </c>
    </row>
    <row r="14" spans="1:10" x14ac:dyDescent="0.3">
      <c r="A14" s="23" t="s">
        <v>33</v>
      </c>
      <c r="B14" s="119">
        <v>34281383</v>
      </c>
      <c r="C14" s="120">
        <v>986400</v>
      </c>
      <c r="D14" s="107">
        <f>+'[1]SSA by Qrt'!G9</f>
        <v>7254899</v>
      </c>
      <c r="E14" s="121">
        <f>+'[1]SSA by Qrt'!M9</f>
        <v>1679308</v>
      </c>
      <c r="F14" s="120">
        <f>+'[1]SSA by Qrt'!O9</f>
        <v>48755</v>
      </c>
      <c r="G14" s="107">
        <f>+'[1]SSA by Qrt'!P9</f>
        <v>1457113</v>
      </c>
      <c r="H14" s="107">
        <f>+'[1]SSA by Qrt'!Q9</f>
        <v>819656</v>
      </c>
      <c r="I14" s="107">
        <f>+'[1]SSA by Qrt'!R9</f>
        <v>0</v>
      </c>
      <c r="J14" s="108">
        <f t="shared" si="0"/>
        <v>2325524</v>
      </c>
    </row>
    <row r="15" spans="1:10" x14ac:dyDescent="0.3">
      <c r="A15" s="23" t="s">
        <v>38</v>
      </c>
      <c r="B15" s="119">
        <v>1419843</v>
      </c>
      <c r="C15" s="120">
        <v>444750</v>
      </c>
      <c r="D15" s="107">
        <f>+'[1]SSA by Qrt'!G14</f>
        <v>0</v>
      </c>
      <c r="E15" s="121">
        <f>+'[1]SSA by Qrt'!M14</f>
        <v>0</v>
      </c>
      <c r="F15" s="120">
        <f>+'[1]SSA by Qrt'!O14</f>
        <v>121400</v>
      </c>
      <c r="G15" s="107">
        <f>+'[1]SSA by Qrt'!P14</f>
        <v>0</v>
      </c>
      <c r="H15" s="107">
        <f>+'[1]SSA by Qrt'!Q14</f>
        <v>0</v>
      </c>
      <c r="I15" s="107">
        <f>+'[1]SSA by Qrt'!R14</f>
        <v>0</v>
      </c>
      <c r="J15" s="108">
        <f t="shared" si="0"/>
        <v>121400</v>
      </c>
    </row>
    <row r="16" spans="1:10" x14ac:dyDescent="0.3">
      <c r="A16" s="23" t="s">
        <v>41</v>
      </c>
      <c r="B16" s="119">
        <v>1247202</v>
      </c>
      <c r="C16" s="120">
        <v>27000</v>
      </c>
      <c r="D16" s="107">
        <f>+'[1]SSA by Qrt'!G17</f>
        <v>52000</v>
      </c>
      <c r="E16" s="121">
        <f>+'[1]SSA by Qrt'!M17</f>
        <v>230883</v>
      </c>
      <c r="F16" s="120">
        <f>+'[1]SSA by Qrt'!O17</f>
        <v>30500</v>
      </c>
      <c r="G16" s="107">
        <f>+'[1]SSA by Qrt'!P17</f>
        <v>30000</v>
      </c>
      <c r="H16" s="107">
        <f>+'[1]SSA by Qrt'!Q17</f>
        <v>0</v>
      </c>
      <c r="I16" s="107">
        <f>+'[1]SSA by Qrt'!R17</f>
        <v>0</v>
      </c>
      <c r="J16" s="108">
        <f t="shared" si="0"/>
        <v>60500</v>
      </c>
    </row>
    <row r="17" spans="1:10" x14ac:dyDescent="0.3">
      <c r="A17" s="23" t="s">
        <v>44</v>
      </c>
      <c r="B17" s="119">
        <v>6246956</v>
      </c>
      <c r="C17" s="120">
        <v>1962249</v>
      </c>
      <c r="D17" s="107">
        <f>+'[1]SSA by Qrt'!G20</f>
        <v>0</v>
      </c>
      <c r="E17" s="121">
        <f>+'[1]SSA by Qrt'!M20</f>
        <v>113081</v>
      </c>
      <c r="F17" s="120">
        <f>+'[1]SSA by Qrt'!O20</f>
        <v>0</v>
      </c>
      <c r="G17" s="107">
        <f>+'[1]SSA by Qrt'!P20</f>
        <v>0</v>
      </c>
      <c r="H17" s="107">
        <f>+'[1]SSA by Qrt'!Q20</f>
        <v>0</v>
      </c>
      <c r="I17" s="107">
        <f>+'[1]SSA by Qrt'!R20</f>
        <v>1518801</v>
      </c>
      <c r="J17" s="108">
        <f t="shared" si="0"/>
        <v>1518801</v>
      </c>
    </row>
    <row r="18" spans="1:10" x14ac:dyDescent="0.3">
      <c r="A18" s="23" t="s">
        <v>45</v>
      </c>
      <c r="B18" s="119">
        <v>122056898</v>
      </c>
      <c r="C18" s="120">
        <v>5926490</v>
      </c>
      <c r="D18" s="107">
        <f>+'[1]SSA by Qrt'!G21</f>
        <v>8035229</v>
      </c>
      <c r="E18" s="121">
        <f>+'[1]SSA by Qrt'!M21</f>
        <v>21401476</v>
      </c>
      <c r="F18" s="120">
        <f>+'[1]SSA by Qrt'!O21</f>
        <v>773105</v>
      </c>
      <c r="G18" s="107">
        <f>+'[1]SSA by Qrt'!P21</f>
        <v>402333</v>
      </c>
      <c r="H18" s="107">
        <f>+'[1]SSA by Qrt'!Q21</f>
        <v>3309</v>
      </c>
      <c r="I18" s="107">
        <f>+'[1]SSA by Qrt'!R21</f>
        <v>348000</v>
      </c>
      <c r="J18" s="108">
        <f t="shared" si="0"/>
        <v>1526747</v>
      </c>
    </row>
    <row r="19" spans="1:10" x14ac:dyDescent="0.3">
      <c r="A19" s="23" t="s">
        <v>51</v>
      </c>
      <c r="B19" s="119">
        <v>85741930</v>
      </c>
      <c r="C19" s="120">
        <v>10742190</v>
      </c>
      <c r="D19" s="107">
        <f>+'[1]SSA by Qrt'!G27</f>
        <v>11828562</v>
      </c>
      <c r="E19" s="121">
        <f>+'[1]SSA by Qrt'!M27</f>
        <v>3441603</v>
      </c>
      <c r="F19" s="120">
        <f>+'[1]SSA by Qrt'!O27</f>
        <v>304990</v>
      </c>
      <c r="G19" s="107">
        <f>+'[1]SSA by Qrt'!P27</f>
        <v>1753250</v>
      </c>
      <c r="H19" s="107">
        <f>+'[1]SSA by Qrt'!Q27</f>
        <v>2171454</v>
      </c>
      <c r="I19" s="107">
        <f>+'[1]SSA by Qrt'!R27</f>
        <v>7635049</v>
      </c>
      <c r="J19" s="108">
        <f t="shared" si="0"/>
        <v>11864743</v>
      </c>
    </row>
    <row r="20" spans="1:10" x14ac:dyDescent="0.3">
      <c r="A20" s="23" t="s">
        <v>61</v>
      </c>
      <c r="B20" s="119">
        <v>33570545</v>
      </c>
      <c r="C20" s="120">
        <v>1530371</v>
      </c>
      <c r="D20" s="107">
        <f>+'[1]SSA by Qrt'!G37</f>
        <v>1227264</v>
      </c>
      <c r="E20" s="121">
        <f>+'[1]SSA by Qrt'!M37</f>
        <v>4808475</v>
      </c>
      <c r="F20" s="120">
        <f>+'[1]SSA by Qrt'!O37</f>
        <v>701700</v>
      </c>
      <c r="G20" s="107">
        <f>+'[1]SSA by Qrt'!P37</f>
        <v>870000</v>
      </c>
      <c r="H20" s="107">
        <f>+'[1]SSA by Qrt'!Q37</f>
        <v>150000</v>
      </c>
      <c r="I20" s="107">
        <f>+'[1]SSA by Qrt'!R37</f>
        <v>0</v>
      </c>
      <c r="J20" s="108">
        <f t="shared" si="0"/>
        <v>1721700</v>
      </c>
    </row>
    <row r="21" spans="1:10" x14ac:dyDescent="0.3">
      <c r="A21" s="23" t="s">
        <v>64</v>
      </c>
      <c r="B21" s="119">
        <v>8699547</v>
      </c>
      <c r="C21" s="120">
        <v>28006</v>
      </c>
      <c r="D21" s="107">
        <f>+'[1]SSA by Qrt'!G40</f>
        <v>2921039</v>
      </c>
      <c r="E21" s="121">
        <f>+'[1]SSA by Qrt'!M40</f>
        <v>319451</v>
      </c>
      <c r="F21" s="120">
        <f>+'[1]SSA by Qrt'!O40</f>
        <v>258190</v>
      </c>
      <c r="G21" s="107">
        <f>+'[1]SSA by Qrt'!P40</f>
        <v>0</v>
      </c>
      <c r="H21" s="107">
        <f>+'[1]SSA by Qrt'!Q40</f>
        <v>0</v>
      </c>
      <c r="I21" s="107">
        <f>+'[1]SSA by Qrt'!R40</f>
        <v>763929</v>
      </c>
      <c r="J21" s="108">
        <f t="shared" si="0"/>
        <v>1022119</v>
      </c>
    </row>
    <row r="22" spans="1:10" x14ac:dyDescent="0.3">
      <c r="A22" s="23" t="s">
        <v>67</v>
      </c>
      <c r="B22" s="119">
        <v>50638181</v>
      </c>
      <c r="C22" s="120">
        <v>5895370</v>
      </c>
      <c r="D22" s="107">
        <f>+'[1]SSA by Qrt'!G43</f>
        <v>1014050</v>
      </c>
      <c r="E22" s="121">
        <f>+'[1]SSA by Qrt'!M43</f>
        <v>18898859</v>
      </c>
      <c r="F22" s="120">
        <f>+'[1]SSA by Qrt'!O43</f>
        <v>96000</v>
      </c>
      <c r="G22" s="107">
        <f>+'[1]SSA by Qrt'!P43</f>
        <v>15000</v>
      </c>
      <c r="H22" s="107">
        <f>+'[1]SSA by Qrt'!Q43</f>
        <v>89000</v>
      </c>
      <c r="I22" s="107">
        <f>+'[1]SSA by Qrt'!R43</f>
        <v>123750</v>
      </c>
      <c r="J22" s="108">
        <f t="shared" si="0"/>
        <v>323750</v>
      </c>
    </row>
    <row r="23" spans="1:10" x14ac:dyDescent="0.3">
      <c r="A23" t="s">
        <v>68</v>
      </c>
      <c r="B23" s="119">
        <v>32070824</v>
      </c>
      <c r="C23" s="120">
        <v>2680955</v>
      </c>
      <c r="D23" s="107">
        <f>+'[1]SSA by Qrt'!G44</f>
        <v>2616817</v>
      </c>
      <c r="E23" s="121">
        <f>+'[1]SSA by Qrt'!M44</f>
        <v>5868750</v>
      </c>
      <c r="F23" s="120">
        <f>+'[1]SSA by Qrt'!O44</f>
        <v>9200</v>
      </c>
      <c r="G23" s="107">
        <f>+'[1]SSA by Qrt'!P44</f>
        <v>0</v>
      </c>
      <c r="H23" s="107">
        <f>+'[1]SSA by Qrt'!Q44</f>
        <v>171050</v>
      </c>
      <c r="I23" s="107">
        <f>+'[1]SSA by Qrt'!R44</f>
        <v>43500</v>
      </c>
      <c r="J23" s="108">
        <f t="shared" si="0"/>
        <v>223750</v>
      </c>
    </row>
    <row r="24" spans="1:10" x14ac:dyDescent="0.3">
      <c r="A24" t="s">
        <v>70</v>
      </c>
      <c r="B24" s="119">
        <v>81988749</v>
      </c>
      <c r="C24" s="120">
        <v>13131076</v>
      </c>
      <c r="D24" s="107">
        <f>+'[1]SSA by Qrt'!G46</f>
        <v>11855589</v>
      </c>
      <c r="E24" s="121">
        <f>+'[1]SSA by Qrt'!M46</f>
        <v>10746773</v>
      </c>
      <c r="F24" s="120">
        <f>+'[1]SSA by Qrt'!O46</f>
        <v>3456117</v>
      </c>
      <c r="G24" s="107">
        <f>+'[1]SSA by Qrt'!P46</f>
        <v>6368885</v>
      </c>
      <c r="H24" s="107">
        <f>+'[1]SSA by Qrt'!Q46</f>
        <v>5209945</v>
      </c>
      <c r="I24" s="107">
        <f>+'[1]SSA by Qrt'!R46</f>
        <v>3738119</v>
      </c>
      <c r="J24" s="108">
        <f t="shared" si="0"/>
        <v>18773066</v>
      </c>
    </row>
    <row r="25" spans="1:10" x14ac:dyDescent="0.3">
      <c r="A25" s="122" t="s">
        <v>72</v>
      </c>
      <c r="B25" s="119">
        <v>88520012</v>
      </c>
      <c r="C25" s="120">
        <v>22839478</v>
      </c>
      <c r="D25" s="107">
        <f>+'[1]SSA by Qrt'!G48</f>
        <v>2850557</v>
      </c>
      <c r="E25" s="121">
        <f>+'[1]SSA by Qrt'!M48</f>
        <v>13790423</v>
      </c>
      <c r="F25" s="120">
        <f>+'[1]SSA by Qrt'!O48</f>
        <v>7834640</v>
      </c>
      <c r="G25" s="107">
        <f>+'[1]SSA by Qrt'!P48</f>
        <v>10158561</v>
      </c>
      <c r="H25" s="107">
        <f>+'[1]SSA by Qrt'!Q48</f>
        <v>4525049</v>
      </c>
      <c r="I25" s="107">
        <f>+'[1]SSA by Qrt'!R48</f>
        <v>0</v>
      </c>
      <c r="J25" s="108">
        <f t="shared" si="0"/>
        <v>22518250</v>
      </c>
    </row>
    <row r="26" spans="1:10" s="35" customFormat="1" ht="13.2" x14ac:dyDescent="0.25">
      <c r="A26" s="123" t="s">
        <v>80</v>
      </c>
      <c r="B26" s="124">
        <v>546482070</v>
      </c>
      <c r="C26" s="125">
        <f t="shared" ref="C26:I26" si="2">SUM(C14:C25)</f>
        <v>66194335</v>
      </c>
      <c r="D26" s="126">
        <f t="shared" si="2"/>
        <v>49656006</v>
      </c>
      <c r="E26" s="127">
        <f t="shared" si="2"/>
        <v>81299082</v>
      </c>
      <c r="F26" s="125">
        <f t="shared" si="2"/>
        <v>13634597</v>
      </c>
      <c r="G26" s="126">
        <f t="shared" si="2"/>
        <v>21055142</v>
      </c>
      <c r="H26" s="126">
        <f t="shared" si="2"/>
        <v>13139463</v>
      </c>
      <c r="I26" s="126">
        <f t="shared" si="2"/>
        <v>14171148</v>
      </c>
      <c r="J26" s="128">
        <f t="shared" si="0"/>
        <v>62000350</v>
      </c>
    </row>
    <row r="27" spans="1:10" x14ac:dyDescent="0.3">
      <c r="A27" s="23" t="s">
        <v>31</v>
      </c>
      <c r="B27" s="119">
        <v>483076</v>
      </c>
      <c r="C27" s="120">
        <v>0</v>
      </c>
      <c r="D27" s="107">
        <f>+'[1]SSA by Qrt'!G7</f>
        <v>50000</v>
      </c>
      <c r="E27" s="121">
        <f>+'[1]SSA by Qrt'!M7</f>
        <v>0</v>
      </c>
      <c r="F27" s="120">
        <f>+'[1]SSA by Qrt'!O7</f>
        <v>0</v>
      </c>
      <c r="G27" s="107">
        <f>+'[1]SSA by Qrt'!P7</f>
        <v>0</v>
      </c>
      <c r="H27" s="107">
        <f>+'[1]SSA by Qrt'!Q7</f>
        <v>210000</v>
      </c>
      <c r="I27" s="107">
        <f>+'[1]SSA by Qrt'!R7</f>
        <v>0</v>
      </c>
      <c r="J27" s="108">
        <f t="shared" si="0"/>
        <v>210000</v>
      </c>
    </row>
    <row r="28" spans="1:10" x14ac:dyDescent="0.3">
      <c r="A28" s="23" t="s">
        <v>53</v>
      </c>
      <c r="B28" s="119">
        <v>61226527</v>
      </c>
      <c r="C28" s="120">
        <v>9847800</v>
      </c>
      <c r="D28" s="107">
        <f>+'[1]SSA by Qrt'!G29</f>
        <v>5597700</v>
      </c>
      <c r="E28" s="121">
        <f>+'[1]SSA by Qrt'!M29</f>
        <v>5848300</v>
      </c>
      <c r="F28" s="120">
        <f>+'[1]SSA by Qrt'!O29</f>
        <v>0</v>
      </c>
      <c r="G28" s="107">
        <f>+'[1]SSA by Qrt'!P29</f>
        <v>252550</v>
      </c>
      <c r="H28" s="107">
        <f>+'[1]SSA by Qrt'!Q29</f>
        <v>31000</v>
      </c>
      <c r="I28" s="107">
        <f>+'[1]SSA by Qrt'!R29</f>
        <v>682750</v>
      </c>
      <c r="J28" s="108">
        <f t="shared" si="0"/>
        <v>966300</v>
      </c>
    </row>
    <row r="29" spans="1:10" x14ac:dyDescent="0.3">
      <c r="A29" s="23" t="s">
        <v>54</v>
      </c>
      <c r="B29" s="119">
        <v>41390672</v>
      </c>
      <c r="C29" s="120">
        <v>1426600</v>
      </c>
      <c r="D29" s="107">
        <f>+'[1]SSA by Qrt'!G30</f>
        <v>8613230</v>
      </c>
      <c r="E29" s="121">
        <f>+'[1]SSA by Qrt'!M30</f>
        <v>2854765</v>
      </c>
      <c r="F29" s="120">
        <f>+'[1]SSA by Qrt'!O30</f>
        <v>0</v>
      </c>
      <c r="G29" s="107">
        <f>+'[1]SSA by Qrt'!P30</f>
        <v>1200000</v>
      </c>
      <c r="H29" s="107">
        <f>+'[1]SSA by Qrt'!Q30</f>
        <v>293777</v>
      </c>
      <c r="I29" s="107">
        <f>+'[1]SSA by Qrt'!R30</f>
        <v>606471</v>
      </c>
      <c r="J29" s="108">
        <f t="shared" si="0"/>
        <v>2100248</v>
      </c>
    </row>
    <row r="30" spans="1:10" x14ac:dyDescent="0.3">
      <c r="A30" s="23" t="s">
        <v>57</v>
      </c>
      <c r="B30" s="119">
        <v>62509638</v>
      </c>
      <c r="C30" s="120">
        <v>11450252</v>
      </c>
      <c r="D30" s="107">
        <f>+'[1]SSA by Qrt'!G33</f>
        <v>5684460</v>
      </c>
      <c r="E30" s="121">
        <f>+'[1]SSA by Qrt'!M33</f>
        <v>8066750</v>
      </c>
      <c r="F30" s="120">
        <f>+'[1]SSA by Qrt'!O33</f>
        <v>5988850</v>
      </c>
      <c r="G30" s="107">
        <f>+'[1]SSA by Qrt'!P33</f>
        <v>11550</v>
      </c>
      <c r="H30" s="107">
        <f>+'[1]SSA by Qrt'!Q33</f>
        <v>2667000</v>
      </c>
      <c r="I30" s="107">
        <f>+'[1]SSA by Qrt'!R33</f>
        <v>450180</v>
      </c>
      <c r="J30" s="108">
        <f t="shared" si="0"/>
        <v>9117580</v>
      </c>
    </row>
    <row r="31" spans="1:10" x14ac:dyDescent="0.3">
      <c r="A31" s="23" t="s">
        <v>58</v>
      </c>
      <c r="B31" s="119">
        <v>1625692</v>
      </c>
      <c r="C31" s="120">
        <v>175000</v>
      </c>
      <c r="D31" s="107">
        <f>+'[1]SSA by Qrt'!G34</f>
        <v>0</v>
      </c>
      <c r="E31" s="121">
        <f>+'[1]SSA by Qrt'!M34</f>
        <v>0</v>
      </c>
      <c r="F31" s="120">
        <f>+'[1]SSA by Qrt'!O34</f>
        <v>0</v>
      </c>
      <c r="G31" s="107">
        <f>+'[1]SSA by Qrt'!P34</f>
        <v>0</v>
      </c>
      <c r="H31" s="107">
        <f>+'[1]SSA by Qrt'!Q34</f>
        <v>160255</v>
      </c>
      <c r="I31" s="107">
        <f>+'[1]SSA by Qrt'!R34</f>
        <v>0</v>
      </c>
      <c r="J31" s="108">
        <f t="shared" si="0"/>
        <v>160255</v>
      </c>
    </row>
    <row r="32" spans="1:10" x14ac:dyDescent="0.3">
      <c r="A32" s="23" t="s">
        <v>65</v>
      </c>
      <c r="B32" s="119">
        <v>340952</v>
      </c>
      <c r="C32" s="120">
        <v>0</v>
      </c>
      <c r="D32" s="107">
        <f>+'[1]SSA by Qrt'!G41</f>
        <v>0</v>
      </c>
      <c r="E32" s="121">
        <f>+'[1]SSA by Qrt'!M41</f>
        <v>0</v>
      </c>
      <c r="F32" s="120">
        <f>+'[1]SSA by Qrt'!O41</f>
        <v>0</v>
      </c>
      <c r="G32" s="107">
        <f>+'[1]SSA by Qrt'!P41</f>
        <v>0</v>
      </c>
      <c r="H32" s="107">
        <f>+'[1]SSA by Qrt'!Q41</f>
        <v>0</v>
      </c>
      <c r="I32" s="107">
        <f>+'[1]SSA by Qrt'!R41</f>
        <v>0</v>
      </c>
      <c r="J32" s="108">
        <f t="shared" si="0"/>
        <v>0</v>
      </c>
    </row>
    <row r="33" spans="1:10" x14ac:dyDescent="0.3">
      <c r="A33" s="23" t="s">
        <v>69</v>
      </c>
      <c r="B33" s="119">
        <v>213450</v>
      </c>
      <c r="C33" s="120">
        <v>0</v>
      </c>
      <c r="D33" s="107">
        <f>+'[1]SSA by Qrt'!G45</f>
        <v>10000</v>
      </c>
      <c r="E33" s="121">
        <f>+'[1]SSA by Qrt'!M45</f>
        <v>10000</v>
      </c>
      <c r="F33" s="120">
        <f>+'[1]SSA by Qrt'!O45</f>
        <v>0</v>
      </c>
      <c r="G33" s="107">
        <f>+'[1]SSA by Qrt'!P45</f>
        <v>0</v>
      </c>
      <c r="H33" s="107">
        <f>+'[1]SSA by Qrt'!Q45</f>
        <v>0</v>
      </c>
      <c r="I33" s="107">
        <f>+'[1]SSA by Qrt'!R45</f>
        <v>0</v>
      </c>
      <c r="J33" s="108">
        <f t="shared" si="0"/>
        <v>0</v>
      </c>
    </row>
    <row r="34" spans="1:10" x14ac:dyDescent="0.3">
      <c r="A34" s="23" t="s">
        <v>73</v>
      </c>
      <c r="B34" s="119">
        <v>42663221</v>
      </c>
      <c r="C34" s="120">
        <v>7383962</v>
      </c>
      <c r="D34" s="107">
        <f>+'[1]SSA by Qrt'!G49</f>
        <v>643350</v>
      </c>
      <c r="E34" s="121">
        <f>+'[1]SSA by Qrt'!M49</f>
        <v>1546341</v>
      </c>
      <c r="F34" s="120">
        <f>+'[1]SSA by Qrt'!O49</f>
        <v>2600000</v>
      </c>
      <c r="G34" s="107">
        <f>+'[1]SSA by Qrt'!P49</f>
        <v>5273635</v>
      </c>
      <c r="H34" s="107">
        <f>+'[1]SSA by Qrt'!Q49</f>
        <v>4391900</v>
      </c>
      <c r="I34" s="107">
        <f>+'[1]SSA by Qrt'!R49</f>
        <v>0</v>
      </c>
      <c r="J34" s="108">
        <f t="shared" si="0"/>
        <v>12265535</v>
      </c>
    </row>
    <row r="35" spans="1:10" x14ac:dyDescent="0.3">
      <c r="A35" s="23" t="s">
        <v>74</v>
      </c>
      <c r="B35" s="119">
        <v>1695095</v>
      </c>
      <c r="C35" s="120">
        <v>0</v>
      </c>
      <c r="D35" s="107">
        <f>+'[1]SSA by Qrt'!G50</f>
        <v>1071376</v>
      </c>
      <c r="E35" s="121">
        <f>+'[1]SSA by Qrt'!M50</f>
        <v>0</v>
      </c>
      <c r="F35" s="120">
        <f>+'[1]SSA by Qrt'!O50</f>
        <v>0</v>
      </c>
      <c r="G35" s="107">
        <f>+'[1]SSA by Qrt'!P50</f>
        <v>247660</v>
      </c>
      <c r="H35" s="107">
        <f>+'[1]SSA by Qrt'!Q50</f>
        <v>0</v>
      </c>
      <c r="I35" s="107">
        <f>+'[1]SSA by Qrt'!R50</f>
        <v>0</v>
      </c>
      <c r="J35" s="108">
        <f t="shared" si="0"/>
        <v>247660</v>
      </c>
    </row>
    <row r="36" spans="1:10" x14ac:dyDescent="0.3">
      <c r="A36" s="23" t="s">
        <v>75</v>
      </c>
      <c r="B36" s="119">
        <v>11922927</v>
      </c>
      <c r="C36" s="120">
        <v>1291242</v>
      </c>
      <c r="D36" s="107">
        <f>+'[1]SSA by Qrt'!G51</f>
        <v>2588652</v>
      </c>
      <c r="E36" s="121">
        <f>+'[1]SSA by Qrt'!M51</f>
        <v>1846558</v>
      </c>
      <c r="F36" s="120">
        <f>+'[1]SSA by Qrt'!O51</f>
        <v>500000</v>
      </c>
      <c r="G36" s="107">
        <f>+'[1]SSA by Qrt'!P51</f>
        <v>0</v>
      </c>
      <c r="H36" s="107">
        <f>+'[1]SSA by Qrt'!Q51</f>
        <v>400000</v>
      </c>
      <c r="I36" s="107">
        <f>+'[1]SSA by Qrt'!R51</f>
        <v>0</v>
      </c>
      <c r="J36" s="108">
        <f t="shared" si="0"/>
        <v>900000</v>
      </c>
    </row>
    <row r="37" spans="1:10" s="35" customFormat="1" ht="13.2" x14ac:dyDescent="0.25">
      <c r="A37" s="123" t="s">
        <v>81</v>
      </c>
      <c r="B37" s="124">
        <v>224071250</v>
      </c>
      <c r="C37" s="125">
        <f t="shared" ref="C37:I37" si="3">SUM(C27:C36)</f>
        <v>31574856</v>
      </c>
      <c r="D37" s="126">
        <f t="shared" si="3"/>
        <v>24258768</v>
      </c>
      <c r="E37" s="127">
        <f t="shared" si="3"/>
        <v>20172714</v>
      </c>
      <c r="F37" s="125">
        <f t="shared" si="3"/>
        <v>9088850</v>
      </c>
      <c r="G37" s="126">
        <f t="shared" si="3"/>
        <v>6985395</v>
      </c>
      <c r="H37" s="126">
        <f t="shared" si="3"/>
        <v>8153932</v>
      </c>
      <c r="I37" s="126">
        <f t="shared" si="3"/>
        <v>1739401</v>
      </c>
      <c r="J37" s="128">
        <f t="shared" si="0"/>
        <v>25967578</v>
      </c>
    </row>
    <row r="38" spans="1:10" x14ac:dyDescent="0.3">
      <c r="A38" s="23" t="s">
        <v>30</v>
      </c>
      <c r="B38" s="119">
        <v>35152512</v>
      </c>
      <c r="C38" s="120">
        <v>590200</v>
      </c>
      <c r="D38" s="107">
        <f>+'[1]SSA by Qrt'!G6</f>
        <v>738000</v>
      </c>
      <c r="E38" s="121">
        <f>+'[1]SSA by Qrt'!M6</f>
        <v>8505774</v>
      </c>
      <c r="F38" s="120">
        <f>+'[1]SSA by Qrt'!O6</f>
        <v>600000</v>
      </c>
      <c r="G38" s="107">
        <f>+'[1]SSA by Qrt'!P6</f>
        <v>500000</v>
      </c>
      <c r="H38" s="107">
        <f>+'[1]SSA by Qrt'!Q6</f>
        <v>853500</v>
      </c>
      <c r="I38" s="107">
        <f>+'[1]SSA by Qrt'!R6</f>
        <v>0</v>
      </c>
      <c r="J38" s="108">
        <f t="shared" si="0"/>
        <v>1953500</v>
      </c>
    </row>
    <row r="39" spans="1:10" x14ac:dyDescent="0.3">
      <c r="A39" s="23" t="s">
        <v>32</v>
      </c>
      <c r="B39" s="119">
        <v>49808044</v>
      </c>
      <c r="C39" s="120">
        <v>983084</v>
      </c>
      <c r="D39" s="107">
        <f>+'[1]SSA by Qrt'!G8</f>
        <v>11527799</v>
      </c>
      <c r="E39" s="121">
        <f>+'[1]SSA by Qrt'!M8</f>
        <v>7113929</v>
      </c>
      <c r="F39" s="120">
        <f>+'[1]SSA by Qrt'!O8</f>
        <v>18000</v>
      </c>
      <c r="G39" s="107">
        <f>+'[1]SSA by Qrt'!P8</f>
        <v>530500</v>
      </c>
      <c r="H39" s="107">
        <f>+'[1]SSA by Qrt'!Q8</f>
        <v>9600</v>
      </c>
      <c r="I39" s="107">
        <f>+'[1]SSA by Qrt'!R8</f>
        <v>21300</v>
      </c>
      <c r="J39" s="108">
        <f t="shared" si="0"/>
        <v>579400</v>
      </c>
    </row>
    <row r="40" spans="1:10" x14ac:dyDescent="0.3">
      <c r="A40" s="23" t="s">
        <v>36</v>
      </c>
      <c r="B40" s="119">
        <v>0</v>
      </c>
      <c r="C40" s="120">
        <v>0</v>
      </c>
      <c r="D40" s="107">
        <f>+'[1]SSA by Qrt'!G12</f>
        <v>5000</v>
      </c>
      <c r="E40" s="121">
        <f>+'[1]SSA by Qrt'!M12</f>
        <v>10000</v>
      </c>
      <c r="F40" s="120">
        <f>+'[1]SSA by Qrt'!O12</f>
        <v>0</v>
      </c>
      <c r="G40" s="107">
        <f>+'[1]SSA by Qrt'!P12</f>
        <v>0</v>
      </c>
      <c r="H40" s="107">
        <f>+'[1]SSA by Qrt'!Q12</f>
        <v>0</v>
      </c>
      <c r="I40" s="107">
        <f>+'[1]SSA by Qrt'!R12</f>
        <v>0</v>
      </c>
      <c r="J40" s="108">
        <f t="shared" si="0"/>
        <v>0</v>
      </c>
    </row>
    <row r="41" spans="1:10" x14ac:dyDescent="0.3">
      <c r="A41" s="23" t="s">
        <v>40</v>
      </c>
      <c r="B41" s="119">
        <v>53201355</v>
      </c>
      <c r="C41" s="120">
        <v>19825155</v>
      </c>
      <c r="D41" s="107">
        <f>+'[1]SSA by Qrt'!G16</f>
        <v>2196265</v>
      </c>
      <c r="E41" s="121">
        <f>+'[1]SSA by Qrt'!M16</f>
        <v>2283078</v>
      </c>
      <c r="F41" s="120">
        <f>+'[1]SSA by Qrt'!O16</f>
        <v>172304</v>
      </c>
      <c r="G41" s="107">
        <f>+'[1]SSA by Qrt'!P16</f>
        <v>24000</v>
      </c>
      <c r="H41" s="107">
        <f>+'[1]SSA by Qrt'!Q16</f>
        <v>7336662</v>
      </c>
      <c r="I41" s="107">
        <f>+'[1]SSA by Qrt'!R16</f>
        <v>3208187</v>
      </c>
      <c r="J41" s="108">
        <f t="shared" si="0"/>
        <v>10741153</v>
      </c>
    </row>
    <row r="42" spans="1:10" x14ac:dyDescent="0.3">
      <c r="A42" s="23" t="s">
        <v>47</v>
      </c>
      <c r="B42" s="119">
        <v>5659437</v>
      </c>
      <c r="C42" s="120">
        <v>0</v>
      </c>
      <c r="D42" s="107">
        <f>+'[1]SSA by Qrt'!G23</f>
        <v>1886811</v>
      </c>
      <c r="E42" s="121">
        <f>+'[1]SSA by Qrt'!M23</f>
        <v>216163</v>
      </c>
      <c r="F42" s="120">
        <f>+'[1]SSA by Qrt'!O23</f>
        <v>0</v>
      </c>
      <c r="G42" s="107">
        <f>+'[1]SSA by Qrt'!P23</f>
        <v>223834</v>
      </c>
      <c r="H42" s="107">
        <f>+'[1]SSA by Qrt'!Q23</f>
        <v>0</v>
      </c>
      <c r="I42" s="107">
        <f>+'[1]SSA by Qrt'!R23</f>
        <v>0</v>
      </c>
      <c r="J42" s="108">
        <f t="shared" si="0"/>
        <v>223834</v>
      </c>
    </row>
    <row r="43" spans="1:10" x14ac:dyDescent="0.3">
      <c r="A43" s="23" t="s">
        <v>48</v>
      </c>
      <c r="B43" s="119">
        <v>75002017</v>
      </c>
      <c r="C43" s="120">
        <v>12222317</v>
      </c>
      <c r="D43" s="107">
        <f>+'[1]SSA by Qrt'!G24</f>
        <v>8743138</v>
      </c>
      <c r="E43" s="121">
        <f>+'[1]SSA by Qrt'!M24</f>
        <v>3150420</v>
      </c>
      <c r="F43" s="120">
        <f>+'[1]SSA by Qrt'!O24</f>
        <v>878000</v>
      </c>
      <c r="G43" s="107">
        <f>+'[1]SSA by Qrt'!P24</f>
        <v>2564000</v>
      </c>
      <c r="H43" s="107">
        <f>+'[1]SSA by Qrt'!Q24</f>
        <v>10600100</v>
      </c>
      <c r="I43" s="107">
        <f>+'[1]SSA by Qrt'!R24</f>
        <v>5144500</v>
      </c>
      <c r="J43" s="108">
        <f t="shared" si="0"/>
        <v>19186600</v>
      </c>
    </row>
    <row r="44" spans="1:10" x14ac:dyDescent="0.3">
      <c r="A44" s="23" t="s">
        <v>49</v>
      </c>
      <c r="B44" s="119">
        <v>25143914</v>
      </c>
      <c r="C44" s="120">
        <v>723550</v>
      </c>
      <c r="D44" s="107">
        <f>+'[1]SSA by Qrt'!G25</f>
        <v>2012000</v>
      </c>
      <c r="E44" s="121">
        <f>+'[1]SSA by Qrt'!M25</f>
        <v>9910555</v>
      </c>
      <c r="F44" s="120">
        <f>+'[1]SSA by Qrt'!O25</f>
        <v>0</v>
      </c>
      <c r="G44" s="107">
        <f>+'[1]SSA by Qrt'!P25</f>
        <v>0</v>
      </c>
      <c r="H44" s="107">
        <f>+'[1]SSA by Qrt'!Q25</f>
        <v>0</v>
      </c>
      <c r="I44" s="107">
        <f>+'[1]SSA by Qrt'!R25</f>
        <v>0</v>
      </c>
      <c r="J44" s="108">
        <f t="shared" si="0"/>
        <v>0</v>
      </c>
    </row>
    <row r="45" spans="1:10" x14ac:dyDescent="0.3">
      <c r="A45" s="23" t="s">
        <v>50</v>
      </c>
      <c r="B45" s="119">
        <v>4865568</v>
      </c>
      <c r="C45" s="120">
        <v>0</v>
      </c>
      <c r="D45" s="107">
        <f>+'[1]SSA by Qrt'!G26</f>
        <v>243553</v>
      </c>
      <c r="E45" s="121">
        <f>+'[1]SSA by Qrt'!M26</f>
        <v>1727356</v>
      </c>
      <c r="F45" s="120">
        <f>+'[1]SSA by Qrt'!O26</f>
        <v>0</v>
      </c>
      <c r="G45" s="107">
        <f>+'[1]SSA by Qrt'!P26</f>
        <v>0</v>
      </c>
      <c r="H45" s="107">
        <f>+'[1]SSA by Qrt'!Q26</f>
        <v>0</v>
      </c>
      <c r="I45" s="107">
        <f>+'[1]SSA by Qrt'!R26</f>
        <v>0</v>
      </c>
      <c r="J45" s="108">
        <f t="shared" si="0"/>
        <v>0</v>
      </c>
    </row>
    <row r="46" spans="1:10" x14ac:dyDescent="0.3">
      <c r="A46" s="23" t="s">
        <v>52</v>
      </c>
      <c r="B46" s="119">
        <v>12858538</v>
      </c>
      <c r="C46" s="120">
        <v>248400</v>
      </c>
      <c r="D46" s="107">
        <f>+'[1]SSA by Qrt'!G28</f>
        <v>2983264</v>
      </c>
      <c r="E46" s="121">
        <f>+'[1]SSA by Qrt'!M28</f>
        <v>279000</v>
      </c>
      <c r="F46" s="120">
        <f>+'[1]SSA by Qrt'!O28</f>
        <v>150000</v>
      </c>
      <c r="G46" s="107">
        <f>+'[1]SSA by Qrt'!P28</f>
        <v>150400</v>
      </c>
      <c r="H46" s="107">
        <f>+'[1]SSA by Qrt'!Q28</f>
        <v>252000</v>
      </c>
      <c r="I46" s="107">
        <f>+'[1]SSA by Qrt'!R28</f>
        <v>555743</v>
      </c>
      <c r="J46" s="108">
        <f t="shared" si="0"/>
        <v>1108143</v>
      </c>
    </row>
    <row r="47" spans="1:10" x14ac:dyDescent="0.3">
      <c r="A47" s="23" t="s">
        <v>55</v>
      </c>
      <c r="B47" s="119">
        <v>49498246</v>
      </c>
      <c r="C47" s="120">
        <v>1293500</v>
      </c>
      <c r="D47" s="107">
        <f>+'[1]SSA by Qrt'!G31</f>
        <v>1926700</v>
      </c>
      <c r="E47" s="121">
        <f>+'[1]SSA by Qrt'!M31</f>
        <v>12492163</v>
      </c>
      <c r="F47" s="120">
        <f>+'[1]SSA by Qrt'!O31</f>
        <v>1466810</v>
      </c>
      <c r="G47" s="107">
        <f>+'[1]SSA by Qrt'!P31</f>
        <v>1185000</v>
      </c>
      <c r="H47" s="107">
        <f>+'[1]SSA by Qrt'!Q31</f>
        <v>650000</v>
      </c>
      <c r="I47" s="107">
        <f>+'[1]SSA by Qrt'!R31</f>
        <v>1000</v>
      </c>
      <c r="J47" s="108">
        <f t="shared" si="0"/>
        <v>3302810</v>
      </c>
    </row>
    <row r="48" spans="1:10" x14ac:dyDescent="0.3">
      <c r="A48" s="23" t="s">
        <v>56</v>
      </c>
      <c r="B48" s="119">
        <v>3173424</v>
      </c>
      <c r="C48" s="120">
        <v>992696</v>
      </c>
      <c r="D48" s="107">
        <f>+'[1]SSA by Qrt'!G32</f>
        <v>0</v>
      </c>
      <c r="E48" s="121">
        <f>+'[1]SSA by Qrt'!M32</f>
        <v>0</v>
      </c>
      <c r="F48" s="120">
        <f>+'[1]SSA by Qrt'!O32</f>
        <v>695738</v>
      </c>
      <c r="G48" s="107">
        <f>+'[1]SSA by Qrt'!P32</f>
        <v>1110032</v>
      </c>
      <c r="H48" s="107">
        <f>+'[1]SSA by Qrt'!Q32</f>
        <v>0</v>
      </c>
      <c r="I48" s="107">
        <f>+'[1]SSA by Qrt'!R32</f>
        <v>0</v>
      </c>
      <c r="J48" s="108">
        <f t="shared" si="0"/>
        <v>1805770</v>
      </c>
    </row>
    <row r="49" spans="1:11" x14ac:dyDescent="0.3">
      <c r="A49" s="23" t="s">
        <v>59</v>
      </c>
      <c r="B49" s="119">
        <v>37455555</v>
      </c>
      <c r="C49" s="120">
        <v>3942358</v>
      </c>
      <c r="D49" s="107">
        <f>+'[1]SSA by Qrt'!G35</f>
        <v>10071730</v>
      </c>
      <c r="E49" s="121">
        <f>+'[1]SSA by Qrt'!M35</f>
        <v>5847280</v>
      </c>
      <c r="F49" s="120">
        <f>+'[1]SSA by Qrt'!O35</f>
        <v>1030000</v>
      </c>
      <c r="G49" s="107">
        <f>+'[1]SSA by Qrt'!P35</f>
        <v>7700</v>
      </c>
      <c r="H49" s="107">
        <f>+'[1]SSA by Qrt'!Q35</f>
        <v>457081</v>
      </c>
      <c r="I49" s="107">
        <f>+'[1]SSA by Qrt'!R35</f>
        <v>10413750</v>
      </c>
      <c r="J49" s="108">
        <f t="shared" si="0"/>
        <v>11908531</v>
      </c>
    </row>
    <row r="50" spans="1:11" x14ac:dyDescent="0.3">
      <c r="A50" s="23" t="s">
        <v>60</v>
      </c>
      <c r="B50" s="119">
        <v>270197013</v>
      </c>
      <c r="C50" s="120">
        <v>21734341</v>
      </c>
      <c r="D50" s="107">
        <f>+'[1]SSA by Qrt'!G36</f>
        <v>37315405</v>
      </c>
      <c r="E50" s="121">
        <f>+'[1]SSA by Qrt'!M36</f>
        <v>28422518</v>
      </c>
      <c r="F50" s="120">
        <f>+'[1]SSA by Qrt'!O36</f>
        <v>8223441</v>
      </c>
      <c r="G50" s="107">
        <f>+'[1]SSA by Qrt'!P36</f>
        <v>4216583</v>
      </c>
      <c r="H50" s="107">
        <f>+'[1]SSA by Qrt'!Q36</f>
        <v>8874500</v>
      </c>
      <c r="I50" s="107">
        <f>+'[1]SSA by Qrt'!R36</f>
        <v>777600</v>
      </c>
      <c r="J50" s="108">
        <f t="shared" si="0"/>
        <v>22092124</v>
      </c>
    </row>
    <row r="51" spans="1:11" x14ac:dyDescent="0.3">
      <c r="A51" s="23" t="s">
        <v>62</v>
      </c>
      <c r="B51" s="119">
        <v>45436302</v>
      </c>
      <c r="C51" s="120">
        <v>1525000</v>
      </c>
      <c r="D51" s="107">
        <f>+'[1]SSA by Qrt'!G38</f>
        <v>6645200</v>
      </c>
      <c r="E51" s="121">
        <f>+'[1]SSA by Qrt'!M38</f>
        <v>2399845</v>
      </c>
      <c r="F51" s="120">
        <f>+'[1]SSA by Qrt'!O38</f>
        <v>0</v>
      </c>
      <c r="G51" s="107">
        <f>+'[1]SSA by Qrt'!P38</f>
        <v>400000</v>
      </c>
      <c r="H51" s="107">
        <f>+'[1]SSA by Qrt'!Q38</f>
        <v>1162986</v>
      </c>
      <c r="I51" s="107">
        <f>+'[1]SSA by Qrt'!R38</f>
        <v>200000</v>
      </c>
      <c r="J51" s="108">
        <f t="shared" si="0"/>
        <v>1762986</v>
      </c>
    </row>
    <row r="52" spans="1:11" x14ac:dyDescent="0.3">
      <c r="A52" s="23" t="s">
        <v>63</v>
      </c>
      <c r="B52" s="119">
        <v>22834158</v>
      </c>
      <c r="C52" s="120">
        <v>511025</v>
      </c>
      <c r="D52" s="107">
        <f>+'[1]SSA by Qrt'!G39</f>
        <v>680631</v>
      </c>
      <c r="E52" s="121">
        <f>+'[1]SSA by Qrt'!M39</f>
        <v>689500</v>
      </c>
      <c r="F52" s="120">
        <f>+'[1]SSA by Qrt'!O39</f>
        <v>1503662</v>
      </c>
      <c r="G52" s="107">
        <f>+'[1]SSA by Qrt'!P39</f>
        <v>3045158</v>
      </c>
      <c r="H52" s="107">
        <f>+'[1]SSA by Qrt'!Q39</f>
        <v>796413</v>
      </c>
      <c r="I52" s="107">
        <f>+'[1]SSA by Qrt'!R39</f>
        <v>1506994</v>
      </c>
      <c r="J52" s="108">
        <f t="shared" si="0"/>
        <v>6852227</v>
      </c>
    </row>
    <row r="53" spans="1:11" x14ac:dyDescent="0.3">
      <c r="A53" s="23" t="s">
        <v>71</v>
      </c>
      <c r="B53" s="119">
        <v>17043766</v>
      </c>
      <c r="C53" s="120">
        <v>5622710</v>
      </c>
      <c r="D53" s="107">
        <f>+'[1]SSA by Qrt'!G47</f>
        <v>443850</v>
      </c>
      <c r="E53" s="121">
        <f>+'[1]SSA by Qrt'!M47</f>
        <v>6716200</v>
      </c>
      <c r="F53" s="120">
        <f>+'[1]SSA by Qrt'!O47</f>
        <v>429400</v>
      </c>
      <c r="G53" s="107">
        <f>+'[1]SSA by Qrt'!P47</f>
        <v>20000</v>
      </c>
      <c r="H53" s="107">
        <f>+'[1]SSA by Qrt'!Q47</f>
        <v>295800</v>
      </c>
      <c r="I53" s="107">
        <f>+'[1]SSA by Qrt'!R47</f>
        <v>0</v>
      </c>
      <c r="J53" s="108">
        <f t="shared" si="0"/>
        <v>745200</v>
      </c>
    </row>
    <row r="54" spans="1:11" s="35" customFormat="1" ht="13.2" x14ac:dyDescent="0.25">
      <c r="A54" s="123" t="s">
        <v>82</v>
      </c>
      <c r="B54" s="124">
        <v>707329849</v>
      </c>
      <c r="C54" s="125">
        <f t="shared" ref="C54:I54" si="4">SUM(C38:C53)</f>
        <v>70214336</v>
      </c>
      <c r="D54" s="126">
        <f t="shared" si="4"/>
        <v>87419346</v>
      </c>
      <c r="E54" s="127">
        <f t="shared" si="4"/>
        <v>89763781</v>
      </c>
      <c r="F54" s="125">
        <f t="shared" si="4"/>
        <v>15167355</v>
      </c>
      <c r="G54" s="126">
        <f t="shared" si="4"/>
        <v>13977207</v>
      </c>
      <c r="H54" s="126">
        <f t="shared" si="4"/>
        <v>31288642</v>
      </c>
      <c r="I54" s="126">
        <f t="shared" si="4"/>
        <v>21829074</v>
      </c>
      <c r="J54" s="128">
        <f t="shared" si="0"/>
        <v>82262278</v>
      </c>
    </row>
    <row r="55" spans="1:11" s="35" customFormat="1" ht="13.2" x14ac:dyDescent="0.25">
      <c r="A55" s="35" t="s">
        <v>83</v>
      </c>
      <c r="B55" s="129">
        <f t="shared" ref="B55:I55" si="5">+B54+B37+B26+B13</f>
        <v>1801269243</v>
      </c>
      <c r="C55" s="130">
        <f t="shared" si="5"/>
        <v>209210311</v>
      </c>
      <c r="D55" s="110">
        <f t="shared" si="5"/>
        <v>205582406</v>
      </c>
      <c r="E55" s="131">
        <f t="shared" si="5"/>
        <v>259459521</v>
      </c>
      <c r="F55" s="130">
        <f t="shared" si="5"/>
        <v>45877485</v>
      </c>
      <c r="G55" s="110">
        <f t="shared" si="5"/>
        <v>52286011</v>
      </c>
      <c r="H55" s="110">
        <f t="shared" si="5"/>
        <v>59319048</v>
      </c>
      <c r="I55" s="110">
        <f t="shared" si="5"/>
        <v>37892623</v>
      </c>
      <c r="J55" s="111">
        <f t="shared" si="0"/>
        <v>195375167</v>
      </c>
      <c r="K55" s="132"/>
    </row>
    <row r="56" spans="1:11" s="114" customFormat="1" ht="10.199999999999999" x14ac:dyDescent="0.2">
      <c r="C56" s="133"/>
      <c r="F56" s="133"/>
      <c r="J56" s="133"/>
    </row>
  </sheetData>
  <mergeCells count="5">
    <mergeCell ref="B2:B3"/>
    <mergeCell ref="C2:C3"/>
    <mergeCell ref="D2:D3"/>
    <mergeCell ref="E2:E3"/>
    <mergeCell ref="F2:J2"/>
  </mergeCells>
  <pageMargins left="0.7" right="0.7" top="0.75" bottom="0.75" header="0.3" footer="0.3"/>
  <pageSetup scale="63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6C9BB-38BA-4915-986C-FD1D1F98C58E}">
  <sheetPr>
    <pageSetUpPr fitToPage="1"/>
  </sheetPr>
  <dimension ref="A1:Z55"/>
  <sheetViews>
    <sheetView workbookViewId="0">
      <selection activeCell="D11" sqref="D11"/>
    </sheetView>
  </sheetViews>
  <sheetFormatPr defaultRowHeight="14.4" x14ac:dyDescent="0.3"/>
  <cols>
    <col min="1" max="1" width="19.33203125" customWidth="1"/>
    <col min="2" max="2" width="2.109375" customWidth="1"/>
    <col min="3" max="6" width="12.6640625" style="97" customWidth="1"/>
    <col min="7" max="7" width="2" style="97" customWidth="1"/>
    <col min="8" max="8" width="11.6640625" style="97" customWidth="1"/>
    <col min="9" max="9" width="11.109375" style="97" customWidth="1"/>
    <col min="10" max="10" width="11" style="97" customWidth="1"/>
    <col min="11" max="11" width="10.88671875" style="97" customWidth="1"/>
    <col min="12" max="12" width="0.88671875" style="97" customWidth="1"/>
    <col min="13" max="13" width="10.109375" style="97" bestFit="1" customWidth="1"/>
    <col min="14" max="14" width="10.6640625" style="97" customWidth="1"/>
    <col min="15" max="15" width="10.33203125" style="97" customWidth="1"/>
    <col min="16" max="16" width="11.109375" style="97" customWidth="1"/>
    <col min="17" max="17" width="1.77734375" customWidth="1"/>
    <col min="18" max="19" width="11.109375" style="97" bestFit="1" customWidth="1"/>
    <col min="20" max="20" width="10.109375" style="97" bestFit="1" customWidth="1"/>
    <col min="21" max="21" width="11.109375" style="97" customWidth="1"/>
    <col min="22" max="22" width="1.6640625" customWidth="1"/>
    <col min="23" max="23" width="10.109375" style="97" bestFit="1" customWidth="1"/>
    <col min="24" max="24" width="11.109375" style="97" bestFit="1" customWidth="1"/>
    <col min="25" max="25" width="10.109375" style="97" bestFit="1" customWidth="1"/>
    <col min="26" max="26" width="11.109375" style="97" customWidth="1"/>
  </cols>
  <sheetData>
    <row r="1" spans="1:26" s="12" customFormat="1" ht="17.399999999999999" x14ac:dyDescent="0.3">
      <c r="A1" s="36" t="s">
        <v>84</v>
      </c>
      <c r="B1" s="36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R1" s="13"/>
      <c r="S1" s="13"/>
      <c r="T1" s="13"/>
      <c r="U1" s="13"/>
      <c r="W1" s="13"/>
      <c r="X1" s="13"/>
      <c r="Y1" s="13"/>
      <c r="Z1" s="13"/>
    </row>
    <row r="2" spans="1:26" s="62" customFormat="1" ht="15.6" x14ac:dyDescent="0.3">
      <c r="C2" s="189" t="s">
        <v>85</v>
      </c>
      <c r="D2" s="189"/>
      <c r="E2" s="189"/>
      <c r="F2" s="189"/>
      <c r="G2" s="39"/>
      <c r="H2" s="189">
        <v>2020</v>
      </c>
      <c r="I2" s="189"/>
      <c r="J2" s="189"/>
      <c r="K2" s="189"/>
      <c r="L2" s="39"/>
      <c r="M2" s="189">
        <v>2021</v>
      </c>
      <c r="N2" s="189"/>
      <c r="O2" s="189"/>
      <c r="P2" s="189"/>
      <c r="R2" s="189">
        <v>2022</v>
      </c>
      <c r="S2" s="189"/>
      <c r="T2" s="189"/>
      <c r="U2" s="189"/>
      <c r="W2" s="189">
        <v>2023</v>
      </c>
      <c r="X2" s="189"/>
      <c r="Y2" s="189"/>
      <c r="Z2" s="189"/>
    </row>
    <row r="3" spans="1:26" s="35" customFormat="1" ht="13.2" x14ac:dyDescent="0.25">
      <c r="C3" s="42" t="s">
        <v>14</v>
      </c>
      <c r="D3" s="42" t="s">
        <v>15</v>
      </c>
      <c r="E3" s="42" t="s">
        <v>16</v>
      </c>
      <c r="F3" s="42" t="s">
        <v>8</v>
      </c>
      <c r="G3" s="44"/>
      <c r="H3" s="42" t="s">
        <v>14</v>
      </c>
      <c r="I3" s="42" t="s">
        <v>15</v>
      </c>
      <c r="J3" s="42" t="s">
        <v>16</v>
      </c>
      <c r="K3" s="42" t="s">
        <v>8</v>
      </c>
      <c r="L3" s="44"/>
      <c r="M3" s="42" t="s">
        <v>14</v>
      </c>
      <c r="N3" s="42" t="s">
        <v>15</v>
      </c>
      <c r="O3" s="42" t="s">
        <v>16</v>
      </c>
      <c r="P3" s="42" t="s">
        <v>8</v>
      </c>
      <c r="R3" s="42" t="s">
        <v>14</v>
      </c>
      <c r="S3" s="42" t="s">
        <v>15</v>
      </c>
      <c r="T3" s="42" t="s">
        <v>16</v>
      </c>
      <c r="U3" s="42" t="s">
        <v>8</v>
      </c>
      <c r="W3" s="42" t="s">
        <v>14</v>
      </c>
      <c r="X3" s="42" t="s">
        <v>15</v>
      </c>
      <c r="Y3" s="42" t="s">
        <v>16</v>
      </c>
      <c r="Z3" s="42" t="s">
        <v>8</v>
      </c>
    </row>
    <row r="4" spans="1:26" ht="15.6" x14ac:dyDescent="0.3">
      <c r="A4" s="62" t="s">
        <v>86</v>
      </c>
      <c r="B4" s="62"/>
      <c r="C4" s="134"/>
      <c r="D4" s="135"/>
      <c r="E4" s="135"/>
      <c r="F4" s="136"/>
      <c r="H4" s="137"/>
      <c r="K4" s="138"/>
      <c r="M4" s="137"/>
      <c r="P4" s="138"/>
      <c r="R4" s="137"/>
      <c r="U4" s="138"/>
      <c r="W4" s="137"/>
      <c r="Z4" s="138"/>
    </row>
    <row r="5" spans="1:26" x14ac:dyDescent="0.3">
      <c r="A5" s="35" t="s">
        <v>24</v>
      </c>
      <c r="B5" s="35"/>
      <c r="C5" s="137"/>
      <c r="F5" s="138"/>
      <c r="H5" s="137"/>
      <c r="K5" s="138"/>
      <c r="M5" s="137"/>
      <c r="P5" s="138"/>
      <c r="R5" s="137"/>
      <c r="U5" s="138"/>
      <c r="W5" s="137"/>
      <c r="Z5" s="138"/>
    </row>
    <row r="6" spans="1:26" x14ac:dyDescent="0.3">
      <c r="A6" s="23" t="s">
        <v>29</v>
      </c>
      <c r="B6" s="23"/>
      <c r="C6" s="139">
        <v>3412321</v>
      </c>
      <c r="D6" s="98">
        <v>14000</v>
      </c>
      <c r="E6" s="98">
        <v>0</v>
      </c>
      <c r="F6" s="140">
        <v>3426321</v>
      </c>
      <c r="H6" s="139">
        <v>2414461</v>
      </c>
      <c r="I6" s="98">
        <v>0</v>
      </c>
      <c r="J6" s="98">
        <v>0</v>
      </c>
      <c r="K6" s="140">
        <v>2414461</v>
      </c>
      <c r="M6" s="139">
        <f>+[1]Totals!T35</f>
        <v>3865044</v>
      </c>
      <c r="N6" s="98">
        <f>+[1]Totals!Z35</f>
        <v>470836</v>
      </c>
      <c r="O6" s="98">
        <f>+[1]Totals!AF35</f>
        <v>0</v>
      </c>
      <c r="P6" s="140">
        <f>SUM(M6:O6)</f>
        <v>4335880</v>
      </c>
      <c r="R6" s="139">
        <f>+[1]Totals!AR35</f>
        <v>4316530</v>
      </c>
      <c r="S6" s="98">
        <f>+[1]Totals!AX35</f>
        <v>0</v>
      </c>
      <c r="T6" s="98">
        <f>+[1]Totals!BD35</f>
        <v>0</v>
      </c>
      <c r="U6" s="140">
        <f>SUM(R6:T6)</f>
        <v>4316530</v>
      </c>
      <c r="W6" s="139">
        <f>+[1]Totals!BQ35</f>
        <v>10000</v>
      </c>
      <c r="X6" s="98">
        <f>+[1]Totals!BW35</f>
        <v>734150</v>
      </c>
      <c r="Y6" s="98">
        <f>+[1]Totals!CC35</f>
        <v>0</v>
      </c>
      <c r="Z6" s="140">
        <f>SUM(W6:Y6)</f>
        <v>744150</v>
      </c>
    </row>
    <row r="7" spans="1:26" x14ac:dyDescent="0.3">
      <c r="A7" s="23" t="s">
        <v>30</v>
      </c>
      <c r="B7" s="23"/>
      <c r="C7" s="139">
        <v>8948232</v>
      </c>
      <c r="D7" s="98">
        <v>1501641</v>
      </c>
      <c r="E7" s="98">
        <v>45100</v>
      </c>
      <c r="F7" s="140">
        <v>10494973</v>
      </c>
      <c r="H7" s="139">
        <v>245100</v>
      </c>
      <c r="I7" s="98">
        <v>300000</v>
      </c>
      <c r="J7" s="98">
        <v>45100</v>
      </c>
      <c r="K7" s="140">
        <v>590200</v>
      </c>
      <c r="M7" s="139">
        <f>+[1]Totals!T36</f>
        <v>188000</v>
      </c>
      <c r="N7" s="98">
        <f>+[1]Totals!Z36</f>
        <v>550000</v>
      </c>
      <c r="O7" s="98">
        <f>+[1]Totals!AF36</f>
        <v>0</v>
      </c>
      <c r="P7" s="140">
        <f t="shared" ref="P7:P52" si="0">SUM(M7:O7)</f>
        <v>738000</v>
      </c>
      <c r="R7" s="139">
        <f>+[1]Totals!AR36</f>
        <v>1960385</v>
      </c>
      <c r="S7" s="98">
        <f>+[1]Totals!AX36</f>
        <v>2299389</v>
      </c>
      <c r="T7" s="98">
        <f>+[1]Totals!BD36</f>
        <v>4246000</v>
      </c>
      <c r="U7" s="140">
        <f t="shared" ref="U7:U52" si="1">SUM(R7:T7)</f>
        <v>8505774</v>
      </c>
      <c r="W7" s="139">
        <f>+[1]Totals!BQ36</f>
        <v>518500</v>
      </c>
      <c r="X7" s="98">
        <f>+[1]Totals!BW36</f>
        <v>1435000</v>
      </c>
      <c r="Y7" s="98">
        <f>+[1]Totals!CC36</f>
        <v>0</v>
      </c>
      <c r="Z7" s="140">
        <f t="shared" ref="Z7:Z52" si="2">SUM(W7:Y7)</f>
        <v>1953500</v>
      </c>
    </row>
    <row r="8" spans="1:26" x14ac:dyDescent="0.3">
      <c r="A8" s="23" t="s">
        <v>31</v>
      </c>
      <c r="B8" s="23"/>
      <c r="C8" s="139">
        <v>125036</v>
      </c>
      <c r="D8" s="98">
        <v>0</v>
      </c>
      <c r="E8" s="98">
        <v>0</v>
      </c>
      <c r="F8" s="140">
        <v>125036</v>
      </c>
      <c r="H8" s="139">
        <v>0</v>
      </c>
      <c r="I8" s="98">
        <v>0</v>
      </c>
      <c r="J8" s="98">
        <v>0</v>
      </c>
      <c r="K8" s="140">
        <v>0</v>
      </c>
      <c r="M8" s="139">
        <f>+[1]Totals!T37</f>
        <v>50000</v>
      </c>
      <c r="N8" s="98">
        <f>+[1]Totals!Z37</f>
        <v>0</v>
      </c>
      <c r="O8" s="98">
        <f>+[1]Totals!AF37</f>
        <v>0</v>
      </c>
      <c r="P8" s="140">
        <f t="shared" si="0"/>
        <v>50000</v>
      </c>
      <c r="R8" s="139">
        <f>+[1]Totals!AR37</f>
        <v>0</v>
      </c>
      <c r="S8" s="98">
        <f>+[1]Totals!AX37</f>
        <v>0</v>
      </c>
      <c r="T8" s="98">
        <f>+[1]Totals!BD37</f>
        <v>0</v>
      </c>
      <c r="U8" s="140">
        <f t="shared" si="1"/>
        <v>0</v>
      </c>
      <c r="W8" s="139">
        <f>+[1]Totals!BQ37</f>
        <v>210000</v>
      </c>
      <c r="X8" s="98">
        <f>+[1]Totals!BW37</f>
        <v>0</v>
      </c>
      <c r="Y8" s="98">
        <f>+[1]Totals!CC37</f>
        <v>0</v>
      </c>
      <c r="Z8" s="140">
        <f t="shared" si="2"/>
        <v>210000</v>
      </c>
    </row>
    <row r="9" spans="1:26" x14ac:dyDescent="0.3">
      <c r="A9" s="23" t="s">
        <v>32</v>
      </c>
      <c r="B9" s="23"/>
      <c r="C9" s="139">
        <v>10319161</v>
      </c>
      <c r="D9" s="98">
        <v>1669660</v>
      </c>
      <c r="E9" s="98">
        <v>2000000</v>
      </c>
      <c r="F9" s="140">
        <v>13988821</v>
      </c>
      <c r="H9" s="139">
        <v>515750</v>
      </c>
      <c r="I9" s="98">
        <v>213494</v>
      </c>
      <c r="J9" s="98">
        <v>253840</v>
      </c>
      <c r="K9" s="140">
        <v>983084</v>
      </c>
      <c r="M9" s="139">
        <f>+[1]Totals!T38</f>
        <v>1023226</v>
      </c>
      <c r="N9" s="98">
        <f>+[1]Totals!Z38</f>
        <v>10504573</v>
      </c>
      <c r="O9" s="98">
        <f>+[1]Totals!AF38</f>
        <v>0</v>
      </c>
      <c r="P9" s="140">
        <f t="shared" si="0"/>
        <v>11527799</v>
      </c>
      <c r="R9" s="139">
        <f>+[1]Totals!AR38</f>
        <v>12546</v>
      </c>
      <c r="S9" s="98">
        <f>+[1]Totals!AX38</f>
        <v>5077890</v>
      </c>
      <c r="T9" s="98">
        <f>+[1]Totals!BD38</f>
        <v>2023493</v>
      </c>
      <c r="U9" s="140">
        <f t="shared" si="1"/>
        <v>7113929</v>
      </c>
      <c r="W9" s="139">
        <f>+[1]Totals!BQ38</f>
        <v>54700</v>
      </c>
      <c r="X9" s="98">
        <f>+[1]Totals!BW38</f>
        <v>524700</v>
      </c>
      <c r="Y9" s="98">
        <f>+[1]Totals!CC38</f>
        <v>0</v>
      </c>
      <c r="Z9" s="140">
        <f t="shared" si="2"/>
        <v>579400</v>
      </c>
    </row>
    <row r="10" spans="1:26" x14ac:dyDescent="0.3">
      <c r="A10" s="23" t="s">
        <v>33</v>
      </c>
      <c r="B10" s="23"/>
      <c r="C10" s="139">
        <v>6878561</v>
      </c>
      <c r="D10" s="98">
        <v>553265</v>
      </c>
      <c r="E10" s="98">
        <v>0</v>
      </c>
      <c r="F10" s="140">
        <v>7431826</v>
      </c>
      <c r="H10" s="139">
        <v>931400</v>
      </c>
      <c r="I10" s="98">
        <v>55000</v>
      </c>
      <c r="J10" s="98">
        <v>0</v>
      </c>
      <c r="K10" s="140">
        <v>986400</v>
      </c>
      <c r="M10" s="139">
        <f>+[1]Totals!T39</f>
        <v>3038784</v>
      </c>
      <c r="N10" s="98">
        <f>+[1]Totals!Z39</f>
        <v>1510098</v>
      </c>
      <c r="O10" s="98">
        <f>+[1]Totals!AF39</f>
        <v>2706017</v>
      </c>
      <c r="P10" s="140">
        <f t="shared" si="0"/>
        <v>7254899</v>
      </c>
      <c r="R10" s="139">
        <f>+[1]Totals!AR39</f>
        <v>891599</v>
      </c>
      <c r="S10" s="98">
        <f>+[1]Totals!AX39</f>
        <v>78219</v>
      </c>
      <c r="T10" s="98">
        <f>+[1]Totals!BD39</f>
        <v>709490</v>
      </c>
      <c r="U10" s="140">
        <f t="shared" si="1"/>
        <v>1679308</v>
      </c>
      <c r="W10" s="139">
        <f>+[1]Totals!BQ39</f>
        <v>819656</v>
      </c>
      <c r="X10" s="98">
        <f>+[1]Totals!BW39</f>
        <v>851611</v>
      </c>
      <c r="Y10" s="98">
        <f>+[1]Totals!CC39</f>
        <v>654257</v>
      </c>
      <c r="Z10" s="140">
        <f t="shared" si="2"/>
        <v>2325524</v>
      </c>
    </row>
    <row r="11" spans="1:26" x14ac:dyDescent="0.3">
      <c r="A11" s="23" t="s">
        <v>87</v>
      </c>
      <c r="B11" s="23"/>
      <c r="C11" s="139">
        <v>2295850</v>
      </c>
      <c r="D11" s="98">
        <v>41900</v>
      </c>
      <c r="E11" s="98">
        <v>0</v>
      </c>
      <c r="F11" s="140">
        <v>2337750</v>
      </c>
      <c r="H11" s="139">
        <v>832300</v>
      </c>
      <c r="I11" s="98">
        <v>15450</v>
      </c>
      <c r="J11" s="98">
        <v>0</v>
      </c>
      <c r="K11" s="140">
        <v>847750</v>
      </c>
      <c r="M11" s="139">
        <f>+[1]Totals!T40</f>
        <v>64000</v>
      </c>
      <c r="N11" s="98">
        <f>+[1]Totals!Z40</f>
        <v>2412800</v>
      </c>
      <c r="O11" s="98">
        <f>+[1]Totals!AF40</f>
        <v>0</v>
      </c>
      <c r="P11" s="140">
        <f t="shared" si="0"/>
        <v>2476800</v>
      </c>
      <c r="R11" s="139">
        <f>+[1]Totals!AR40</f>
        <v>70000</v>
      </c>
      <c r="S11" s="98">
        <f>+[1]Totals!AX40</f>
        <v>1882850</v>
      </c>
      <c r="T11" s="98">
        <f>+[1]Totals!BD40</f>
        <v>0</v>
      </c>
      <c r="U11" s="140">
        <f t="shared" si="1"/>
        <v>1952850</v>
      </c>
      <c r="W11" s="139">
        <f>+[1]Totals!BQ40</f>
        <v>52000</v>
      </c>
      <c r="X11" s="98">
        <f>+[1]Totals!BW40</f>
        <v>1583000</v>
      </c>
      <c r="Y11" s="98">
        <f>+[1]Totals!CC40</f>
        <v>0</v>
      </c>
      <c r="Z11" s="140">
        <f t="shared" si="2"/>
        <v>1635000</v>
      </c>
    </row>
    <row r="12" spans="1:26" x14ac:dyDescent="0.3">
      <c r="A12" s="23" t="s">
        <v>35</v>
      </c>
      <c r="B12" s="23"/>
      <c r="C12" s="139">
        <v>12034551</v>
      </c>
      <c r="D12" s="98">
        <v>824309</v>
      </c>
      <c r="E12" s="98">
        <v>0</v>
      </c>
      <c r="F12" s="140">
        <v>12858860</v>
      </c>
      <c r="H12" s="139">
        <v>742949</v>
      </c>
      <c r="I12" s="98">
        <v>280000</v>
      </c>
      <c r="J12" s="98">
        <v>0</v>
      </c>
      <c r="K12" s="140">
        <v>1022949</v>
      </c>
      <c r="M12" s="139">
        <f>+[1]Totals!T41</f>
        <v>1347949</v>
      </c>
      <c r="N12" s="98">
        <f>+[1]Totals!Z41</f>
        <v>3177309</v>
      </c>
      <c r="O12" s="98">
        <f>+[1]Totals!AF41</f>
        <v>347042</v>
      </c>
      <c r="P12" s="140">
        <f t="shared" si="0"/>
        <v>4872300</v>
      </c>
      <c r="R12" s="139">
        <f>+[1]Totals!AR41</f>
        <v>2808850</v>
      </c>
      <c r="S12" s="98">
        <f>+[1]Totals!AX41</f>
        <v>3147448</v>
      </c>
      <c r="T12" s="98">
        <f>+[1]Totals!BD41</f>
        <v>6282752</v>
      </c>
      <c r="U12" s="140">
        <f t="shared" si="1"/>
        <v>12239050</v>
      </c>
      <c r="W12" s="139">
        <f>+[1]Totals!BQ41</f>
        <v>52500</v>
      </c>
      <c r="X12" s="98">
        <f>+[1]Totals!BW41</f>
        <v>0</v>
      </c>
      <c r="Y12" s="98">
        <f>+[1]Totals!CC41</f>
        <v>776500</v>
      </c>
      <c r="Z12" s="140">
        <f t="shared" si="2"/>
        <v>829000</v>
      </c>
    </row>
    <row r="13" spans="1:26" x14ac:dyDescent="0.3">
      <c r="A13" t="s">
        <v>36</v>
      </c>
      <c r="C13" s="139">
        <v>0</v>
      </c>
      <c r="D13" s="98">
        <v>0</v>
      </c>
      <c r="E13" s="98">
        <v>0</v>
      </c>
      <c r="F13" s="140">
        <v>0</v>
      </c>
      <c r="H13" s="139">
        <v>0</v>
      </c>
      <c r="I13" s="98">
        <v>0</v>
      </c>
      <c r="J13" s="98">
        <v>0</v>
      </c>
      <c r="K13" s="140">
        <v>0</v>
      </c>
      <c r="M13" s="139">
        <f>+[1]Totals!T42</f>
        <v>0</v>
      </c>
      <c r="N13" s="98">
        <f>+[1]Totals!Z42</f>
        <v>5000</v>
      </c>
      <c r="O13" s="98">
        <f>+[1]Totals!AF42</f>
        <v>0</v>
      </c>
      <c r="P13" s="140">
        <f t="shared" si="0"/>
        <v>5000</v>
      </c>
      <c r="R13" s="139">
        <f>+[1]Totals!AR42</f>
        <v>0</v>
      </c>
      <c r="S13" s="98">
        <f>+[1]Totals!AX42</f>
        <v>10000</v>
      </c>
      <c r="T13" s="98">
        <f>+[1]Totals!BD42</f>
        <v>0</v>
      </c>
      <c r="U13" s="140">
        <f t="shared" si="1"/>
        <v>10000</v>
      </c>
      <c r="W13" s="139">
        <f>+[1]Totals!BQ42</f>
        <v>0</v>
      </c>
      <c r="X13" s="98">
        <f>+[1]Totals!BW42</f>
        <v>0</v>
      </c>
      <c r="Y13" s="98">
        <f>+[1]Totals!CC42</f>
        <v>0</v>
      </c>
      <c r="Z13" s="140">
        <f t="shared" si="2"/>
        <v>0</v>
      </c>
    </row>
    <row r="14" spans="1:26" x14ac:dyDescent="0.3">
      <c r="A14" s="23" t="s">
        <v>37</v>
      </c>
      <c r="B14" s="23"/>
      <c r="C14" s="139">
        <v>9323526</v>
      </c>
      <c r="D14" s="98">
        <v>0</v>
      </c>
      <c r="E14" s="98">
        <v>0</v>
      </c>
      <c r="F14" s="140">
        <v>9323526</v>
      </c>
      <c r="H14" s="139">
        <v>3206240</v>
      </c>
      <c r="I14" s="98">
        <v>0</v>
      </c>
      <c r="J14" s="98">
        <v>0</v>
      </c>
      <c r="K14" s="140">
        <v>3206240</v>
      </c>
      <c r="M14" s="139">
        <f>+[1]Totals!T43</f>
        <v>357110</v>
      </c>
      <c r="N14" s="98">
        <f>+[1]Totals!Z43</f>
        <v>31200</v>
      </c>
      <c r="O14" s="98">
        <f>+[1]Totals!AF43</f>
        <v>0</v>
      </c>
      <c r="P14" s="140">
        <f t="shared" si="0"/>
        <v>388310</v>
      </c>
      <c r="R14" s="139">
        <f>+[1]Totals!AR43</f>
        <v>4674900</v>
      </c>
      <c r="S14" s="98">
        <f>+[1]Totals!AX43</f>
        <v>6882100</v>
      </c>
      <c r="T14" s="98">
        <f>+[1]Totals!BD43</f>
        <v>0</v>
      </c>
      <c r="U14" s="140">
        <f t="shared" si="1"/>
        <v>11557000</v>
      </c>
      <c r="W14" s="139">
        <f>+[1]Totals!BQ43</f>
        <v>805200</v>
      </c>
      <c r="X14" s="98">
        <f>+[1]Totals!BW43</f>
        <v>716750</v>
      </c>
      <c r="Y14" s="98">
        <f>+[1]Totals!CC43</f>
        <v>0</v>
      </c>
      <c r="Z14" s="140">
        <f t="shared" si="2"/>
        <v>1521950</v>
      </c>
    </row>
    <row r="15" spans="1:26" x14ac:dyDescent="0.3">
      <c r="A15" s="23" t="s">
        <v>38</v>
      </c>
      <c r="B15" s="23"/>
      <c r="C15" s="139">
        <v>72500</v>
      </c>
      <c r="D15" s="98">
        <v>0</v>
      </c>
      <c r="E15" s="98">
        <v>0</v>
      </c>
      <c r="F15" s="140">
        <v>72500</v>
      </c>
      <c r="H15" s="139">
        <v>444750</v>
      </c>
      <c r="I15" s="98">
        <v>0</v>
      </c>
      <c r="J15" s="98">
        <v>0</v>
      </c>
      <c r="K15" s="140">
        <v>444750</v>
      </c>
      <c r="M15" s="139">
        <f>+[1]Totals!T44</f>
        <v>0</v>
      </c>
      <c r="N15" s="98">
        <f>+[1]Totals!Z44</f>
        <v>0</v>
      </c>
      <c r="O15" s="98">
        <f>+[1]Totals!AF44</f>
        <v>0</v>
      </c>
      <c r="P15" s="140">
        <f t="shared" si="0"/>
        <v>0</v>
      </c>
      <c r="R15" s="139">
        <f>+[1]Totals!AR44</f>
        <v>0</v>
      </c>
      <c r="S15" s="98">
        <f>+[1]Totals!AX44</f>
        <v>0</v>
      </c>
      <c r="T15" s="98">
        <f>+[1]Totals!BD44</f>
        <v>0</v>
      </c>
      <c r="U15" s="140">
        <f t="shared" si="1"/>
        <v>0</v>
      </c>
      <c r="W15" s="139">
        <f>+[1]Totals!BQ44</f>
        <v>121400</v>
      </c>
      <c r="X15" s="98">
        <f>+[1]Totals!BW44</f>
        <v>0</v>
      </c>
      <c r="Y15" s="98">
        <f>+[1]Totals!CC44</f>
        <v>0</v>
      </c>
      <c r="Z15" s="140">
        <f t="shared" si="2"/>
        <v>121400</v>
      </c>
    </row>
    <row r="16" spans="1:26" x14ac:dyDescent="0.3">
      <c r="A16" s="23" t="s">
        <v>39</v>
      </c>
      <c r="B16" s="23"/>
      <c r="C16" s="139">
        <v>3104790</v>
      </c>
      <c r="D16" s="98">
        <v>0</v>
      </c>
      <c r="E16" s="98">
        <v>0</v>
      </c>
      <c r="F16" s="140">
        <v>3104790</v>
      </c>
      <c r="H16" s="139">
        <v>94250</v>
      </c>
      <c r="I16" s="98">
        <v>0</v>
      </c>
      <c r="J16" s="98">
        <v>0</v>
      </c>
      <c r="K16" s="140">
        <v>94250</v>
      </c>
      <c r="M16" s="139">
        <f>+[1]Totals!T45</f>
        <v>413923</v>
      </c>
      <c r="N16" s="98">
        <f>+[1]Totals!Z45</f>
        <v>0</v>
      </c>
      <c r="O16" s="98">
        <f>+[1]Totals!AF45</f>
        <v>0</v>
      </c>
      <c r="P16" s="140">
        <f t="shared" si="0"/>
        <v>413923</v>
      </c>
      <c r="R16" s="139">
        <f>+[1]Totals!AR45</f>
        <v>3290702</v>
      </c>
      <c r="S16" s="98">
        <f>+[1]Totals!AX45</f>
        <v>1156494</v>
      </c>
      <c r="T16" s="98">
        <f>+[1]Totals!BD45</f>
        <v>0</v>
      </c>
      <c r="U16" s="140">
        <f t="shared" si="1"/>
        <v>4447196</v>
      </c>
      <c r="W16" s="139">
        <f>+[1]Totals!BQ45</f>
        <v>0</v>
      </c>
      <c r="X16" s="98">
        <f>+[1]Totals!BW45</f>
        <v>0</v>
      </c>
      <c r="Y16" s="98">
        <f>+[1]Totals!CC45</f>
        <v>0</v>
      </c>
      <c r="Z16" s="140">
        <f t="shared" si="2"/>
        <v>0</v>
      </c>
    </row>
    <row r="17" spans="1:26" x14ac:dyDescent="0.3">
      <c r="A17" s="23" t="s">
        <v>40</v>
      </c>
      <c r="B17" s="23"/>
      <c r="C17" s="139">
        <v>4882502</v>
      </c>
      <c r="D17" s="98">
        <v>421172</v>
      </c>
      <c r="E17" s="98">
        <v>0</v>
      </c>
      <c r="F17" s="140">
        <v>5303674</v>
      </c>
      <c r="H17" s="139">
        <v>13950753</v>
      </c>
      <c r="I17" s="98">
        <v>3149008</v>
      </c>
      <c r="J17" s="98">
        <v>2725394</v>
      </c>
      <c r="K17" s="140">
        <v>19825155</v>
      </c>
      <c r="M17" s="139">
        <f>+[1]Totals!T46</f>
        <v>1054643</v>
      </c>
      <c r="N17" s="98">
        <f>+[1]Totals!Z46</f>
        <v>336178</v>
      </c>
      <c r="O17" s="98">
        <f>+[1]Totals!AF46</f>
        <v>805444</v>
      </c>
      <c r="P17" s="140">
        <f t="shared" si="0"/>
        <v>2196265</v>
      </c>
      <c r="R17" s="139">
        <f>+[1]Totals!AR46</f>
        <v>1442264</v>
      </c>
      <c r="S17" s="98">
        <f>+[1]Totals!AX46</f>
        <v>166764</v>
      </c>
      <c r="T17" s="98">
        <f>+[1]Totals!BD46</f>
        <v>674050</v>
      </c>
      <c r="U17" s="140">
        <f t="shared" si="1"/>
        <v>2283078</v>
      </c>
      <c r="W17" s="139">
        <f>+[1]Totals!BQ46</f>
        <v>3131650</v>
      </c>
      <c r="X17" s="98">
        <f>+[1]Totals!BW46</f>
        <v>6489199</v>
      </c>
      <c r="Y17" s="98">
        <f>+[1]Totals!CC46</f>
        <v>1120304</v>
      </c>
      <c r="Z17" s="140">
        <f t="shared" si="2"/>
        <v>10741153</v>
      </c>
    </row>
    <row r="18" spans="1:26" x14ac:dyDescent="0.3">
      <c r="A18" s="23" t="s">
        <v>41</v>
      </c>
      <c r="B18" s="23"/>
      <c r="C18" s="139">
        <v>193940</v>
      </c>
      <c r="D18" s="98">
        <v>9764</v>
      </c>
      <c r="E18" s="98">
        <v>0</v>
      </c>
      <c r="F18" s="140">
        <v>203704</v>
      </c>
      <c r="H18" s="139">
        <v>2000</v>
      </c>
      <c r="I18" s="98">
        <v>25000</v>
      </c>
      <c r="J18" s="98">
        <v>0</v>
      </c>
      <c r="K18" s="140">
        <v>27000</v>
      </c>
      <c r="M18" s="139">
        <f>+[1]Totals!T47</f>
        <v>18000</v>
      </c>
      <c r="N18" s="98">
        <f>+[1]Totals!Z47</f>
        <v>34000</v>
      </c>
      <c r="O18" s="98">
        <f>+[1]Totals!AF47</f>
        <v>0</v>
      </c>
      <c r="P18" s="140">
        <f t="shared" si="0"/>
        <v>52000</v>
      </c>
      <c r="R18" s="139">
        <f>+[1]Totals!AR47</f>
        <v>230883</v>
      </c>
      <c r="S18" s="98">
        <f>+[1]Totals!AX47</f>
        <v>0</v>
      </c>
      <c r="T18" s="98">
        <f>+[1]Totals!BD47</f>
        <v>0</v>
      </c>
      <c r="U18" s="140">
        <f t="shared" si="1"/>
        <v>230883</v>
      </c>
      <c r="W18" s="139">
        <f>+[1]Totals!BQ47</f>
        <v>60500</v>
      </c>
      <c r="X18" s="98">
        <f>+[1]Totals!BW47</f>
        <v>0</v>
      </c>
      <c r="Y18" s="98">
        <f>+[1]Totals!CC47</f>
        <v>0</v>
      </c>
      <c r="Z18" s="140">
        <f t="shared" si="2"/>
        <v>60500</v>
      </c>
    </row>
    <row r="19" spans="1:26" x14ac:dyDescent="0.3">
      <c r="A19" s="23" t="s">
        <v>88</v>
      </c>
      <c r="B19" s="23"/>
      <c r="C19" s="139">
        <v>55349831</v>
      </c>
      <c r="D19" s="98">
        <v>1086200</v>
      </c>
      <c r="E19" s="98">
        <v>0</v>
      </c>
      <c r="F19" s="140">
        <v>56436031</v>
      </c>
      <c r="H19" s="139">
        <v>31206169</v>
      </c>
      <c r="I19" s="98">
        <v>2240515</v>
      </c>
      <c r="J19" s="98">
        <v>0</v>
      </c>
      <c r="K19" s="140">
        <v>33446684</v>
      </c>
      <c r="M19" s="139">
        <f>+[1]Totals!T48</f>
        <v>16254545</v>
      </c>
      <c r="N19" s="98">
        <f>+[1]Totals!Z48</f>
        <v>12917196</v>
      </c>
      <c r="O19" s="98">
        <f>+[1]Totals!AF48</f>
        <v>2441033</v>
      </c>
      <c r="P19" s="140">
        <f t="shared" si="0"/>
        <v>31612774</v>
      </c>
      <c r="R19" s="139">
        <f>+[1]Totals!AR48</f>
        <v>53100</v>
      </c>
      <c r="S19" s="98">
        <f>+[1]Totals!AX48</f>
        <v>32540768</v>
      </c>
      <c r="T19" s="98">
        <f>+[1]Totals!BD48</f>
        <v>997450</v>
      </c>
      <c r="U19" s="140">
        <f t="shared" si="1"/>
        <v>33591318</v>
      </c>
      <c r="W19" s="139">
        <f>+[1]Totals!BQ48</f>
        <v>40000</v>
      </c>
      <c r="X19" s="98">
        <f>+[1]Totals!BW48</f>
        <v>14564411</v>
      </c>
      <c r="Y19" s="98">
        <f>+[1]Totals!CC48</f>
        <v>5717600</v>
      </c>
      <c r="Z19" s="140">
        <f t="shared" si="2"/>
        <v>20322011</v>
      </c>
    </row>
    <row r="20" spans="1:26" x14ac:dyDescent="0.3">
      <c r="A20" s="23" t="s">
        <v>43</v>
      </c>
      <c r="B20" s="23"/>
      <c r="C20" s="139">
        <v>2000</v>
      </c>
      <c r="D20" s="98">
        <v>156000</v>
      </c>
      <c r="E20" s="98">
        <v>0</v>
      </c>
      <c r="F20" s="140">
        <v>158000</v>
      </c>
      <c r="H20" s="139">
        <v>0</v>
      </c>
      <c r="I20" s="98">
        <v>150000</v>
      </c>
      <c r="J20" s="98">
        <v>0</v>
      </c>
      <c r="K20" s="140">
        <v>150000</v>
      </c>
      <c r="M20" s="139">
        <f>+[1]Totals!T49</f>
        <v>0</v>
      </c>
      <c r="N20" s="98">
        <f>+[1]Totals!Z49</f>
        <v>0</v>
      </c>
      <c r="O20" s="98">
        <f>+[1]Totals!AF49</f>
        <v>0</v>
      </c>
      <c r="P20" s="140">
        <f t="shared" si="0"/>
        <v>0</v>
      </c>
      <c r="R20" s="139">
        <f>+[1]Totals!AR49</f>
        <v>0</v>
      </c>
      <c r="S20" s="98">
        <f>+[1]Totals!AX49</f>
        <v>0</v>
      </c>
      <c r="T20" s="98">
        <f>+[1]Totals!BD49</f>
        <v>80000</v>
      </c>
      <c r="U20" s="140">
        <f t="shared" si="1"/>
        <v>80000</v>
      </c>
      <c r="W20" s="139">
        <f>+[1]Totals!BQ49</f>
        <v>0</v>
      </c>
      <c r="X20" s="98">
        <f>+[1]Totals!BW49</f>
        <v>0</v>
      </c>
      <c r="Y20" s="98">
        <f>+[1]Totals!CC49</f>
        <v>80000</v>
      </c>
      <c r="Z20" s="140">
        <f t="shared" si="2"/>
        <v>80000</v>
      </c>
    </row>
    <row r="21" spans="1:26" x14ac:dyDescent="0.3">
      <c r="A21" s="23" t="s">
        <v>44</v>
      </c>
      <c r="B21" s="23"/>
      <c r="C21" s="139">
        <v>184383</v>
      </c>
      <c r="D21" s="98">
        <v>0</v>
      </c>
      <c r="E21" s="98">
        <v>0</v>
      </c>
      <c r="F21" s="140">
        <v>184383</v>
      </c>
      <c r="H21" s="139">
        <v>1962249</v>
      </c>
      <c r="I21" s="98">
        <v>0</v>
      </c>
      <c r="J21" s="98">
        <v>0</v>
      </c>
      <c r="K21" s="140">
        <v>1962249</v>
      </c>
      <c r="M21" s="139">
        <f>+[1]Totals!T50</f>
        <v>0</v>
      </c>
      <c r="N21" s="98">
        <f>+[1]Totals!Z50</f>
        <v>0</v>
      </c>
      <c r="O21" s="98">
        <f>+[1]Totals!AF50</f>
        <v>0</v>
      </c>
      <c r="P21" s="140">
        <f t="shared" si="0"/>
        <v>0</v>
      </c>
      <c r="R21" s="139">
        <f>+[1]Totals!AR50</f>
        <v>113081</v>
      </c>
      <c r="S21" s="98">
        <f>+[1]Totals!AX50</f>
        <v>0</v>
      </c>
      <c r="T21" s="98">
        <f>+[1]Totals!BD50</f>
        <v>0</v>
      </c>
      <c r="U21" s="140">
        <f t="shared" si="1"/>
        <v>113081</v>
      </c>
      <c r="W21" s="139">
        <f>+[1]Totals!BQ50</f>
        <v>1518801</v>
      </c>
      <c r="X21" s="98">
        <f>+[1]Totals!BW50</f>
        <v>0</v>
      </c>
      <c r="Y21" s="98">
        <f>+[1]Totals!CC50</f>
        <v>0</v>
      </c>
      <c r="Z21" s="140">
        <f t="shared" si="2"/>
        <v>1518801</v>
      </c>
    </row>
    <row r="22" spans="1:26" x14ac:dyDescent="0.3">
      <c r="A22" s="23" t="s">
        <v>45</v>
      </c>
      <c r="B22" s="23"/>
      <c r="C22" s="139">
        <v>20956823</v>
      </c>
      <c r="D22" s="98">
        <v>29400</v>
      </c>
      <c r="E22" s="98">
        <v>0</v>
      </c>
      <c r="F22" s="140">
        <v>20986223</v>
      </c>
      <c r="H22" s="139">
        <v>5722040</v>
      </c>
      <c r="I22" s="98">
        <v>204450</v>
      </c>
      <c r="J22" s="98">
        <v>0</v>
      </c>
      <c r="K22" s="140">
        <v>5926490</v>
      </c>
      <c r="M22" s="139">
        <f>+[1]Totals!T51</f>
        <v>7983779</v>
      </c>
      <c r="N22" s="98">
        <f>+[1]Totals!Z51</f>
        <v>51450</v>
      </c>
      <c r="O22" s="98">
        <f>+[1]Totals!AF51</f>
        <v>0</v>
      </c>
      <c r="P22" s="140">
        <f t="shared" si="0"/>
        <v>8035229</v>
      </c>
      <c r="R22" s="139">
        <f>+[1]Totals!AR51</f>
        <v>21310726</v>
      </c>
      <c r="S22" s="98">
        <f>+[1]Totals!AX51</f>
        <v>90750</v>
      </c>
      <c r="T22" s="98">
        <f>+[1]Totals!BD51</f>
        <v>0</v>
      </c>
      <c r="U22" s="140">
        <f t="shared" si="1"/>
        <v>21401476</v>
      </c>
      <c r="W22" s="139">
        <f>+[1]Totals!BQ51</f>
        <v>1440747</v>
      </c>
      <c r="X22" s="98">
        <f>+[1]Totals!BW51</f>
        <v>36000</v>
      </c>
      <c r="Y22" s="98">
        <f>+[1]Totals!CC51</f>
        <v>50000</v>
      </c>
      <c r="Z22" s="140">
        <f t="shared" si="2"/>
        <v>1526747</v>
      </c>
    </row>
    <row r="23" spans="1:26" x14ac:dyDescent="0.3">
      <c r="A23" s="23" t="s">
        <v>46</v>
      </c>
      <c r="B23" s="23"/>
      <c r="C23" s="139">
        <v>113700</v>
      </c>
      <c r="D23" s="98">
        <v>0</v>
      </c>
      <c r="E23" s="98">
        <v>0</v>
      </c>
      <c r="F23" s="140">
        <v>113700</v>
      </c>
      <c r="H23" s="139">
        <v>40000</v>
      </c>
      <c r="I23" s="98">
        <v>0</v>
      </c>
      <c r="J23" s="98">
        <v>0</v>
      </c>
      <c r="K23" s="140">
        <v>40000</v>
      </c>
      <c r="M23" s="139">
        <f>+[1]Totals!T52</f>
        <v>0</v>
      </c>
      <c r="N23" s="98">
        <f>+[1]Totals!Z52</f>
        <v>0</v>
      </c>
      <c r="O23" s="98">
        <f>+[1]Totals!AF52</f>
        <v>0</v>
      </c>
      <c r="P23" s="140">
        <f t="shared" si="0"/>
        <v>0</v>
      </c>
      <c r="R23" s="139">
        <f>+[1]Totals!AR52</f>
        <v>40000</v>
      </c>
      <c r="S23" s="98">
        <f>+[1]Totals!AX52</f>
        <v>0</v>
      </c>
      <c r="T23" s="98">
        <f>+[1]Totals!BD52</f>
        <v>0</v>
      </c>
      <c r="U23" s="140">
        <f t="shared" si="1"/>
        <v>40000</v>
      </c>
      <c r="W23" s="139">
        <f>+[1]Totals!BQ52</f>
        <v>0</v>
      </c>
      <c r="X23" s="98">
        <f>+[1]Totals!BW52</f>
        <v>0</v>
      </c>
      <c r="Y23" s="98">
        <f>+[1]Totals!CC52</f>
        <v>0</v>
      </c>
      <c r="Z23" s="140">
        <f t="shared" si="2"/>
        <v>0</v>
      </c>
    </row>
    <row r="24" spans="1:26" x14ac:dyDescent="0.3">
      <c r="A24" s="23" t="s">
        <v>47</v>
      </c>
      <c r="B24" s="23"/>
      <c r="C24" s="139">
        <v>1301586</v>
      </c>
      <c r="D24" s="98">
        <v>0</v>
      </c>
      <c r="E24" s="98">
        <v>0</v>
      </c>
      <c r="F24" s="140">
        <v>1301586</v>
      </c>
      <c r="H24" s="139">
        <v>0</v>
      </c>
      <c r="I24" s="98">
        <v>0</v>
      </c>
      <c r="J24" s="98">
        <v>0</v>
      </c>
      <c r="K24" s="140">
        <v>0</v>
      </c>
      <c r="M24" s="139">
        <f>+[1]Totals!T53</f>
        <v>1540091</v>
      </c>
      <c r="N24" s="98">
        <f>+[1]Totals!Z53</f>
        <v>346720</v>
      </c>
      <c r="O24" s="98">
        <f>+[1]Totals!AF53</f>
        <v>0</v>
      </c>
      <c r="P24" s="140">
        <f t="shared" si="0"/>
        <v>1886811</v>
      </c>
      <c r="R24" s="139">
        <f>+[1]Totals!AR53</f>
        <v>216163</v>
      </c>
      <c r="S24" s="98">
        <f>+[1]Totals!AX53</f>
        <v>0</v>
      </c>
      <c r="T24" s="98">
        <f>+[1]Totals!BD53</f>
        <v>0</v>
      </c>
      <c r="U24" s="140">
        <f t="shared" si="1"/>
        <v>216163</v>
      </c>
      <c r="W24" s="139">
        <f>+[1]Totals!BQ53</f>
        <v>223834</v>
      </c>
      <c r="X24" s="98">
        <f>+[1]Totals!BW53</f>
        <v>0</v>
      </c>
      <c r="Y24" s="98">
        <f>+[1]Totals!CC53</f>
        <v>0</v>
      </c>
      <c r="Z24" s="140">
        <f t="shared" si="2"/>
        <v>223834</v>
      </c>
    </row>
    <row r="25" spans="1:26" x14ac:dyDescent="0.3">
      <c r="A25" s="23" t="s">
        <v>48</v>
      </c>
      <c r="B25" s="23"/>
      <c r="C25" s="139">
        <v>17148878</v>
      </c>
      <c r="D25" s="98">
        <v>1507795</v>
      </c>
      <c r="E25" s="98">
        <v>0</v>
      </c>
      <c r="F25" s="140">
        <v>18656673</v>
      </c>
      <c r="H25" s="139">
        <v>8274817</v>
      </c>
      <c r="I25" s="98">
        <v>3947500</v>
      </c>
      <c r="J25" s="98">
        <v>0</v>
      </c>
      <c r="K25" s="140">
        <v>12222317</v>
      </c>
      <c r="M25" s="139">
        <f>+[1]Totals!T54</f>
        <v>3410704</v>
      </c>
      <c r="N25" s="98">
        <f>+[1]Totals!Z54</f>
        <v>3727769</v>
      </c>
      <c r="O25" s="98">
        <f>+[1]Totals!AF54</f>
        <v>1604665</v>
      </c>
      <c r="P25" s="140">
        <f t="shared" si="0"/>
        <v>8743138</v>
      </c>
      <c r="R25" s="139">
        <f>+[1]Totals!AR54</f>
        <v>1343870</v>
      </c>
      <c r="S25" s="98">
        <f>+[1]Totals!AX54</f>
        <v>1343040</v>
      </c>
      <c r="T25" s="98">
        <f>+[1]Totals!BD54</f>
        <v>463510</v>
      </c>
      <c r="U25" s="140">
        <f t="shared" si="1"/>
        <v>3150420</v>
      </c>
      <c r="W25" s="139">
        <f>+[1]Totals!BQ54</f>
        <v>4953800</v>
      </c>
      <c r="X25" s="98">
        <f>+[1]Totals!BW54</f>
        <v>9073450</v>
      </c>
      <c r="Y25" s="98">
        <f>+[1]Totals!CC54</f>
        <v>5159350</v>
      </c>
      <c r="Z25" s="140">
        <f t="shared" si="2"/>
        <v>19186600</v>
      </c>
    </row>
    <row r="26" spans="1:26" x14ac:dyDescent="0.3">
      <c r="A26" s="23" t="s">
        <v>49</v>
      </c>
      <c r="B26" s="23"/>
      <c r="C26" s="139">
        <v>9454400</v>
      </c>
      <c r="D26" s="98">
        <v>0</v>
      </c>
      <c r="E26" s="98">
        <v>0</v>
      </c>
      <c r="F26" s="140">
        <v>9454400</v>
      </c>
      <c r="H26" s="139">
        <v>723550</v>
      </c>
      <c r="I26" s="98">
        <v>0</v>
      </c>
      <c r="J26" s="98">
        <v>0</v>
      </c>
      <c r="K26" s="140">
        <v>723550</v>
      </c>
      <c r="M26" s="139">
        <f>+[1]Totals!T55</f>
        <v>2012000</v>
      </c>
      <c r="N26" s="98">
        <f>+[1]Totals!Z55</f>
        <v>0</v>
      </c>
      <c r="O26" s="98">
        <f>+[1]Totals!AF55</f>
        <v>0</v>
      </c>
      <c r="P26" s="140">
        <f t="shared" si="0"/>
        <v>2012000</v>
      </c>
      <c r="R26" s="139">
        <f>+[1]Totals!AR55</f>
        <v>9675655</v>
      </c>
      <c r="S26" s="98">
        <f>+[1]Totals!AX55</f>
        <v>0</v>
      </c>
      <c r="T26" s="98">
        <f>+[1]Totals!BD55</f>
        <v>234900</v>
      </c>
      <c r="U26" s="140">
        <f t="shared" si="1"/>
        <v>9910555</v>
      </c>
      <c r="W26" s="139">
        <f>+[1]Totals!BQ55</f>
        <v>0</v>
      </c>
      <c r="X26" s="98">
        <f>+[1]Totals!BW55</f>
        <v>0</v>
      </c>
      <c r="Y26" s="98">
        <f>+[1]Totals!CC55</f>
        <v>0</v>
      </c>
      <c r="Z26" s="140">
        <f t="shared" si="2"/>
        <v>0</v>
      </c>
    </row>
    <row r="27" spans="1:26" x14ac:dyDescent="0.3">
      <c r="A27" t="s">
        <v>50</v>
      </c>
      <c r="C27" s="139">
        <v>1514000</v>
      </c>
      <c r="D27" s="98">
        <v>0</v>
      </c>
      <c r="E27" s="98">
        <v>0</v>
      </c>
      <c r="F27" s="140">
        <v>1514000</v>
      </c>
      <c r="H27" s="139">
        <v>0</v>
      </c>
      <c r="I27" s="98">
        <v>0</v>
      </c>
      <c r="J27" s="98">
        <v>0</v>
      </c>
      <c r="K27" s="140">
        <v>0</v>
      </c>
      <c r="M27" s="139">
        <f>+[1]Totals!T56</f>
        <v>0</v>
      </c>
      <c r="N27" s="98">
        <f>+[1]Totals!Z56</f>
        <v>243553</v>
      </c>
      <c r="O27" s="98">
        <f>+[1]Totals!AF56</f>
        <v>0</v>
      </c>
      <c r="P27" s="140">
        <f t="shared" si="0"/>
        <v>243553</v>
      </c>
      <c r="R27" s="139">
        <f>+[1]Totals!AR56</f>
        <v>986842</v>
      </c>
      <c r="S27" s="98">
        <f>+[1]Totals!AX56</f>
        <v>740514</v>
      </c>
      <c r="T27" s="98">
        <f>+[1]Totals!BD56</f>
        <v>0</v>
      </c>
      <c r="U27" s="140">
        <f t="shared" si="1"/>
        <v>1727356</v>
      </c>
      <c r="W27" s="139">
        <f>+[1]Totals!BQ56</f>
        <v>0</v>
      </c>
      <c r="X27" s="98">
        <f>+[1]Totals!BW56</f>
        <v>0</v>
      </c>
      <c r="Y27" s="98">
        <f>+[1]Totals!CC56</f>
        <v>0</v>
      </c>
      <c r="Z27" s="140">
        <f t="shared" si="2"/>
        <v>0</v>
      </c>
    </row>
    <row r="28" spans="1:26" x14ac:dyDescent="0.3">
      <c r="A28" s="23" t="s">
        <v>51</v>
      </c>
      <c r="B28" s="23"/>
      <c r="C28" s="139">
        <v>2318578</v>
      </c>
      <c r="D28" s="98">
        <v>249218</v>
      </c>
      <c r="E28" s="98">
        <v>0</v>
      </c>
      <c r="F28" s="140">
        <v>2567796</v>
      </c>
      <c r="H28" s="139">
        <v>9425052</v>
      </c>
      <c r="I28" s="98">
        <v>1317138</v>
      </c>
      <c r="J28" s="98">
        <v>0</v>
      </c>
      <c r="K28" s="140">
        <v>10742190</v>
      </c>
      <c r="M28" s="139">
        <f>+[1]Totals!T57</f>
        <v>9232802</v>
      </c>
      <c r="N28" s="98">
        <f>+[1]Totals!Z57</f>
        <v>2595760</v>
      </c>
      <c r="O28" s="98">
        <f>+[1]Totals!AF57</f>
        <v>0</v>
      </c>
      <c r="P28" s="140">
        <f t="shared" si="0"/>
        <v>11828562</v>
      </c>
      <c r="R28" s="139">
        <f>+[1]Totals!AR57</f>
        <v>2508503</v>
      </c>
      <c r="S28" s="98">
        <f>+[1]Totals!AX57</f>
        <v>848100</v>
      </c>
      <c r="T28" s="98">
        <f>+[1]Totals!BD57</f>
        <v>85000</v>
      </c>
      <c r="U28" s="140">
        <f t="shared" si="1"/>
        <v>3441603</v>
      </c>
      <c r="W28" s="139">
        <f>+[1]Totals!BQ57</f>
        <v>7864949</v>
      </c>
      <c r="X28" s="98">
        <f>+[1]Totals!BW57</f>
        <v>3919794</v>
      </c>
      <c r="Y28" s="98">
        <f>+[1]Totals!CC57</f>
        <v>80000</v>
      </c>
      <c r="Z28" s="140">
        <f t="shared" si="2"/>
        <v>11864743</v>
      </c>
    </row>
    <row r="29" spans="1:26" x14ac:dyDescent="0.3">
      <c r="A29" s="23" t="s">
        <v>52</v>
      </c>
      <c r="B29" s="23"/>
      <c r="C29" s="139">
        <v>550000</v>
      </c>
      <c r="D29" s="98">
        <v>0</v>
      </c>
      <c r="E29" s="98">
        <v>0</v>
      </c>
      <c r="F29" s="140">
        <v>550000</v>
      </c>
      <c r="H29" s="139">
        <v>239400</v>
      </c>
      <c r="I29" s="98">
        <v>9000</v>
      </c>
      <c r="J29" s="98">
        <v>0</v>
      </c>
      <c r="K29" s="140">
        <v>248400</v>
      </c>
      <c r="M29" s="139">
        <f>+[1]Totals!T58</f>
        <v>0</v>
      </c>
      <c r="N29" s="98">
        <f>+[1]Totals!Z58</f>
        <v>0</v>
      </c>
      <c r="O29" s="98">
        <f>+[1]Totals!AF58</f>
        <v>2983264</v>
      </c>
      <c r="P29" s="140">
        <f t="shared" si="0"/>
        <v>2983264</v>
      </c>
      <c r="R29" s="139">
        <f>+[1]Totals!AR58</f>
        <v>0</v>
      </c>
      <c r="S29" s="98">
        <f>+[1]Totals!AX58</f>
        <v>0</v>
      </c>
      <c r="T29" s="98">
        <f>+[1]Totals!BD58</f>
        <v>279000</v>
      </c>
      <c r="U29" s="140">
        <f t="shared" si="1"/>
        <v>279000</v>
      </c>
      <c r="W29" s="139">
        <f>+[1]Totals!BQ58</f>
        <v>0</v>
      </c>
      <c r="X29" s="98">
        <f>+[1]Totals!BW58</f>
        <v>0</v>
      </c>
      <c r="Y29" s="98">
        <f>+[1]Totals!CC58</f>
        <v>1108143</v>
      </c>
      <c r="Z29" s="140">
        <f t="shared" si="2"/>
        <v>1108143</v>
      </c>
    </row>
    <row r="30" spans="1:26" x14ac:dyDescent="0.3">
      <c r="A30" s="23" t="s">
        <v>53</v>
      </c>
      <c r="B30" s="23"/>
      <c r="C30" s="139">
        <v>18152300</v>
      </c>
      <c r="D30" s="98">
        <v>75300</v>
      </c>
      <c r="E30" s="98">
        <v>0</v>
      </c>
      <c r="F30" s="140">
        <v>18227600</v>
      </c>
      <c r="H30" s="139">
        <v>9570450</v>
      </c>
      <c r="I30" s="98">
        <v>277350</v>
      </c>
      <c r="J30" s="98">
        <v>0</v>
      </c>
      <c r="K30" s="140">
        <v>9847800</v>
      </c>
      <c r="M30" s="139">
        <f>+[1]Totals!T59</f>
        <v>5597700</v>
      </c>
      <c r="N30" s="98">
        <f>+[1]Totals!Z59</f>
        <v>0</v>
      </c>
      <c r="O30" s="98">
        <f>+[1]Totals!AF59</f>
        <v>0</v>
      </c>
      <c r="P30" s="140">
        <f t="shared" si="0"/>
        <v>5597700</v>
      </c>
      <c r="R30" s="139">
        <f>+[1]Totals!AR59</f>
        <v>5548300</v>
      </c>
      <c r="S30" s="98">
        <f>+[1]Totals!AX59</f>
        <v>300000</v>
      </c>
      <c r="T30" s="98">
        <f>+[1]Totals!BD59</f>
        <v>0</v>
      </c>
      <c r="U30" s="140">
        <f t="shared" si="1"/>
        <v>5848300</v>
      </c>
      <c r="W30" s="139">
        <f>+[1]Totals!BQ59</f>
        <v>966300</v>
      </c>
      <c r="X30" s="98">
        <f>+[1]Totals!BW59</f>
        <v>0</v>
      </c>
      <c r="Y30" s="98">
        <f>+[1]Totals!CC59</f>
        <v>0</v>
      </c>
      <c r="Z30" s="140">
        <f t="shared" si="2"/>
        <v>966300</v>
      </c>
    </row>
    <row r="31" spans="1:26" x14ac:dyDescent="0.3">
      <c r="A31" s="23" t="s">
        <v>54</v>
      </c>
      <c r="B31" s="23"/>
      <c r="C31" s="139">
        <v>10651918</v>
      </c>
      <c r="D31" s="98">
        <v>3200000</v>
      </c>
      <c r="E31" s="98">
        <v>0</v>
      </c>
      <c r="F31" s="140">
        <v>13851918</v>
      </c>
      <c r="H31" s="139">
        <v>426600</v>
      </c>
      <c r="I31" s="98">
        <v>1000000</v>
      </c>
      <c r="J31" s="98">
        <v>0</v>
      </c>
      <c r="K31" s="140">
        <v>1426600</v>
      </c>
      <c r="M31" s="139">
        <f>+[1]Totals!T60</f>
        <v>0</v>
      </c>
      <c r="N31" s="98">
        <f>+[1]Totals!Z60</f>
        <v>6192562</v>
      </c>
      <c r="O31" s="98">
        <f>+[1]Totals!AF60</f>
        <v>2420668</v>
      </c>
      <c r="P31" s="140">
        <f t="shared" si="0"/>
        <v>8613230</v>
      </c>
      <c r="R31" s="139">
        <f>+[1]Totals!AR60</f>
        <v>0</v>
      </c>
      <c r="S31" s="98">
        <f>+[1]Totals!AX60</f>
        <v>1009350</v>
      </c>
      <c r="T31" s="98">
        <f>+[1]Totals!BD60</f>
        <v>1845415</v>
      </c>
      <c r="U31" s="140">
        <f t="shared" si="1"/>
        <v>2854765</v>
      </c>
      <c r="W31" s="139">
        <f>+[1]Totals!BQ60</f>
        <v>30527</v>
      </c>
      <c r="X31" s="98">
        <f>+[1]Totals!BW60</f>
        <v>1200000</v>
      </c>
      <c r="Y31" s="98">
        <f>+[1]Totals!CC60</f>
        <v>869721</v>
      </c>
      <c r="Z31" s="140">
        <f t="shared" si="2"/>
        <v>2100248</v>
      </c>
    </row>
    <row r="32" spans="1:26" x14ac:dyDescent="0.3">
      <c r="A32" s="23" t="s">
        <v>55</v>
      </c>
      <c r="B32" s="23"/>
      <c r="C32" s="139">
        <v>17310450</v>
      </c>
      <c r="D32" s="98">
        <v>0</v>
      </c>
      <c r="E32" s="98">
        <v>900000</v>
      </c>
      <c r="F32" s="140">
        <v>18210450</v>
      </c>
      <c r="H32" s="139">
        <v>1230200</v>
      </c>
      <c r="I32" s="98">
        <v>3300</v>
      </c>
      <c r="J32" s="98">
        <v>60000</v>
      </c>
      <c r="K32" s="140">
        <v>1293500</v>
      </c>
      <c r="M32" s="139">
        <f>+[1]Totals!T61</f>
        <v>1535000</v>
      </c>
      <c r="N32" s="98">
        <f>+[1]Totals!Z61</f>
        <v>30700</v>
      </c>
      <c r="O32" s="98">
        <f>+[1]Totals!AF61</f>
        <v>361000</v>
      </c>
      <c r="P32" s="140">
        <f t="shared" si="0"/>
        <v>1926700</v>
      </c>
      <c r="R32" s="139">
        <f>+[1]Totals!AR61</f>
        <v>8826895</v>
      </c>
      <c r="S32" s="98">
        <f>+[1]Totals!AX61</f>
        <v>3186268</v>
      </c>
      <c r="T32" s="98">
        <f>+[1]Totals!BD61</f>
        <v>479000</v>
      </c>
      <c r="U32" s="140">
        <f t="shared" si="1"/>
        <v>12492163</v>
      </c>
      <c r="W32" s="139">
        <f>+[1]Totals!BQ61</f>
        <v>1111000</v>
      </c>
      <c r="X32" s="98">
        <f>+[1]Totals!BW61</f>
        <v>600000</v>
      </c>
      <c r="Y32" s="98">
        <f>+[1]Totals!CC61</f>
        <v>1591810</v>
      </c>
      <c r="Z32" s="140">
        <f t="shared" si="2"/>
        <v>3302810</v>
      </c>
    </row>
    <row r="33" spans="1:26" x14ac:dyDescent="0.3">
      <c r="A33" s="23" t="s">
        <v>56</v>
      </c>
      <c r="B33" s="23"/>
      <c r="C33" s="139">
        <v>558240</v>
      </c>
      <c r="D33" s="98">
        <v>0</v>
      </c>
      <c r="E33" s="98">
        <v>0</v>
      </c>
      <c r="F33" s="140">
        <v>558240</v>
      </c>
      <c r="H33" s="139">
        <v>992696</v>
      </c>
      <c r="I33" s="98">
        <v>0</v>
      </c>
      <c r="J33" s="98">
        <v>0</v>
      </c>
      <c r="K33" s="140">
        <v>992696</v>
      </c>
      <c r="M33" s="139">
        <f>+[1]Totals!T62</f>
        <v>0</v>
      </c>
      <c r="N33" s="98">
        <f>+[1]Totals!Z62</f>
        <v>0</v>
      </c>
      <c r="O33" s="98">
        <f>+[1]Totals!AF62</f>
        <v>0</v>
      </c>
      <c r="P33" s="140">
        <f t="shared" si="0"/>
        <v>0</v>
      </c>
      <c r="R33" s="139">
        <f>+[1]Totals!AR62</f>
        <v>0</v>
      </c>
      <c r="S33" s="98">
        <f>+[1]Totals!AX62</f>
        <v>0</v>
      </c>
      <c r="T33" s="98">
        <f>+[1]Totals!BD62</f>
        <v>0</v>
      </c>
      <c r="U33" s="140">
        <f t="shared" si="1"/>
        <v>0</v>
      </c>
      <c r="W33" s="139">
        <f>+[1]Totals!BQ62</f>
        <v>1805770</v>
      </c>
      <c r="X33" s="98">
        <f>+[1]Totals!BW62</f>
        <v>0</v>
      </c>
      <c r="Y33" s="98">
        <f>+[1]Totals!CC62</f>
        <v>0</v>
      </c>
      <c r="Z33" s="140">
        <f t="shared" si="2"/>
        <v>1805770</v>
      </c>
    </row>
    <row r="34" spans="1:26" x14ac:dyDescent="0.3">
      <c r="A34" s="23" t="s">
        <v>57</v>
      </c>
      <c r="B34" s="23"/>
      <c r="C34" s="139">
        <v>10198855</v>
      </c>
      <c r="D34" s="98">
        <v>1466505</v>
      </c>
      <c r="E34" s="98">
        <v>0</v>
      </c>
      <c r="F34" s="140">
        <v>11665360</v>
      </c>
      <c r="H34" s="139">
        <v>6652953</v>
      </c>
      <c r="I34" s="98">
        <v>1840072</v>
      </c>
      <c r="J34" s="98">
        <v>2957227</v>
      </c>
      <c r="K34" s="140">
        <v>11450252</v>
      </c>
      <c r="M34" s="139">
        <f>+[1]Totals!T63</f>
        <v>25510</v>
      </c>
      <c r="N34" s="98">
        <f>+[1]Totals!Z63</f>
        <v>5658950</v>
      </c>
      <c r="O34" s="98">
        <f>+[1]Totals!AF63</f>
        <v>0</v>
      </c>
      <c r="P34" s="140">
        <f t="shared" si="0"/>
        <v>5684460</v>
      </c>
      <c r="R34" s="139">
        <f>+[1]Totals!AR63</f>
        <v>82300</v>
      </c>
      <c r="S34" s="98">
        <f>+[1]Totals!AX63</f>
        <v>6194500</v>
      </c>
      <c r="T34" s="98">
        <f>+[1]Totals!BD63</f>
        <v>1789950</v>
      </c>
      <c r="U34" s="140">
        <f t="shared" si="1"/>
        <v>8066750</v>
      </c>
      <c r="W34" s="139">
        <f>+[1]Totals!BQ63</f>
        <v>22180</v>
      </c>
      <c r="X34" s="98">
        <f>+[1]Totals!BW63</f>
        <v>7509550</v>
      </c>
      <c r="Y34" s="98">
        <f>+[1]Totals!CC63</f>
        <v>1585850</v>
      </c>
      <c r="Z34" s="140">
        <f t="shared" si="2"/>
        <v>9117580</v>
      </c>
    </row>
    <row r="35" spans="1:26" x14ac:dyDescent="0.3">
      <c r="A35" s="23" t="s">
        <v>58</v>
      </c>
      <c r="B35" s="23"/>
      <c r="C35" s="139">
        <v>26649</v>
      </c>
      <c r="D35" s="98">
        <v>1000</v>
      </c>
      <c r="E35" s="98">
        <v>0</v>
      </c>
      <c r="F35" s="140">
        <v>27649</v>
      </c>
      <c r="H35" s="139">
        <v>0</v>
      </c>
      <c r="I35" s="98">
        <v>175000</v>
      </c>
      <c r="J35" s="98">
        <v>0</v>
      </c>
      <c r="K35" s="140">
        <v>175000</v>
      </c>
      <c r="M35" s="139">
        <f>+[1]Totals!T64</f>
        <v>0</v>
      </c>
      <c r="N35" s="98">
        <f>+[1]Totals!Z64</f>
        <v>0</v>
      </c>
      <c r="O35" s="98">
        <f>+[1]Totals!AF64</f>
        <v>0</v>
      </c>
      <c r="P35" s="140">
        <f t="shared" si="0"/>
        <v>0</v>
      </c>
      <c r="R35" s="139">
        <f>+[1]Totals!AR64</f>
        <v>0</v>
      </c>
      <c r="S35" s="98">
        <f>+[1]Totals!AX64</f>
        <v>0</v>
      </c>
      <c r="T35" s="98">
        <f>+[1]Totals!BD64</f>
        <v>0</v>
      </c>
      <c r="U35" s="140">
        <f t="shared" si="1"/>
        <v>0</v>
      </c>
      <c r="W35" s="139">
        <f>+[1]Totals!BQ64</f>
        <v>0</v>
      </c>
      <c r="X35" s="98">
        <f>+[1]Totals!BW64</f>
        <v>160255</v>
      </c>
      <c r="Y35" s="98">
        <f>+[1]Totals!CC64</f>
        <v>0</v>
      </c>
      <c r="Z35" s="140">
        <f t="shared" si="2"/>
        <v>160255</v>
      </c>
    </row>
    <row r="36" spans="1:26" x14ac:dyDescent="0.3">
      <c r="A36" s="23" t="s">
        <v>59</v>
      </c>
      <c r="B36" s="23"/>
      <c r="C36" s="139">
        <v>13087597</v>
      </c>
      <c r="D36" s="98">
        <v>7392</v>
      </c>
      <c r="E36" s="98">
        <v>0</v>
      </c>
      <c r="F36" s="140">
        <v>13094989</v>
      </c>
      <c r="H36" s="139">
        <v>3937358</v>
      </c>
      <c r="I36" s="98">
        <v>5000</v>
      </c>
      <c r="J36" s="98">
        <v>0</v>
      </c>
      <c r="K36" s="140">
        <v>3942358</v>
      </c>
      <c r="M36" s="139">
        <f>+[1]Totals!T65</f>
        <v>5645530</v>
      </c>
      <c r="N36" s="98">
        <f>+[1]Totals!Z65</f>
        <v>2109600</v>
      </c>
      <c r="O36" s="98">
        <f>+[1]Totals!AF65</f>
        <v>2316600</v>
      </c>
      <c r="P36" s="140">
        <f t="shared" si="0"/>
        <v>10071730</v>
      </c>
      <c r="R36" s="139">
        <f>+[1]Totals!AR65</f>
        <v>2525780</v>
      </c>
      <c r="S36" s="98">
        <f>+[1]Totals!AX65</f>
        <v>2565500</v>
      </c>
      <c r="T36" s="98">
        <f>+[1]Totals!BD65</f>
        <v>756000</v>
      </c>
      <c r="U36" s="140">
        <f t="shared" si="1"/>
        <v>5847280</v>
      </c>
      <c r="W36" s="139">
        <f>+[1]Totals!BQ65</f>
        <v>4547331</v>
      </c>
      <c r="X36" s="98">
        <f>+[1]Totals!BW65</f>
        <v>4026750</v>
      </c>
      <c r="Y36" s="98">
        <f>+[1]Totals!CC65</f>
        <v>3334450</v>
      </c>
      <c r="Z36" s="140">
        <f t="shared" si="2"/>
        <v>11908531</v>
      </c>
    </row>
    <row r="37" spans="1:26" x14ac:dyDescent="0.3">
      <c r="A37" s="23" t="s">
        <v>60</v>
      </c>
      <c r="B37" s="23"/>
      <c r="C37" s="139">
        <v>50278533</v>
      </c>
      <c r="D37" s="98">
        <v>1811400</v>
      </c>
      <c r="E37" s="98">
        <v>0</v>
      </c>
      <c r="F37" s="140">
        <v>52089933</v>
      </c>
      <c r="H37" s="139">
        <v>4449900</v>
      </c>
      <c r="I37" s="98">
        <v>11717441</v>
      </c>
      <c r="J37" s="98">
        <v>5567000</v>
      </c>
      <c r="K37" s="140">
        <v>21734341</v>
      </c>
      <c r="M37" s="139">
        <f>+[1]Totals!T66</f>
        <v>1433000</v>
      </c>
      <c r="N37" s="98">
        <f>+[1]Totals!Z66</f>
        <v>33048807</v>
      </c>
      <c r="O37" s="98">
        <f>+[1]Totals!AF66</f>
        <v>2833598</v>
      </c>
      <c r="P37" s="140">
        <f t="shared" si="0"/>
        <v>37315405</v>
      </c>
      <c r="R37" s="139">
        <f>+[1]Totals!AR66</f>
        <v>2636080</v>
      </c>
      <c r="S37" s="98">
        <f>+[1]Totals!AX66</f>
        <v>25660414</v>
      </c>
      <c r="T37" s="98">
        <f>+[1]Totals!BD66</f>
        <v>126024</v>
      </c>
      <c r="U37" s="140">
        <f t="shared" si="1"/>
        <v>28422518</v>
      </c>
      <c r="W37" s="139">
        <f>+[1]Totals!BQ66</f>
        <v>4197815</v>
      </c>
      <c r="X37" s="98">
        <f>+[1]Totals!BW66</f>
        <v>11929066</v>
      </c>
      <c r="Y37" s="98">
        <f>+[1]Totals!CC66</f>
        <v>5965243</v>
      </c>
      <c r="Z37" s="140">
        <f t="shared" si="2"/>
        <v>22092124</v>
      </c>
    </row>
    <row r="38" spans="1:26" x14ac:dyDescent="0.3">
      <c r="A38" s="23" t="s">
        <v>61</v>
      </c>
      <c r="B38" s="23"/>
      <c r="C38" s="139">
        <v>3850772</v>
      </c>
      <c r="D38" s="98">
        <v>1527328</v>
      </c>
      <c r="E38" s="98">
        <v>1200000</v>
      </c>
      <c r="F38" s="140">
        <v>6578100</v>
      </c>
      <c r="H38" s="139">
        <v>1530371</v>
      </c>
      <c r="I38" s="98">
        <v>0</v>
      </c>
      <c r="J38" s="98">
        <v>0</v>
      </c>
      <c r="K38" s="140">
        <v>1530371</v>
      </c>
      <c r="M38" s="139">
        <f>+[1]Totals!T67</f>
        <v>1227264</v>
      </c>
      <c r="N38" s="98">
        <f>+[1]Totals!Z67</f>
        <v>0</v>
      </c>
      <c r="O38" s="98">
        <f>+[1]Totals!AF67</f>
        <v>0</v>
      </c>
      <c r="P38" s="140">
        <f t="shared" si="0"/>
        <v>1227264</v>
      </c>
      <c r="R38" s="139">
        <f>+[1]Totals!AR67</f>
        <v>1300000</v>
      </c>
      <c r="S38" s="98">
        <f>+[1]Totals!AX67</f>
        <v>3508475</v>
      </c>
      <c r="T38" s="98">
        <f>+[1]Totals!BD67</f>
        <v>0</v>
      </c>
      <c r="U38" s="140">
        <f t="shared" si="1"/>
        <v>4808475</v>
      </c>
      <c r="W38" s="139">
        <f>+[1]Totals!BQ67</f>
        <v>150000</v>
      </c>
      <c r="X38" s="98">
        <f>+[1]Totals!BW67</f>
        <v>1571700</v>
      </c>
      <c r="Y38" s="98">
        <f>+[1]Totals!CC67</f>
        <v>0</v>
      </c>
      <c r="Z38" s="140">
        <f t="shared" si="2"/>
        <v>1721700</v>
      </c>
    </row>
    <row r="39" spans="1:26" x14ac:dyDescent="0.3">
      <c r="A39" s="23" t="s">
        <v>62</v>
      </c>
      <c r="B39" s="23"/>
      <c r="C39" s="139">
        <v>11205602</v>
      </c>
      <c r="D39" s="98">
        <v>13200</v>
      </c>
      <c r="E39" s="98">
        <v>0</v>
      </c>
      <c r="F39" s="140">
        <v>11218802</v>
      </c>
      <c r="H39" s="139">
        <v>1525000</v>
      </c>
      <c r="I39" s="98">
        <v>0</v>
      </c>
      <c r="J39" s="98">
        <v>0</v>
      </c>
      <c r="K39" s="140">
        <v>1525000</v>
      </c>
      <c r="M39" s="139">
        <f>+[1]Totals!T68</f>
        <v>6645200</v>
      </c>
      <c r="N39" s="98">
        <f>+[1]Totals!Z68</f>
        <v>0</v>
      </c>
      <c r="O39" s="98">
        <f>+[1]Totals!AF68</f>
        <v>0</v>
      </c>
      <c r="P39" s="140">
        <f t="shared" si="0"/>
        <v>6645200</v>
      </c>
      <c r="R39" s="139">
        <f>+[1]Totals!AR68</f>
        <v>567000</v>
      </c>
      <c r="S39" s="98">
        <f>+[1]Totals!AX68</f>
        <v>1532845</v>
      </c>
      <c r="T39" s="98">
        <f>+[1]Totals!BD68</f>
        <v>300000</v>
      </c>
      <c r="U39" s="140">
        <f t="shared" si="1"/>
        <v>2399845</v>
      </c>
      <c r="W39" s="139">
        <f>+[1]Totals!BQ68</f>
        <v>30000</v>
      </c>
      <c r="X39" s="98">
        <f>+[1]Totals!BW68</f>
        <v>0</v>
      </c>
      <c r="Y39" s="98">
        <f>+[1]Totals!CC68</f>
        <v>1732986</v>
      </c>
      <c r="Z39" s="140">
        <f t="shared" si="2"/>
        <v>1762986</v>
      </c>
    </row>
    <row r="40" spans="1:26" x14ac:dyDescent="0.3">
      <c r="A40" s="23" t="s">
        <v>63</v>
      </c>
      <c r="B40" s="23"/>
      <c r="C40" s="139">
        <v>676120</v>
      </c>
      <c r="D40" s="98">
        <v>4410393</v>
      </c>
      <c r="E40" s="98">
        <v>0</v>
      </c>
      <c r="F40" s="140">
        <v>5086513</v>
      </c>
      <c r="H40" s="139">
        <v>20000</v>
      </c>
      <c r="I40" s="98">
        <v>491025</v>
      </c>
      <c r="J40" s="98">
        <v>0</v>
      </c>
      <c r="K40" s="140">
        <v>511025</v>
      </c>
      <c r="M40" s="139">
        <f>+[1]Totals!T69</f>
        <v>20000</v>
      </c>
      <c r="N40" s="98">
        <f>+[1]Totals!Z69</f>
        <v>660631</v>
      </c>
      <c r="O40" s="98">
        <f>+[1]Totals!AF69</f>
        <v>0</v>
      </c>
      <c r="P40" s="140">
        <f t="shared" si="0"/>
        <v>680631</v>
      </c>
      <c r="R40" s="139">
        <f>+[1]Totals!AR69</f>
        <v>20000</v>
      </c>
      <c r="S40" s="98">
        <f>+[1]Totals!AX69</f>
        <v>669500</v>
      </c>
      <c r="T40" s="98">
        <f>+[1]Totals!BD69</f>
        <v>0</v>
      </c>
      <c r="U40" s="140">
        <f t="shared" si="1"/>
        <v>689500</v>
      </c>
      <c r="W40" s="139">
        <f>+[1]Totals!BQ69</f>
        <v>20000</v>
      </c>
      <c r="X40" s="98">
        <f>+[1]Totals!BW69</f>
        <v>4426531</v>
      </c>
      <c r="Y40" s="98">
        <f>+[1]Totals!CC69</f>
        <v>2405696</v>
      </c>
      <c r="Z40" s="140">
        <f t="shared" si="2"/>
        <v>6852227</v>
      </c>
    </row>
    <row r="41" spans="1:26" x14ac:dyDescent="0.3">
      <c r="A41" s="23" t="s">
        <v>64</v>
      </c>
      <c r="B41" s="23"/>
      <c r="C41" s="139">
        <v>2642960</v>
      </c>
      <c r="D41" s="98">
        <v>0</v>
      </c>
      <c r="E41" s="98">
        <v>0</v>
      </c>
      <c r="F41" s="140">
        <v>2642960</v>
      </c>
      <c r="H41" s="139">
        <v>28006</v>
      </c>
      <c r="I41" s="98">
        <v>0</v>
      </c>
      <c r="J41" s="98">
        <v>0</v>
      </c>
      <c r="K41" s="140">
        <v>28006</v>
      </c>
      <c r="M41" s="139">
        <f>+[1]Totals!T70</f>
        <v>2921039</v>
      </c>
      <c r="N41" s="98">
        <f>+[1]Totals!Z70</f>
        <v>0</v>
      </c>
      <c r="O41" s="98">
        <f>+[1]Totals!AF70</f>
        <v>0</v>
      </c>
      <c r="P41" s="140">
        <f t="shared" si="0"/>
        <v>2921039</v>
      </c>
      <c r="R41" s="139">
        <f>+[1]Totals!AR70</f>
        <v>319451</v>
      </c>
      <c r="S41" s="98">
        <f>+[1]Totals!AX70</f>
        <v>0</v>
      </c>
      <c r="T41" s="98">
        <f>+[1]Totals!BD70</f>
        <v>0</v>
      </c>
      <c r="U41" s="140">
        <f t="shared" si="1"/>
        <v>319451</v>
      </c>
      <c r="W41" s="139">
        <f>+[1]Totals!BQ70</f>
        <v>973389</v>
      </c>
      <c r="X41" s="98">
        <f>+[1]Totals!BW70</f>
        <v>48730</v>
      </c>
      <c r="Y41" s="98">
        <f>+[1]Totals!CC70</f>
        <v>0</v>
      </c>
      <c r="Z41" s="140">
        <f t="shared" si="2"/>
        <v>1022119</v>
      </c>
    </row>
    <row r="42" spans="1:26" x14ac:dyDescent="0.3">
      <c r="A42" s="23" t="s">
        <v>65</v>
      </c>
      <c r="B42" s="23"/>
      <c r="C42" s="139">
        <v>1079</v>
      </c>
      <c r="D42" s="98">
        <v>0</v>
      </c>
      <c r="E42" s="98">
        <v>0</v>
      </c>
      <c r="F42" s="140">
        <v>1079</v>
      </c>
      <c r="H42" s="139">
        <v>0</v>
      </c>
      <c r="I42" s="98">
        <v>0</v>
      </c>
      <c r="J42" s="98">
        <v>0</v>
      </c>
      <c r="K42" s="140">
        <v>0</v>
      </c>
      <c r="M42" s="139">
        <f>+[1]Totals!T71</f>
        <v>0</v>
      </c>
      <c r="N42" s="98">
        <f>+[1]Totals!Z71</f>
        <v>0</v>
      </c>
      <c r="O42" s="98">
        <f>+[1]Totals!AF71</f>
        <v>0</v>
      </c>
      <c r="P42" s="140">
        <f t="shared" si="0"/>
        <v>0</v>
      </c>
      <c r="R42" s="139">
        <f>+[1]Totals!AR71</f>
        <v>0</v>
      </c>
      <c r="S42" s="98">
        <f>+[1]Totals!AX71</f>
        <v>0</v>
      </c>
      <c r="T42" s="98">
        <f>+[1]Totals!BD71</f>
        <v>0</v>
      </c>
      <c r="U42" s="140">
        <f t="shared" si="1"/>
        <v>0</v>
      </c>
      <c r="W42" s="139">
        <f>+[1]Totals!BQ71</f>
        <v>0</v>
      </c>
      <c r="X42" s="98">
        <f>+[1]Totals!BW71</f>
        <v>0</v>
      </c>
      <c r="Y42" s="98">
        <f>+[1]Totals!CC71</f>
        <v>0</v>
      </c>
      <c r="Z42" s="140">
        <f t="shared" si="2"/>
        <v>0</v>
      </c>
    </row>
    <row r="43" spans="1:26" x14ac:dyDescent="0.3">
      <c r="A43" s="23" t="s">
        <v>89</v>
      </c>
      <c r="B43" s="23"/>
      <c r="C43" s="139">
        <v>15881</v>
      </c>
      <c r="D43" s="98">
        <v>0</v>
      </c>
      <c r="E43" s="98">
        <v>0</v>
      </c>
      <c r="F43" s="140">
        <v>15881</v>
      </c>
      <c r="H43" s="139">
        <v>4450</v>
      </c>
      <c r="I43" s="98">
        <v>0</v>
      </c>
      <c r="J43" s="98">
        <v>0</v>
      </c>
      <c r="K43" s="140">
        <v>4450</v>
      </c>
      <c r="M43" s="139">
        <f>+[1]Totals!T72</f>
        <v>10999</v>
      </c>
      <c r="N43" s="98">
        <f>+[1]Totals!Z72</f>
        <v>137300</v>
      </c>
      <c r="O43" s="98">
        <f>+[1]Totals!AF72</f>
        <v>0</v>
      </c>
      <c r="P43" s="140">
        <f t="shared" si="0"/>
        <v>148299</v>
      </c>
      <c r="R43" s="139">
        <f>+[1]Totals!AR72</f>
        <v>0</v>
      </c>
      <c r="S43" s="98">
        <f>+[1]Totals!AX72</f>
        <v>0</v>
      </c>
      <c r="T43" s="98">
        <f>+[1]Totals!BD72</f>
        <v>0</v>
      </c>
      <c r="U43" s="140">
        <f t="shared" si="1"/>
        <v>0</v>
      </c>
      <c r="W43" s="139">
        <f>+[1]Totals!BQ72</f>
        <v>12850</v>
      </c>
      <c r="X43" s="98">
        <f>+[1]Totals!BW72</f>
        <v>0</v>
      </c>
      <c r="Y43" s="98">
        <f>+[1]Totals!CC72</f>
        <v>0</v>
      </c>
      <c r="Z43" s="140">
        <f t="shared" si="2"/>
        <v>12850</v>
      </c>
    </row>
    <row r="44" spans="1:26" x14ac:dyDescent="0.3">
      <c r="A44" t="s">
        <v>67</v>
      </c>
      <c r="C44" s="139">
        <v>13894627</v>
      </c>
      <c r="D44" s="98">
        <v>30500</v>
      </c>
      <c r="E44" s="98">
        <v>0</v>
      </c>
      <c r="F44" s="140">
        <v>13925127</v>
      </c>
      <c r="H44" s="139">
        <v>5879670</v>
      </c>
      <c r="I44" s="98">
        <v>15700</v>
      </c>
      <c r="J44" s="98">
        <v>0</v>
      </c>
      <c r="K44" s="140">
        <v>5895370</v>
      </c>
      <c r="M44" s="139">
        <f>+[1]Totals!T73</f>
        <v>1014050</v>
      </c>
      <c r="N44" s="98">
        <f>+[1]Totals!Z73</f>
        <v>0</v>
      </c>
      <c r="O44" s="98">
        <f>+[1]Totals!AF73</f>
        <v>0</v>
      </c>
      <c r="P44" s="140">
        <f t="shared" si="0"/>
        <v>1014050</v>
      </c>
      <c r="R44" s="139">
        <f>+[1]Totals!AR73</f>
        <v>18618859</v>
      </c>
      <c r="S44" s="98">
        <f>+[1]Totals!AX73</f>
        <v>280000</v>
      </c>
      <c r="T44" s="98">
        <f>+[1]Totals!BD73</f>
        <v>0</v>
      </c>
      <c r="U44" s="140">
        <f t="shared" si="1"/>
        <v>18898859</v>
      </c>
      <c r="W44" s="139">
        <f>+[1]Totals!BQ73</f>
        <v>286000</v>
      </c>
      <c r="X44" s="98">
        <f>+[1]Totals!BW73</f>
        <v>37750</v>
      </c>
      <c r="Y44" s="98">
        <f>+[1]Totals!CC73</f>
        <v>0</v>
      </c>
      <c r="Z44" s="140">
        <f t="shared" si="2"/>
        <v>323750</v>
      </c>
    </row>
    <row r="45" spans="1:26" x14ac:dyDescent="0.3">
      <c r="A45" t="s">
        <v>68</v>
      </c>
      <c r="C45" s="139">
        <v>5311607</v>
      </c>
      <c r="D45" s="98">
        <v>15000</v>
      </c>
      <c r="E45" s="98">
        <v>0</v>
      </c>
      <c r="F45" s="140">
        <v>5326607</v>
      </c>
      <c r="H45" s="139">
        <v>2477851</v>
      </c>
      <c r="I45" s="98">
        <v>203104</v>
      </c>
      <c r="J45" s="98">
        <v>0</v>
      </c>
      <c r="K45" s="140">
        <v>2680955</v>
      </c>
      <c r="M45" s="139">
        <f>+[1]Totals!T74</f>
        <v>2328517</v>
      </c>
      <c r="N45" s="98">
        <f>+[1]Totals!Z74</f>
        <v>288300</v>
      </c>
      <c r="O45" s="98">
        <f>+[1]Totals!AF74</f>
        <v>0</v>
      </c>
      <c r="P45" s="140">
        <f t="shared" si="0"/>
        <v>2616817</v>
      </c>
      <c r="R45" s="139">
        <f>+[1]Totals!AR74</f>
        <v>4735329</v>
      </c>
      <c r="S45" s="98">
        <f>+[1]Totals!AX74</f>
        <v>1133421</v>
      </c>
      <c r="T45" s="98">
        <f>+[1]Totals!BD74</f>
        <v>0</v>
      </c>
      <c r="U45" s="140">
        <f t="shared" si="1"/>
        <v>5868750</v>
      </c>
      <c r="W45" s="139">
        <f>+[1]Totals!BQ74</f>
        <v>180250</v>
      </c>
      <c r="X45" s="98">
        <f>+[1]Totals!BW74</f>
        <v>0</v>
      </c>
      <c r="Y45" s="98">
        <f>+[1]Totals!CC74</f>
        <v>43500</v>
      </c>
      <c r="Z45" s="140">
        <f t="shared" si="2"/>
        <v>223750</v>
      </c>
    </row>
    <row r="46" spans="1:26" x14ac:dyDescent="0.3">
      <c r="A46" s="23" t="s">
        <v>69</v>
      </c>
      <c r="B46" s="23"/>
      <c r="C46" s="139">
        <v>0</v>
      </c>
      <c r="D46" s="98">
        <v>0</v>
      </c>
      <c r="E46" s="98">
        <v>0</v>
      </c>
      <c r="F46" s="140">
        <v>0</v>
      </c>
      <c r="H46" s="139">
        <v>0</v>
      </c>
      <c r="I46" s="98">
        <v>0</v>
      </c>
      <c r="J46" s="98">
        <v>0</v>
      </c>
      <c r="K46" s="140">
        <v>0</v>
      </c>
      <c r="M46" s="139">
        <f>+[1]Totals!T75</f>
        <v>10000</v>
      </c>
      <c r="N46" s="98">
        <f>+[1]Totals!Z75</f>
        <v>0</v>
      </c>
      <c r="O46" s="98">
        <f>+[1]Totals!AF75</f>
        <v>0</v>
      </c>
      <c r="P46" s="140">
        <f t="shared" si="0"/>
        <v>10000</v>
      </c>
      <c r="R46" s="139">
        <f>+[1]Totals!AR75</f>
        <v>10000</v>
      </c>
      <c r="S46" s="98">
        <f>+[1]Totals!AX75</f>
        <v>0</v>
      </c>
      <c r="T46" s="98">
        <f>+[1]Totals!BD75</f>
        <v>0</v>
      </c>
      <c r="U46" s="140">
        <f t="shared" si="1"/>
        <v>10000</v>
      </c>
      <c r="W46" s="139">
        <f>+[1]Totals!BQ75</f>
        <v>0</v>
      </c>
      <c r="X46" s="98">
        <f>+[1]Totals!BW75</f>
        <v>0</v>
      </c>
      <c r="Y46" s="98">
        <f>+[1]Totals!CC75</f>
        <v>0</v>
      </c>
      <c r="Z46" s="140">
        <f t="shared" si="2"/>
        <v>0</v>
      </c>
    </row>
    <row r="47" spans="1:26" x14ac:dyDescent="0.3">
      <c r="A47" s="23" t="s">
        <v>70</v>
      </c>
      <c r="B47" s="23"/>
      <c r="C47" s="139">
        <v>10616448</v>
      </c>
      <c r="D47" s="98">
        <v>1436359</v>
      </c>
      <c r="E47" s="98">
        <v>0</v>
      </c>
      <c r="F47" s="140">
        <v>12052807</v>
      </c>
      <c r="H47" s="139">
        <v>11066399</v>
      </c>
      <c r="I47" s="98">
        <v>2064677</v>
      </c>
      <c r="J47" s="98">
        <v>0</v>
      </c>
      <c r="K47" s="140">
        <v>13131076</v>
      </c>
      <c r="M47" s="139">
        <f>+[1]Totals!T76</f>
        <v>9789652</v>
      </c>
      <c r="N47" s="98">
        <f>+[1]Totals!Z76</f>
        <v>2065937</v>
      </c>
      <c r="O47" s="98">
        <f>+[1]Totals!AF76</f>
        <v>0</v>
      </c>
      <c r="P47" s="140">
        <f t="shared" si="0"/>
        <v>11855589</v>
      </c>
      <c r="R47" s="139">
        <f>+[1]Totals!AR76</f>
        <v>3234616</v>
      </c>
      <c r="S47" s="98">
        <f>+[1]Totals!AX76</f>
        <v>7512157</v>
      </c>
      <c r="T47" s="98">
        <f>+[1]Totals!BD76</f>
        <v>0</v>
      </c>
      <c r="U47" s="140">
        <f t="shared" si="1"/>
        <v>10746773</v>
      </c>
      <c r="W47" s="139">
        <f>+[1]Totals!BQ76</f>
        <v>3087925</v>
      </c>
      <c r="X47" s="98">
        <f>+[1]Totals!BW76</f>
        <v>15685141</v>
      </c>
      <c r="Y47" s="98">
        <f>+[1]Totals!CC76</f>
        <v>0</v>
      </c>
      <c r="Z47" s="140">
        <f t="shared" si="2"/>
        <v>18773066</v>
      </c>
    </row>
    <row r="48" spans="1:26" x14ac:dyDescent="0.3">
      <c r="A48" s="23" t="s">
        <v>71</v>
      </c>
      <c r="B48" s="23"/>
      <c r="C48" s="139">
        <v>1255234</v>
      </c>
      <c r="D48" s="98">
        <v>0</v>
      </c>
      <c r="E48" s="98">
        <v>0</v>
      </c>
      <c r="F48" s="140">
        <v>1255234</v>
      </c>
      <c r="H48" s="139">
        <v>3617995</v>
      </c>
      <c r="I48" s="98">
        <v>2004715</v>
      </c>
      <c r="J48" s="98">
        <v>0</v>
      </c>
      <c r="K48" s="140">
        <v>5622710</v>
      </c>
      <c r="M48" s="139">
        <f>+[1]Totals!T77</f>
        <v>63200</v>
      </c>
      <c r="N48" s="98">
        <f>+[1]Totals!Z77</f>
        <v>380650</v>
      </c>
      <c r="O48" s="98">
        <f>+[1]Totals!AF77</f>
        <v>0</v>
      </c>
      <c r="P48" s="140">
        <f t="shared" si="0"/>
        <v>443850</v>
      </c>
      <c r="R48" s="139">
        <f>+[1]Totals!AR77</f>
        <v>163250</v>
      </c>
      <c r="S48" s="98">
        <f>+[1]Totals!AX77</f>
        <v>6552950</v>
      </c>
      <c r="T48" s="98">
        <f>+[1]Totals!BD77</f>
        <v>0</v>
      </c>
      <c r="U48" s="140">
        <f t="shared" si="1"/>
        <v>6716200</v>
      </c>
      <c r="W48" s="139">
        <f>+[1]Totals!BQ77</f>
        <v>0</v>
      </c>
      <c r="X48" s="98">
        <f>+[1]Totals!BW77</f>
        <v>745200</v>
      </c>
      <c r="Y48" s="98">
        <f>+[1]Totals!CC77</f>
        <v>0</v>
      </c>
      <c r="Z48" s="140">
        <f t="shared" si="2"/>
        <v>745200</v>
      </c>
    </row>
    <row r="49" spans="1:26" x14ac:dyDescent="0.3">
      <c r="A49" s="23" t="s">
        <v>72</v>
      </c>
      <c r="B49" s="23"/>
      <c r="C49" s="139">
        <v>12571395</v>
      </c>
      <c r="D49" s="98">
        <v>46500</v>
      </c>
      <c r="E49" s="98">
        <v>0</v>
      </c>
      <c r="F49" s="140">
        <v>12617895</v>
      </c>
      <c r="H49" s="139">
        <v>15572238</v>
      </c>
      <c r="I49" s="98">
        <v>6863400</v>
      </c>
      <c r="J49" s="98">
        <v>403840</v>
      </c>
      <c r="K49" s="140">
        <v>22839478</v>
      </c>
      <c r="M49" s="139">
        <f>+[1]Totals!T78</f>
        <v>0</v>
      </c>
      <c r="N49" s="98">
        <f>+[1]Totals!Z78</f>
        <v>2850557</v>
      </c>
      <c r="O49" s="98">
        <f>+[1]Totals!AF78</f>
        <v>0</v>
      </c>
      <c r="P49" s="140">
        <f t="shared" si="0"/>
        <v>2850557</v>
      </c>
      <c r="R49" s="139">
        <f>+[1]Totals!AR78</f>
        <v>0</v>
      </c>
      <c r="S49" s="98">
        <f>+[1]Totals!AX78</f>
        <v>13790423</v>
      </c>
      <c r="T49" s="98">
        <f>+[1]Totals!BD78</f>
        <v>0</v>
      </c>
      <c r="U49" s="140">
        <f t="shared" si="1"/>
        <v>13790423</v>
      </c>
      <c r="W49" s="139">
        <f>+[1]Totals!BQ78</f>
        <v>2718480</v>
      </c>
      <c r="X49" s="98">
        <f>+[1]Totals!BW78</f>
        <v>12259521</v>
      </c>
      <c r="Y49" s="98">
        <f>+[1]Totals!CC78</f>
        <v>7540249</v>
      </c>
      <c r="Z49" s="140">
        <f t="shared" si="2"/>
        <v>22518250</v>
      </c>
    </row>
    <row r="50" spans="1:26" x14ac:dyDescent="0.3">
      <c r="A50" s="23" t="s">
        <v>73</v>
      </c>
      <c r="B50" s="23"/>
      <c r="C50" s="139">
        <v>3094824</v>
      </c>
      <c r="D50" s="98">
        <v>1000</v>
      </c>
      <c r="E50" s="98">
        <v>0</v>
      </c>
      <c r="F50" s="140">
        <v>3095824</v>
      </c>
      <c r="H50" s="139">
        <v>2511500</v>
      </c>
      <c r="I50" s="98">
        <v>4872462</v>
      </c>
      <c r="J50" s="98">
        <v>0</v>
      </c>
      <c r="K50" s="140">
        <v>7383962</v>
      </c>
      <c r="M50" s="139">
        <f>+[1]Totals!T79</f>
        <v>43350</v>
      </c>
      <c r="N50" s="98">
        <f>+[1]Totals!Z79</f>
        <v>600000</v>
      </c>
      <c r="O50" s="98">
        <f>+[1]Totals!AF79</f>
        <v>0</v>
      </c>
      <c r="P50" s="140">
        <f t="shared" si="0"/>
        <v>643350</v>
      </c>
      <c r="R50" s="139">
        <f>+[1]Totals!AR79</f>
        <v>21000</v>
      </c>
      <c r="S50" s="98">
        <f>+[1]Totals!AX79</f>
        <v>1525341</v>
      </c>
      <c r="T50" s="98">
        <f>+[1]Totals!BD79</f>
        <v>0</v>
      </c>
      <c r="U50" s="140">
        <f t="shared" si="1"/>
        <v>1546341</v>
      </c>
      <c r="W50" s="139">
        <f>+[1]Totals!BQ79</f>
        <v>37000</v>
      </c>
      <c r="X50" s="98">
        <f>+[1]Totals!BW79</f>
        <v>12228535</v>
      </c>
      <c r="Y50" s="98">
        <f>+[1]Totals!CC79</f>
        <v>0</v>
      </c>
      <c r="Z50" s="140">
        <f t="shared" si="2"/>
        <v>12265535</v>
      </c>
    </row>
    <row r="51" spans="1:26" x14ac:dyDescent="0.3">
      <c r="A51" s="23" t="s">
        <v>74</v>
      </c>
      <c r="B51" s="23"/>
      <c r="C51" s="139">
        <v>0</v>
      </c>
      <c r="D51" s="98">
        <v>619610</v>
      </c>
      <c r="E51" s="98">
        <v>0</v>
      </c>
      <c r="F51" s="140">
        <v>619610</v>
      </c>
      <c r="H51" s="139">
        <v>0</v>
      </c>
      <c r="I51" s="98">
        <v>0</v>
      </c>
      <c r="J51" s="98">
        <v>0</v>
      </c>
      <c r="K51" s="140">
        <v>0</v>
      </c>
      <c r="M51" s="139">
        <f>+[1]Totals!T80</f>
        <v>0</v>
      </c>
      <c r="N51" s="98">
        <f>+[1]Totals!Z80</f>
        <v>1071376</v>
      </c>
      <c r="O51" s="98">
        <f>+[1]Totals!AF80</f>
        <v>0</v>
      </c>
      <c r="P51" s="140">
        <f t="shared" si="0"/>
        <v>1071376</v>
      </c>
      <c r="R51" s="139">
        <f>+[1]Totals!AR80</f>
        <v>0</v>
      </c>
      <c r="S51" s="98">
        <f>+[1]Totals!AX80</f>
        <v>0</v>
      </c>
      <c r="T51" s="98">
        <f>+[1]Totals!BD80</f>
        <v>0</v>
      </c>
      <c r="U51" s="140">
        <f t="shared" si="1"/>
        <v>0</v>
      </c>
      <c r="W51" s="139">
        <f>+[1]Totals!BQ80</f>
        <v>0</v>
      </c>
      <c r="X51" s="98">
        <f>+[1]Totals!BW80</f>
        <v>247660</v>
      </c>
      <c r="Y51" s="98">
        <f>+[1]Totals!CC80</f>
        <v>0</v>
      </c>
      <c r="Z51" s="140">
        <f t="shared" si="2"/>
        <v>247660</v>
      </c>
    </row>
    <row r="52" spans="1:26" x14ac:dyDescent="0.3">
      <c r="A52" s="23" t="s">
        <v>75</v>
      </c>
      <c r="B52" s="23"/>
      <c r="C52" s="139">
        <v>2496403</v>
      </c>
      <c r="D52" s="98">
        <v>0</v>
      </c>
      <c r="E52" s="98">
        <v>0</v>
      </c>
      <c r="F52" s="140">
        <v>2496403</v>
      </c>
      <c r="H52" s="139">
        <v>1291242</v>
      </c>
      <c r="I52" s="98">
        <v>0</v>
      </c>
      <c r="J52" s="98">
        <v>0</v>
      </c>
      <c r="K52" s="140">
        <v>1291242</v>
      </c>
      <c r="M52" s="139">
        <f>+[1]Totals!T81</f>
        <v>2588652</v>
      </c>
      <c r="N52" s="98">
        <f>+[1]Totals!Z81</f>
        <v>0</v>
      </c>
      <c r="O52" s="98">
        <f>+[1]Totals!AF81</f>
        <v>0</v>
      </c>
      <c r="P52" s="140">
        <f t="shared" si="0"/>
        <v>2588652</v>
      </c>
      <c r="R52" s="139">
        <f>+[1]Totals!AR81</f>
        <v>1846558</v>
      </c>
      <c r="S52" s="98">
        <f>+[1]Totals!AX81</f>
        <v>0</v>
      </c>
      <c r="T52" s="98">
        <f>+[1]Totals!BD81</f>
        <v>0</v>
      </c>
      <c r="U52" s="140">
        <f t="shared" si="1"/>
        <v>1846558</v>
      </c>
      <c r="W52" s="139">
        <f>+[1]Totals!BQ81</f>
        <v>900000</v>
      </c>
      <c r="X52" s="98">
        <f>+[1]Totals!BW81</f>
        <v>0</v>
      </c>
      <c r="Y52" s="98">
        <f>+[1]Totals!CC81</f>
        <v>0</v>
      </c>
      <c r="Z52" s="140">
        <f t="shared" si="2"/>
        <v>900000</v>
      </c>
    </row>
    <row r="53" spans="1:26" s="35" customFormat="1" ht="13.2" x14ac:dyDescent="0.25">
      <c r="A53" s="35" t="s">
        <v>8</v>
      </c>
      <c r="C53" s="141">
        <v>358382643</v>
      </c>
      <c r="D53" s="142">
        <v>22725811</v>
      </c>
      <c r="E53" s="142">
        <v>4145100</v>
      </c>
      <c r="F53" s="143">
        <v>385253554</v>
      </c>
      <c r="G53" s="44"/>
      <c r="H53" s="141">
        <v>153758109</v>
      </c>
      <c r="I53" s="142">
        <v>43439801</v>
      </c>
      <c r="J53" s="142">
        <v>12012401</v>
      </c>
      <c r="K53" s="143">
        <v>209210311</v>
      </c>
      <c r="L53" s="44"/>
      <c r="M53" s="141">
        <f>SUM(M6:M52)</f>
        <v>92753263</v>
      </c>
      <c r="N53" s="142">
        <f>SUM(N6:N52)</f>
        <v>94009812</v>
      </c>
      <c r="O53" s="142">
        <f>SUM(O6:O52)</f>
        <v>18819331</v>
      </c>
      <c r="P53" s="143">
        <f>SUM(P6:P52)</f>
        <v>205582406</v>
      </c>
      <c r="R53" s="141">
        <f>SUM(R6:R52)</f>
        <v>106402017</v>
      </c>
      <c r="S53" s="142">
        <f>SUM(S6:S52)</f>
        <v>131685470</v>
      </c>
      <c r="T53" s="142">
        <f>SUM(T6:T52)</f>
        <v>21372034</v>
      </c>
      <c r="U53" s="143">
        <f>SUM(U6:U52)</f>
        <v>259459521</v>
      </c>
      <c r="W53" s="141">
        <f>SUM(W6:W52)</f>
        <v>42955054</v>
      </c>
      <c r="X53" s="142">
        <f>SUM(X6:X52)</f>
        <v>112604454</v>
      </c>
      <c r="Y53" s="142">
        <f>SUM(Y6:Y52)</f>
        <v>39815659</v>
      </c>
      <c r="Z53" s="143">
        <f>SUM(Z6:Z52)</f>
        <v>195375167</v>
      </c>
    </row>
    <row r="54" spans="1:26" s="35" customFormat="1" ht="13.2" x14ac:dyDescent="0.25">
      <c r="A54" s="35" t="s">
        <v>90</v>
      </c>
      <c r="C54" s="144">
        <f>+C53/$F53</f>
        <v>0.93025136115940932</v>
      </c>
      <c r="D54" s="144">
        <f t="shared" ref="D54:F54" si="3">+D53/$F53</f>
        <v>5.8989231284288166E-2</v>
      </c>
      <c r="E54" s="144">
        <f t="shared" si="3"/>
        <v>1.0759407556302518E-2</v>
      </c>
      <c r="F54" s="144">
        <f t="shared" si="3"/>
        <v>1</v>
      </c>
      <c r="G54" s="44"/>
      <c r="H54" s="144">
        <f>+H53/$K53</f>
        <v>0.73494517676999194</v>
      </c>
      <c r="I54" s="144">
        <f>+I53/$K53</f>
        <v>0.20763699835043026</v>
      </c>
      <c r="J54" s="144">
        <f>+J53/$K53</f>
        <v>5.7417824879577757E-2</v>
      </c>
      <c r="K54" s="144">
        <f>+K53/$K53</f>
        <v>1</v>
      </c>
      <c r="L54" s="44"/>
      <c r="M54" s="144">
        <f>+M53/$P53</f>
        <v>0.45117315632544935</v>
      </c>
      <c r="N54" s="144">
        <f>+N53/$P53</f>
        <v>0.45728529901532528</v>
      </c>
      <c r="O54" s="144">
        <f>+O53/$P53</f>
        <v>9.1541544659225357E-2</v>
      </c>
      <c r="P54" s="144">
        <f>+P53/$P53</f>
        <v>1</v>
      </c>
      <c r="R54" s="144">
        <f>+R53/$U53</f>
        <v>0.41009100991903857</v>
      </c>
      <c r="S54" s="144">
        <f>+S53/$U53</f>
        <v>0.50753762857675211</v>
      </c>
      <c r="T54" s="144">
        <f>+T53/$U53</f>
        <v>8.2371361504209359E-2</v>
      </c>
      <c r="U54" s="144">
        <f>+U53/$U53</f>
        <v>1</v>
      </c>
      <c r="W54" s="144">
        <f>+W53/Z53</f>
        <v>0.21985933350475395</v>
      </c>
      <c r="X54" s="144">
        <f>+X53/Z53</f>
        <v>0.57634987971628959</v>
      </c>
      <c r="Y54" s="144">
        <f>+Y53/Z53</f>
        <v>0.2037907867789564</v>
      </c>
      <c r="Z54" s="144">
        <f>+Z53/Z53</f>
        <v>1</v>
      </c>
    </row>
    <row r="55" spans="1:26" s="35" customFormat="1" ht="13.2" x14ac:dyDescent="0.25"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R55" s="44"/>
      <c r="S55" s="44"/>
      <c r="T55" s="44"/>
      <c r="U55" s="44"/>
      <c r="W55" s="44"/>
      <c r="X55" s="44"/>
      <c r="Y55" s="44"/>
      <c r="Z55" s="44"/>
    </row>
  </sheetData>
  <mergeCells count="5">
    <mergeCell ref="C2:F2"/>
    <mergeCell ref="H2:K2"/>
    <mergeCell ref="M2:P2"/>
    <mergeCell ref="R2:U2"/>
    <mergeCell ref="W2:Z2"/>
  </mergeCells>
  <pageMargins left="0.7" right="0.7" top="0.75" bottom="0.75" header="0.3" footer="0.3"/>
  <pageSetup scale="48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3F7CB-211F-4AD3-A98F-913CBDA71DF8}">
  <sheetPr>
    <pageSetUpPr fitToPage="1"/>
  </sheetPr>
  <dimension ref="A1:S53"/>
  <sheetViews>
    <sheetView workbookViewId="0">
      <selection activeCell="D13" sqref="D13"/>
    </sheetView>
  </sheetViews>
  <sheetFormatPr defaultColWidth="9.33203125" defaultRowHeight="14.4" x14ac:dyDescent="0.3"/>
  <cols>
    <col min="1" max="1" width="21.44140625" customWidth="1"/>
    <col min="2" max="2" width="1.33203125" customWidth="1"/>
    <col min="3" max="3" width="10.6640625" customWidth="1"/>
    <col min="4" max="4" width="11" customWidth="1"/>
    <col min="5" max="5" width="10.5546875" customWidth="1"/>
    <col min="7" max="7" width="12.33203125" customWidth="1"/>
    <col min="8" max="8" width="1.109375" customWidth="1"/>
    <col min="9" max="9" width="10.6640625" customWidth="1"/>
    <col min="10" max="10" width="11" customWidth="1"/>
    <col min="11" max="11" width="10.109375" customWidth="1"/>
    <col min="12" max="12" width="10.109375" bestFit="1" customWidth="1"/>
    <col min="13" max="13" width="12.33203125" customWidth="1"/>
    <col min="14" max="14" width="1.6640625" customWidth="1"/>
    <col min="15" max="15" width="10.6640625" customWidth="1"/>
    <col min="16" max="16" width="11" customWidth="1"/>
    <col min="17" max="17" width="10.109375" customWidth="1"/>
    <col min="18" max="18" width="10.109375" bestFit="1" customWidth="1"/>
    <col min="19" max="19" width="12.33203125" customWidth="1"/>
  </cols>
  <sheetData>
    <row r="1" spans="1:19" s="12" customFormat="1" ht="24" customHeight="1" x14ac:dyDescent="0.3">
      <c r="A1" s="145" t="s">
        <v>91</v>
      </c>
    </row>
    <row r="2" spans="1:19" s="12" customFormat="1" ht="3.6" customHeight="1" x14ac:dyDescent="0.3">
      <c r="A2" s="145"/>
    </row>
    <row r="3" spans="1:19" s="147" customFormat="1" ht="17.399999999999999" customHeight="1" x14ac:dyDescent="0.3">
      <c r="A3" s="146" t="s">
        <v>4</v>
      </c>
      <c r="C3" s="189">
        <v>2021</v>
      </c>
      <c r="D3" s="189"/>
      <c r="E3" s="189"/>
      <c r="F3" s="189"/>
      <c r="G3" s="189"/>
      <c r="I3" s="196">
        <v>2022</v>
      </c>
      <c r="J3" s="196"/>
      <c r="K3" s="196"/>
      <c r="L3" s="196"/>
      <c r="M3" s="196"/>
      <c r="O3" s="196">
        <v>2023</v>
      </c>
      <c r="P3" s="196"/>
      <c r="Q3" s="196"/>
      <c r="R3" s="196"/>
      <c r="S3" s="196"/>
    </row>
    <row r="4" spans="1:19" s="62" customFormat="1" ht="15.6" customHeight="1" x14ac:dyDescent="0.3">
      <c r="A4" s="148" t="s">
        <v>24</v>
      </c>
      <c r="C4" s="19" t="s">
        <v>25</v>
      </c>
      <c r="D4" s="19" t="s">
        <v>26</v>
      </c>
      <c r="E4" s="19" t="s">
        <v>27</v>
      </c>
      <c r="F4" s="19" t="s">
        <v>28</v>
      </c>
      <c r="G4" s="19" t="s">
        <v>8</v>
      </c>
      <c r="I4" s="104" t="s">
        <v>25</v>
      </c>
      <c r="J4" s="104" t="s">
        <v>26</v>
      </c>
      <c r="K4" s="104" t="s">
        <v>27</v>
      </c>
      <c r="L4" s="104" t="s">
        <v>28</v>
      </c>
      <c r="M4" s="63" t="s">
        <v>8</v>
      </c>
      <c r="O4" s="104" t="s">
        <v>25</v>
      </c>
      <c r="P4" s="104" t="s">
        <v>26</v>
      </c>
      <c r="Q4" s="104" t="s">
        <v>27</v>
      </c>
      <c r="R4" s="104" t="s">
        <v>28</v>
      </c>
      <c r="S4" s="63" t="s">
        <v>8</v>
      </c>
    </row>
    <row r="5" spans="1:19" s="122" customFormat="1" ht="13.2" customHeight="1" x14ac:dyDescent="0.3">
      <c r="A5" s="23" t="s">
        <v>29</v>
      </c>
      <c r="C5" s="117">
        <f>+[1]Totals!AH35</f>
        <v>0</v>
      </c>
      <c r="D5" s="105">
        <f>+[1]Totals!AI35</f>
        <v>0</v>
      </c>
      <c r="E5" s="105">
        <f>+[1]Totals!AJ35</f>
        <v>1033524</v>
      </c>
      <c r="F5" s="105">
        <f>+[1]Totals!AK35</f>
        <v>3302356</v>
      </c>
      <c r="G5" s="73">
        <f>SUM(C5:F5)</f>
        <v>4335880</v>
      </c>
      <c r="I5" s="117">
        <f>+[1]Totals!BF35</f>
        <v>2996030</v>
      </c>
      <c r="J5" s="105">
        <f>+[1]Totals!BG35</f>
        <v>7500</v>
      </c>
      <c r="K5" s="105">
        <f>+[1]Totals!BH35</f>
        <v>250000</v>
      </c>
      <c r="L5" s="105">
        <f>+[1]Totals!BI35</f>
        <v>1063000</v>
      </c>
      <c r="M5" s="73">
        <f>SUM(I5:L5)</f>
        <v>4316530</v>
      </c>
      <c r="O5" s="117">
        <f>+[1]Totals!CE35</f>
        <v>734050</v>
      </c>
      <c r="P5" s="105">
        <f>+[1]Totals!CF35</f>
        <v>10100</v>
      </c>
      <c r="Q5" s="105">
        <f>+[1]Totals!CG35</f>
        <v>0</v>
      </c>
      <c r="R5" s="105">
        <f>+[1]Totals!CH35</f>
        <v>0</v>
      </c>
      <c r="S5" s="73">
        <f>SUM(O5:R5)</f>
        <v>744150</v>
      </c>
    </row>
    <row r="6" spans="1:19" s="122" customFormat="1" ht="13.2" customHeight="1" x14ac:dyDescent="0.3">
      <c r="A6" s="23" t="s">
        <v>30</v>
      </c>
      <c r="C6" s="120">
        <f>+[1]Totals!AH36</f>
        <v>188000</v>
      </c>
      <c r="D6" s="107">
        <f>+[1]Totals!AI36</f>
        <v>0</v>
      </c>
      <c r="E6" s="107">
        <f>+[1]Totals!AJ36</f>
        <v>550000</v>
      </c>
      <c r="F6" s="107">
        <f>+[1]Totals!AK36</f>
        <v>0</v>
      </c>
      <c r="G6" s="82">
        <f t="shared" ref="G6:G51" si="0">SUM(C6:F6)</f>
        <v>738000</v>
      </c>
      <c r="I6" s="120">
        <f>+[1]Totals!BF36</f>
        <v>0</v>
      </c>
      <c r="J6" s="107">
        <f>+[1]Totals!BG36</f>
        <v>0</v>
      </c>
      <c r="K6" s="107">
        <f>+[1]Totals!BH36</f>
        <v>3319897</v>
      </c>
      <c r="L6" s="107">
        <f>+[1]Totals!BI36</f>
        <v>5185877</v>
      </c>
      <c r="M6" s="82">
        <f t="shared" ref="M6:M51" si="1">SUM(I6:L6)</f>
        <v>8505774</v>
      </c>
      <c r="O6" s="120">
        <f>+[1]Totals!CE36</f>
        <v>600000</v>
      </c>
      <c r="P6" s="107">
        <f>+[1]Totals!CF36</f>
        <v>500000</v>
      </c>
      <c r="Q6" s="107">
        <f>+[1]Totals!CG36</f>
        <v>853500</v>
      </c>
      <c r="R6" s="107">
        <f>+[1]Totals!CH36</f>
        <v>0</v>
      </c>
      <c r="S6" s="82">
        <f t="shared" ref="S6:S51" si="2">SUM(O6:R6)</f>
        <v>1953500</v>
      </c>
    </row>
    <row r="7" spans="1:19" s="122" customFormat="1" ht="13.2" customHeight="1" x14ac:dyDescent="0.3">
      <c r="A7" s="23" t="s">
        <v>31</v>
      </c>
      <c r="C7" s="120">
        <f>+[1]Totals!AH37</f>
        <v>0</v>
      </c>
      <c r="D7" s="107">
        <f>+[1]Totals!AI37</f>
        <v>0</v>
      </c>
      <c r="E7" s="107">
        <f>+[1]Totals!AJ37</f>
        <v>0</v>
      </c>
      <c r="F7" s="107">
        <f>+[1]Totals!AK37</f>
        <v>50000</v>
      </c>
      <c r="G7" s="82">
        <f t="shared" si="0"/>
        <v>50000</v>
      </c>
      <c r="I7" s="120">
        <f>+[1]Totals!BF37</f>
        <v>0</v>
      </c>
      <c r="J7" s="107">
        <f>+[1]Totals!BG37</f>
        <v>0</v>
      </c>
      <c r="K7" s="107">
        <f>+[1]Totals!BH37</f>
        <v>0</v>
      </c>
      <c r="L7" s="107">
        <f>+[1]Totals!BI37</f>
        <v>0</v>
      </c>
      <c r="M7" s="82">
        <f t="shared" si="1"/>
        <v>0</v>
      </c>
      <c r="O7" s="120">
        <f>+[1]Totals!CE37</f>
        <v>0</v>
      </c>
      <c r="P7" s="107">
        <f>+[1]Totals!CF37</f>
        <v>0</v>
      </c>
      <c r="Q7" s="107">
        <f>+[1]Totals!CG37</f>
        <v>210000</v>
      </c>
      <c r="R7" s="107">
        <f>+[1]Totals!CH37</f>
        <v>0</v>
      </c>
      <c r="S7" s="82">
        <f t="shared" si="2"/>
        <v>210000</v>
      </c>
    </row>
    <row r="8" spans="1:19" s="122" customFormat="1" ht="13.2" customHeight="1" x14ac:dyDescent="0.3">
      <c r="A8" s="23" t="s">
        <v>32</v>
      </c>
      <c r="C8" s="120">
        <f>+[1]Totals!AH38</f>
        <v>11500</v>
      </c>
      <c r="D8" s="107">
        <f>+[1]Totals!AI38</f>
        <v>1001300</v>
      </c>
      <c r="E8" s="107">
        <f>+[1]Totals!AJ38</f>
        <v>5020260</v>
      </c>
      <c r="F8" s="107">
        <f>+[1]Totals!AK38</f>
        <v>5494739</v>
      </c>
      <c r="G8" s="82">
        <f t="shared" si="0"/>
        <v>11527799</v>
      </c>
      <c r="I8" s="120">
        <f>+[1]Totals!BF38</f>
        <v>2508691</v>
      </c>
      <c r="J8" s="107">
        <f>+[1]Totals!BG38</f>
        <v>4584692</v>
      </c>
      <c r="K8" s="107">
        <f>+[1]Totals!BH38</f>
        <v>8000</v>
      </c>
      <c r="L8" s="107">
        <f>+[1]Totals!BI38</f>
        <v>12546</v>
      </c>
      <c r="M8" s="82">
        <f t="shared" si="1"/>
        <v>7113929</v>
      </c>
      <c r="O8" s="120">
        <f>+[1]Totals!CE38</f>
        <v>18000</v>
      </c>
      <c r="P8" s="107">
        <f>+[1]Totals!CF38</f>
        <v>530500</v>
      </c>
      <c r="Q8" s="107">
        <f>+[1]Totals!CG38</f>
        <v>9600</v>
      </c>
      <c r="R8" s="107">
        <f>+[1]Totals!CH38</f>
        <v>21300</v>
      </c>
      <c r="S8" s="82">
        <f t="shared" si="2"/>
        <v>579400</v>
      </c>
    </row>
    <row r="9" spans="1:19" s="122" customFormat="1" ht="13.2" customHeight="1" x14ac:dyDescent="0.3">
      <c r="A9" s="23" t="s">
        <v>33</v>
      </c>
      <c r="C9" s="120">
        <f>+[1]Totals!AH39</f>
        <v>0</v>
      </c>
      <c r="D9" s="107">
        <f>+[1]Totals!AI39</f>
        <v>1139407</v>
      </c>
      <c r="E9" s="107">
        <f>+[1]Totals!AJ39</f>
        <v>483418</v>
      </c>
      <c r="F9" s="107">
        <f>+[1]Totals!AK39</f>
        <v>5632074</v>
      </c>
      <c r="G9" s="82">
        <f t="shared" si="0"/>
        <v>7254899</v>
      </c>
      <c r="I9" s="120">
        <f>+[1]Totals!BF39</f>
        <v>903432</v>
      </c>
      <c r="J9" s="107">
        <f>+[1]Totals!BG39</f>
        <v>248819</v>
      </c>
      <c r="K9" s="107">
        <f>+[1]Totals!BH39</f>
        <v>359398</v>
      </c>
      <c r="L9" s="107">
        <f>+[1]Totals!BI39</f>
        <v>167659</v>
      </c>
      <c r="M9" s="82">
        <f t="shared" si="1"/>
        <v>1679308</v>
      </c>
      <c r="O9" s="120">
        <f>+[1]Totals!CE39</f>
        <v>48755</v>
      </c>
      <c r="P9" s="107">
        <f>+[1]Totals!CF39</f>
        <v>1457113</v>
      </c>
      <c r="Q9" s="107">
        <f>+[1]Totals!CG39</f>
        <v>819656</v>
      </c>
      <c r="R9" s="107">
        <f>+[1]Totals!CH39</f>
        <v>0</v>
      </c>
      <c r="S9" s="82">
        <f t="shared" si="2"/>
        <v>2325524</v>
      </c>
    </row>
    <row r="10" spans="1:19" s="122" customFormat="1" ht="13.2" customHeight="1" x14ac:dyDescent="0.3">
      <c r="A10" t="s">
        <v>34</v>
      </c>
      <c r="C10" s="120">
        <f>+[1]Totals!AH40</f>
        <v>1416200</v>
      </c>
      <c r="D10" s="107">
        <f>+[1]Totals!AI40</f>
        <v>32000</v>
      </c>
      <c r="E10" s="107">
        <f>+[1]Totals!AJ40</f>
        <v>450400</v>
      </c>
      <c r="F10" s="107">
        <f>+[1]Totals!AK40</f>
        <v>578200</v>
      </c>
      <c r="G10" s="82">
        <f t="shared" si="0"/>
        <v>2476800</v>
      </c>
      <c r="I10" s="120">
        <f>+[1]Totals!BF40</f>
        <v>91750</v>
      </c>
      <c r="J10" s="107">
        <f>+[1]Totals!BG40</f>
        <v>1855100</v>
      </c>
      <c r="K10" s="107">
        <f>+[1]Totals!BH40</f>
        <v>0</v>
      </c>
      <c r="L10" s="107">
        <f>+[1]Totals!BI40</f>
        <v>6000</v>
      </c>
      <c r="M10" s="82">
        <f t="shared" si="1"/>
        <v>1952850</v>
      </c>
      <c r="O10" s="120">
        <f>+[1]Totals!CE40</f>
        <v>1012050</v>
      </c>
      <c r="P10" s="107">
        <f>+[1]Totals!CF40</f>
        <v>570950</v>
      </c>
      <c r="Q10" s="107">
        <f>+[1]Totals!CG40</f>
        <v>0</v>
      </c>
      <c r="R10" s="107">
        <f>+[1]Totals!CH40</f>
        <v>52000</v>
      </c>
      <c r="S10" s="82">
        <f t="shared" si="2"/>
        <v>1635000</v>
      </c>
    </row>
    <row r="11" spans="1:19" s="122" customFormat="1" ht="13.2" customHeight="1" x14ac:dyDescent="0.3">
      <c r="A11" s="23" t="s">
        <v>35</v>
      </c>
      <c r="C11" s="120">
        <f>+[1]Totals!AH41</f>
        <v>58000</v>
      </c>
      <c r="D11" s="107">
        <f>+[1]Totals!AI41</f>
        <v>1289856</v>
      </c>
      <c r="E11" s="107">
        <f>+[1]Totals!AJ41</f>
        <v>778292</v>
      </c>
      <c r="F11" s="107">
        <f>+[1]Totals!AK41</f>
        <v>2746152</v>
      </c>
      <c r="G11" s="82">
        <f t="shared" si="0"/>
        <v>4872300</v>
      </c>
      <c r="I11" s="120">
        <f>+[1]Totals!BF41</f>
        <v>4120748</v>
      </c>
      <c r="J11" s="107">
        <f>+[1]Totals!BG41</f>
        <v>5524202</v>
      </c>
      <c r="K11" s="107">
        <f>+[1]Totals!BH41</f>
        <v>289900</v>
      </c>
      <c r="L11" s="107">
        <f>+[1]Totals!BI41</f>
        <v>2304200</v>
      </c>
      <c r="M11" s="82">
        <f t="shared" si="1"/>
        <v>12239050</v>
      </c>
      <c r="O11" s="120">
        <f>+[1]Totals!CE41</f>
        <v>416500</v>
      </c>
      <c r="P11" s="107">
        <f>+[1]Totals!CF41</f>
        <v>352500</v>
      </c>
      <c r="Q11" s="107">
        <f>+[1]Totals!CG41</f>
        <v>60000</v>
      </c>
      <c r="R11" s="107">
        <f>+[1]Totals!CH41</f>
        <v>0</v>
      </c>
      <c r="S11" s="82">
        <f t="shared" si="2"/>
        <v>829000</v>
      </c>
    </row>
    <row r="12" spans="1:19" s="122" customFormat="1" ht="13.2" customHeight="1" x14ac:dyDescent="0.3">
      <c r="A12" t="s">
        <v>36</v>
      </c>
      <c r="C12" s="120">
        <f>+[1]Totals!AH42</f>
        <v>0</v>
      </c>
      <c r="D12" s="107">
        <f>+[1]Totals!AI42</f>
        <v>5000</v>
      </c>
      <c r="E12" s="107">
        <f>+[1]Totals!AJ42</f>
        <v>0</v>
      </c>
      <c r="F12" s="107">
        <f>+[1]Totals!AK42</f>
        <v>0</v>
      </c>
      <c r="G12" s="82">
        <f t="shared" si="0"/>
        <v>5000</v>
      </c>
      <c r="I12" s="120">
        <f>+[1]Totals!BF42</f>
        <v>5000</v>
      </c>
      <c r="J12" s="107">
        <f>+[1]Totals!BG42</f>
        <v>0</v>
      </c>
      <c r="K12" s="107">
        <f>+[1]Totals!BH42</f>
        <v>0</v>
      </c>
      <c r="L12" s="107">
        <f>+[1]Totals!BI42</f>
        <v>5000</v>
      </c>
      <c r="M12" s="82">
        <f t="shared" si="1"/>
        <v>10000</v>
      </c>
      <c r="O12" s="120">
        <f>+[1]Totals!CE42</f>
        <v>0</v>
      </c>
      <c r="P12" s="107">
        <f>+[1]Totals!CF42</f>
        <v>0</v>
      </c>
      <c r="Q12" s="107">
        <f>+[1]Totals!CG42</f>
        <v>0</v>
      </c>
      <c r="R12" s="107">
        <f>+[1]Totals!CH42</f>
        <v>0</v>
      </c>
      <c r="S12" s="82">
        <f t="shared" si="2"/>
        <v>0</v>
      </c>
    </row>
    <row r="13" spans="1:19" s="122" customFormat="1" ht="13.2" customHeight="1" x14ac:dyDescent="0.3">
      <c r="A13" s="23" t="s">
        <v>37</v>
      </c>
      <c r="C13" s="120">
        <f>+[1]Totals!AH43</f>
        <v>340560</v>
      </c>
      <c r="D13" s="107">
        <f>+[1]Totals!AI43</f>
        <v>27000</v>
      </c>
      <c r="E13" s="107">
        <f>+[1]Totals!AJ43</f>
        <v>5000</v>
      </c>
      <c r="F13" s="107">
        <f>+[1]Totals!AK43</f>
        <v>15750</v>
      </c>
      <c r="G13" s="82">
        <f t="shared" si="0"/>
        <v>388310</v>
      </c>
      <c r="I13" s="120">
        <f>+[1]Totals!BF43</f>
        <v>0</v>
      </c>
      <c r="J13" s="107">
        <f>+[1]Totals!BG43</f>
        <v>3071300</v>
      </c>
      <c r="K13" s="107">
        <f>+[1]Totals!BH43</f>
        <v>7264000</v>
      </c>
      <c r="L13" s="107">
        <f>+[1]Totals!BI43</f>
        <v>1221700</v>
      </c>
      <c r="M13" s="82">
        <f t="shared" si="1"/>
        <v>11557000</v>
      </c>
      <c r="O13" s="120">
        <f>+[1]Totals!CE43</f>
        <v>708100</v>
      </c>
      <c r="P13" s="107">
        <f>+[1]Totals!CF43</f>
        <v>0</v>
      </c>
      <c r="Q13" s="107">
        <f>+[1]Totals!CG43</f>
        <v>812850</v>
      </c>
      <c r="R13" s="107">
        <f>+[1]Totals!CH43</f>
        <v>1000</v>
      </c>
      <c r="S13" s="82">
        <f t="shared" si="2"/>
        <v>1521950</v>
      </c>
    </row>
    <row r="14" spans="1:19" s="122" customFormat="1" ht="13.2" customHeight="1" x14ac:dyDescent="0.3">
      <c r="A14" s="23" t="s">
        <v>38</v>
      </c>
      <c r="C14" s="120">
        <f>+[1]Totals!AH44</f>
        <v>0</v>
      </c>
      <c r="D14" s="107">
        <f>+[1]Totals!AI44</f>
        <v>0</v>
      </c>
      <c r="E14" s="107">
        <f>+[1]Totals!AJ44</f>
        <v>0</v>
      </c>
      <c r="F14" s="107">
        <f>+[1]Totals!AK44</f>
        <v>0</v>
      </c>
      <c r="G14" s="82">
        <f t="shared" si="0"/>
        <v>0</v>
      </c>
      <c r="I14" s="120">
        <f>+[1]Totals!BF44</f>
        <v>0</v>
      </c>
      <c r="J14" s="107">
        <f>+[1]Totals!BG44</f>
        <v>0</v>
      </c>
      <c r="K14" s="107">
        <f>+[1]Totals!BH44</f>
        <v>0</v>
      </c>
      <c r="L14" s="107">
        <f>+[1]Totals!BI44</f>
        <v>0</v>
      </c>
      <c r="M14" s="82">
        <f t="shared" si="1"/>
        <v>0</v>
      </c>
      <c r="O14" s="120">
        <f>+[1]Totals!CE44</f>
        <v>121400</v>
      </c>
      <c r="P14" s="107">
        <f>+[1]Totals!CF44</f>
        <v>0</v>
      </c>
      <c r="Q14" s="107">
        <f>+[1]Totals!CG44</f>
        <v>0</v>
      </c>
      <c r="R14" s="107">
        <f>+[1]Totals!CH44</f>
        <v>0</v>
      </c>
      <c r="S14" s="82">
        <f t="shared" si="2"/>
        <v>121400</v>
      </c>
    </row>
    <row r="15" spans="1:19" s="122" customFormat="1" ht="13.2" customHeight="1" x14ac:dyDescent="0.3">
      <c r="A15" s="23" t="s">
        <v>39</v>
      </c>
      <c r="C15" s="120">
        <f>+[1]Totals!AH45</f>
        <v>0</v>
      </c>
      <c r="D15" s="107">
        <f>+[1]Totals!AI45</f>
        <v>0</v>
      </c>
      <c r="E15" s="107">
        <f>+[1]Totals!AJ45</f>
        <v>0</v>
      </c>
      <c r="F15" s="107">
        <f>+[1]Totals!AK45</f>
        <v>413923</v>
      </c>
      <c r="G15" s="82">
        <f t="shared" si="0"/>
        <v>413923</v>
      </c>
      <c r="I15" s="120">
        <f>+[1]Totals!BF45</f>
        <v>1747589</v>
      </c>
      <c r="J15" s="107">
        <f>+[1]Totals!BG45</f>
        <v>1523313</v>
      </c>
      <c r="K15" s="107">
        <f>+[1]Totals!BH45</f>
        <v>19800</v>
      </c>
      <c r="L15" s="107">
        <f>+[1]Totals!BI45</f>
        <v>1156494</v>
      </c>
      <c r="M15" s="82">
        <f t="shared" si="1"/>
        <v>4447196</v>
      </c>
      <c r="O15" s="120">
        <f>+[1]Totals!CE45</f>
        <v>0</v>
      </c>
      <c r="P15" s="107">
        <f>+[1]Totals!CF45</f>
        <v>0</v>
      </c>
      <c r="Q15" s="107">
        <f>+[1]Totals!CG45</f>
        <v>0</v>
      </c>
      <c r="R15" s="107">
        <f>+[1]Totals!CH45</f>
        <v>0</v>
      </c>
      <c r="S15" s="82">
        <f t="shared" si="2"/>
        <v>0</v>
      </c>
    </row>
    <row r="16" spans="1:19" s="122" customFormat="1" ht="13.2" customHeight="1" x14ac:dyDescent="0.3">
      <c r="A16" s="23" t="s">
        <v>40</v>
      </c>
      <c r="C16" s="120">
        <f>+[1]Totals!AH46</f>
        <v>2017754</v>
      </c>
      <c r="D16" s="107">
        <f>+[1]Totals!AI46</f>
        <v>178311</v>
      </c>
      <c r="E16" s="107">
        <f>+[1]Totals!AJ46</f>
        <v>200</v>
      </c>
      <c r="F16" s="107">
        <f>+[1]Totals!AK46</f>
        <v>0</v>
      </c>
      <c r="G16" s="82">
        <f t="shared" si="0"/>
        <v>2196265</v>
      </c>
      <c r="I16" s="120">
        <f>+[1]Totals!BF46</f>
        <v>360374</v>
      </c>
      <c r="J16" s="107">
        <f>+[1]Totals!BG46</f>
        <v>94000</v>
      </c>
      <c r="K16" s="107">
        <f>+[1]Totals!BH46</f>
        <v>1577309</v>
      </c>
      <c r="L16" s="107">
        <f>+[1]Totals!BI46</f>
        <v>251395</v>
      </c>
      <c r="M16" s="82">
        <f t="shared" si="1"/>
        <v>2283078</v>
      </c>
      <c r="O16" s="120">
        <f>+[1]Totals!CE46</f>
        <v>172304</v>
      </c>
      <c r="P16" s="107">
        <f>+[1]Totals!CF46</f>
        <v>24000</v>
      </c>
      <c r="Q16" s="107">
        <f>+[1]Totals!CG46</f>
        <v>7336662</v>
      </c>
      <c r="R16" s="107">
        <f>+[1]Totals!CH46</f>
        <v>3208187</v>
      </c>
      <c r="S16" s="82">
        <f t="shared" si="2"/>
        <v>10741153</v>
      </c>
    </row>
    <row r="17" spans="1:19" s="122" customFormat="1" ht="13.2" customHeight="1" x14ac:dyDescent="0.3">
      <c r="A17" s="23" t="s">
        <v>41</v>
      </c>
      <c r="C17" s="120">
        <f>+[1]Totals!AH47</f>
        <v>0</v>
      </c>
      <c r="D17" s="107">
        <f>+[1]Totals!AI47</f>
        <v>22000</v>
      </c>
      <c r="E17" s="107">
        <f>+[1]Totals!AJ47</f>
        <v>0</v>
      </c>
      <c r="F17" s="107">
        <f>+[1]Totals!AK47</f>
        <v>30000</v>
      </c>
      <c r="G17" s="82">
        <f t="shared" si="0"/>
        <v>52000</v>
      </c>
      <c r="I17" s="120">
        <f>+[1]Totals!BF47</f>
        <v>230883</v>
      </c>
      <c r="J17" s="107">
        <f>+[1]Totals!BG47</f>
        <v>0</v>
      </c>
      <c r="K17" s="107">
        <f>+[1]Totals!BH47</f>
        <v>0</v>
      </c>
      <c r="L17" s="107">
        <f>+[1]Totals!BI47</f>
        <v>0</v>
      </c>
      <c r="M17" s="82">
        <f t="shared" si="1"/>
        <v>230883</v>
      </c>
      <c r="O17" s="120">
        <f>+[1]Totals!CE47</f>
        <v>30500</v>
      </c>
      <c r="P17" s="107">
        <f>+[1]Totals!CF47</f>
        <v>30000</v>
      </c>
      <c r="Q17" s="107">
        <f>+[1]Totals!CG47</f>
        <v>0</v>
      </c>
      <c r="R17" s="107">
        <f>+[1]Totals!CH47</f>
        <v>0</v>
      </c>
      <c r="S17" s="82">
        <f t="shared" si="2"/>
        <v>60500</v>
      </c>
    </row>
    <row r="18" spans="1:19" s="122" customFormat="1" ht="13.2" customHeight="1" x14ac:dyDescent="0.3">
      <c r="A18" t="s">
        <v>42</v>
      </c>
      <c r="C18" s="120">
        <f>+[1]Totals!AH48</f>
        <v>3309465</v>
      </c>
      <c r="D18" s="107">
        <f>+[1]Totals!AI48</f>
        <v>13390185</v>
      </c>
      <c r="E18" s="107">
        <f>+[1]Totals!AJ48</f>
        <v>7967278</v>
      </c>
      <c r="F18" s="107">
        <f>+[1]Totals!AK48</f>
        <v>6945846</v>
      </c>
      <c r="G18" s="82">
        <f t="shared" si="0"/>
        <v>31612774</v>
      </c>
      <c r="I18" s="120">
        <f>+[1]Totals!BF48</f>
        <v>5702796</v>
      </c>
      <c r="J18" s="107">
        <f>+[1]Totals!BG48</f>
        <v>6321023</v>
      </c>
      <c r="K18" s="107">
        <f>+[1]Totals!BH48</f>
        <v>12339899</v>
      </c>
      <c r="L18" s="107">
        <f>+[1]Totals!BI48</f>
        <v>9227600</v>
      </c>
      <c r="M18" s="82">
        <f t="shared" si="1"/>
        <v>33591318</v>
      </c>
      <c r="O18" s="120">
        <f>+[1]Totals!CE48</f>
        <v>5115983</v>
      </c>
      <c r="P18" s="107">
        <f>+[1]Totals!CF48</f>
        <v>9321867</v>
      </c>
      <c r="Q18" s="107">
        <f>+[1]Totals!CG48</f>
        <v>5784161</v>
      </c>
      <c r="R18" s="107">
        <f>+[1]Totals!CH48</f>
        <v>100000</v>
      </c>
      <c r="S18" s="82">
        <f t="shared" si="2"/>
        <v>20322011</v>
      </c>
    </row>
    <row r="19" spans="1:19" s="122" customFormat="1" ht="13.2" customHeight="1" x14ac:dyDescent="0.3">
      <c r="A19" s="23" t="s">
        <v>43</v>
      </c>
      <c r="C19" s="120">
        <f>+[1]Totals!AH49</f>
        <v>0</v>
      </c>
      <c r="D19" s="107">
        <f>+[1]Totals!AI49</f>
        <v>0</v>
      </c>
      <c r="E19" s="107">
        <f>+[1]Totals!AJ49</f>
        <v>0</v>
      </c>
      <c r="F19" s="107">
        <f>+[1]Totals!AK49</f>
        <v>0</v>
      </c>
      <c r="G19" s="82">
        <f t="shared" si="0"/>
        <v>0</v>
      </c>
      <c r="I19" s="120">
        <f>+[1]Totals!BF49</f>
        <v>0</v>
      </c>
      <c r="J19" s="107">
        <f>+[1]Totals!BG49</f>
        <v>0</v>
      </c>
      <c r="K19" s="107">
        <f>+[1]Totals!BH49</f>
        <v>80000</v>
      </c>
      <c r="L19" s="107">
        <f>+[1]Totals!BI49</f>
        <v>0</v>
      </c>
      <c r="M19" s="82">
        <f t="shared" si="1"/>
        <v>80000</v>
      </c>
      <c r="O19" s="120">
        <f>+[1]Totals!CE49</f>
        <v>0</v>
      </c>
      <c r="P19" s="107">
        <f>+[1]Totals!CF49</f>
        <v>0</v>
      </c>
      <c r="Q19" s="107">
        <f>+[1]Totals!CG49</f>
        <v>80000</v>
      </c>
      <c r="R19" s="107">
        <f>+[1]Totals!CH49</f>
        <v>0</v>
      </c>
      <c r="S19" s="82">
        <f t="shared" si="2"/>
        <v>80000</v>
      </c>
    </row>
    <row r="20" spans="1:19" s="122" customFormat="1" ht="13.2" customHeight="1" x14ac:dyDescent="0.3">
      <c r="A20" s="23" t="s">
        <v>44</v>
      </c>
      <c r="C20" s="120">
        <f>+[1]Totals!AH50</f>
        <v>0</v>
      </c>
      <c r="D20" s="107">
        <f>+[1]Totals!AI50</f>
        <v>0</v>
      </c>
      <c r="E20" s="107">
        <f>+[1]Totals!AJ50</f>
        <v>0</v>
      </c>
      <c r="F20" s="107">
        <f>+[1]Totals!AK50</f>
        <v>0</v>
      </c>
      <c r="G20" s="82">
        <f t="shared" si="0"/>
        <v>0</v>
      </c>
      <c r="I20" s="120">
        <f>+[1]Totals!BF50</f>
        <v>0</v>
      </c>
      <c r="J20" s="107">
        <f>+[1]Totals!BG50</f>
        <v>0</v>
      </c>
      <c r="K20" s="107">
        <f>+[1]Totals!BH50</f>
        <v>113081</v>
      </c>
      <c r="L20" s="107">
        <f>+[1]Totals!BI50</f>
        <v>0</v>
      </c>
      <c r="M20" s="82">
        <f t="shared" si="1"/>
        <v>113081</v>
      </c>
      <c r="O20" s="120">
        <f>+[1]Totals!CE50</f>
        <v>0</v>
      </c>
      <c r="P20" s="107">
        <f>+[1]Totals!CF50</f>
        <v>0</v>
      </c>
      <c r="Q20" s="107">
        <f>+[1]Totals!CG50</f>
        <v>0</v>
      </c>
      <c r="R20" s="107">
        <f>+[1]Totals!CH50</f>
        <v>1518801</v>
      </c>
      <c r="S20" s="82">
        <f t="shared" si="2"/>
        <v>1518801</v>
      </c>
    </row>
    <row r="21" spans="1:19" s="122" customFormat="1" ht="13.2" customHeight="1" x14ac:dyDescent="0.3">
      <c r="A21" s="23" t="s">
        <v>45</v>
      </c>
      <c r="C21" s="120">
        <f>+[1]Totals!AH51</f>
        <v>5678942</v>
      </c>
      <c r="D21" s="107">
        <f>+[1]Totals!AI51</f>
        <v>2118000</v>
      </c>
      <c r="E21" s="107">
        <f>+[1]Totals!AJ51</f>
        <v>29750</v>
      </c>
      <c r="F21" s="107">
        <f>+[1]Totals!AK51</f>
        <v>208537</v>
      </c>
      <c r="G21" s="82">
        <f t="shared" si="0"/>
        <v>8035229</v>
      </c>
      <c r="I21" s="120">
        <f>+[1]Totals!BF51</f>
        <v>80000</v>
      </c>
      <c r="J21" s="107">
        <f>+[1]Totals!BG51</f>
        <v>3057684</v>
      </c>
      <c r="K21" s="107">
        <f>+[1]Totals!BH51</f>
        <v>8666621</v>
      </c>
      <c r="L21" s="107">
        <f>+[1]Totals!BI51</f>
        <v>9597171</v>
      </c>
      <c r="M21" s="82">
        <f t="shared" si="1"/>
        <v>21401476</v>
      </c>
      <c r="O21" s="120">
        <f>+[1]Totals!CE51</f>
        <v>773105</v>
      </c>
      <c r="P21" s="107">
        <f>+[1]Totals!CF51</f>
        <v>402333</v>
      </c>
      <c r="Q21" s="107">
        <f>+[1]Totals!CG51</f>
        <v>3309</v>
      </c>
      <c r="R21" s="107">
        <f>+[1]Totals!CH51</f>
        <v>348000</v>
      </c>
      <c r="S21" s="82">
        <f t="shared" si="2"/>
        <v>1526747</v>
      </c>
    </row>
    <row r="22" spans="1:19" s="122" customFormat="1" ht="13.2" customHeight="1" x14ac:dyDescent="0.3">
      <c r="A22" s="23" t="s">
        <v>46</v>
      </c>
      <c r="C22" s="120">
        <f>+[1]Totals!AH52</f>
        <v>0</v>
      </c>
      <c r="D22" s="107">
        <f>+[1]Totals!AI52</f>
        <v>0</v>
      </c>
      <c r="E22" s="107">
        <f>+[1]Totals!AJ52</f>
        <v>0</v>
      </c>
      <c r="F22" s="107">
        <f>+[1]Totals!AK52</f>
        <v>0</v>
      </c>
      <c r="G22" s="82">
        <f t="shared" si="0"/>
        <v>0</v>
      </c>
      <c r="I22" s="120">
        <f>+[1]Totals!BF52</f>
        <v>0</v>
      </c>
      <c r="J22" s="107">
        <f>+[1]Totals!BG52</f>
        <v>0</v>
      </c>
      <c r="K22" s="107">
        <f>+[1]Totals!BH52</f>
        <v>40000</v>
      </c>
      <c r="L22" s="107">
        <f>+[1]Totals!BI52</f>
        <v>0</v>
      </c>
      <c r="M22" s="82">
        <f t="shared" si="1"/>
        <v>40000</v>
      </c>
      <c r="O22" s="120">
        <f>+[1]Totals!CE52</f>
        <v>0</v>
      </c>
      <c r="P22" s="107">
        <f>+[1]Totals!CF52</f>
        <v>0</v>
      </c>
      <c r="Q22" s="107">
        <f>+[1]Totals!CG52</f>
        <v>0</v>
      </c>
      <c r="R22" s="107">
        <f>+[1]Totals!CH52</f>
        <v>0</v>
      </c>
      <c r="S22" s="82">
        <f t="shared" si="2"/>
        <v>0</v>
      </c>
    </row>
    <row r="23" spans="1:19" s="122" customFormat="1" ht="13.2" customHeight="1" x14ac:dyDescent="0.3">
      <c r="A23" s="23" t="s">
        <v>47</v>
      </c>
      <c r="C23" s="120">
        <f>+[1]Totals!AH53</f>
        <v>262036</v>
      </c>
      <c r="D23" s="107">
        <f>+[1]Totals!AI53</f>
        <v>12500</v>
      </c>
      <c r="E23" s="107">
        <f>+[1]Totals!AJ53</f>
        <v>0</v>
      </c>
      <c r="F23" s="107">
        <f>+[1]Totals!AK53</f>
        <v>1612275</v>
      </c>
      <c r="G23" s="82">
        <f t="shared" si="0"/>
        <v>1886811</v>
      </c>
      <c r="I23" s="120">
        <f>+[1]Totals!BF53</f>
        <v>0</v>
      </c>
      <c r="J23" s="107">
        <f>+[1]Totals!BG53</f>
        <v>0</v>
      </c>
      <c r="K23" s="107">
        <f>+[1]Totals!BH53</f>
        <v>215863</v>
      </c>
      <c r="L23" s="107">
        <f>+[1]Totals!BI53</f>
        <v>300</v>
      </c>
      <c r="M23" s="82">
        <f t="shared" si="1"/>
        <v>216163</v>
      </c>
      <c r="O23" s="120">
        <f>+[1]Totals!CE53</f>
        <v>0</v>
      </c>
      <c r="P23" s="107">
        <f>+[1]Totals!CF53</f>
        <v>223834</v>
      </c>
      <c r="Q23" s="107">
        <f>+[1]Totals!CG53</f>
        <v>0</v>
      </c>
      <c r="R23" s="107">
        <f>+[1]Totals!CH53</f>
        <v>0</v>
      </c>
      <c r="S23" s="82">
        <f t="shared" si="2"/>
        <v>223834</v>
      </c>
    </row>
    <row r="24" spans="1:19" s="122" customFormat="1" ht="13.2" customHeight="1" x14ac:dyDescent="0.3">
      <c r="A24" s="23" t="s">
        <v>48</v>
      </c>
      <c r="C24" s="120">
        <f>+[1]Totals!AH54</f>
        <v>6994940</v>
      </c>
      <c r="D24" s="107">
        <f>+[1]Totals!AI54</f>
        <v>18000</v>
      </c>
      <c r="E24" s="107">
        <f>+[1]Totals!AJ54</f>
        <v>1712198</v>
      </c>
      <c r="F24" s="107">
        <f>+[1]Totals!AK54</f>
        <v>18000</v>
      </c>
      <c r="G24" s="82">
        <f t="shared" si="0"/>
        <v>8743138</v>
      </c>
      <c r="I24" s="120">
        <f>+[1]Totals!BF54</f>
        <v>1343040</v>
      </c>
      <c r="J24" s="107">
        <f>+[1]Totals!BG54</f>
        <v>1789380</v>
      </c>
      <c r="K24" s="107">
        <f>+[1]Totals!BH54</f>
        <v>18000</v>
      </c>
      <c r="L24" s="107">
        <f>+[1]Totals!BI54</f>
        <v>0</v>
      </c>
      <c r="M24" s="82">
        <f t="shared" si="1"/>
        <v>3150420</v>
      </c>
      <c r="O24" s="120">
        <f>+[1]Totals!CE54</f>
        <v>878000</v>
      </c>
      <c r="P24" s="107">
        <f>+[1]Totals!CF54</f>
        <v>2564000</v>
      </c>
      <c r="Q24" s="107">
        <f>+[1]Totals!CG54</f>
        <v>10600100</v>
      </c>
      <c r="R24" s="107">
        <f>+[1]Totals!CH54</f>
        <v>5144500</v>
      </c>
      <c r="S24" s="82">
        <f t="shared" si="2"/>
        <v>19186600</v>
      </c>
    </row>
    <row r="25" spans="1:19" s="122" customFormat="1" ht="13.2" customHeight="1" x14ac:dyDescent="0.3">
      <c r="A25" s="23" t="s">
        <v>49</v>
      </c>
      <c r="C25" s="120">
        <f>+[1]Totals!AH55</f>
        <v>0</v>
      </c>
      <c r="D25" s="107">
        <f>+[1]Totals!AI55</f>
        <v>0</v>
      </c>
      <c r="E25" s="107">
        <f>+[1]Totals!AJ55</f>
        <v>0</v>
      </c>
      <c r="F25" s="107">
        <f>+[1]Totals!AK55</f>
        <v>2012000</v>
      </c>
      <c r="G25" s="82">
        <f t="shared" si="0"/>
        <v>2012000</v>
      </c>
      <c r="I25" s="120">
        <f>+[1]Totals!BF55</f>
        <v>5985755</v>
      </c>
      <c r="J25" s="107">
        <f>+[1]Totals!BG55</f>
        <v>2824800</v>
      </c>
      <c r="K25" s="107">
        <f>+[1]Totals!BH55</f>
        <v>0</v>
      </c>
      <c r="L25" s="107">
        <f>+[1]Totals!BI55</f>
        <v>1100000</v>
      </c>
      <c r="M25" s="82">
        <f t="shared" si="1"/>
        <v>9910555</v>
      </c>
      <c r="O25" s="120">
        <f>+[1]Totals!CE55</f>
        <v>0</v>
      </c>
      <c r="P25" s="107">
        <f>+[1]Totals!CF55</f>
        <v>0</v>
      </c>
      <c r="Q25" s="107">
        <f>+[1]Totals!CG55</f>
        <v>0</v>
      </c>
      <c r="R25" s="107">
        <f>+[1]Totals!CH55</f>
        <v>0</v>
      </c>
      <c r="S25" s="82">
        <f t="shared" si="2"/>
        <v>0</v>
      </c>
    </row>
    <row r="26" spans="1:19" s="122" customFormat="1" ht="13.2" customHeight="1" x14ac:dyDescent="0.3">
      <c r="A26" t="s">
        <v>50</v>
      </c>
      <c r="C26" s="120">
        <f>+[1]Totals!AH56</f>
        <v>0</v>
      </c>
      <c r="D26" s="107">
        <f>+[1]Totals!AI56</f>
        <v>0</v>
      </c>
      <c r="E26" s="107">
        <f>+[1]Totals!AJ56</f>
        <v>0</v>
      </c>
      <c r="F26" s="107">
        <f>+[1]Totals!AK56</f>
        <v>243553</v>
      </c>
      <c r="G26" s="82">
        <f t="shared" si="0"/>
        <v>243553</v>
      </c>
      <c r="I26" s="120">
        <f>+[1]Totals!BF56</f>
        <v>0</v>
      </c>
      <c r="J26" s="107">
        <f>+[1]Totals!BG56</f>
        <v>121776</v>
      </c>
      <c r="K26" s="107">
        <f>+[1]Totals!BH56</f>
        <v>1605580</v>
      </c>
      <c r="L26" s="107">
        <f>+[1]Totals!BI56</f>
        <v>0</v>
      </c>
      <c r="M26" s="82">
        <f t="shared" si="1"/>
        <v>1727356</v>
      </c>
      <c r="O26" s="120">
        <f>+[1]Totals!CE56</f>
        <v>0</v>
      </c>
      <c r="P26" s="107">
        <f>+[1]Totals!CF56</f>
        <v>0</v>
      </c>
      <c r="Q26" s="107">
        <f>+[1]Totals!CG56</f>
        <v>0</v>
      </c>
      <c r="R26" s="107">
        <f>+[1]Totals!CH56</f>
        <v>0</v>
      </c>
      <c r="S26" s="82">
        <f t="shared" si="2"/>
        <v>0</v>
      </c>
    </row>
    <row r="27" spans="1:19" s="122" customFormat="1" ht="13.2" customHeight="1" x14ac:dyDescent="0.3">
      <c r="A27" s="23" t="s">
        <v>51</v>
      </c>
      <c r="C27" s="120">
        <f>+[1]Totals!AH57</f>
        <v>1966223</v>
      </c>
      <c r="D27" s="107">
        <f>+[1]Totals!AI57</f>
        <v>1145487</v>
      </c>
      <c r="E27" s="107">
        <f>+[1]Totals!AJ57</f>
        <v>6731813</v>
      </c>
      <c r="F27" s="107">
        <f>+[1]Totals!AK57</f>
        <v>1985039</v>
      </c>
      <c r="G27" s="82">
        <f t="shared" si="0"/>
        <v>11828562</v>
      </c>
      <c r="I27" s="120">
        <f>+[1]Totals!BF57</f>
        <v>627950</v>
      </c>
      <c r="J27" s="107">
        <f>+[1]Totals!BG57</f>
        <v>683651</v>
      </c>
      <c r="K27" s="107">
        <f>+[1]Totals!BH57</f>
        <v>1766252</v>
      </c>
      <c r="L27" s="107">
        <f>+[1]Totals!BI57</f>
        <v>363750</v>
      </c>
      <c r="M27" s="82">
        <f t="shared" si="1"/>
        <v>3441603</v>
      </c>
      <c r="O27" s="120">
        <f>+[1]Totals!CE57</f>
        <v>304990</v>
      </c>
      <c r="P27" s="107">
        <f>+[1]Totals!CF57</f>
        <v>1753250</v>
      </c>
      <c r="Q27" s="107">
        <f>+[1]Totals!CG57</f>
        <v>2171454</v>
      </c>
      <c r="R27" s="107">
        <f>+[1]Totals!CH57</f>
        <v>7635049</v>
      </c>
      <c r="S27" s="82">
        <f t="shared" si="2"/>
        <v>11864743</v>
      </c>
    </row>
    <row r="28" spans="1:19" s="122" customFormat="1" ht="13.2" customHeight="1" x14ac:dyDescent="0.3">
      <c r="A28" s="23" t="s">
        <v>52</v>
      </c>
      <c r="C28" s="120">
        <f>+[1]Totals!AH58</f>
        <v>2983264</v>
      </c>
      <c r="D28" s="107">
        <f>+[1]Totals!AI58</f>
        <v>0</v>
      </c>
      <c r="E28" s="107">
        <f>+[1]Totals!AJ58</f>
        <v>0</v>
      </c>
      <c r="F28" s="107">
        <f>+[1]Totals!AK58</f>
        <v>0</v>
      </c>
      <c r="G28" s="82">
        <f t="shared" si="0"/>
        <v>2983264</v>
      </c>
      <c r="I28" s="120">
        <f>+[1]Totals!BF58</f>
        <v>139500</v>
      </c>
      <c r="J28" s="107">
        <f>+[1]Totals!BG58</f>
        <v>139500</v>
      </c>
      <c r="K28" s="107">
        <f>+[1]Totals!BH58</f>
        <v>0</v>
      </c>
      <c r="L28" s="107">
        <f>+[1]Totals!BI58</f>
        <v>0</v>
      </c>
      <c r="M28" s="82">
        <f t="shared" si="1"/>
        <v>279000</v>
      </c>
      <c r="O28" s="120">
        <f>+[1]Totals!CE58</f>
        <v>150000</v>
      </c>
      <c r="P28" s="107">
        <f>+[1]Totals!CF58</f>
        <v>150400</v>
      </c>
      <c r="Q28" s="107">
        <f>+[1]Totals!CG58</f>
        <v>252000</v>
      </c>
      <c r="R28" s="107">
        <f>+[1]Totals!CH58</f>
        <v>555743</v>
      </c>
      <c r="S28" s="82">
        <f t="shared" si="2"/>
        <v>1108143</v>
      </c>
    </row>
    <row r="29" spans="1:19" s="122" customFormat="1" ht="13.2" customHeight="1" x14ac:dyDescent="0.3">
      <c r="A29" s="23" t="s">
        <v>53</v>
      </c>
      <c r="C29" s="120">
        <f>+[1]Totals!AH59</f>
        <v>5597700</v>
      </c>
      <c r="D29" s="107">
        <f>+[1]Totals!AI59</f>
        <v>0</v>
      </c>
      <c r="E29" s="107">
        <f>+[1]Totals!AJ59</f>
        <v>0</v>
      </c>
      <c r="F29" s="107">
        <f>+[1]Totals!AK59</f>
        <v>0</v>
      </c>
      <c r="G29" s="82">
        <f t="shared" si="0"/>
        <v>5597700</v>
      </c>
      <c r="I29" s="120">
        <f>+[1]Totals!BF59</f>
        <v>2669300</v>
      </c>
      <c r="J29" s="107">
        <f>+[1]Totals!BG59</f>
        <v>331000</v>
      </c>
      <c r="K29" s="107">
        <f>+[1]Totals!BH59</f>
        <v>1425850</v>
      </c>
      <c r="L29" s="107">
        <f>+[1]Totals!BI59</f>
        <v>1422150</v>
      </c>
      <c r="M29" s="82">
        <f t="shared" si="1"/>
        <v>5848300</v>
      </c>
      <c r="O29" s="120">
        <f>+[1]Totals!CE59</f>
        <v>0</v>
      </c>
      <c r="P29" s="107">
        <f>+[1]Totals!CF59</f>
        <v>252550</v>
      </c>
      <c r="Q29" s="107">
        <f>+[1]Totals!CG59</f>
        <v>31000</v>
      </c>
      <c r="R29" s="107">
        <f>+[1]Totals!CH59</f>
        <v>682750</v>
      </c>
      <c r="S29" s="82">
        <f t="shared" si="2"/>
        <v>966300</v>
      </c>
    </row>
    <row r="30" spans="1:19" s="122" customFormat="1" ht="13.2" customHeight="1" x14ac:dyDescent="0.3">
      <c r="A30" s="23" t="s">
        <v>54</v>
      </c>
      <c r="C30" s="120">
        <f>+[1]Totals!AH60</f>
        <v>0</v>
      </c>
      <c r="D30" s="107">
        <f>+[1]Totals!AI60</f>
        <v>3686677</v>
      </c>
      <c r="E30" s="107">
        <f>+[1]Totals!AJ60</f>
        <v>1056324</v>
      </c>
      <c r="F30" s="107">
        <f>+[1]Totals!AK60</f>
        <v>3870229</v>
      </c>
      <c r="G30" s="82">
        <f t="shared" si="0"/>
        <v>8613230</v>
      </c>
      <c r="I30" s="120">
        <f>+[1]Totals!BF60</f>
        <v>0</v>
      </c>
      <c r="J30" s="107">
        <f>+[1]Totals!BG60</f>
        <v>2505415</v>
      </c>
      <c r="K30" s="107">
        <f>+[1]Totals!BH60</f>
        <v>349350</v>
      </c>
      <c r="L30" s="107">
        <f>+[1]Totals!BI60</f>
        <v>0</v>
      </c>
      <c r="M30" s="82">
        <f t="shared" si="1"/>
        <v>2854765</v>
      </c>
      <c r="O30" s="120">
        <f>+[1]Totals!CE60</f>
        <v>0</v>
      </c>
      <c r="P30" s="107">
        <f>+[1]Totals!CF60</f>
        <v>1200000</v>
      </c>
      <c r="Q30" s="107">
        <f>+[1]Totals!CG60</f>
        <v>293777</v>
      </c>
      <c r="R30" s="107">
        <f>+[1]Totals!CH60</f>
        <v>606471</v>
      </c>
      <c r="S30" s="82">
        <f t="shared" si="2"/>
        <v>2100248</v>
      </c>
    </row>
    <row r="31" spans="1:19" s="122" customFormat="1" ht="13.2" customHeight="1" x14ac:dyDescent="0.3">
      <c r="A31" s="23" t="s">
        <v>55</v>
      </c>
      <c r="C31" s="120">
        <f>+[1]Totals!AH61</f>
        <v>1489600</v>
      </c>
      <c r="D31" s="107">
        <f>+[1]Totals!AI61</f>
        <v>437100</v>
      </c>
      <c r="E31" s="107">
        <f>+[1]Totals!AJ61</f>
        <v>0</v>
      </c>
      <c r="F31" s="107">
        <f>+[1]Totals!AK61</f>
        <v>0</v>
      </c>
      <c r="G31" s="82">
        <f t="shared" si="0"/>
        <v>1926700</v>
      </c>
      <c r="I31" s="120">
        <f>+[1]Totals!BF61</f>
        <v>455000</v>
      </c>
      <c r="J31" s="107">
        <f>+[1]Totals!BG61</f>
        <v>1444250</v>
      </c>
      <c r="K31" s="107">
        <f>+[1]Totals!BH61</f>
        <v>0</v>
      </c>
      <c r="L31" s="107">
        <f>+[1]Totals!BI61</f>
        <v>10592913</v>
      </c>
      <c r="M31" s="82">
        <f t="shared" si="1"/>
        <v>12492163</v>
      </c>
      <c r="O31" s="120">
        <f>+[1]Totals!CE61</f>
        <v>1466810</v>
      </c>
      <c r="P31" s="107">
        <f>+[1]Totals!CF61</f>
        <v>1185000</v>
      </c>
      <c r="Q31" s="107">
        <f>+[1]Totals!CG61</f>
        <v>650000</v>
      </c>
      <c r="R31" s="107">
        <f>+[1]Totals!CH61</f>
        <v>1000</v>
      </c>
      <c r="S31" s="82">
        <f t="shared" si="2"/>
        <v>3302810</v>
      </c>
    </row>
    <row r="32" spans="1:19" s="122" customFormat="1" ht="13.2" customHeight="1" x14ac:dyDescent="0.3">
      <c r="A32" s="23" t="s">
        <v>56</v>
      </c>
      <c r="C32" s="120">
        <f>+[1]Totals!AH62</f>
        <v>0</v>
      </c>
      <c r="D32" s="107">
        <f>+[1]Totals!AI62</f>
        <v>0</v>
      </c>
      <c r="E32" s="107">
        <f>+[1]Totals!AJ62</f>
        <v>0</v>
      </c>
      <c r="F32" s="107">
        <f>+[1]Totals!AK62</f>
        <v>0</v>
      </c>
      <c r="G32" s="82">
        <f t="shared" si="0"/>
        <v>0</v>
      </c>
      <c r="I32" s="120">
        <f>+[1]Totals!BF62</f>
        <v>0</v>
      </c>
      <c r="J32" s="107">
        <f>+[1]Totals!BG62</f>
        <v>0</v>
      </c>
      <c r="K32" s="107">
        <f>+[1]Totals!BH62</f>
        <v>0</v>
      </c>
      <c r="L32" s="107">
        <f>+[1]Totals!BI62</f>
        <v>0</v>
      </c>
      <c r="M32" s="82">
        <f t="shared" si="1"/>
        <v>0</v>
      </c>
      <c r="O32" s="120">
        <f>+[1]Totals!CE62</f>
        <v>695738</v>
      </c>
      <c r="P32" s="107">
        <f>+[1]Totals!CF62</f>
        <v>1110032</v>
      </c>
      <c r="Q32" s="107">
        <f>+[1]Totals!CG62</f>
        <v>0</v>
      </c>
      <c r="R32" s="107">
        <f>+[1]Totals!CH62</f>
        <v>0</v>
      </c>
      <c r="S32" s="82">
        <f t="shared" si="2"/>
        <v>1805770</v>
      </c>
    </row>
    <row r="33" spans="1:19" s="122" customFormat="1" ht="13.2" customHeight="1" x14ac:dyDescent="0.3">
      <c r="A33" s="23" t="s">
        <v>57</v>
      </c>
      <c r="C33" s="120">
        <f>+[1]Totals!AH63</f>
        <v>44010</v>
      </c>
      <c r="D33" s="107">
        <f>+[1]Totals!AI63</f>
        <v>607100</v>
      </c>
      <c r="E33" s="107">
        <f>+[1]Totals!AJ63</f>
        <v>332700</v>
      </c>
      <c r="F33" s="107">
        <f>+[1]Totals!AK63</f>
        <v>4700650</v>
      </c>
      <c r="G33" s="82">
        <f t="shared" si="0"/>
        <v>5684460</v>
      </c>
      <c r="I33" s="120">
        <f>+[1]Totals!BF63</f>
        <v>1266000</v>
      </c>
      <c r="J33" s="107">
        <f>+[1]Totals!BG63</f>
        <v>26550</v>
      </c>
      <c r="K33" s="107">
        <f>+[1]Totals!BH63</f>
        <v>4357300</v>
      </c>
      <c r="L33" s="107">
        <f>+[1]Totals!BI63</f>
        <v>2416900</v>
      </c>
      <c r="M33" s="82">
        <f t="shared" si="1"/>
        <v>8066750</v>
      </c>
      <c r="O33" s="120">
        <f>+[1]Totals!CE63</f>
        <v>5988850</v>
      </c>
      <c r="P33" s="107">
        <f>+[1]Totals!CF63</f>
        <v>11550</v>
      </c>
      <c r="Q33" s="107">
        <f>+[1]Totals!CG63</f>
        <v>2667000</v>
      </c>
      <c r="R33" s="107">
        <f>+[1]Totals!CH63</f>
        <v>450180</v>
      </c>
      <c r="S33" s="82">
        <f t="shared" si="2"/>
        <v>9117580</v>
      </c>
    </row>
    <row r="34" spans="1:19" s="122" customFormat="1" ht="13.2" customHeight="1" x14ac:dyDescent="0.3">
      <c r="A34" s="23" t="s">
        <v>58</v>
      </c>
      <c r="C34" s="120">
        <f>+[1]Totals!AH64</f>
        <v>0</v>
      </c>
      <c r="D34" s="107">
        <f>+[1]Totals!AI64</f>
        <v>0</v>
      </c>
      <c r="E34" s="107">
        <f>+[1]Totals!AJ64</f>
        <v>0</v>
      </c>
      <c r="F34" s="107">
        <f>+[1]Totals!AK64</f>
        <v>0</v>
      </c>
      <c r="G34" s="82">
        <f t="shared" si="0"/>
        <v>0</v>
      </c>
      <c r="I34" s="120">
        <f>+[1]Totals!BF64</f>
        <v>0</v>
      </c>
      <c r="J34" s="107">
        <f>+[1]Totals!BG64</f>
        <v>0</v>
      </c>
      <c r="K34" s="107">
        <f>+[1]Totals!BH64</f>
        <v>0</v>
      </c>
      <c r="L34" s="107">
        <f>+[1]Totals!BI64</f>
        <v>0</v>
      </c>
      <c r="M34" s="82">
        <f t="shared" si="1"/>
        <v>0</v>
      </c>
      <c r="O34" s="120">
        <f>+[1]Totals!CE64</f>
        <v>0</v>
      </c>
      <c r="P34" s="107">
        <f>+[1]Totals!CF64</f>
        <v>0</v>
      </c>
      <c r="Q34" s="107">
        <f>+[1]Totals!CG64</f>
        <v>160255</v>
      </c>
      <c r="R34" s="107">
        <f>+[1]Totals!CH64</f>
        <v>0</v>
      </c>
      <c r="S34" s="82">
        <f t="shared" si="2"/>
        <v>160255</v>
      </c>
    </row>
    <row r="35" spans="1:19" s="122" customFormat="1" ht="13.2" customHeight="1" x14ac:dyDescent="0.3">
      <c r="A35" s="23" t="s">
        <v>59</v>
      </c>
      <c r="C35" s="120">
        <f>+[1]Totals!AH65</f>
        <v>4470150</v>
      </c>
      <c r="D35" s="107">
        <f>+[1]Totals!AI65</f>
        <v>11380</v>
      </c>
      <c r="E35" s="107">
        <f>+[1]Totals!AJ65</f>
        <v>3000</v>
      </c>
      <c r="F35" s="107">
        <f>+[1]Totals!AK65</f>
        <v>5587200</v>
      </c>
      <c r="G35" s="82">
        <f t="shared" si="0"/>
        <v>10071730</v>
      </c>
      <c r="I35" s="120">
        <f>+[1]Totals!BF65</f>
        <v>4676830</v>
      </c>
      <c r="J35" s="107">
        <f>+[1]Totals!BG65</f>
        <v>218450</v>
      </c>
      <c r="K35" s="107">
        <f>+[1]Totals!BH65</f>
        <v>363500</v>
      </c>
      <c r="L35" s="107">
        <f>+[1]Totals!BI65</f>
        <v>588500</v>
      </c>
      <c r="M35" s="82">
        <f t="shared" si="1"/>
        <v>5847280</v>
      </c>
      <c r="O35" s="120">
        <f>+[1]Totals!CE65</f>
        <v>1030000</v>
      </c>
      <c r="P35" s="107">
        <f>+[1]Totals!CF65</f>
        <v>7700</v>
      </c>
      <c r="Q35" s="107">
        <f>+[1]Totals!CG65</f>
        <v>457081</v>
      </c>
      <c r="R35" s="107">
        <f>+[1]Totals!CH65</f>
        <v>10413750</v>
      </c>
      <c r="S35" s="82">
        <f t="shared" si="2"/>
        <v>11908531</v>
      </c>
    </row>
    <row r="36" spans="1:19" s="122" customFormat="1" ht="13.2" customHeight="1" x14ac:dyDescent="0.3">
      <c r="A36" s="23" t="s">
        <v>60</v>
      </c>
      <c r="C36" s="120">
        <f>+[1]Totals!AH66</f>
        <v>2754474</v>
      </c>
      <c r="D36" s="107">
        <f>+[1]Totals!AI66</f>
        <v>7489636</v>
      </c>
      <c r="E36" s="107">
        <f>+[1]Totals!AJ66</f>
        <v>15196069</v>
      </c>
      <c r="F36" s="107">
        <f>+[1]Totals!AK66</f>
        <v>11875226</v>
      </c>
      <c r="G36" s="82">
        <f t="shared" si="0"/>
        <v>37315405</v>
      </c>
      <c r="I36" s="120">
        <f>+[1]Totals!BF66</f>
        <v>7015347</v>
      </c>
      <c r="J36" s="107">
        <f>+[1]Totals!BG66</f>
        <v>14883274</v>
      </c>
      <c r="K36" s="107">
        <f>+[1]Totals!BH66</f>
        <v>6387120</v>
      </c>
      <c r="L36" s="107">
        <f>+[1]Totals!BI66</f>
        <v>136777</v>
      </c>
      <c r="M36" s="82">
        <f t="shared" si="1"/>
        <v>28422518</v>
      </c>
      <c r="O36" s="120">
        <f>+[1]Totals!CE66</f>
        <v>8223441</v>
      </c>
      <c r="P36" s="107">
        <f>+[1]Totals!CF66</f>
        <v>4216583</v>
      </c>
      <c r="Q36" s="107">
        <f>+[1]Totals!CG66</f>
        <v>8874500</v>
      </c>
      <c r="R36" s="107">
        <f>+[1]Totals!CH66</f>
        <v>777600</v>
      </c>
      <c r="S36" s="82">
        <f t="shared" si="2"/>
        <v>22092124</v>
      </c>
    </row>
    <row r="37" spans="1:19" s="122" customFormat="1" ht="13.2" customHeight="1" x14ac:dyDescent="0.3">
      <c r="A37" s="23" t="s">
        <v>61</v>
      </c>
      <c r="C37" s="120">
        <f>+[1]Totals!AH67</f>
        <v>0</v>
      </c>
      <c r="D37" s="107">
        <f>+[1]Totals!AI67</f>
        <v>85000</v>
      </c>
      <c r="E37" s="107">
        <f>+[1]Totals!AJ67</f>
        <v>0</v>
      </c>
      <c r="F37" s="107">
        <f>+[1]Totals!AK67</f>
        <v>1142264</v>
      </c>
      <c r="G37" s="82">
        <f t="shared" si="0"/>
        <v>1227264</v>
      </c>
      <c r="I37" s="120">
        <f>+[1]Totals!BF67</f>
        <v>896792</v>
      </c>
      <c r="J37" s="107">
        <f>+[1]Totals!BG67</f>
        <v>2993845</v>
      </c>
      <c r="K37" s="107">
        <f>+[1]Totals!BH67</f>
        <v>917838</v>
      </c>
      <c r="L37" s="107">
        <f>+[1]Totals!BI67</f>
        <v>0</v>
      </c>
      <c r="M37" s="82">
        <f t="shared" si="1"/>
        <v>4808475</v>
      </c>
      <c r="O37" s="120">
        <f>+[1]Totals!CE67</f>
        <v>701700</v>
      </c>
      <c r="P37" s="107">
        <f>+[1]Totals!CF67</f>
        <v>870000</v>
      </c>
      <c r="Q37" s="107">
        <f>+[1]Totals!CG67</f>
        <v>150000</v>
      </c>
      <c r="R37" s="107">
        <f>+[1]Totals!CH67</f>
        <v>0</v>
      </c>
      <c r="S37" s="82">
        <f t="shared" si="2"/>
        <v>1721700</v>
      </c>
    </row>
    <row r="38" spans="1:19" s="122" customFormat="1" ht="13.2" customHeight="1" x14ac:dyDescent="0.3">
      <c r="A38" s="23" t="s">
        <v>62</v>
      </c>
      <c r="C38" s="120">
        <f>+[1]Totals!AH68</f>
        <v>400000</v>
      </c>
      <c r="D38" s="107">
        <f>+[1]Totals!AI68</f>
        <v>0</v>
      </c>
      <c r="E38" s="107">
        <f>+[1]Totals!AJ68</f>
        <v>4435200</v>
      </c>
      <c r="F38" s="107">
        <f>+[1]Totals!AK68</f>
        <v>1810000</v>
      </c>
      <c r="G38" s="82">
        <f t="shared" si="0"/>
        <v>6645200</v>
      </c>
      <c r="I38" s="120">
        <f>+[1]Totals!BF68</f>
        <v>2069845</v>
      </c>
      <c r="J38" s="107">
        <f>+[1]Totals!BG68</f>
        <v>300000</v>
      </c>
      <c r="K38" s="107">
        <f>+[1]Totals!BH68</f>
        <v>30000</v>
      </c>
      <c r="L38" s="107">
        <f>+[1]Totals!BI68</f>
        <v>0</v>
      </c>
      <c r="M38" s="82">
        <f t="shared" si="1"/>
        <v>2399845</v>
      </c>
      <c r="O38" s="120">
        <f>+[1]Totals!CE68</f>
        <v>0</v>
      </c>
      <c r="P38" s="107">
        <f>+[1]Totals!CF68</f>
        <v>400000</v>
      </c>
      <c r="Q38" s="107">
        <f>+[1]Totals!CG68</f>
        <v>1162986</v>
      </c>
      <c r="R38" s="107">
        <f>+[1]Totals!CH68</f>
        <v>200000</v>
      </c>
      <c r="S38" s="82">
        <f t="shared" si="2"/>
        <v>1762986</v>
      </c>
    </row>
    <row r="39" spans="1:19" s="122" customFormat="1" ht="13.2" customHeight="1" x14ac:dyDescent="0.3">
      <c r="A39" s="23" t="s">
        <v>63</v>
      </c>
      <c r="C39" s="120">
        <f>+[1]Totals!AH69</f>
        <v>0</v>
      </c>
      <c r="D39" s="107">
        <f>+[1]Totals!AI69</f>
        <v>327631</v>
      </c>
      <c r="E39" s="107">
        <f>+[1]Totals!AJ69</f>
        <v>0</v>
      </c>
      <c r="F39" s="107">
        <f>+[1]Totals!AK69</f>
        <v>353000</v>
      </c>
      <c r="G39" s="82">
        <f t="shared" si="0"/>
        <v>680631</v>
      </c>
      <c r="I39" s="120">
        <f>+[1]Totals!BF69</f>
        <v>0</v>
      </c>
      <c r="J39" s="107">
        <f>+[1]Totals!BG69</f>
        <v>0</v>
      </c>
      <c r="K39" s="107">
        <f>+[1]Totals!BH69</f>
        <v>669500</v>
      </c>
      <c r="L39" s="107">
        <f>+[1]Totals!BI69</f>
        <v>20000</v>
      </c>
      <c r="M39" s="82">
        <f t="shared" si="1"/>
        <v>689500</v>
      </c>
      <c r="O39" s="120">
        <f>+[1]Totals!CE69</f>
        <v>1503662</v>
      </c>
      <c r="P39" s="107">
        <f>+[1]Totals!CF69</f>
        <v>3045158</v>
      </c>
      <c r="Q39" s="107">
        <f>+[1]Totals!CG69</f>
        <v>796413</v>
      </c>
      <c r="R39" s="107">
        <f>+[1]Totals!CH69</f>
        <v>1506994</v>
      </c>
      <c r="S39" s="82">
        <f t="shared" si="2"/>
        <v>6852227</v>
      </c>
    </row>
    <row r="40" spans="1:19" s="122" customFormat="1" ht="13.2" customHeight="1" x14ac:dyDescent="0.3">
      <c r="A40" s="23" t="s">
        <v>64</v>
      </c>
      <c r="C40" s="120">
        <f>+[1]Totals!AH70</f>
        <v>0</v>
      </c>
      <c r="D40" s="107">
        <f>+[1]Totals!AI70</f>
        <v>0</v>
      </c>
      <c r="E40" s="107">
        <f>+[1]Totals!AJ70</f>
        <v>2542703</v>
      </c>
      <c r="F40" s="107">
        <f>+[1]Totals!AK70</f>
        <v>378336</v>
      </c>
      <c r="G40" s="82">
        <f t="shared" si="0"/>
        <v>2921039</v>
      </c>
      <c r="I40" s="120">
        <f>+[1]Totals!BF70</f>
        <v>0</v>
      </c>
      <c r="J40" s="107">
        <f>+[1]Totals!BG70</f>
        <v>0</v>
      </c>
      <c r="K40" s="107">
        <f>+[1]Totals!BH70</f>
        <v>309451</v>
      </c>
      <c r="L40" s="107">
        <f>+[1]Totals!BI70</f>
        <v>10000</v>
      </c>
      <c r="M40" s="82">
        <f t="shared" si="1"/>
        <v>319451</v>
      </c>
      <c r="O40" s="120">
        <f>+[1]Totals!CE70</f>
        <v>258190</v>
      </c>
      <c r="P40" s="107">
        <f>+[1]Totals!CF70</f>
        <v>0</v>
      </c>
      <c r="Q40" s="107">
        <f>+[1]Totals!CG70</f>
        <v>0</v>
      </c>
      <c r="R40" s="107">
        <f>+[1]Totals!CH70</f>
        <v>763929</v>
      </c>
      <c r="S40" s="82">
        <f t="shared" si="2"/>
        <v>1022119</v>
      </c>
    </row>
    <row r="41" spans="1:19" s="122" customFormat="1" ht="13.2" customHeight="1" x14ac:dyDescent="0.3">
      <c r="A41" s="23" t="s">
        <v>65</v>
      </c>
      <c r="C41" s="120">
        <f>+[1]Totals!AH71</f>
        <v>0</v>
      </c>
      <c r="D41" s="107">
        <f>+[1]Totals!AI71</f>
        <v>0</v>
      </c>
      <c r="E41" s="107">
        <f>+[1]Totals!AJ71</f>
        <v>0</v>
      </c>
      <c r="F41" s="107">
        <f>+[1]Totals!AK71</f>
        <v>0</v>
      </c>
      <c r="G41" s="82">
        <f t="shared" si="0"/>
        <v>0</v>
      </c>
      <c r="I41" s="120">
        <f>+[1]Totals!BF71</f>
        <v>0</v>
      </c>
      <c r="J41" s="107">
        <f>+[1]Totals!BG71</f>
        <v>0</v>
      </c>
      <c r="K41" s="107">
        <f>+[1]Totals!BH71</f>
        <v>0</v>
      </c>
      <c r="L41" s="107">
        <f>+[1]Totals!BI71</f>
        <v>0</v>
      </c>
      <c r="M41" s="82">
        <f t="shared" si="1"/>
        <v>0</v>
      </c>
      <c r="O41" s="120">
        <f>+[1]Totals!CE71</f>
        <v>0</v>
      </c>
      <c r="P41" s="107">
        <f>+[1]Totals!CF71</f>
        <v>0</v>
      </c>
      <c r="Q41" s="107">
        <f>+[1]Totals!CG71</f>
        <v>0</v>
      </c>
      <c r="R41" s="107">
        <f>+[1]Totals!CH71</f>
        <v>0</v>
      </c>
      <c r="S41" s="82">
        <f t="shared" si="2"/>
        <v>0</v>
      </c>
    </row>
    <row r="42" spans="1:19" s="122" customFormat="1" ht="13.2" customHeight="1" x14ac:dyDescent="0.3">
      <c r="A42" t="s">
        <v>66</v>
      </c>
      <c r="C42" s="120">
        <f>+[1]Totals!AH72</f>
        <v>10999</v>
      </c>
      <c r="D42" s="107">
        <f>+[1]Totals!AI72</f>
        <v>0</v>
      </c>
      <c r="E42" s="107">
        <f>+[1]Totals!AJ72</f>
        <v>0</v>
      </c>
      <c r="F42" s="107">
        <f>+[1]Totals!AK72</f>
        <v>137300</v>
      </c>
      <c r="G42" s="82">
        <f t="shared" si="0"/>
        <v>148299</v>
      </c>
      <c r="I42" s="120">
        <f>+[1]Totals!BF72</f>
        <v>0</v>
      </c>
      <c r="J42" s="107">
        <f>+[1]Totals!BG72</f>
        <v>0</v>
      </c>
      <c r="K42" s="107">
        <f>+[1]Totals!BH72</f>
        <v>0</v>
      </c>
      <c r="L42" s="107">
        <f>+[1]Totals!BI72</f>
        <v>0</v>
      </c>
      <c r="M42" s="82">
        <f t="shared" si="1"/>
        <v>0</v>
      </c>
      <c r="O42" s="120">
        <f>+[1]Totals!CE72</f>
        <v>0</v>
      </c>
      <c r="P42" s="107">
        <f>+[1]Totals!CF72</f>
        <v>12850</v>
      </c>
      <c r="Q42" s="107">
        <f>+[1]Totals!CG72</f>
        <v>0</v>
      </c>
      <c r="R42" s="107">
        <f>+[1]Totals!CH72</f>
        <v>0</v>
      </c>
      <c r="S42" s="82">
        <f t="shared" si="2"/>
        <v>12850</v>
      </c>
    </row>
    <row r="43" spans="1:19" s="122" customFormat="1" ht="13.2" customHeight="1" x14ac:dyDescent="0.3">
      <c r="A43" t="s">
        <v>67</v>
      </c>
      <c r="C43" s="120">
        <f>+[1]Totals!AH73</f>
        <v>355450</v>
      </c>
      <c r="D43" s="107">
        <f>+[1]Totals!AI73</f>
        <v>658600</v>
      </c>
      <c r="E43" s="107">
        <f>+[1]Totals!AJ73</f>
        <v>0</v>
      </c>
      <c r="F43" s="107">
        <f>+[1]Totals!AK73</f>
        <v>0</v>
      </c>
      <c r="G43" s="82">
        <f t="shared" si="0"/>
        <v>1014050</v>
      </c>
      <c r="I43" s="120">
        <f>+[1]Totals!BF73</f>
        <v>6194948</v>
      </c>
      <c r="J43" s="107">
        <f>+[1]Totals!BG73</f>
        <v>4846444</v>
      </c>
      <c r="K43" s="107">
        <f>+[1]Totals!BH73</f>
        <v>7819967</v>
      </c>
      <c r="L43" s="107">
        <f>+[1]Totals!BI73</f>
        <v>37500</v>
      </c>
      <c r="M43" s="82">
        <f t="shared" si="1"/>
        <v>18898859</v>
      </c>
      <c r="O43" s="120">
        <f>+[1]Totals!CE73</f>
        <v>96000</v>
      </c>
      <c r="P43" s="107">
        <f>+[1]Totals!CF73</f>
        <v>15000</v>
      </c>
      <c r="Q43" s="107">
        <f>+[1]Totals!CG73</f>
        <v>89000</v>
      </c>
      <c r="R43" s="107">
        <f>+[1]Totals!CH73</f>
        <v>123750</v>
      </c>
      <c r="S43" s="82">
        <f t="shared" si="2"/>
        <v>323750</v>
      </c>
    </row>
    <row r="44" spans="1:19" s="122" customFormat="1" ht="13.2" customHeight="1" x14ac:dyDescent="0.3">
      <c r="A44" t="s">
        <v>68</v>
      </c>
      <c r="C44" s="120">
        <f>+[1]Totals!AH74</f>
        <v>2215867</v>
      </c>
      <c r="D44" s="107">
        <f>+[1]Totals!AI74</f>
        <v>52650</v>
      </c>
      <c r="E44" s="107">
        <f>+[1]Totals!AJ74</f>
        <v>100000</v>
      </c>
      <c r="F44" s="107">
        <f>+[1]Totals!AK74</f>
        <v>248300</v>
      </c>
      <c r="G44" s="82">
        <f t="shared" si="0"/>
        <v>2616817</v>
      </c>
      <c r="I44" s="120">
        <f>+[1]Totals!BF74</f>
        <v>0</v>
      </c>
      <c r="J44" s="107">
        <f>+[1]Totals!BG74</f>
        <v>2102000</v>
      </c>
      <c r="K44" s="107">
        <f>+[1]Totals!BH74</f>
        <v>1030318</v>
      </c>
      <c r="L44" s="107">
        <f>+[1]Totals!BI74</f>
        <v>2736432</v>
      </c>
      <c r="M44" s="82">
        <f t="shared" si="1"/>
        <v>5868750</v>
      </c>
      <c r="O44" s="120">
        <f>+[1]Totals!CE74</f>
        <v>9200</v>
      </c>
      <c r="P44" s="107">
        <f>+[1]Totals!CF74</f>
        <v>0</v>
      </c>
      <c r="Q44" s="107">
        <f>+[1]Totals!CG74</f>
        <v>171050</v>
      </c>
      <c r="R44" s="107">
        <f>+[1]Totals!CH74</f>
        <v>43500</v>
      </c>
      <c r="S44" s="82">
        <f t="shared" si="2"/>
        <v>223750</v>
      </c>
    </row>
    <row r="45" spans="1:19" s="122" customFormat="1" ht="13.2" customHeight="1" x14ac:dyDescent="0.3">
      <c r="A45" s="23" t="s">
        <v>69</v>
      </c>
      <c r="C45" s="120">
        <f>+[1]Totals!AH75</f>
        <v>0</v>
      </c>
      <c r="D45" s="107">
        <f>+[1]Totals!AI75</f>
        <v>0</v>
      </c>
      <c r="E45" s="107">
        <f>+[1]Totals!AJ75</f>
        <v>10000</v>
      </c>
      <c r="F45" s="107">
        <f>+[1]Totals!AK75</f>
        <v>0</v>
      </c>
      <c r="G45" s="82">
        <f t="shared" si="0"/>
        <v>10000</v>
      </c>
      <c r="I45" s="120">
        <f>+[1]Totals!BF75</f>
        <v>0</v>
      </c>
      <c r="J45" s="107">
        <f>+[1]Totals!BG75</f>
        <v>10000</v>
      </c>
      <c r="K45" s="107">
        <f>+[1]Totals!BH75</f>
        <v>0</v>
      </c>
      <c r="L45" s="107">
        <f>+[1]Totals!BI75</f>
        <v>0</v>
      </c>
      <c r="M45" s="82">
        <f t="shared" si="1"/>
        <v>10000</v>
      </c>
      <c r="O45" s="120">
        <f>+[1]Totals!CE75</f>
        <v>0</v>
      </c>
      <c r="P45" s="107">
        <f>+[1]Totals!CF75</f>
        <v>0</v>
      </c>
      <c r="Q45" s="107">
        <f>+[1]Totals!CG75</f>
        <v>0</v>
      </c>
      <c r="R45" s="107">
        <f>+[1]Totals!CH75</f>
        <v>0</v>
      </c>
      <c r="S45" s="82">
        <f t="shared" si="2"/>
        <v>0</v>
      </c>
    </row>
    <row r="46" spans="1:19" s="122" customFormat="1" ht="13.2" customHeight="1" x14ac:dyDescent="0.3">
      <c r="A46" s="23" t="s">
        <v>70</v>
      </c>
      <c r="C46" s="120">
        <f>+[1]Totals!AH76</f>
        <v>3665154</v>
      </c>
      <c r="D46" s="107">
        <f>+[1]Totals!AI76</f>
        <v>3178637</v>
      </c>
      <c r="E46" s="107">
        <f>+[1]Totals!AJ76</f>
        <v>3604261</v>
      </c>
      <c r="F46" s="107">
        <f>+[1]Totals!AK76</f>
        <v>1407537</v>
      </c>
      <c r="G46" s="82">
        <f t="shared" si="0"/>
        <v>11855589</v>
      </c>
      <c r="I46" s="120">
        <f>+[1]Totals!BF76</f>
        <v>3508139</v>
      </c>
      <c r="J46" s="107">
        <f>+[1]Totals!BG76</f>
        <v>2454367</v>
      </c>
      <c r="K46" s="107">
        <f>+[1]Totals!BH76</f>
        <v>1717729</v>
      </c>
      <c r="L46" s="107">
        <f>+[1]Totals!BI76</f>
        <v>3066538</v>
      </c>
      <c r="M46" s="82">
        <f t="shared" si="1"/>
        <v>10746773</v>
      </c>
      <c r="O46" s="120">
        <f>+[1]Totals!CE76</f>
        <v>3456117</v>
      </c>
      <c r="P46" s="107">
        <f>+[1]Totals!CF76</f>
        <v>6368885</v>
      </c>
      <c r="Q46" s="107">
        <f>+[1]Totals!CG76</f>
        <v>5209945</v>
      </c>
      <c r="R46" s="107">
        <f>+[1]Totals!CH76</f>
        <v>3738119</v>
      </c>
      <c r="S46" s="82">
        <f t="shared" si="2"/>
        <v>18773066</v>
      </c>
    </row>
    <row r="47" spans="1:19" s="122" customFormat="1" ht="13.2" customHeight="1" x14ac:dyDescent="0.3">
      <c r="A47" s="23" t="s">
        <v>71</v>
      </c>
      <c r="C47" s="120">
        <f>+[1]Totals!AH77</f>
        <v>0</v>
      </c>
      <c r="D47" s="107">
        <f>+[1]Totals!AI77</f>
        <v>443850</v>
      </c>
      <c r="E47" s="107">
        <f>+[1]Totals!AJ77</f>
        <v>0</v>
      </c>
      <c r="F47" s="107">
        <f>+[1]Totals!AK77</f>
        <v>0</v>
      </c>
      <c r="G47" s="82">
        <f t="shared" si="0"/>
        <v>443850</v>
      </c>
      <c r="I47" s="120">
        <f>+[1]Totals!BF77</f>
        <v>5350</v>
      </c>
      <c r="J47" s="107">
        <f>+[1]Totals!BG77</f>
        <v>163250</v>
      </c>
      <c r="K47" s="107">
        <f>+[1]Totals!BH77</f>
        <v>0</v>
      </c>
      <c r="L47" s="107">
        <f>+[1]Totals!BI77</f>
        <v>6547600</v>
      </c>
      <c r="M47" s="82">
        <f t="shared" si="1"/>
        <v>6716200</v>
      </c>
      <c r="O47" s="120">
        <f>+[1]Totals!CE77</f>
        <v>429400</v>
      </c>
      <c r="P47" s="107">
        <f>+[1]Totals!CF77</f>
        <v>20000</v>
      </c>
      <c r="Q47" s="107">
        <f>+[1]Totals!CG77</f>
        <v>295800</v>
      </c>
      <c r="R47" s="107">
        <f>+[1]Totals!CH77</f>
        <v>0</v>
      </c>
      <c r="S47" s="82">
        <f t="shared" si="2"/>
        <v>745200</v>
      </c>
    </row>
    <row r="48" spans="1:19" s="122" customFormat="1" ht="13.2" customHeight="1" x14ac:dyDescent="0.3">
      <c r="A48" s="23" t="s">
        <v>72</v>
      </c>
      <c r="C48" s="120">
        <f>+[1]Totals!AH78</f>
        <v>0</v>
      </c>
      <c r="D48" s="107">
        <f>+[1]Totals!AI78</f>
        <v>2850557</v>
      </c>
      <c r="E48" s="107">
        <f>+[1]Totals!AJ78</f>
        <v>0</v>
      </c>
      <c r="F48" s="107">
        <f>+[1]Totals!AK78</f>
        <v>0</v>
      </c>
      <c r="G48" s="82">
        <f t="shared" si="0"/>
        <v>2850557</v>
      </c>
      <c r="I48" s="120">
        <f>+[1]Totals!BF78</f>
        <v>1114481</v>
      </c>
      <c r="J48" s="107">
        <f>+[1]Totals!BG78</f>
        <v>389699</v>
      </c>
      <c r="K48" s="107">
        <f>+[1]Totals!BH78</f>
        <v>7717627</v>
      </c>
      <c r="L48" s="107">
        <f>+[1]Totals!BI78</f>
        <v>4568616</v>
      </c>
      <c r="M48" s="82">
        <f t="shared" si="1"/>
        <v>13790423</v>
      </c>
      <c r="O48" s="120">
        <f>+[1]Totals!CE78</f>
        <v>7834640</v>
      </c>
      <c r="P48" s="107">
        <f>+[1]Totals!CF78</f>
        <v>10158561</v>
      </c>
      <c r="Q48" s="107">
        <f>+[1]Totals!CG78</f>
        <v>4525049</v>
      </c>
      <c r="R48" s="107">
        <f>+[1]Totals!CH78</f>
        <v>0</v>
      </c>
      <c r="S48" s="82">
        <f t="shared" si="2"/>
        <v>22518250</v>
      </c>
    </row>
    <row r="49" spans="1:19" s="122" customFormat="1" ht="13.2" customHeight="1" x14ac:dyDescent="0.3">
      <c r="A49" s="23" t="s">
        <v>73</v>
      </c>
      <c r="C49" s="120">
        <f>+[1]Totals!AH79</f>
        <v>631350</v>
      </c>
      <c r="D49" s="107">
        <f>+[1]Totals!AI79</f>
        <v>0</v>
      </c>
      <c r="E49" s="107">
        <f>+[1]Totals!AJ79</f>
        <v>12000</v>
      </c>
      <c r="F49" s="107">
        <f>+[1]Totals!AK79</f>
        <v>0</v>
      </c>
      <c r="G49" s="82">
        <f t="shared" si="0"/>
        <v>643350</v>
      </c>
      <c r="I49" s="120">
        <f>+[1]Totals!BF79</f>
        <v>0</v>
      </c>
      <c r="J49" s="107">
        <f>+[1]Totals!BG79</f>
        <v>0</v>
      </c>
      <c r="K49" s="107">
        <f>+[1]Totals!BH79</f>
        <v>1546341</v>
      </c>
      <c r="L49" s="107">
        <f>+[1]Totals!BI79</f>
        <v>0</v>
      </c>
      <c r="M49" s="82">
        <f t="shared" si="1"/>
        <v>1546341</v>
      </c>
      <c r="O49" s="120">
        <f>+[1]Totals!CE79</f>
        <v>2600000</v>
      </c>
      <c r="P49" s="107">
        <f>+[1]Totals!CF79</f>
        <v>5273635</v>
      </c>
      <c r="Q49" s="107">
        <f>+[1]Totals!CG79</f>
        <v>4391900</v>
      </c>
      <c r="R49" s="107">
        <f>+[1]Totals!CH79</f>
        <v>0</v>
      </c>
      <c r="S49" s="82">
        <f t="shared" si="2"/>
        <v>12265535</v>
      </c>
    </row>
    <row r="50" spans="1:19" s="122" customFormat="1" ht="13.2" customHeight="1" x14ac:dyDescent="0.3">
      <c r="A50" s="23" t="s">
        <v>74</v>
      </c>
      <c r="C50" s="120">
        <f>+[1]Totals!AH80</f>
        <v>0</v>
      </c>
      <c r="D50" s="107">
        <f>+[1]Totals!AI80</f>
        <v>763408</v>
      </c>
      <c r="E50" s="107">
        <f>+[1]Totals!AJ80</f>
        <v>0</v>
      </c>
      <c r="F50" s="107">
        <f>+[1]Totals!AK80</f>
        <v>307968</v>
      </c>
      <c r="G50" s="82">
        <f t="shared" si="0"/>
        <v>1071376</v>
      </c>
      <c r="I50" s="120">
        <f>+[1]Totals!BF80</f>
        <v>0</v>
      </c>
      <c r="J50" s="107">
        <f>+[1]Totals!BG80</f>
        <v>0</v>
      </c>
      <c r="K50" s="107">
        <f>+[1]Totals!BH80</f>
        <v>0</v>
      </c>
      <c r="L50" s="107">
        <f>+[1]Totals!BI80</f>
        <v>0</v>
      </c>
      <c r="M50" s="82">
        <f t="shared" si="1"/>
        <v>0</v>
      </c>
      <c r="O50" s="120">
        <f>+[1]Totals!CE80</f>
        <v>0</v>
      </c>
      <c r="P50" s="107">
        <f>+[1]Totals!CF80</f>
        <v>247660</v>
      </c>
      <c r="Q50" s="107">
        <f>+[1]Totals!CG80</f>
        <v>0</v>
      </c>
      <c r="R50" s="107">
        <f>+[1]Totals!CH80</f>
        <v>0</v>
      </c>
      <c r="S50" s="82">
        <f t="shared" si="2"/>
        <v>247660</v>
      </c>
    </row>
    <row r="51" spans="1:19" s="122" customFormat="1" ht="13.2" customHeight="1" x14ac:dyDescent="0.3">
      <c r="A51" s="23" t="s">
        <v>75</v>
      </c>
      <c r="C51" s="120">
        <f>+[1]Totals!AH81</f>
        <v>863652</v>
      </c>
      <c r="D51" s="107">
        <f>+[1]Totals!AI81</f>
        <v>730000</v>
      </c>
      <c r="E51" s="107">
        <f>+[1]Totals!AJ81</f>
        <v>0</v>
      </c>
      <c r="F51" s="107">
        <f>+[1]Totals!AK81</f>
        <v>995000</v>
      </c>
      <c r="G51" s="82">
        <f t="shared" si="0"/>
        <v>2588652</v>
      </c>
      <c r="I51" s="120">
        <f>+[1]Totals!BF81</f>
        <v>921058</v>
      </c>
      <c r="J51" s="107">
        <f>+[1]Totals!BG81</f>
        <v>925500</v>
      </c>
      <c r="K51" s="107">
        <f>+[1]Totals!BH81</f>
        <v>0</v>
      </c>
      <c r="L51" s="107">
        <f>+[1]Totals!BI81</f>
        <v>0</v>
      </c>
      <c r="M51" s="82">
        <f t="shared" si="1"/>
        <v>1846558</v>
      </c>
      <c r="O51" s="120">
        <f>+[1]Totals!CE81</f>
        <v>500000</v>
      </c>
      <c r="P51" s="107">
        <f>+[1]Totals!CF81</f>
        <v>0</v>
      </c>
      <c r="Q51" s="107">
        <f>+[1]Totals!CG81</f>
        <v>400000</v>
      </c>
      <c r="R51" s="107">
        <f>+[1]Totals!CH81</f>
        <v>0</v>
      </c>
      <c r="S51" s="82">
        <f t="shared" si="2"/>
        <v>900000</v>
      </c>
    </row>
    <row r="52" spans="1:19" s="35" customFormat="1" ht="13.5" customHeight="1" x14ac:dyDescent="0.25">
      <c r="A52" s="149" t="s">
        <v>8</v>
      </c>
      <c r="C52" s="130">
        <f>SUM(C5:C51)</f>
        <v>47725290</v>
      </c>
      <c r="D52" s="110">
        <f>SUM(D5:D51)</f>
        <v>41701272</v>
      </c>
      <c r="E52" s="110">
        <f>SUM(E5:E51)</f>
        <v>52054390</v>
      </c>
      <c r="F52" s="110">
        <f>SUM(F5:F51)</f>
        <v>64101454</v>
      </c>
      <c r="G52" s="111">
        <f>SUM(G5:G51)</f>
        <v>205582406</v>
      </c>
      <c r="I52" s="130">
        <f>SUM(I5:I51)</f>
        <v>57636628</v>
      </c>
      <c r="J52" s="110">
        <f>SUM(J5:J51)</f>
        <v>65440784</v>
      </c>
      <c r="K52" s="110">
        <f>SUM(K5:K51)</f>
        <v>72575491</v>
      </c>
      <c r="L52" s="110">
        <f>SUM(L5:L51)</f>
        <v>63806618</v>
      </c>
      <c r="M52" s="111">
        <f>SUM(M5:M51)</f>
        <v>259459521</v>
      </c>
      <c r="O52" s="130">
        <f>SUM(O5:O51)</f>
        <v>45877485</v>
      </c>
      <c r="P52" s="110">
        <f>SUM(P5:P51)</f>
        <v>52286011</v>
      </c>
      <c r="Q52" s="110">
        <f>SUM(Q5:Q51)</f>
        <v>59319048</v>
      </c>
      <c r="R52" s="110">
        <f>SUM(R5:R51)</f>
        <v>37892623</v>
      </c>
      <c r="S52" s="111">
        <f>SUM(S5:S51)</f>
        <v>195375167</v>
      </c>
    </row>
    <row r="53" spans="1:19" x14ac:dyDescent="0.3">
      <c r="A53" s="115"/>
    </row>
  </sheetData>
  <mergeCells count="3">
    <mergeCell ref="C3:G3"/>
    <mergeCell ref="I3:M3"/>
    <mergeCell ref="O3:S3"/>
  </mergeCells>
  <pageMargins left="0.7" right="0.7" top="0.75" bottom="0.75" header="0.3" footer="0.3"/>
  <pageSetup scale="65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962DA-BC5E-400A-8D49-E7460F27700D}">
  <sheetPr>
    <pageSetUpPr fitToPage="1"/>
  </sheetPr>
  <dimension ref="A1:K99"/>
  <sheetViews>
    <sheetView workbookViewId="0">
      <selection activeCell="G19" sqref="G19"/>
    </sheetView>
  </sheetViews>
  <sheetFormatPr defaultRowHeight="14.4" x14ac:dyDescent="0.3"/>
  <cols>
    <col min="1" max="1" width="18.88671875" style="35" customWidth="1"/>
    <col min="2" max="2" width="15.33203125" style="44" customWidth="1"/>
    <col min="3" max="3" width="10" style="44" customWidth="1"/>
    <col min="4" max="5" width="11" style="44" customWidth="1"/>
    <col min="6" max="6" width="11.33203125" style="97" customWidth="1"/>
    <col min="7" max="7" width="10" style="97" customWidth="1"/>
    <col min="8" max="8" width="10.33203125" style="97" customWidth="1"/>
    <col min="9" max="9" width="10.109375" style="97" customWidth="1"/>
    <col min="10" max="10" width="11.5546875" style="97" customWidth="1"/>
    <col min="11" max="11" width="11.109375" bestFit="1" customWidth="1"/>
    <col min="15" max="15" width="11.33203125" customWidth="1"/>
    <col min="16" max="16" width="9.33203125" customWidth="1"/>
    <col min="17" max="17" width="10.33203125" customWidth="1"/>
    <col min="18" max="18" width="8.33203125" customWidth="1"/>
    <col min="19" max="19" width="11.5546875" customWidth="1"/>
    <col min="20" max="20" width="4.33203125" customWidth="1"/>
    <col min="21" max="21" width="11.33203125" customWidth="1"/>
    <col min="22" max="22" width="9.33203125" customWidth="1"/>
    <col min="23" max="23" width="10.33203125" customWidth="1"/>
    <col min="24" max="24" width="8.33203125" customWidth="1"/>
    <col min="25" max="25" width="11.5546875" customWidth="1"/>
    <col min="26" max="26" width="3.6640625" customWidth="1"/>
    <col min="27" max="27" width="11.33203125" customWidth="1"/>
    <col min="28" max="28" width="9.33203125" customWidth="1"/>
    <col min="29" max="29" width="10.33203125" customWidth="1"/>
    <col min="30" max="30" width="10.109375" customWidth="1"/>
    <col min="31" max="31" width="11.5546875" customWidth="1"/>
    <col min="32" max="32" width="3.33203125" customWidth="1"/>
    <col min="33" max="33" width="11.33203125" customWidth="1"/>
    <col min="34" max="34" width="10" customWidth="1"/>
    <col min="35" max="35" width="10.33203125" customWidth="1"/>
    <col min="36" max="36" width="10.109375" customWidth="1"/>
    <col min="37" max="37" width="11.5546875" customWidth="1"/>
  </cols>
  <sheetData>
    <row r="1" spans="1:10" s="12" customFormat="1" ht="17.399999999999999" x14ac:dyDescent="0.3">
      <c r="A1" s="99" t="s">
        <v>92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ht="15.6" customHeight="1" x14ac:dyDescent="0.3">
      <c r="A2" s="150" t="s">
        <v>4</v>
      </c>
      <c r="B2" s="191" t="s">
        <v>93</v>
      </c>
      <c r="C2" s="202">
        <v>2020</v>
      </c>
      <c r="D2" s="193">
        <v>2021</v>
      </c>
      <c r="E2" s="193">
        <v>2022</v>
      </c>
      <c r="F2" s="204">
        <v>2023</v>
      </c>
      <c r="G2" s="205"/>
      <c r="H2" s="205"/>
      <c r="I2" s="205"/>
      <c r="J2" s="206"/>
    </row>
    <row r="3" spans="1:10" s="62" customFormat="1" ht="16.2" customHeight="1" x14ac:dyDescent="0.3">
      <c r="A3" s="151" t="s">
        <v>24</v>
      </c>
      <c r="B3" s="192"/>
      <c r="C3" s="203"/>
      <c r="D3" s="194"/>
      <c r="E3" s="194"/>
      <c r="F3" s="63" t="s">
        <v>94</v>
      </c>
      <c r="G3" s="63" t="s">
        <v>95</v>
      </c>
      <c r="H3" s="63" t="s">
        <v>96</v>
      </c>
      <c r="I3" s="63" t="s">
        <v>97</v>
      </c>
      <c r="J3" s="63" t="s">
        <v>8</v>
      </c>
    </row>
    <row r="4" spans="1:10" x14ac:dyDescent="0.3">
      <c r="A4" t="s">
        <v>98</v>
      </c>
      <c r="B4" s="152">
        <v>16915626</v>
      </c>
      <c r="C4" s="152">
        <v>3329750</v>
      </c>
      <c r="D4" s="152">
        <f>+'[1]Ex Africa 2021'!B1193</f>
        <v>2340550</v>
      </c>
      <c r="E4" s="152">
        <f>+'[1]Ex Africa 2022'!B1193</f>
        <v>427350</v>
      </c>
      <c r="F4" s="152">
        <f>+'[1]Ex-Africa 2023'!B5+'[1]Ex-Africa 2023'!B402+'[1]Ex-Africa 2023'!B799</f>
        <v>0</v>
      </c>
      <c r="G4" s="152">
        <f>+'[1]Ex-Africa 2023'!B104+'[1]Ex-Africa 2023'!B501+'[1]Ex-Africa 2023'!B898</f>
        <v>200000</v>
      </c>
      <c r="H4" s="152">
        <f>+'[1]Ex-Africa 2023'!B203+'[1]Ex-Africa 2023'!B600+'[1]Ex-Africa 2023'!B997</f>
        <v>0</v>
      </c>
      <c r="I4" s="152">
        <f>+'[1]Ex-Africa 2023'!B302+'[1]Ex-Africa 2023'!B699+'[1]Ex-Africa 2023'!B1096</f>
        <v>570464</v>
      </c>
      <c r="J4" s="152">
        <f t="shared" ref="J4:J67" si="0">SUM(F4:I4)</f>
        <v>770464</v>
      </c>
    </row>
    <row r="5" spans="1:10" x14ac:dyDescent="0.3">
      <c r="A5" t="s">
        <v>99</v>
      </c>
      <c r="B5" s="152">
        <v>900</v>
      </c>
      <c r="C5" s="107">
        <v>0</v>
      </c>
      <c r="D5" s="152">
        <f>+'[1]Ex Africa 2021'!B1194</f>
        <v>0</v>
      </c>
      <c r="E5" s="152">
        <f>+'[1]Ex Africa 2022'!B1194</f>
        <v>0</v>
      </c>
      <c r="F5" s="152">
        <f>+'[1]Ex-Africa 2023'!B6+'[1]Ex-Africa 2023'!B403+'[1]Ex-Africa 2023'!B800</f>
        <v>0</v>
      </c>
      <c r="G5" s="152">
        <f>+'[1]Ex-Africa 2023'!B105+'[1]Ex-Africa 2023'!B502+'[1]Ex-Africa 2023'!B899</f>
        <v>0</v>
      </c>
      <c r="H5" s="152">
        <f>+'[1]Ex-Africa 2023'!B204+'[1]Ex-Africa 2023'!B601+'[1]Ex-Africa 2023'!B998</f>
        <v>0</v>
      </c>
      <c r="I5" s="152">
        <f>+'[1]Ex-Africa 2023'!B303+'[1]Ex-Africa 2023'!B700+'[1]Ex-Africa 2023'!B1097</f>
        <v>0</v>
      </c>
      <c r="J5" s="107">
        <f t="shared" si="0"/>
        <v>0</v>
      </c>
    </row>
    <row r="6" spans="1:10" x14ac:dyDescent="0.3">
      <c r="A6" t="s">
        <v>100</v>
      </c>
      <c r="B6" s="152">
        <v>1050</v>
      </c>
      <c r="C6" s="107">
        <v>0</v>
      </c>
      <c r="D6" s="152">
        <f>+'[1]Ex Africa 2021'!B1195</f>
        <v>0</v>
      </c>
      <c r="E6" s="152">
        <f>+'[1]Ex Africa 2022'!B1195</f>
        <v>0</v>
      </c>
      <c r="F6" s="152">
        <f>+'[1]Ex-Africa 2023'!B7+'[1]Ex-Africa 2023'!B404+'[1]Ex-Africa 2023'!B801</f>
        <v>0</v>
      </c>
      <c r="G6" s="152">
        <f>+'[1]Ex-Africa 2023'!B106+'[1]Ex-Africa 2023'!B503+'[1]Ex-Africa 2023'!B900</f>
        <v>0</v>
      </c>
      <c r="H6" s="152">
        <f>+'[1]Ex-Africa 2023'!B205+'[1]Ex-Africa 2023'!B602+'[1]Ex-Africa 2023'!B999</f>
        <v>0</v>
      </c>
      <c r="I6" s="152">
        <f>+'[1]Ex-Africa 2023'!B304+'[1]Ex-Africa 2023'!B701+'[1]Ex-Africa 2023'!B1098</f>
        <v>0</v>
      </c>
      <c r="J6" s="107">
        <f t="shared" si="0"/>
        <v>0</v>
      </c>
    </row>
    <row r="7" spans="1:10" x14ac:dyDescent="0.3">
      <c r="A7" t="s">
        <v>101</v>
      </c>
      <c r="B7" s="152">
        <v>222600</v>
      </c>
      <c r="C7" s="107">
        <v>0</v>
      </c>
      <c r="D7" s="152">
        <f>+'[1]Ex Africa 2021'!B1196</f>
        <v>9200</v>
      </c>
      <c r="E7" s="152">
        <f>+'[1]Ex Africa 2022'!B1196</f>
        <v>0</v>
      </c>
      <c r="F7" s="152">
        <f>+'[1]Ex-Africa 2023'!B8+'[1]Ex-Africa 2023'!B405+'[1]Ex-Africa 2023'!B802</f>
        <v>0</v>
      </c>
      <c r="G7" s="152">
        <f>+'[1]Ex-Africa 2023'!B107+'[1]Ex-Africa 2023'!B504+'[1]Ex-Africa 2023'!B901</f>
        <v>0</v>
      </c>
      <c r="H7" s="152">
        <f>+'[1]Ex-Africa 2023'!B206+'[1]Ex-Africa 2023'!B603+'[1]Ex-Africa 2023'!B1000</f>
        <v>3460</v>
      </c>
      <c r="I7" s="152">
        <f>+'[1]Ex-Africa 2023'!B305+'[1]Ex-Africa 2023'!B702+'[1]Ex-Africa 2023'!B1099</f>
        <v>0</v>
      </c>
      <c r="J7" s="107">
        <f t="shared" si="0"/>
        <v>3460</v>
      </c>
    </row>
    <row r="8" spans="1:10" x14ac:dyDescent="0.3">
      <c r="A8" t="s">
        <v>102</v>
      </c>
      <c r="B8" s="152">
        <v>30000</v>
      </c>
      <c r="C8" s="107">
        <v>0</v>
      </c>
      <c r="D8" s="152">
        <f>+'[1]Ex Africa 2021'!B1197</f>
        <v>0</v>
      </c>
      <c r="E8" s="152">
        <f>+'[1]Ex Africa 2022'!B1197</f>
        <v>0</v>
      </c>
      <c r="F8" s="152">
        <f>+'[1]Ex-Africa 2023'!B9+'[1]Ex-Africa 2023'!B406+'[1]Ex-Africa 2023'!B803</f>
        <v>0</v>
      </c>
      <c r="G8" s="152">
        <f>+'[1]Ex-Africa 2023'!B108+'[1]Ex-Africa 2023'!B505+'[1]Ex-Africa 2023'!B902</f>
        <v>0</v>
      </c>
      <c r="H8" s="152">
        <f>+'[1]Ex-Africa 2023'!B207+'[1]Ex-Africa 2023'!B604+'[1]Ex-Africa 2023'!B1001</f>
        <v>0</v>
      </c>
      <c r="I8" s="152">
        <f>+'[1]Ex-Africa 2023'!B306+'[1]Ex-Africa 2023'!B703+'[1]Ex-Africa 2023'!B1100</f>
        <v>0</v>
      </c>
      <c r="J8" s="107">
        <f t="shared" si="0"/>
        <v>0</v>
      </c>
    </row>
    <row r="9" spans="1:10" x14ac:dyDescent="0.3">
      <c r="A9" t="s">
        <v>103</v>
      </c>
      <c r="B9" s="152">
        <v>10200</v>
      </c>
      <c r="C9" s="107">
        <v>0</v>
      </c>
      <c r="D9" s="152">
        <f>+'[1]Ex Africa 2021'!B1198</f>
        <v>0</v>
      </c>
      <c r="E9" s="152">
        <f>+'[1]Ex Africa 2022'!B1198</f>
        <v>0</v>
      </c>
      <c r="F9" s="152">
        <f>+'[1]Ex-Africa 2023'!B10+'[1]Ex-Africa 2023'!B407+'[1]Ex-Africa 2023'!B804</f>
        <v>0</v>
      </c>
      <c r="G9" s="152">
        <f>+'[1]Ex-Africa 2023'!B109+'[1]Ex-Africa 2023'!B506+'[1]Ex-Africa 2023'!B903</f>
        <v>0</v>
      </c>
      <c r="H9" s="152">
        <f>+'[1]Ex-Africa 2023'!B208+'[1]Ex-Africa 2023'!B605+'[1]Ex-Africa 2023'!B1002</f>
        <v>0</v>
      </c>
      <c r="I9" s="152">
        <f>+'[1]Ex-Africa 2023'!B307+'[1]Ex-Africa 2023'!B704+'[1]Ex-Africa 2023'!B1101</f>
        <v>0</v>
      </c>
      <c r="J9" s="107">
        <f t="shared" si="0"/>
        <v>0</v>
      </c>
    </row>
    <row r="10" spans="1:10" x14ac:dyDescent="0.3">
      <c r="A10" t="s">
        <v>104</v>
      </c>
      <c r="B10" s="152">
        <v>11109205</v>
      </c>
      <c r="C10" s="107">
        <v>1310700</v>
      </c>
      <c r="D10" s="152">
        <f>+'[1]Ex Africa 2021'!B1199</f>
        <v>961155</v>
      </c>
      <c r="E10" s="152">
        <f>+'[1]Ex Africa 2022'!B1199</f>
        <v>2147911</v>
      </c>
      <c r="F10" s="152">
        <f>+'[1]Ex-Africa 2023'!B11+'[1]Ex-Africa 2023'!B408+'[1]Ex-Africa 2023'!B805</f>
        <v>0</v>
      </c>
      <c r="G10" s="152">
        <f>+'[1]Ex-Africa 2023'!B110+'[1]Ex-Africa 2023'!B507+'[1]Ex-Africa 2023'!B904</f>
        <v>0</v>
      </c>
      <c r="H10" s="152">
        <f>+'[1]Ex-Africa 2023'!B209+'[1]Ex-Africa 2023'!B606+'[1]Ex-Africa 2023'!B1003</f>
        <v>11000</v>
      </c>
      <c r="I10" s="152">
        <f>+'[1]Ex-Africa 2023'!B308+'[1]Ex-Africa 2023'!B705+'[1]Ex-Africa 2023'!B1102</f>
        <v>0</v>
      </c>
      <c r="J10" s="107">
        <f t="shared" si="0"/>
        <v>11000</v>
      </c>
    </row>
    <row r="11" spans="1:10" x14ac:dyDescent="0.3">
      <c r="A11" t="s">
        <v>105</v>
      </c>
      <c r="B11" s="152">
        <v>4550</v>
      </c>
      <c r="C11" s="107">
        <v>0</v>
      </c>
      <c r="D11" s="152">
        <f>+'[1]Ex Africa 2021'!B1200</f>
        <v>0</v>
      </c>
      <c r="E11" s="152">
        <f>+'[1]Ex Africa 2022'!B1200</f>
        <v>0</v>
      </c>
      <c r="F11" s="152">
        <f>+'[1]Ex-Africa 2023'!B12+'[1]Ex-Africa 2023'!B409+'[1]Ex-Africa 2023'!B806</f>
        <v>0</v>
      </c>
      <c r="G11" s="152">
        <f>+'[1]Ex-Africa 2023'!B111+'[1]Ex-Africa 2023'!B508+'[1]Ex-Africa 2023'!B905</f>
        <v>0</v>
      </c>
      <c r="H11" s="152">
        <f>+'[1]Ex-Africa 2023'!B210+'[1]Ex-Africa 2023'!B607+'[1]Ex-Africa 2023'!B1004</f>
        <v>0</v>
      </c>
      <c r="I11" s="152">
        <f>+'[1]Ex-Africa 2023'!B309+'[1]Ex-Africa 2023'!B706+'[1]Ex-Africa 2023'!B1103</f>
        <v>0</v>
      </c>
      <c r="J11" s="107">
        <f t="shared" si="0"/>
        <v>0</v>
      </c>
    </row>
    <row r="12" spans="1:10" x14ac:dyDescent="0.3">
      <c r="A12" t="s">
        <v>106</v>
      </c>
      <c r="B12" s="152">
        <v>276029</v>
      </c>
      <c r="C12" s="107">
        <v>133000</v>
      </c>
      <c r="D12" s="152">
        <f>+'[1]Ex Africa 2021'!B1201</f>
        <v>143550</v>
      </c>
      <c r="E12" s="152">
        <f>+'[1]Ex Africa 2022'!B1201</f>
        <v>129860</v>
      </c>
      <c r="F12" s="152">
        <f>+'[1]Ex-Africa 2023'!B13+'[1]Ex-Africa 2023'!B410+'[1]Ex-Africa 2023'!B807</f>
        <v>0</v>
      </c>
      <c r="G12" s="152">
        <f>+'[1]Ex-Africa 2023'!B112+'[1]Ex-Africa 2023'!B509+'[1]Ex-Africa 2023'!B906</f>
        <v>23450</v>
      </c>
      <c r="H12" s="152">
        <f>+'[1]Ex-Africa 2023'!B211+'[1]Ex-Africa 2023'!B608+'[1]Ex-Africa 2023'!B1005</f>
        <v>5000</v>
      </c>
      <c r="I12" s="152">
        <f>+'[1]Ex-Africa 2023'!B310+'[1]Ex-Africa 2023'!B707+'[1]Ex-Africa 2023'!B1104</f>
        <v>16250</v>
      </c>
      <c r="J12" s="107">
        <f t="shared" si="0"/>
        <v>44700</v>
      </c>
    </row>
    <row r="13" spans="1:10" x14ac:dyDescent="0.3">
      <c r="A13" t="s">
        <v>107</v>
      </c>
      <c r="B13" s="152">
        <v>26190</v>
      </c>
      <c r="C13" s="107">
        <v>8000</v>
      </c>
      <c r="D13" s="152">
        <f>+'[1]Ex Africa 2021'!B1202</f>
        <v>0</v>
      </c>
      <c r="E13" s="152">
        <f>+'[1]Ex Africa 2022'!B1202</f>
        <v>0</v>
      </c>
      <c r="F13" s="152">
        <f>+'[1]Ex-Africa 2023'!B14+'[1]Ex-Africa 2023'!B411+'[1]Ex-Africa 2023'!B808</f>
        <v>0</v>
      </c>
      <c r="G13" s="152">
        <f>+'[1]Ex-Africa 2023'!B113+'[1]Ex-Africa 2023'!B510+'[1]Ex-Africa 2023'!B907</f>
        <v>0</v>
      </c>
      <c r="H13" s="152">
        <f>+'[1]Ex-Africa 2023'!B212+'[1]Ex-Africa 2023'!B609+'[1]Ex-Africa 2023'!B1006</f>
        <v>0</v>
      </c>
      <c r="I13" s="152">
        <f>+'[1]Ex-Africa 2023'!B311+'[1]Ex-Africa 2023'!B708+'[1]Ex-Africa 2023'!B1105</f>
        <v>0</v>
      </c>
      <c r="J13" s="107">
        <f t="shared" si="0"/>
        <v>0</v>
      </c>
    </row>
    <row r="14" spans="1:10" x14ac:dyDescent="0.3">
      <c r="A14" t="s">
        <v>108</v>
      </c>
      <c r="B14" s="152">
        <v>456969</v>
      </c>
      <c r="C14" s="107">
        <v>146328</v>
      </c>
      <c r="D14" s="152">
        <f>+'[1]Ex Africa 2021'!B1203</f>
        <v>5000</v>
      </c>
      <c r="E14" s="152">
        <f>+'[1]Ex Africa 2022'!B1203</f>
        <v>123991</v>
      </c>
      <c r="F14" s="152">
        <f>+'[1]Ex-Africa 2023'!B15+'[1]Ex-Africa 2023'!B412+'[1]Ex-Africa 2023'!B809</f>
        <v>0</v>
      </c>
      <c r="G14" s="152">
        <f>+'[1]Ex-Africa 2023'!B114+'[1]Ex-Africa 2023'!B511+'[1]Ex-Africa 2023'!B908</f>
        <v>0</v>
      </c>
      <c r="H14" s="152">
        <f>+'[1]Ex-Africa 2023'!B213+'[1]Ex-Africa 2023'!B610+'[1]Ex-Africa 2023'!B1007</f>
        <v>0</v>
      </c>
      <c r="I14" s="152">
        <f>+'[1]Ex-Africa 2023'!B312+'[1]Ex-Africa 2023'!B709+'[1]Ex-Africa 2023'!B1106</f>
        <v>0</v>
      </c>
      <c r="J14" s="107">
        <f t="shared" si="0"/>
        <v>0</v>
      </c>
    </row>
    <row r="15" spans="1:10" x14ac:dyDescent="0.3">
      <c r="A15" t="s">
        <v>109</v>
      </c>
      <c r="B15" s="152">
        <v>425499</v>
      </c>
      <c r="C15" s="107">
        <v>108200</v>
      </c>
      <c r="D15" s="152">
        <f>+'[1]Ex Africa 2021'!B1204</f>
        <v>20000</v>
      </c>
      <c r="E15" s="152">
        <f>+'[1]Ex Africa 2022'!B1204</f>
        <v>115500</v>
      </c>
      <c r="F15" s="152">
        <f>+'[1]Ex-Africa 2023'!B16+'[1]Ex-Africa 2023'!B413+'[1]Ex-Africa 2023'!B810</f>
        <v>0</v>
      </c>
      <c r="G15" s="152">
        <f>+'[1]Ex-Africa 2023'!B115+'[1]Ex-Africa 2023'!B512+'[1]Ex-Africa 2023'!B909</f>
        <v>20000</v>
      </c>
      <c r="H15" s="152">
        <f>+'[1]Ex-Africa 2023'!B214+'[1]Ex-Africa 2023'!B611+'[1]Ex-Africa 2023'!B1008</f>
        <v>0</v>
      </c>
      <c r="I15" s="152">
        <f>+'[1]Ex-Africa 2023'!B313+'[1]Ex-Africa 2023'!B710+'[1]Ex-Africa 2023'!B1107</f>
        <v>10000</v>
      </c>
      <c r="J15" s="107">
        <f t="shared" si="0"/>
        <v>30000</v>
      </c>
    </row>
    <row r="16" spans="1:10" x14ac:dyDescent="0.3">
      <c r="A16" t="s">
        <v>110</v>
      </c>
      <c r="B16" s="152">
        <v>2958800</v>
      </c>
      <c r="C16" s="107">
        <v>77450</v>
      </c>
      <c r="D16" s="152">
        <f>+'[1]Ex Africa 2021'!B1205</f>
        <v>200550</v>
      </c>
      <c r="E16" s="152">
        <f>+'[1]Ex Africa 2022'!B1205</f>
        <v>36000</v>
      </c>
      <c r="F16" s="152">
        <f>+'[1]Ex-Africa 2023'!B17+'[1]Ex-Africa 2023'!B414+'[1]Ex-Africa 2023'!B811</f>
        <v>0</v>
      </c>
      <c r="G16" s="152">
        <f>+'[1]Ex-Africa 2023'!B116+'[1]Ex-Africa 2023'!B513+'[1]Ex-Africa 2023'!B910</f>
        <v>0</v>
      </c>
      <c r="H16" s="152">
        <f>+'[1]Ex-Africa 2023'!B215+'[1]Ex-Africa 2023'!B612+'[1]Ex-Africa 2023'!B1009</f>
        <v>0</v>
      </c>
      <c r="I16" s="152">
        <f>+'[1]Ex-Africa 2023'!B314+'[1]Ex-Africa 2023'!B711+'[1]Ex-Africa 2023'!B1108</f>
        <v>0</v>
      </c>
      <c r="J16" s="107">
        <f t="shared" si="0"/>
        <v>0</v>
      </c>
    </row>
    <row r="17" spans="1:10" x14ac:dyDescent="0.3">
      <c r="A17" t="s">
        <v>111</v>
      </c>
      <c r="B17" s="152">
        <v>13105471</v>
      </c>
      <c r="C17" s="107">
        <v>250000</v>
      </c>
      <c r="D17" s="152">
        <f>+'[1]Ex Africa 2021'!B1206</f>
        <v>887100</v>
      </c>
      <c r="E17" s="152">
        <f>+'[1]Ex Africa 2022'!B1206</f>
        <v>215900</v>
      </c>
      <c r="F17" s="152">
        <f>+'[1]Ex-Africa 2023'!B18+'[1]Ex-Africa 2023'!B415+'[1]Ex-Africa 2023'!B812</f>
        <v>39400</v>
      </c>
      <c r="G17" s="152">
        <f>+'[1]Ex-Africa 2023'!B117+'[1]Ex-Africa 2023'!B514+'[1]Ex-Africa 2023'!B911</f>
        <v>169700</v>
      </c>
      <c r="H17" s="152">
        <f>+'[1]Ex-Africa 2023'!B216+'[1]Ex-Africa 2023'!B613+'[1]Ex-Africa 2023'!B1010</f>
        <v>0</v>
      </c>
      <c r="I17" s="152">
        <f>+'[1]Ex-Africa 2023'!B315+'[1]Ex-Africa 2023'!B712+'[1]Ex-Africa 2023'!B1109</f>
        <v>0</v>
      </c>
      <c r="J17" s="107">
        <f t="shared" si="0"/>
        <v>209100</v>
      </c>
    </row>
    <row r="18" spans="1:10" x14ac:dyDescent="0.3">
      <c r="A18" t="s">
        <v>112</v>
      </c>
      <c r="B18" s="152">
        <v>26000</v>
      </c>
      <c r="C18" s="107">
        <v>0</v>
      </c>
      <c r="D18" s="152">
        <f>+'[1]Ex Africa 2021'!B1207</f>
        <v>0</v>
      </c>
      <c r="E18" s="152">
        <f>+'[1]Ex Africa 2022'!B1207</f>
        <v>0</v>
      </c>
      <c r="F18" s="152">
        <f>+'[1]Ex-Africa 2023'!B19+'[1]Ex-Africa 2023'!B416+'[1]Ex-Africa 2023'!B813</f>
        <v>0</v>
      </c>
      <c r="G18" s="152">
        <f>+'[1]Ex-Africa 2023'!B118+'[1]Ex-Africa 2023'!B515+'[1]Ex-Africa 2023'!B912</f>
        <v>0</v>
      </c>
      <c r="H18" s="152">
        <f>+'[1]Ex-Africa 2023'!B217+'[1]Ex-Africa 2023'!B614+'[1]Ex-Africa 2023'!B1011</f>
        <v>0</v>
      </c>
      <c r="I18" s="152">
        <f>+'[1]Ex-Africa 2023'!B316+'[1]Ex-Africa 2023'!B713+'[1]Ex-Africa 2023'!B1110</f>
        <v>0</v>
      </c>
      <c r="J18" s="107">
        <f t="shared" si="0"/>
        <v>0</v>
      </c>
    </row>
    <row r="19" spans="1:10" x14ac:dyDescent="0.3">
      <c r="A19" t="s">
        <v>113</v>
      </c>
      <c r="B19" s="152">
        <v>1194846</v>
      </c>
      <c r="C19" s="107">
        <v>0</v>
      </c>
      <c r="D19" s="152">
        <f>+'[1]Ex Africa 2021'!B1208</f>
        <v>0</v>
      </c>
      <c r="E19" s="152">
        <f>+'[1]Ex Africa 2022'!B1208</f>
        <v>0</v>
      </c>
      <c r="F19" s="152">
        <f>+'[1]Ex-Africa 2023'!B20+'[1]Ex-Africa 2023'!B417+'[1]Ex-Africa 2023'!B814</f>
        <v>160</v>
      </c>
      <c r="G19" s="152">
        <f>+'[1]Ex-Africa 2023'!B119+'[1]Ex-Africa 2023'!B516+'[1]Ex-Africa 2023'!B913</f>
        <v>0</v>
      </c>
      <c r="H19" s="152">
        <f>+'[1]Ex-Africa 2023'!B218+'[1]Ex-Africa 2023'!B615+'[1]Ex-Africa 2023'!B1012</f>
        <v>0</v>
      </c>
      <c r="I19" s="152">
        <f>+'[1]Ex-Africa 2023'!B317+'[1]Ex-Africa 2023'!B714+'[1]Ex-Africa 2023'!B1111</f>
        <v>0</v>
      </c>
      <c r="J19" s="107">
        <f t="shared" si="0"/>
        <v>160</v>
      </c>
    </row>
    <row r="20" spans="1:10" x14ac:dyDescent="0.3">
      <c r="A20" t="s">
        <v>114</v>
      </c>
      <c r="B20" s="152">
        <v>1943610</v>
      </c>
      <c r="C20" s="107">
        <v>348432</v>
      </c>
      <c r="D20" s="152">
        <f>+'[1]Ex Africa 2021'!B1209</f>
        <v>28250</v>
      </c>
      <c r="E20" s="152">
        <f>+'[1]Ex Africa 2022'!B1209</f>
        <v>29400</v>
      </c>
      <c r="F20" s="152">
        <f>+'[1]Ex-Africa 2023'!B21+'[1]Ex-Africa 2023'!B418+'[1]Ex-Africa 2023'!B815</f>
        <v>13200</v>
      </c>
      <c r="G20" s="152">
        <f>+'[1]Ex-Africa 2023'!B120+'[1]Ex-Africa 2023'!B517+'[1]Ex-Africa 2023'!B914</f>
        <v>0</v>
      </c>
      <c r="H20" s="152">
        <f>+'[1]Ex-Africa 2023'!B219+'[1]Ex-Africa 2023'!B616+'[1]Ex-Africa 2023'!B1013</f>
        <v>0</v>
      </c>
      <c r="I20" s="152">
        <f>+'[1]Ex-Africa 2023'!B318+'[1]Ex-Africa 2023'!B715+'[1]Ex-Africa 2023'!B1112</f>
        <v>0</v>
      </c>
      <c r="J20" s="107">
        <f t="shared" si="0"/>
        <v>13200</v>
      </c>
    </row>
    <row r="21" spans="1:10" x14ac:dyDescent="0.3">
      <c r="A21" t="s">
        <v>115</v>
      </c>
      <c r="B21" s="152">
        <v>131876</v>
      </c>
      <c r="C21" s="107">
        <v>31000</v>
      </c>
      <c r="D21" s="152">
        <f>+'[1]Ex Africa 2021'!B1210</f>
        <v>0</v>
      </c>
      <c r="E21" s="152">
        <f>+'[1]Ex Africa 2022'!B1210</f>
        <v>0</v>
      </c>
      <c r="F21" s="152">
        <f>+'[1]Ex-Africa 2023'!B22+'[1]Ex-Africa 2023'!B419+'[1]Ex-Africa 2023'!B816</f>
        <v>0</v>
      </c>
      <c r="G21" s="152">
        <f>+'[1]Ex-Africa 2023'!B121+'[1]Ex-Africa 2023'!B518+'[1]Ex-Africa 2023'!B915</f>
        <v>24000</v>
      </c>
      <c r="H21" s="152">
        <f>+'[1]Ex-Africa 2023'!B220+'[1]Ex-Africa 2023'!B617+'[1]Ex-Africa 2023'!B1014</f>
        <v>0</v>
      </c>
      <c r="I21" s="152">
        <f>+'[1]Ex-Africa 2023'!B319+'[1]Ex-Africa 2023'!B716+'[1]Ex-Africa 2023'!B1113</f>
        <v>20000</v>
      </c>
      <c r="J21" s="107">
        <f t="shared" si="0"/>
        <v>44000</v>
      </c>
    </row>
    <row r="22" spans="1:10" x14ac:dyDescent="0.3">
      <c r="A22" t="s">
        <v>116</v>
      </c>
      <c r="B22" s="152">
        <v>11600</v>
      </c>
      <c r="C22" s="107">
        <v>0</v>
      </c>
      <c r="D22" s="152">
        <f>+'[1]Ex Africa 2021'!B1211</f>
        <v>0</v>
      </c>
      <c r="E22" s="152">
        <f>+'[1]Ex Africa 2022'!B1211</f>
        <v>10862</v>
      </c>
      <c r="F22" s="152">
        <f>+'[1]Ex-Africa 2023'!B23+'[1]Ex-Africa 2023'!B420+'[1]Ex-Africa 2023'!B817</f>
        <v>0</v>
      </c>
      <c r="G22" s="152">
        <f>+'[1]Ex-Africa 2023'!B122+'[1]Ex-Africa 2023'!B519+'[1]Ex-Africa 2023'!B916</f>
        <v>0</v>
      </c>
      <c r="H22" s="152">
        <f>+'[1]Ex-Africa 2023'!B221+'[1]Ex-Africa 2023'!B618+'[1]Ex-Africa 2023'!B1015</f>
        <v>0</v>
      </c>
      <c r="I22" s="152">
        <f>+'[1]Ex-Africa 2023'!B320+'[1]Ex-Africa 2023'!B717+'[1]Ex-Africa 2023'!B1114</f>
        <v>0</v>
      </c>
      <c r="J22" s="107">
        <f t="shared" si="0"/>
        <v>0</v>
      </c>
    </row>
    <row r="23" spans="1:10" x14ac:dyDescent="0.3">
      <c r="A23" t="s">
        <v>117</v>
      </c>
      <c r="B23" s="152">
        <v>657774</v>
      </c>
      <c r="C23" s="107">
        <v>0</v>
      </c>
      <c r="D23" s="152">
        <f>+'[1]Ex Africa 2021'!B1212</f>
        <v>0</v>
      </c>
      <c r="E23" s="152">
        <f>+'[1]Ex Africa 2022'!B1212</f>
        <v>0</v>
      </c>
      <c r="F23" s="152">
        <f>+'[1]Ex-Africa 2023'!B24+'[1]Ex-Africa 2023'!B421+'[1]Ex-Africa 2023'!B818</f>
        <v>0</v>
      </c>
      <c r="G23" s="152">
        <f>+'[1]Ex-Africa 2023'!B123+'[1]Ex-Africa 2023'!B520+'[1]Ex-Africa 2023'!B917</f>
        <v>0</v>
      </c>
      <c r="H23" s="152">
        <f>+'[1]Ex-Africa 2023'!B222+'[1]Ex-Africa 2023'!B619+'[1]Ex-Africa 2023'!B1016</f>
        <v>0</v>
      </c>
      <c r="I23" s="152">
        <f>+'[1]Ex-Africa 2023'!B321+'[1]Ex-Africa 2023'!B718+'[1]Ex-Africa 2023'!B1115</f>
        <v>0</v>
      </c>
      <c r="J23" s="107">
        <f t="shared" si="0"/>
        <v>0</v>
      </c>
    </row>
    <row r="24" spans="1:10" x14ac:dyDescent="0.3">
      <c r="A24" t="s">
        <v>118</v>
      </c>
      <c r="B24" s="152">
        <v>615225</v>
      </c>
      <c r="C24" s="107">
        <v>0</v>
      </c>
      <c r="D24" s="152">
        <f>+'[1]Ex Africa 2021'!B1213</f>
        <v>1400</v>
      </c>
      <c r="E24" s="152">
        <f>+'[1]Ex Africa 2022'!B1213</f>
        <v>140313</v>
      </c>
      <c r="F24" s="152">
        <f>+'[1]Ex-Africa 2023'!B25+'[1]Ex-Africa 2023'!B422+'[1]Ex-Africa 2023'!B819</f>
        <v>0</v>
      </c>
      <c r="G24" s="152">
        <f>+'[1]Ex-Africa 2023'!B124+'[1]Ex-Africa 2023'!B521+'[1]Ex-Africa 2023'!B918</f>
        <v>0</v>
      </c>
      <c r="H24" s="152">
        <f>+'[1]Ex-Africa 2023'!B223+'[1]Ex-Africa 2023'!B620+'[1]Ex-Africa 2023'!B1017</f>
        <v>0</v>
      </c>
      <c r="I24" s="152">
        <f>+'[1]Ex-Africa 2023'!B322+'[1]Ex-Africa 2023'!B719+'[1]Ex-Africa 2023'!B1116</f>
        <v>0</v>
      </c>
      <c r="J24" s="107">
        <f t="shared" si="0"/>
        <v>0</v>
      </c>
    </row>
    <row r="25" spans="1:10" x14ac:dyDescent="0.3">
      <c r="A25" t="s">
        <v>119</v>
      </c>
      <c r="B25" s="152">
        <v>805985</v>
      </c>
      <c r="C25" s="107">
        <v>151000</v>
      </c>
      <c r="D25" s="152">
        <f>+'[1]Ex Africa 2021'!B1214</f>
        <v>73700</v>
      </c>
      <c r="E25" s="152">
        <f>+'[1]Ex Africa 2022'!B1214</f>
        <v>28500</v>
      </c>
      <c r="F25" s="152">
        <f>+'[1]Ex-Africa 2023'!B26+'[1]Ex-Africa 2023'!B423+'[1]Ex-Africa 2023'!B820</f>
        <v>0</v>
      </c>
      <c r="G25" s="152">
        <f>+'[1]Ex-Africa 2023'!B125+'[1]Ex-Africa 2023'!B522+'[1]Ex-Africa 2023'!B919</f>
        <v>0</v>
      </c>
      <c r="H25" s="152">
        <f>+'[1]Ex-Africa 2023'!B224+'[1]Ex-Africa 2023'!B621+'[1]Ex-Africa 2023'!B1018</f>
        <v>5000</v>
      </c>
      <c r="I25" s="152">
        <f>+'[1]Ex-Africa 2023'!B323+'[1]Ex-Africa 2023'!B720+'[1]Ex-Africa 2023'!B1117</f>
        <v>358000</v>
      </c>
      <c r="J25" s="107">
        <f t="shared" si="0"/>
        <v>363000</v>
      </c>
    </row>
    <row r="26" spans="1:10" x14ac:dyDescent="0.3">
      <c r="A26" t="s">
        <v>120</v>
      </c>
      <c r="B26" s="152">
        <v>134750</v>
      </c>
      <c r="C26" s="107">
        <v>0</v>
      </c>
      <c r="D26" s="152">
        <f>+'[1]Ex Africa 2021'!B1215</f>
        <v>0</v>
      </c>
      <c r="E26" s="152">
        <f>+'[1]Ex Africa 2022'!B1215</f>
        <v>0</v>
      </c>
      <c r="F26" s="152">
        <f>+'[1]Ex-Africa 2023'!B27+'[1]Ex-Africa 2023'!B424+'[1]Ex-Africa 2023'!B821</f>
        <v>0</v>
      </c>
      <c r="G26" s="152">
        <f>+'[1]Ex-Africa 2023'!B126+'[1]Ex-Africa 2023'!B523+'[1]Ex-Africa 2023'!B920</f>
        <v>0</v>
      </c>
      <c r="H26" s="152">
        <f>+'[1]Ex-Africa 2023'!B225+'[1]Ex-Africa 2023'!B622+'[1]Ex-Africa 2023'!B1019</f>
        <v>0</v>
      </c>
      <c r="I26" s="152">
        <f>+'[1]Ex-Africa 2023'!B324+'[1]Ex-Africa 2023'!B721+'[1]Ex-Africa 2023'!B1118</f>
        <v>0</v>
      </c>
      <c r="J26" s="107">
        <f t="shared" si="0"/>
        <v>0</v>
      </c>
    </row>
    <row r="27" spans="1:10" x14ac:dyDescent="0.3">
      <c r="A27" t="s">
        <v>121</v>
      </c>
      <c r="B27" s="152">
        <v>23600</v>
      </c>
      <c r="C27" s="107">
        <v>0</v>
      </c>
      <c r="D27" s="152">
        <f>+'[1]Ex Africa 2021'!B1216</f>
        <v>0</v>
      </c>
      <c r="E27" s="152">
        <f>+'[1]Ex Africa 2022'!B1216</f>
        <v>0</v>
      </c>
      <c r="F27" s="152">
        <f>+'[1]Ex-Africa 2023'!B28+'[1]Ex-Africa 2023'!B425+'[1]Ex-Africa 2023'!B822</f>
        <v>0</v>
      </c>
      <c r="G27" s="152">
        <f>+'[1]Ex-Africa 2023'!B127+'[1]Ex-Africa 2023'!B524+'[1]Ex-Africa 2023'!B921</f>
        <v>0</v>
      </c>
      <c r="H27" s="152">
        <f>+'[1]Ex-Africa 2023'!B226+'[1]Ex-Africa 2023'!B623+'[1]Ex-Africa 2023'!B1020</f>
        <v>0</v>
      </c>
      <c r="I27" s="152">
        <f>+'[1]Ex-Africa 2023'!B325+'[1]Ex-Africa 2023'!B722+'[1]Ex-Africa 2023'!B1119</f>
        <v>0</v>
      </c>
      <c r="J27" s="107">
        <f t="shared" si="0"/>
        <v>0</v>
      </c>
    </row>
    <row r="28" spans="1:10" x14ac:dyDescent="0.3">
      <c r="A28" t="s">
        <v>122</v>
      </c>
      <c r="B28" s="152">
        <v>99026</v>
      </c>
      <c r="C28" s="107">
        <v>0</v>
      </c>
      <c r="D28" s="152">
        <f>+'[1]Ex Africa 2021'!B1217</f>
        <v>0</v>
      </c>
      <c r="E28" s="152">
        <f>+'[1]Ex Africa 2022'!B1217</f>
        <v>0</v>
      </c>
      <c r="F28" s="152">
        <f>+'[1]Ex-Africa 2023'!B29+'[1]Ex-Africa 2023'!B426+'[1]Ex-Africa 2023'!B823</f>
        <v>0</v>
      </c>
      <c r="G28" s="152">
        <f>+'[1]Ex-Africa 2023'!B128+'[1]Ex-Africa 2023'!B525+'[1]Ex-Africa 2023'!B922</f>
        <v>0</v>
      </c>
      <c r="H28" s="152">
        <f>+'[1]Ex-Africa 2023'!B227+'[1]Ex-Africa 2023'!B624+'[1]Ex-Africa 2023'!B1021</f>
        <v>0</v>
      </c>
      <c r="I28" s="152">
        <f>+'[1]Ex-Africa 2023'!B326+'[1]Ex-Africa 2023'!B723+'[1]Ex-Africa 2023'!B1120</f>
        <v>0</v>
      </c>
      <c r="J28" s="107">
        <f t="shared" si="0"/>
        <v>0</v>
      </c>
    </row>
    <row r="29" spans="1:10" x14ac:dyDescent="0.3">
      <c r="A29" t="s">
        <v>123</v>
      </c>
      <c r="B29" s="152">
        <v>18400</v>
      </c>
      <c r="C29" s="107">
        <v>0</v>
      </c>
      <c r="D29" s="152">
        <f>+'[1]Ex Africa 2021'!B1218</f>
        <v>0</v>
      </c>
      <c r="E29" s="152">
        <f>+'[1]Ex Africa 2022'!B1218</f>
        <v>0</v>
      </c>
      <c r="F29" s="152">
        <f>+'[1]Ex-Africa 2023'!B30+'[1]Ex-Africa 2023'!B427+'[1]Ex-Africa 2023'!B824</f>
        <v>0</v>
      </c>
      <c r="G29" s="152">
        <f>+'[1]Ex-Africa 2023'!B129+'[1]Ex-Africa 2023'!B526+'[1]Ex-Africa 2023'!B923</f>
        <v>0</v>
      </c>
      <c r="H29" s="152">
        <f>+'[1]Ex-Africa 2023'!B228+'[1]Ex-Africa 2023'!B625+'[1]Ex-Africa 2023'!B1022</f>
        <v>0</v>
      </c>
      <c r="I29" s="152">
        <f>+'[1]Ex-Africa 2023'!B327+'[1]Ex-Africa 2023'!B724+'[1]Ex-Africa 2023'!B1121</f>
        <v>0</v>
      </c>
      <c r="J29" s="107">
        <f t="shared" si="0"/>
        <v>0</v>
      </c>
    </row>
    <row r="30" spans="1:10" x14ac:dyDescent="0.3">
      <c r="A30" t="s">
        <v>124</v>
      </c>
      <c r="B30" s="152">
        <v>165562</v>
      </c>
      <c r="C30" s="107">
        <v>84050</v>
      </c>
      <c r="D30" s="152">
        <f>+'[1]Ex Africa 2021'!B1219</f>
        <v>14200</v>
      </c>
      <c r="E30" s="152">
        <f>+'[1]Ex Africa 2022'!B1219</f>
        <v>13200</v>
      </c>
      <c r="F30" s="152">
        <f>+'[1]Ex-Africa 2023'!B31+'[1]Ex-Africa 2023'!B428+'[1]Ex-Africa 2023'!B825</f>
        <v>0</v>
      </c>
      <c r="G30" s="152">
        <f>+'[1]Ex-Africa 2023'!B130+'[1]Ex-Africa 2023'!B527+'[1]Ex-Africa 2023'!B924</f>
        <v>21700</v>
      </c>
      <c r="H30" s="152">
        <f>+'[1]Ex-Africa 2023'!B229+'[1]Ex-Africa 2023'!B626+'[1]Ex-Africa 2023'!B1023</f>
        <v>0</v>
      </c>
      <c r="I30" s="152">
        <f>+'[1]Ex-Africa 2023'!B328+'[1]Ex-Africa 2023'!B725+'[1]Ex-Africa 2023'!B1122</f>
        <v>0</v>
      </c>
      <c r="J30" s="107">
        <f t="shared" si="0"/>
        <v>21700</v>
      </c>
    </row>
    <row r="31" spans="1:10" x14ac:dyDescent="0.3">
      <c r="A31" t="s">
        <v>125</v>
      </c>
      <c r="B31" s="152">
        <v>50250</v>
      </c>
      <c r="C31" s="107">
        <v>0</v>
      </c>
      <c r="D31" s="152">
        <f>+'[1]Ex Africa 2021'!B1220</f>
        <v>2350</v>
      </c>
      <c r="E31" s="152">
        <f>+'[1]Ex Africa 2022'!B1220</f>
        <v>0</v>
      </c>
      <c r="F31" s="152">
        <f>+'[1]Ex-Africa 2023'!B32+'[1]Ex-Africa 2023'!B429+'[1]Ex-Africa 2023'!B826</f>
        <v>0</v>
      </c>
      <c r="G31" s="152">
        <f>+'[1]Ex-Africa 2023'!B131+'[1]Ex-Africa 2023'!B528+'[1]Ex-Africa 2023'!B925</f>
        <v>0</v>
      </c>
      <c r="H31" s="152">
        <f>+'[1]Ex-Africa 2023'!B230+'[1]Ex-Africa 2023'!B627+'[1]Ex-Africa 2023'!B1024</f>
        <v>0</v>
      </c>
      <c r="I31" s="152">
        <f>+'[1]Ex-Africa 2023'!B329+'[1]Ex-Africa 2023'!B726+'[1]Ex-Africa 2023'!B1123</f>
        <v>0</v>
      </c>
      <c r="J31" s="107">
        <f t="shared" si="0"/>
        <v>0</v>
      </c>
    </row>
    <row r="32" spans="1:10" x14ac:dyDescent="0.3">
      <c r="A32" t="s">
        <v>126</v>
      </c>
      <c r="B32" s="152">
        <v>1250</v>
      </c>
      <c r="C32" s="107">
        <v>0</v>
      </c>
      <c r="D32" s="152">
        <f>+'[1]Ex Africa 2021'!B1221</f>
        <v>0</v>
      </c>
      <c r="E32" s="152">
        <f>+'[1]Ex Africa 2022'!B1221</f>
        <v>0</v>
      </c>
      <c r="F32" s="152">
        <f>+'[1]Ex-Africa 2023'!B33+'[1]Ex-Africa 2023'!B430+'[1]Ex-Africa 2023'!B827</f>
        <v>0</v>
      </c>
      <c r="G32" s="152">
        <f>+'[1]Ex-Africa 2023'!B132+'[1]Ex-Africa 2023'!B529+'[1]Ex-Africa 2023'!B926</f>
        <v>0</v>
      </c>
      <c r="H32" s="152">
        <f>+'[1]Ex-Africa 2023'!B231+'[1]Ex-Africa 2023'!B628+'[1]Ex-Africa 2023'!B1025</f>
        <v>0</v>
      </c>
      <c r="I32" s="152">
        <f>+'[1]Ex-Africa 2023'!B330+'[1]Ex-Africa 2023'!B727+'[1]Ex-Africa 2023'!B1124</f>
        <v>0</v>
      </c>
      <c r="J32" s="107">
        <f t="shared" si="0"/>
        <v>0</v>
      </c>
    </row>
    <row r="33" spans="1:10" x14ac:dyDescent="0.3">
      <c r="A33" t="s">
        <v>127</v>
      </c>
      <c r="B33" s="152">
        <v>900</v>
      </c>
      <c r="C33" s="107">
        <v>0</v>
      </c>
      <c r="D33" s="152">
        <f>+'[1]Ex Africa 2021'!B1222</f>
        <v>0</v>
      </c>
      <c r="E33" s="152">
        <f>+'[1]Ex Africa 2022'!B1222</f>
        <v>0</v>
      </c>
      <c r="F33" s="152">
        <f>+'[1]Ex-Africa 2023'!B34+'[1]Ex-Africa 2023'!B431+'[1]Ex-Africa 2023'!B828</f>
        <v>0</v>
      </c>
      <c r="G33" s="152">
        <f>+'[1]Ex-Africa 2023'!B133+'[1]Ex-Africa 2023'!B530+'[1]Ex-Africa 2023'!B927</f>
        <v>0</v>
      </c>
      <c r="H33" s="152">
        <f>+'[1]Ex-Africa 2023'!B232+'[1]Ex-Africa 2023'!B629+'[1]Ex-Africa 2023'!B1026</f>
        <v>0</v>
      </c>
      <c r="I33" s="152">
        <f>+'[1]Ex-Africa 2023'!B331+'[1]Ex-Africa 2023'!B728+'[1]Ex-Africa 2023'!B1125</f>
        <v>0</v>
      </c>
      <c r="J33" s="107">
        <f t="shared" si="0"/>
        <v>0</v>
      </c>
    </row>
    <row r="34" spans="1:10" x14ac:dyDescent="0.3">
      <c r="A34" t="s">
        <v>128</v>
      </c>
      <c r="B34" s="152">
        <v>2726064</v>
      </c>
      <c r="C34" s="107">
        <v>747500</v>
      </c>
      <c r="D34" s="152">
        <f>+'[1]Ex Africa 2021'!B1223</f>
        <v>80000</v>
      </c>
      <c r="E34" s="152">
        <f>+'[1]Ex Africa 2022'!B1223</f>
        <v>0</v>
      </c>
      <c r="F34" s="152">
        <f>+'[1]Ex-Africa 2023'!B35+'[1]Ex-Africa 2023'!B432+'[1]Ex-Africa 2023'!B829</f>
        <v>0</v>
      </c>
      <c r="G34" s="152">
        <f>+'[1]Ex-Africa 2023'!B134+'[1]Ex-Africa 2023'!B531+'[1]Ex-Africa 2023'!B928</f>
        <v>0</v>
      </c>
      <c r="H34" s="152">
        <f>+'[1]Ex-Africa 2023'!B233+'[1]Ex-Africa 2023'!B630+'[1]Ex-Africa 2023'!B1027</f>
        <v>0</v>
      </c>
      <c r="I34" s="152">
        <f>+'[1]Ex-Africa 2023'!B332+'[1]Ex-Africa 2023'!B729+'[1]Ex-Africa 2023'!B1126</f>
        <v>43082</v>
      </c>
      <c r="J34" s="107">
        <f t="shared" si="0"/>
        <v>43082</v>
      </c>
    </row>
    <row r="35" spans="1:10" x14ac:dyDescent="0.3">
      <c r="A35" t="s">
        <v>129</v>
      </c>
      <c r="B35" s="152">
        <v>184493</v>
      </c>
      <c r="C35" s="107">
        <v>0</v>
      </c>
      <c r="D35" s="152">
        <f>+'[1]Ex Africa 2021'!B1224</f>
        <v>0</v>
      </c>
      <c r="E35" s="152">
        <f>+'[1]Ex Africa 2022'!B1224</f>
        <v>0</v>
      </c>
      <c r="F35" s="152">
        <f>+'[1]Ex-Africa 2023'!B36+'[1]Ex-Africa 2023'!B433+'[1]Ex-Africa 2023'!B830</f>
        <v>0</v>
      </c>
      <c r="G35" s="152">
        <f>+'[1]Ex-Africa 2023'!B135+'[1]Ex-Africa 2023'!B532+'[1]Ex-Africa 2023'!B929</f>
        <v>0</v>
      </c>
      <c r="H35" s="152">
        <f>+'[1]Ex-Africa 2023'!B234+'[1]Ex-Africa 2023'!B631+'[1]Ex-Africa 2023'!B1028</f>
        <v>0</v>
      </c>
      <c r="I35" s="152">
        <f>+'[1]Ex-Africa 2023'!B333+'[1]Ex-Africa 2023'!B730+'[1]Ex-Africa 2023'!B1127</f>
        <v>0</v>
      </c>
      <c r="J35" s="107">
        <f t="shared" si="0"/>
        <v>0</v>
      </c>
    </row>
    <row r="36" spans="1:10" x14ac:dyDescent="0.3">
      <c r="A36" t="s">
        <v>130</v>
      </c>
      <c r="B36" s="152">
        <v>115230</v>
      </c>
      <c r="C36" s="107">
        <v>60640</v>
      </c>
      <c r="D36" s="152">
        <f>+'[1]Ex Africa 2021'!B1225</f>
        <v>26210</v>
      </c>
      <c r="E36" s="152">
        <f>+'[1]Ex Africa 2022'!B1225</f>
        <v>0</v>
      </c>
      <c r="F36" s="152">
        <f>+'[1]Ex-Africa 2023'!B37+'[1]Ex-Africa 2023'!B434+'[1]Ex-Africa 2023'!B831</f>
        <v>10000</v>
      </c>
      <c r="G36" s="152">
        <f>+'[1]Ex-Africa 2023'!B136+'[1]Ex-Africa 2023'!B533+'[1]Ex-Africa 2023'!B930</f>
        <v>112435</v>
      </c>
      <c r="H36" s="152">
        <f>+'[1]Ex-Africa 2023'!B235+'[1]Ex-Africa 2023'!B632+'[1]Ex-Africa 2023'!B1029</f>
        <v>0</v>
      </c>
      <c r="I36" s="152">
        <f>+'[1]Ex-Africa 2023'!B334+'[1]Ex-Africa 2023'!B731+'[1]Ex-Africa 2023'!B1128</f>
        <v>3000</v>
      </c>
      <c r="J36" s="107">
        <f t="shared" si="0"/>
        <v>125435</v>
      </c>
    </row>
    <row r="37" spans="1:10" x14ac:dyDescent="0.3">
      <c r="A37" t="s">
        <v>131</v>
      </c>
      <c r="B37" s="152">
        <v>4762190</v>
      </c>
      <c r="C37" s="107">
        <v>1101650</v>
      </c>
      <c r="D37" s="152">
        <f>+'[1]Ex Africa 2021'!B1226</f>
        <v>1500</v>
      </c>
      <c r="E37" s="152">
        <f>+'[1]Ex Africa 2022'!B1226</f>
        <v>750000</v>
      </c>
      <c r="F37" s="152">
        <f>+'[1]Ex-Africa 2023'!B38+'[1]Ex-Africa 2023'!B435+'[1]Ex-Africa 2023'!B832</f>
        <v>0</v>
      </c>
      <c r="G37" s="152">
        <f>+'[1]Ex-Africa 2023'!B137+'[1]Ex-Africa 2023'!B534+'[1]Ex-Africa 2023'!B931</f>
        <v>0</v>
      </c>
      <c r="H37" s="152">
        <f>+'[1]Ex-Africa 2023'!B236+'[1]Ex-Africa 2023'!B633+'[1]Ex-Africa 2023'!B1030</f>
        <v>0</v>
      </c>
      <c r="I37" s="152">
        <f>+'[1]Ex-Africa 2023'!B335+'[1]Ex-Africa 2023'!B732+'[1]Ex-Africa 2023'!B1129</f>
        <v>0</v>
      </c>
      <c r="J37" s="107">
        <f t="shared" si="0"/>
        <v>0</v>
      </c>
    </row>
    <row r="38" spans="1:10" x14ac:dyDescent="0.3">
      <c r="A38" t="s">
        <v>132</v>
      </c>
      <c r="B38" s="152">
        <v>362019</v>
      </c>
      <c r="C38" s="107">
        <v>38427</v>
      </c>
      <c r="D38" s="152">
        <f>+'[1]Ex Africa 2021'!B1227</f>
        <v>15600</v>
      </c>
      <c r="E38" s="152">
        <f>+'[1]Ex Africa 2022'!B1227</f>
        <v>66176</v>
      </c>
      <c r="F38" s="152">
        <f>+'[1]Ex-Africa 2023'!B39+'[1]Ex-Africa 2023'!B436+'[1]Ex-Africa 2023'!B833</f>
        <v>0</v>
      </c>
      <c r="G38" s="152">
        <f>+'[1]Ex-Africa 2023'!B138+'[1]Ex-Africa 2023'!B535+'[1]Ex-Africa 2023'!B932</f>
        <v>16544</v>
      </c>
      <c r="H38" s="152">
        <f>+'[1]Ex-Africa 2023'!B237+'[1]Ex-Africa 2023'!B634+'[1]Ex-Africa 2023'!B1031</f>
        <v>29158</v>
      </c>
      <c r="I38" s="152">
        <f>+'[1]Ex-Africa 2023'!B336+'[1]Ex-Africa 2023'!B733+'[1]Ex-Africa 2023'!B1130</f>
        <v>0</v>
      </c>
      <c r="J38" s="107">
        <f t="shared" si="0"/>
        <v>45702</v>
      </c>
    </row>
    <row r="39" spans="1:10" x14ac:dyDescent="0.3">
      <c r="A39" t="s">
        <v>133</v>
      </c>
      <c r="B39" s="152">
        <v>20300</v>
      </c>
      <c r="C39" s="107">
        <v>20700</v>
      </c>
      <c r="D39" s="152">
        <f>+'[1]Ex Africa 2021'!B1228</f>
        <v>0</v>
      </c>
      <c r="E39" s="152">
        <f>+'[1]Ex Africa 2022'!B1228</f>
        <v>0</v>
      </c>
      <c r="F39" s="152">
        <f>+'[1]Ex-Africa 2023'!B40+'[1]Ex-Africa 2023'!B437+'[1]Ex-Africa 2023'!B834</f>
        <v>0</v>
      </c>
      <c r="G39" s="152">
        <f>+'[1]Ex-Africa 2023'!B139+'[1]Ex-Africa 2023'!B536+'[1]Ex-Africa 2023'!B933</f>
        <v>0</v>
      </c>
      <c r="H39" s="152">
        <f>+'[1]Ex-Africa 2023'!B238+'[1]Ex-Africa 2023'!B635+'[1]Ex-Africa 2023'!B1032</f>
        <v>0</v>
      </c>
      <c r="I39" s="152">
        <f>+'[1]Ex-Africa 2023'!B337+'[1]Ex-Africa 2023'!B734+'[1]Ex-Africa 2023'!B1131</f>
        <v>0</v>
      </c>
      <c r="J39" s="107">
        <f t="shared" si="0"/>
        <v>0</v>
      </c>
    </row>
    <row r="40" spans="1:10" x14ac:dyDescent="0.3">
      <c r="A40" t="s">
        <v>134</v>
      </c>
      <c r="B40" s="152">
        <v>91920241</v>
      </c>
      <c r="C40" s="107">
        <v>28410498</v>
      </c>
      <c r="D40" s="152">
        <f>+'[1]Ex Africa 2021'!B1229</f>
        <v>72073</v>
      </c>
      <c r="E40" s="152">
        <f>+'[1]Ex Africa 2022'!B1229</f>
        <v>230000</v>
      </c>
      <c r="F40" s="152">
        <f>+'[1]Ex-Africa 2023'!B41+'[1]Ex-Africa 2023'!B438+'[1]Ex-Africa 2023'!B835</f>
        <v>0</v>
      </c>
      <c r="G40" s="152">
        <f>+'[1]Ex-Africa 2023'!B140+'[1]Ex-Africa 2023'!B537+'[1]Ex-Africa 2023'!B934</f>
        <v>0</v>
      </c>
      <c r="H40" s="152">
        <f>+'[1]Ex-Africa 2023'!B239+'[1]Ex-Africa 2023'!B636+'[1]Ex-Africa 2023'!B1033</f>
        <v>4299459</v>
      </c>
      <c r="I40" s="152">
        <f>+'[1]Ex-Africa 2023'!B338+'[1]Ex-Africa 2023'!B735+'[1]Ex-Africa 2023'!B1132</f>
        <v>19250</v>
      </c>
      <c r="J40" s="107">
        <f t="shared" si="0"/>
        <v>4318709</v>
      </c>
    </row>
    <row r="41" spans="1:10" x14ac:dyDescent="0.3">
      <c r="A41" t="s">
        <v>135</v>
      </c>
      <c r="B41" s="152">
        <v>27736276</v>
      </c>
      <c r="C41" s="107">
        <v>152000</v>
      </c>
      <c r="D41" s="152">
        <f>+'[1]Ex Africa 2021'!B1230</f>
        <v>85645</v>
      </c>
      <c r="E41" s="152">
        <f>+'[1]Ex Africa 2022'!B1230</f>
        <v>2630721</v>
      </c>
      <c r="F41" s="152">
        <f>+'[1]Ex-Africa 2023'!B42+'[1]Ex-Africa 2023'!B439+'[1]Ex-Africa 2023'!B836</f>
        <v>0</v>
      </c>
      <c r="G41" s="152">
        <f>+'[1]Ex-Africa 2023'!B141+'[1]Ex-Africa 2023'!B538+'[1]Ex-Africa 2023'!B935</f>
        <v>100</v>
      </c>
      <c r="H41" s="152">
        <f>+'[1]Ex-Africa 2023'!B240+'[1]Ex-Africa 2023'!B637+'[1]Ex-Africa 2023'!B1034</f>
        <v>5000</v>
      </c>
      <c r="I41" s="152">
        <f>+'[1]Ex-Africa 2023'!B339+'[1]Ex-Africa 2023'!B736+'[1]Ex-Africa 2023'!B1133</f>
        <v>0</v>
      </c>
      <c r="J41" s="107">
        <f t="shared" si="0"/>
        <v>5100</v>
      </c>
    </row>
    <row r="42" spans="1:10" x14ac:dyDescent="0.3">
      <c r="A42" t="s">
        <v>136</v>
      </c>
      <c r="B42" s="152">
        <v>867982</v>
      </c>
      <c r="C42" s="107">
        <v>0</v>
      </c>
      <c r="D42" s="152">
        <f>+'[1]Ex Africa 2021'!B1231</f>
        <v>0</v>
      </c>
      <c r="E42" s="152">
        <f>+'[1]Ex Africa 2022'!B1231</f>
        <v>0</v>
      </c>
      <c r="F42" s="152">
        <f>+'[1]Ex-Africa 2023'!B43+'[1]Ex-Africa 2023'!B440+'[1]Ex-Africa 2023'!B837</f>
        <v>0</v>
      </c>
      <c r="G42" s="152">
        <f>+'[1]Ex-Africa 2023'!B142+'[1]Ex-Africa 2023'!B539+'[1]Ex-Africa 2023'!B936</f>
        <v>0</v>
      </c>
      <c r="H42" s="152">
        <f>+'[1]Ex-Africa 2023'!B241+'[1]Ex-Africa 2023'!B638+'[1]Ex-Africa 2023'!B1035</f>
        <v>0</v>
      </c>
      <c r="I42" s="152">
        <f>+'[1]Ex-Africa 2023'!B340+'[1]Ex-Africa 2023'!B737+'[1]Ex-Africa 2023'!B1134</f>
        <v>0</v>
      </c>
      <c r="J42" s="107">
        <f t="shared" si="0"/>
        <v>0</v>
      </c>
    </row>
    <row r="43" spans="1:10" x14ac:dyDescent="0.3">
      <c r="A43" t="s">
        <v>137</v>
      </c>
      <c r="B43" s="152">
        <v>702270</v>
      </c>
      <c r="C43" s="107">
        <v>0</v>
      </c>
      <c r="D43" s="152">
        <f>+'[1]Ex Africa 2021'!B1232</f>
        <v>0</v>
      </c>
      <c r="E43" s="152">
        <f>+'[1]Ex Africa 2022'!B1232</f>
        <v>0</v>
      </c>
      <c r="F43" s="152">
        <f>+'[1]Ex-Africa 2023'!B44+'[1]Ex-Africa 2023'!B441+'[1]Ex-Africa 2023'!B838</f>
        <v>0</v>
      </c>
      <c r="G43" s="152">
        <f>+'[1]Ex-Africa 2023'!B143+'[1]Ex-Africa 2023'!B540+'[1]Ex-Africa 2023'!B937</f>
        <v>0</v>
      </c>
      <c r="H43" s="152">
        <f>+'[1]Ex-Africa 2023'!B242+'[1]Ex-Africa 2023'!B639+'[1]Ex-Africa 2023'!B1036</f>
        <v>0</v>
      </c>
      <c r="I43" s="152">
        <f>+'[1]Ex-Africa 2023'!B341+'[1]Ex-Africa 2023'!B738+'[1]Ex-Africa 2023'!B1135</f>
        <v>0</v>
      </c>
      <c r="J43" s="107">
        <f t="shared" si="0"/>
        <v>0</v>
      </c>
    </row>
    <row r="44" spans="1:10" x14ac:dyDescent="0.3">
      <c r="A44" t="s">
        <v>138</v>
      </c>
      <c r="B44" s="152">
        <v>8300</v>
      </c>
      <c r="C44" s="107">
        <v>0</v>
      </c>
      <c r="D44" s="152">
        <f>+'[1]Ex Africa 2021'!B1233</f>
        <v>0</v>
      </c>
      <c r="E44" s="152">
        <f>+'[1]Ex Africa 2022'!B1233</f>
        <v>0</v>
      </c>
      <c r="F44" s="152">
        <f>+'[1]Ex-Africa 2023'!B45+'[1]Ex-Africa 2023'!B442+'[1]Ex-Africa 2023'!B839</f>
        <v>13200</v>
      </c>
      <c r="G44" s="152">
        <f>+'[1]Ex-Africa 2023'!B144+'[1]Ex-Africa 2023'!B541+'[1]Ex-Africa 2023'!B938</f>
        <v>0</v>
      </c>
      <c r="H44" s="152">
        <f>+'[1]Ex-Africa 2023'!B243+'[1]Ex-Africa 2023'!B640+'[1]Ex-Africa 2023'!B1037</f>
        <v>13200</v>
      </c>
      <c r="I44" s="152">
        <f>+'[1]Ex-Africa 2023'!B342+'[1]Ex-Africa 2023'!B739+'[1]Ex-Africa 2023'!B1136</f>
        <v>0</v>
      </c>
      <c r="J44" s="107">
        <f t="shared" si="0"/>
        <v>26400</v>
      </c>
    </row>
    <row r="45" spans="1:10" x14ac:dyDescent="0.3">
      <c r="A45" t="s">
        <v>139</v>
      </c>
      <c r="B45" s="152">
        <v>3200</v>
      </c>
      <c r="C45" s="107">
        <v>0</v>
      </c>
      <c r="D45" s="152">
        <f>+'[1]Ex Africa 2021'!B1234</f>
        <v>0</v>
      </c>
      <c r="E45" s="152">
        <f>+'[1]Ex Africa 2022'!B1234</f>
        <v>0</v>
      </c>
      <c r="F45" s="152">
        <f>+'[1]Ex-Africa 2023'!B46+'[1]Ex-Africa 2023'!B443+'[1]Ex-Africa 2023'!B840</f>
        <v>0</v>
      </c>
      <c r="G45" s="152">
        <f>+'[1]Ex-Africa 2023'!B145+'[1]Ex-Africa 2023'!B542+'[1]Ex-Africa 2023'!B939</f>
        <v>0</v>
      </c>
      <c r="H45" s="152">
        <f>+'[1]Ex-Africa 2023'!B244+'[1]Ex-Africa 2023'!B641+'[1]Ex-Africa 2023'!B1038</f>
        <v>0</v>
      </c>
      <c r="I45" s="152">
        <f>+'[1]Ex-Africa 2023'!B343+'[1]Ex-Africa 2023'!B740+'[1]Ex-Africa 2023'!B1137</f>
        <v>0</v>
      </c>
      <c r="J45" s="107">
        <f t="shared" si="0"/>
        <v>0</v>
      </c>
    </row>
    <row r="46" spans="1:10" x14ac:dyDescent="0.3">
      <c r="A46" t="s">
        <v>140</v>
      </c>
      <c r="B46" s="152">
        <v>67200</v>
      </c>
      <c r="C46" s="107">
        <v>0</v>
      </c>
      <c r="D46" s="152">
        <f>+'[1]Ex Africa 2021'!B1235</f>
        <v>0</v>
      </c>
      <c r="E46" s="152">
        <f>+'[1]Ex Africa 2022'!B1235</f>
        <v>0</v>
      </c>
      <c r="F46" s="152">
        <f>+'[1]Ex-Africa 2023'!B47+'[1]Ex-Africa 2023'!B444+'[1]Ex-Africa 2023'!B841</f>
        <v>0</v>
      </c>
      <c r="G46" s="152">
        <f>+'[1]Ex-Africa 2023'!B146+'[1]Ex-Africa 2023'!B543+'[1]Ex-Africa 2023'!B940</f>
        <v>0</v>
      </c>
      <c r="H46" s="152">
        <f>+'[1]Ex-Africa 2023'!B245+'[1]Ex-Africa 2023'!B642+'[1]Ex-Africa 2023'!B1039</f>
        <v>0</v>
      </c>
      <c r="I46" s="152">
        <f>+'[1]Ex-Africa 2023'!B344+'[1]Ex-Africa 2023'!B741+'[1]Ex-Africa 2023'!B1138</f>
        <v>0</v>
      </c>
      <c r="J46" s="107">
        <f t="shared" si="0"/>
        <v>0</v>
      </c>
    </row>
    <row r="47" spans="1:10" x14ac:dyDescent="0.3">
      <c r="A47" t="s">
        <v>141</v>
      </c>
      <c r="B47" s="152">
        <v>1891923</v>
      </c>
      <c r="C47" s="107">
        <v>0</v>
      </c>
      <c r="D47" s="152">
        <f>+'[1]Ex Africa 2021'!B1236</f>
        <v>0</v>
      </c>
      <c r="E47" s="152">
        <f>+'[1]Ex Africa 2022'!B1236</f>
        <v>0</v>
      </c>
      <c r="F47" s="152">
        <f>+'[1]Ex-Africa 2023'!B48+'[1]Ex-Africa 2023'!B445+'[1]Ex-Africa 2023'!B842</f>
        <v>0</v>
      </c>
      <c r="G47" s="152">
        <f>+'[1]Ex-Africa 2023'!B147+'[1]Ex-Africa 2023'!B544+'[1]Ex-Africa 2023'!B941</f>
        <v>0</v>
      </c>
      <c r="H47" s="152">
        <f>+'[1]Ex-Africa 2023'!B246+'[1]Ex-Africa 2023'!B643+'[1]Ex-Africa 2023'!B1040</f>
        <v>0</v>
      </c>
      <c r="I47" s="152">
        <f>+'[1]Ex-Africa 2023'!B345+'[1]Ex-Africa 2023'!B742+'[1]Ex-Africa 2023'!B1139</f>
        <v>0</v>
      </c>
      <c r="J47" s="107">
        <f t="shared" si="0"/>
        <v>0</v>
      </c>
    </row>
    <row r="48" spans="1:10" x14ac:dyDescent="0.3">
      <c r="A48" t="s">
        <v>142</v>
      </c>
      <c r="B48" s="152">
        <v>500815</v>
      </c>
      <c r="C48" s="107">
        <v>0</v>
      </c>
      <c r="D48" s="152">
        <f>+'[1]Ex Africa 2021'!B1237</f>
        <v>0</v>
      </c>
      <c r="E48" s="152">
        <f>+'[1]Ex Africa 2022'!B1237</f>
        <v>0</v>
      </c>
      <c r="F48" s="152">
        <f>+'[1]Ex-Africa 2023'!B49+'[1]Ex-Africa 2023'!B446+'[1]Ex-Africa 2023'!B843</f>
        <v>0</v>
      </c>
      <c r="G48" s="152">
        <f>+'[1]Ex-Africa 2023'!B148+'[1]Ex-Africa 2023'!B545+'[1]Ex-Africa 2023'!B942</f>
        <v>0</v>
      </c>
      <c r="H48" s="152">
        <f>+'[1]Ex-Africa 2023'!B247+'[1]Ex-Africa 2023'!B644+'[1]Ex-Africa 2023'!B1041</f>
        <v>0</v>
      </c>
      <c r="I48" s="152">
        <f>+'[1]Ex-Africa 2023'!B346+'[1]Ex-Africa 2023'!B743+'[1]Ex-Africa 2023'!B1140</f>
        <v>0</v>
      </c>
      <c r="J48" s="107">
        <f t="shared" si="0"/>
        <v>0</v>
      </c>
    </row>
    <row r="49" spans="1:10" x14ac:dyDescent="0.3">
      <c r="A49" t="s">
        <v>143</v>
      </c>
      <c r="B49" s="152">
        <v>4408642</v>
      </c>
      <c r="C49" s="107">
        <v>108600</v>
      </c>
      <c r="D49" s="152">
        <f>+'[1]Ex Africa 2021'!B1238</f>
        <v>100550</v>
      </c>
      <c r="E49" s="152">
        <f>+'[1]Ex Africa 2022'!B1238</f>
        <v>922445</v>
      </c>
      <c r="F49" s="152">
        <f>+'[1]Ex-Africa 2023'!B50+'[1]Ex-Africa 2023'!B447+'[1]Ex-Africa 2023'!B844</f>
        <v>0</v>
      </c>
      <c r="G49" s="152">
        <f>+'[1]Ex-Africa 2023'!B149+'[1]Ex-Africa 2023'!B546+'[1]Ex-Africa 2023'!B943</f>
        <v>98650</v>
      </c>
      <c r="H49" s="152">
        <f>+'[1]Ex-Africa 2023'!B248+'[1]Ex-Africa 2023'!B645+'[1]Ex-Africa 2023'!B1042</f>
        <v>0</v>
      </c>
      <c r="I49" s="152">
        <f>+'[1]Ex-Africa 2023'!B347+'[1]Ex-Africa 2023'!B744+'[1]Ex-Africa 2023'!B1141</f>
        <v>0</v>
      </c>
      <c r="J49" s="107">
        <f t="shared" si="0"/>
        <v>98650</v>
      </c>
    </row>
    <row r="50" spans="1:10" x14ac:dyDescent="0.3">
      <c r="A50" t="s">
        <v>144</v>
      </c>
      <c r="B50" s="152">
        <v>275000</v>
      </c>
      <c r="C50" s="107">
        <v>0</v>
      </c>
      <c r="D50" s="152">
        <f>+'[1]Ex Africa 2021'!B1239</f>
        <v>0</v>
      </c>
      <c r="E50" s="152">
        <f>+'[1]Ex Africa 2022'!B1239</f>
        <v>0</v>
      </c>
      <c r="F50" s="152">
        <f>+'[1]Ex-Africa 2023'!B51+'[1]Ex-Africa 2023'!B448+'[1]Ex-Africa 2023'!B845</f>
        <v>0</v>
      </c>
      <c r="G50" s="152">
        <f>+'[1]Ex-Africa 2023'!B150+'[1]Ex-Africa 2023'!B547+'[1]Ex-Africa 2023'!B944</f>
        <v>0</v>
      </c>
      <c r="H50" s="152">
        <f>+'[1]Ex-Africa 2023'!B249+'[1]Ex-Africa 2023'!B646+'[1]Ex-Africa 2023'!B1043</f>
        <v>0</v>
      </c>
      <c r="I50" s="152">
        <f>+'[1]Ex-Africa 2023'!B348+'[1]Ex-Africa 2023'!B745+'[1]Ex-Africa 2023'!B1142</f>
        <v>0</v>
      </c>
      <c r="J50" s="107">
        <f t="shared" si="0"/>
        <v>0</v>
      </c>
    </row>
    <row r="51" spans="1:10" x14ac:dyDescent="0.3">
      <c r="A51" t="s">
        <v>145</v>
      </c>
      <c r="B51" s="152">
        <v>223600</v>
      </c>
      <c r="C51" s="107">
        <v>0</v>
      </c>
      <c r="D51" s="152">
        <f>+'[1]Ex Africa 2021'!B1240</f>
        <v>0</v>
      </c>
      <c r="E51" s="152">
        <f>+'[1]Ex Africa 2022'!B1240</f>
        <v>0</v>
      </c>
      <c r="F51" s="152">
        <f>+'[1]Ex-Africa 2023'!B52+'[1]Ex-Africa 2023'!B449+'[1]Ex-Africa 2023'!B846</f>
        <v>0</v>
      </c>
      <c r="G51" s="152">
        <f>+'[1]Ex-Africa 2023'!B151+'[1]Ex-Africa 2023'!B548+'[1]Ex-Africa 2023'!B945</f>
        <v>0</v>
      </c>
      <c r="H51" s="152">
        <f>+'[1]Ex-Africa 2023'!B250+'[1]Ex-Africa 2023'!B647+'[1]Ex-Africa 2023'!B1044</f>
        <v>0</v>
      </c>
      <c r="I51" s="152">
        <f>+'[1]Ex-Africa 2023'!B349+'[1]Ex-Africa 2023'!B746+'[1]Ex-Africa 2023'!B1143</f>
        <v>0</v>
      </c>
      <c r="J51" s="107">
        <f t="shared" si="0"/>
        <v>0</v>
      </c>
    </row>
    <row r="52" spans="1:10" x14ac:dyDescent="0.3">
      <c r="A52" t="s">
        <v>146</v>
      </c>
      <c r="B52" s="152">
        <v>1292587</v>
      </c>
      <c r="C52" s="107">
        <v>26000</v>
      </c>
      <c r="D52" s="152">
        <f>+'[1]Ex Africa 2021'!B1241</f>
        <v>0</v>
      </c>
      <c r="E52" s="152">
        <f>+'[1]Ex Africa 2022'!B1241</f>
        <v>147400</v>
      </c>
      <c r="F52" s="152">
        <f>+'[1]Ex-Africa 2023'!B53+'[1]Ex-Africa 2023'!B450+'[1]Ex-Africa 2023'!B847</f>
        <v>4800</v>
      </c>
      <c r="G52" s="152">
        <f>+'[1]Ex-Africa 2023'!B152+'[1]Ex-Africa 2023'!B549+'[1]Ex-Africa 2023'!B946</f>
        <v>75400</v>
      </c>
      <c r="H52" s="152">
        <f>+'[1]Ex-Africa 2023'!B251+'[1]Ex-Africa 2023'!B648+'[1]Ex-Africa 2023'!B1045</f>
        <v>0</v>
      </c>
      <c r="I52" s="152">
        <f>+'[1]Ex-Africa 2023'!B350+'[1]Ex-Africa 2023'!B747+'[1]Ex-Africa 2023'!B1144</f>
        <v>2500</v>
      </c>
      <c r="J52" s="107">
        <f t="shared" si="0"/>
        <v>82700</v>
      </c>
    </row>
    <row r="53" spans="1:10" x14ac:dyDescent="0.3">
      <c r="A53" t="s">
        <v>147</v>
      </c>
      <c r="B53" s="152">
        <v>3000</v>
      </c>
      <c r="C53" s="107">
        <v>0</v>
      </c>
      <c r="D53" s="152">
        <f>+'[1]Ex Africa 2021'!B1242</f>
        <v>0</v>
      </c>
      <c r="E53" s="152">
        <f>+'[1]Ex Africa 2022'!B1242</f>
        <v>0</v>
      </c>
      <c r="F53" s="152">
        <f>+'[1]Ex-Africa 2023'!B54+'[1]Ex-Africa 2023'!B451+'[1]Ex-Africa 2023'!B848</f>
        <v>0</v>
      </c>
      <c r="G53" s="152">
        <f>+'[1]Ex-Africa 2023'!B153+'[1]Ex-Africa 2023'!B550+'[1]Ex-Africa 2023'!B947</f>
        <v>0</v>
      </c>
      <c r="H53" s="152">
        <f>+'[1]Ex-Africa 2023'!B252+'[1]Ex-Africa 2023'!B649+'[1]Ex-Africa 2023'!B1046</f>
        <v>0</v>
      </c>
      <c r="I53" s="152">
        <f>+'[1]Ex-Africa 2023'!B351+'[1]Ex-Africa 2023'!B748+'[1]Ex-Africa 2023'!B1145</f>
        <v>0</v>
      </c>
      <c r="J53" s="107">
        <f t="shared" si="0"/>
        <v>0</v>
      </c>
    </row>
    <row r="54" spans="1:10" x14ac:dyDescent="0.3">
      <c r="A54" t="s">
        <v>148</v>
      </c>
      <c r="B54" s="152">
        <v>7400</v>
      </c>
      <c r="C54" s="107">
        <v>0</v>
      </c>
      <c r="D54" s="152">
        <f>+'[1]Ex Africa 2021'!B1243</f>
        <v>0</v>
      </c>
      <c r="E54" s="152">
        <f>+'[1]Ex Africa 2022'!B1243</f>
        <v>0</v>
      </c>
      <c r="F54" s="152">
        <f>+'[1]Ex-Africa 2023'!B55+'[1]Ex-Africa 2023'!B452+'[1]Ex-Africa 2023'!B849</f>
        <v>0</v>
      </c>
      <c r="G54" s="152">
        <f>+'[1]Ex-Africa 2023'!B154+'[1]Ex-Africa 2023'!B551+'[1]Ex-Africa 2023'!B948</f>
        <v>0</v>
      </c>
      <c r="H54" s="152">
        <f>+'[1]Ex-Africa 2023'!B253+'[1]Ex-Africa 2023'!B650+'[1]Ex-Africa 2023'!B1047</f>
        <v>3000</v>
      </c>
      <c r="I54" s="152">
        <f>+'[1]Ex-Africa 2023'!B352+'[1]Ex-Africa 2023'!B749+'[1]Ex-Africa 2023'!B1146</f>
        <v>0</v>
      </c>
      <c r="J54" s="107">
        <f t="shared" si="0"/>
        <v>3000</v>
      </c>
    </row>
    <row r="55" spans="1:10" x14ac:dyDescent="0.3">
      <c r="A55" t="s">
        <v>149</v>
      </c>
      <c r="B55" s="152">
        <v>43000</v>
      </c>
      <c r="C55" s="107">
        <v>0</v>
      </c>
      <c r="D55" s="152">
        <f>+'[1]Ex Africa 2021'!B1244</f>
        <v>0</v>
      </c>
      <c r="E55" s="152">
        <f>+'[1]Ex Africa 2022'!B1244</f>
        <v>0</v>
      </c>
      <c r="F55" s="152">
        <f>+'[1]Ex-Africa 2023'!B56+'[1]Ex-Africa 2023'!B453+'[1]Ex-Africa 2023'!B850</f>
        <v>0</v>
      </c>
      <c r="G55" s="152">
        <f>+'[1]Ex-Africa 2023'!B155+'[1]Ex-Africa 2023'!B552+'[1]Ex-Africa 2023'!B949</f>
        <v>0</v>
      </c>
      <c r="H55" s="152">
        <f>+'[1]Ex-Africa 2023'!B254+'[1]Ex-Africa 2023'!B651+'[1]Ex-Africa 2023'!B1048</f>
        <v>0</v>
      </c>
      <c r="I55" s="152">
        <f>+'[1]Ex-Africa 2023'!B353+'[1]Ex-Africa 2023'!B750+'[1]Ex-Africa 2023'!B1147</f>
        <v>0</v>
      </c>
      <c r="J55" s="107">
        <f t="shared" si="0"/>
        <v>0</v>
      </c>
    </row>
    <row r="56" spans="1:10" x14ac:dyDescent="0.3">
      <c r="A56" t="s">
        <v>150</v>
      </c>
      <c r="B56" s="152">
        <v>1094529</v>
      </c>
      <c r="C56" s="107">
        <v>50000</v>
      </c>
      <c r="D56" s="152">
        <f>+'[1]Ex Africa 2021'!B1245</f>
        <v>88500</v>
      </c>
      <c r="E56" s="152">
        <f>+'[1]Ex Africa 2022'!B1245</f>
        <v>0</v>
      </c>
      <c r="F56" s="152">
        <f>+'[1]Ex-Africa 2023'!B57+'[1]Ex-Africa 2023'!B454+'[1]Ex-Africa 2023'!B851</f>
        <v>0</v>
      </c>
      <c r="G56" s="152">
        <f>+'[1]Ex-Africa 2023'!B156+'[1]Ex-Africa 2023'!B553+'[1]Ex-Africa 2023'!B950</f>
        <v>0</v>
      </c>
      <c r="H56" s="152">
        <f>+'[1]Ex-Africa 2023'!B255+'[1]Ex-Africa 2023'!B652+'[1]Ex-Africa 2023'!B1049</f>
        <v>0</v>
      </c>
      <c r="I56" s="152">
        <f>+'[1]Ex-Africa 2023'!B354+'[1]Ex-Africa 2023'!B751+'[1]Ex-Africa 2023'!B1148</f>
        <v>60000</v>
      </c>
      <c r="J56" s="107">
        <f t="shared" si="0"/>
        <v>60000</v>
      </c>
    </row>
    <row r="57" spans="1:10" x14ac:dyDescent="0.3">
      <c r="A57" t="s">
        <v>151</v>
      </c>
      <c r="B57" s="152">
        <v>2000</v>
      </c>
      <c r="C57" s="107">
        <v>500</v>
      </c>
      <c r="D57" s="152">
        <f>+'[1]Ex Africa 2021'!B1246</f>
        <v>0</v>
      </c>
      <c r="E57" s="152">
        <f>+'[1]Ex Africa 2022'!B1246</f>
        <v>0</v>
      </c>
      <c r="F57" s="152">
        <f>+'[1]Ex-Africa 2023'!B58+'[1]Ex-Africa 2023'!B455+'[1]Ex-Africa 2023'!B852</f>
        <v>0</v>
      </c>
      <c r="G57" s="152">
        <f>+'[1]Ex-Africa 2023'!B157+'[1]Ex-Africa 2023'!B554+'[1]Ex-Africa 2023'!B951</f>
        <v>0</v>
      </c>
      <c r="H57" s="152">
        <f>+'[1]Ex-Africa 2023'!B256+'[1]Ex-Africa 2023'!B653+'[1]Ex-Africa 2023'!B1050</f>
        <v>0</v>
      </c>
      <c r="I57" s="152">
        <f>+'[1]Ex-Africa 2023'!B355+'[1]Ex-Africa 2023'!B752+'[1]Ex-Africa 2023'!B1149</f>
        <v>0</v>
      </c>
      <c r="J57" s="107">
        <f t="shared" si="0"/>
        <v>0</v>
      </c>
    </row>
    <row r="58" spans="1:10" x14ac:dyDescent="0.3">
      <c r="A58" t="s">
        <v>152</v>
      </c>
      <c r="B58" s="152">
        <v>27121</v>
      </c>
      <c r="C58" s="107">
        <v>0</v>
      </c>
      <c r="D58" s="152">
        <f>+'[1]Ex Africa 2021'!B1247</f>
        <v>3600</v>
      </c>
      <c r="E58" s="152">
        <f>+'[1]Ex Africa 2022'!B1247</f>
        <v>3600</v>
      </c>
      <c r="F58" s="152">
        <f>+'[1]Ex-Africa 2023'!B59+'[1]Ex-Africa 2023'!B456+'[1]Ex-Africa 2023'!B853</f>
        <v>0</v>
      </c>
      <c r="G58" s="152">
        <f>+'[1]Ex-Africa 2023'!B158+'[1]Ex-Africa 2023'!B555+'[1]Ex-Africa 2023'!B952</f>
        <v>0</v>
      </c>
      <c r="H58" s="152">
        <f>+'[1]Ex-Africa 2023'!B257+'[1]Ex-Africa 2023'!B654+'[1]Ex-Africa 2023'!B1051</f>
        <v>0</v>
      </c>
      <c r="I58" s="152">
        <f>+'[1]Ex-Africa 2023'!B356+'[1]Ex-Africa 2023'!B753+'[1]Ex-Africa 2023'!B1150</f>
        <v>8500</v>
      </c>
      <c r="J58" s="107">
        <f t="shared" si="0"/>
        <v>8500</v>
      </c>
    </row>
    <row r="59" spans="1:10" x14ac:dyDescent="0.3">
      <c r="A59" t="s">
        <v>153</v>
      </c>
      <c r="B59" s="152">
        <v>29351564</v>
      </c>
      <c r="C59" s="107">
        <v>1170480</v>
      </c>
      <c r="D59" s="152">
        <f>+'[1]Ex Africa 2021'!B1248</f>
        <v>475100</v>
      </c>
      <c r="E59" s="152">
        <f>+'[1]Ex Africa 2022'!B1248</f>
        <v>1968700</v>
      </c>
      <c r="F59" s="152">
        <f>+'[1]Ex-Africa 2023'!B60+'[1]Ex-Africa 2023'!B457+'[1]Ex-Africa 2023'!B854</f>
        <v>0</v>
      </c>
      <c r="G59" s="152">
        <f>+'[1]Ex-Africa 2023'!B159+'[1]Ex-Africa 2023'!B556+'[1]Ex-Africa 2023'!B953</f>
        <v>0</v>
      </c>
      <c r="H59" s="152">
        <f>+'[1]Ex-Africa 2023'!B258+'[1]Ex-Africa 2023'!B655+'[1]Ex-Africa 2023'!B1052</f>
        <v>0</v>
      </c>
      <c r="I59" s="152">
        <f>+'[1]Ex-Africa 2023'!B357+'[1]Ex-Africa 2023'!B754+'[1]Ex-Africa 2023'!B1151</f>
        <v>2014600</v>
      </c>
      <c r="J59" s="107">
        <f t="shared" si="0"/>
        <v>2014600</v>
      </c>
    </row>
    <row r="60" spans="1:10" x14ac:dyDescent="0.3">
      <c r="A60" t="s">
        <v>154</v>
      </c>
      <c r="B60" s="152">
        <v>6881426</v>
      </c>
      <c r="C60" s="107">
        <v>197790</v>
      </c>
      <c r="D60" s="152">
        <f>+'[1]Ex Africa 2021'!B1249</f>
        <v>108772</v>
      </c>
      <c r="E60" s="152">
        <f>+'[1]Ex Africa 2022'!B1249</f>
        <v>180200</v>
      </c>
      <c r="F60" s="152">
        <f>+'[1]Ex-Africa 2023'!B61+'[1]Ex-Africa 2023'!B458+'[1]Ex-Africa 2023'!B855</f>
        <v>0</v>
      </c>
      <c r="G60" s="152">
        <f>+'[1]Ex-Africa 2023'!B160+'[1]Ex-Africa 2023'!B557+'[1]Ex-Africa 2023'!B954</f>
        <v>0</v>
      </c>
      <c r="H60" s="152">
        <f>+'[1]Ex-Africa 2023'!B259+'[1]Ex-Africa 2023'!B656+'[1]Ex-Africa 2023'!B1053</f>
        <v>2000</v>
      </c>
      <c r="I60" s="152">
        <f>+'[1]Ex-Africa 2023'!B358+'[1]Ex-Africa 2023'!B755+'[1]Ex-Africa 2023'!B1152</f>
        <v>0</v>
      </c>
      <c r="J60" s="107">
        <f t="shared" si="0"/>
        <v>2000</v>
      </c>
    </row>
    <row r="61" spans="1:10" x14ac:dyDescent="0.3">
      <c r="A61" t="s">
        <v>155</v>
      </c>
      <c r="B61" s="152">
        <v>849960</v>
      </c>
      <c r="C61" s="107">
        <v>96560</v>
      </c>
      <c r="D61" s="152">
        <f>+'[1]Ex Africa 2021'!B1250</f>
        <v>116790</v>
      </c>
      <c r="E61" s="152">
        <f>+'[1]Ex Africa 2022'!B1250</f>
        <v>135000</v>
      </c>
      <c r="F61" s="152">
        <f>+'[1]Ex-Africa 2023'!B62+'[1]Ex-Africa 2023'!B459+'[1]Ex-Africa 2023'!B856</f>
        <v>14000</v>
      </c>
      <c r="G61" s="152">
        <f>+'[1]Ex-Africa 2023'!B161+'[1]Ex-Africa 2023'!B558+'[1]Ex-Africa 2023'!B955</f>
        <v>78750</v>
      </c>
      <c r="H61" s="152">
        <f>+'[1]Ex-Africa 2023'!B260+'[1]Ex-Africa 2023'!B657+'[1]Ex-Africa 2023'!B1054</f>
        <v>16250</v>
      </c>
      <c r="I61" s="152">
        <f>+'[1]Ex-Africa 2023'!B359+'[1]Ex-Africa 2023'!B756+'[1]Ex-Africa 2023'!B1153</f>
        <v>17750</v>
      </c>
      <c r="J61" s="107">
        <f t="shared" si="0"/>
        <v>126750</v>
      </c>
    </row>
    <row r="62" spans="1:10" x14ac:dyDescent="0.3">
      <c r="A62" t="s">
        <v>156</v>
      </c>
      <c r="B62" s="152">
        <v>69555</v>
      </c>
      <c r="C62" s="107">
        <v>0</v>
      </c>
      <c r="D62" s="152">
        <f>+'[1]Ex Africa 2021'!B1251</f>
        <v>0</v>
      </c>
      <c r="E62" s="152">
        <f>+'[1]Ex Africa 2022'!B1251</f>
        <v>0</v>
      </c>
      <c r="F62" s="152">
        <f>+'[1]Ex-Africa 2023'!B63+'[1]Ex-Africa 2023'!B460+'[1]Ex-Africa 2023'!B857</f>
        <v>0</v>
      </c>
      <c r="G62" s="152">
        <f>+'[1]Ex-Africa 2023'!B162+'[1]Ex-Africa 2023'!B559+'[1]Ex-Africa 2023'!B956</f>
        <v>0</v>
      </c>
      <c r="H62" s="152">
        <f>+'[1]Ex-Africa 2023'!B261+'[1]Ex-Africa 2023'!B658+'[1]Ex-Africa 2023'!B1055</f>
        <v>0</v>
      </c>
      <c r="I62" s="152">
        <f>+'[1]Ex-Africa 2023'!B360+'[1]Ex-Africa 2023'!B757+'[1]Ex-Africa 2023'!B1154</f>
        <v>0</v>
      </c>
      <c r="J62" s="107">
        <f t="shared" si="0"/>
        <v>0</v>
      </c>
    </row>
    <row r="63" spans="1:10" x14ac:dyDescent="0.3">
      <c r="A63" t="s">
        <v>157</v>
      </c>
      <c r="B63" s="152">
        <v>306446</v>
      </c>
      <c r="C63" s="107">
        <v>0</v>
      </c>
      <c r="D63" s="152">
        <f>+'[1]Ex Africa 2021'!B1252</f>
        <v>0</v>
      </c>
      <c r="E63" s="152">
        <f>+'[1]Ex Africa 2022'!B1252</f>
        <v>0</v>
      </c>
      <c r="F63" s="152">
        <f>+'[1]Ex-Africa 2023'!B64+'[1]Ex-Africa 2023'!B461+'[1]Ex-Africa 2023'!B858</f>
        <v>0</v>
      </c>
      <c r="G63" s="152">
        <f>+'[1]Ex-Africa 2023'!B163+'[1]Ex-Africa 2023'!B560+'[1]Ex-Africa 2023'!B957</f>
        <v>0</v>
      </c>
      <c r="H63" s="152">
        <f>+'[1]Ex-Africa 2023'!B262+'[1]Ex-Africa 2023'!B659+'[1]Ex-Africa 2023'!B1056</f>
        <v>0</v>
      </c>
      <c r="I63" s="152">
        <f>+'[1]Ex-Africa 2023'!B361+'[1]Ex-Africa 2023'!B758+'[1]Ex-Africa 2023'!B1155</f>
        <v>0</v>
      </c>
      <c r="J63" s="107">
        <f t="shared" si="0"/>
        <v>0</v>
      </c>
    </row>
    <row r="64" spans="1:10" x14ac:dyDescent="0.3">
      <c r="A64" t="s">
        <v>158</v>
      </c>
      <c r="B64" s="152">
        <v>858643</v>
      </c>
      <c r="C64" s="107">
        <v>0</v>
      </c>
      <c r="D64" s="152">
        <f>+'[1]Ex Africa 2021'!B1253</f>
        <v>0</v>
      </c>
      <c r="E64" s="152">
        <f>+'[1]Ex Africa 2022'!B1253</f>
        <v>282440</v>
      </c>
      <c r="F64" s="152">
        <f>+'[1]Ex-Africa 2023'!B65+'[1]Ex-Africa 2023'!B462+'[1]Ex-Africa 2023'!B859</f>
        <v>97750</v>
      </c>
      <c r="G64" s="152">
        <f>+'[1]Ex-Africa 2023'!B164+'[1]Ex-Africa 2023'!B561+'[1]Ex-Africa 2023'!B958</f>
        <v>0</v>
      </c>
      <c r="H64" s="152">
        <f>+'[1]Ex-Africa 2023'!B263+'[1]Ex-Africa 2023'!B660+'[1]Ex-Africa 2023'!B1057</f>
        <v>0</v>
      </c>
      <c r="I64" s="152">
        <f>+'[1]Ex-Africa 2023'!B362+'[1]Ex-Africa 2023'!B759+'[1]Ex-Africa 2023'!B1156</f>
        <v>0</v>
      </c>
      <c r="J64" s="107">
        <f t="shared" si="0"/>
        <v>97750</v>
      </c>
    </row>
    <row r="65" spans="1:10" x14ac:dyDescent="0.3">
      <c r="A65" t="s">
        <v>159</v>
      </c>
      <c r="B65" s="152">
        <v>2200</v>
      </c>
      <c r="C65" s="107">
        <v>0</v>
      </c>
      <c r="D65" s="152">
        <f>+'[1]Ex Africa 2021'!B1254</f>
        <v>0</v>
      </c>
      <c r="E65" s="152">
        <f>+'[1]Ex Africa 2022'!B1254</f>
        <v>0</v>
      </c>
      <c r="F65" s="152">
        <f>+'[1]Ex-Africa 2023'!B66+'[1]Ex-Africa 2023'!B463+'[1]Ex-Africa 2023'!B860</f>
        <v>0</v>
      </c>
      <c r="G65" s="152">
        <f>+'[1]Ex-Africa 2023'!B165+'[1]Ex-Africa 2023'!B562+'[1]Ex-Africa 2023'!B959</f>
        <v>0</v>
      </c>
      <c r="H65" s="152">
        <f>+'[1]Ex-Africa 2023'!B264+'[1]Ex-Africa 2023'!B661+'[1]Ex-Africa 2023'!B1058</f>
        <v>0</v>
      </c>
      <c r="I65" s="152">
        <f>+'[1]Ex-Africa 2023'!B363+'[1]Ex-Africa 2023'!B760+'[1]Ex-Africa 2023'!B1157</f>
        <v>0</v>
      </c>
      <c r="J65" s="107">
        <f t="shared" si="0"/>
        <v>0</v>
      </c>
    </row>
    <row r="66" spans="1:10" x14ac:dyDescent="0.3">
      <c r="A66" t="s">
        <v>160</v>
      </c>
      <c r="B66" s="152">
        <v>16800</v>
      </c>
      <c r="C66" s="107">
        <v>0</v>
      </c>
      <c r="D66" s="152">
        <f>+'[1]Ex Africa 2021'!B1255</f>
        <v>0</v>
      </c>
      <c r="E66" s="152">
        <f>+'[1]Ex Africa 2022'!B1255</f>
        <v>0</v>
      </c>
      <c r="F66" s="152">
        <f>+'[1]Ex-Africa 2023'!B67+'[1]Ex-Africa 2023'!B464+'[1]Ex-Africa 2023'!B861</f>
        <v>0</v>
      </c>
      <c r="G66" s="152">
        <f>+'[1]Ex-Africa 2023'!B166+'[1]Ex-Africa 2023'!B563+'[1]Ex-Africa 2023'!B960</f>
        <v>0</v>
      </c>
      <c r="H66" s="152">
        <f>+'[1]Ex-Africa 2023'!B265+'[1]Ex-Africa 2023'!B662+'[1]Ex-Africa 2023'!B1059</f>
        <v>0</v>
      </c>
      <c r="I66" s="152">
        <f>+'[1]Ex-Africa 2023'!B364+'[1]Ex-Africa 2023'!B761+'[1]Ex-Africa 2023'!B1158</f>
        <v>0</v>
      </c>
      <c r="J66" s="107">
        <f t="shared" si="0"/>
        <v>0</v>
      </c>
    </row>
    <row r="67" spans="1:10" x14ac:dyDescent="0.3">
      <c r="A67" t="s">
        <v>161</v>
      </c>
      <c r="B67" s="152">
        <v>16992002</v>
      </c>
      <c r="C67" s="107">
        <v>2156000</v>
      </c>
      <c r="D67" s="152">
        <f>+'[1]Ex Africa 2021'!B1256</f>
        <v>2408377</v>
      </c>
      <c r="E67" s="152">
        <f>+'[1]Ex Africa 2022'!B1256</f>
        <v>4798847</v>
      </c>
      <c r="F67" s="152">
        <f>+'[1]Ex-Africa 2023'!B68+'[1]Ex-Africa 2023'!B465+'[1]Ex-Africa 2023'!B862</f>
        <v>2231300</v>
      </c>
      <c r="G67" s="152">
        <f>+'[1]Ex-Africa 2023'!B167+'[1]Ex-Africa 2023'!B564+'[1]Ex-Africa 2023'!B961</f>
        <v>2800900</v>
      </c>
      <c r="H67" s="152">
        <f>+'[1]Ex-Africa 2023'!B266+'[1]Ex-Africa 2023'!B663+'[1]Ex-Africa 2023'!B1060</f>
        <v>4723850</v>
      </c>
      <c r="I67" s="152">
        <f>+'[1]Ex-Africa 2023'!B365+'[1]Ex-Africa 2023'!B762+'[1]Ex-Africa 2023'!B1159</f>
        <v>2595000</v>
      </c>
      <c r="J67" s="107">
        <f t="shared" si="0"/>
        <v>12351050</v>
      </c>
    </row>
    <row r="68" spans="1:10" x14ac:dyDescent="0.3">
      <c r="A68" t="s">
        <v>162</v>
      </c>
      <c r="B68" s="152">
        <v>716181</v>
      </c>
      <c r="C68" s="107">
        <v>71458</v>
      </c>
      <c r="D68" s="152">
        <f>+'[1]Ex Africa 2021'!B1257</f>
        <v>66350</v>
      </c>
      <c r="E68" s="152">
        <f>+'[1]Ex Africa 2022'!B1257</f>
        <v>113511</v>
      </c>
      <c r="F68" s="152">
        <f>+'[1]Ex-Africa 2023'!B69+'[1]Ex-Africa 2023'!B466+'[1]Ex-Africa 2023'!B863</f>
        <v>16000</v>
      </c>
      <c r="G68" s="152">
        <f>+'[1]Ex-Africa 2023'!B168+'[1]Ex-Africa 2023'!B565+'[1]Ex-Africa 2023'!B962</f>
        <v>0</v>
      </c>
      <c r="H68" s="152">
        <f>+'[1]Ex-Africa 2023'!B267+'[1]Ex-Africa 2023'!B664+'[1]Ex-Africa 2023'!B1061</f>
        <v>0</v>
      </c>
      <c r="I68" s="152">
        <f>+'[1]Ex-Africa 2023'!B366+'[1]Ex-Africa 2023'!B763+'[1]Ex-Africa 2023'!B1160</f>
        <v>36705</v>
      </c>
      <c r="J68" s="107">
        <f>SUM(F68:I68)</f>
        <v>52705</v>
      </c>
    </row>
    <row r="69" spans="1:10" x14ac:dyDescent="0.3">
      <c r="A69" t="s">
        <v>163</v>
      </c>
      <c r="B69" s="152">
        <v>13899150</v>
      </c>
      <c r="C69" s="107">
        <v>1872400</v>
      </c>
      <c r="D69" s="152">
        <f>+'[1]Ex Africa 2021'!B1258</f>
        <v>1300100</v>
      </c>
      <c r="E69" s="152">
        <f>+'[1]Ex Africa 2022'!B1258</f>
        <v>1474200</v>
      </c>
      <c r="F69" s="152">
        <f>+'[1]Ex-Africa 2023'!B70+'[1]Ex-Africa 2023'!B467+'[1]Ex-Africa 2023'!B864</f>
        <v>0</v>
      </c>
      <c r="G69" s="152">
        <f>+'[1]Ex-Africa 2023'!B169+'[1]Ex-Africa 2023'!B566+'[1]Ex-Africa 2023'!B963</f>
        <v>621700</v>
      </c>
      <c r="H69" s="152">
        <f>+'[1]Ex-Africa 2023'!B268+'[1]Ex-Africa 2023'!B665+'[1]Ex-Africa 2023'!B1062</f>
        <v>96850</v>
      </c>
      <c r="I69" s="152">
        <f>+'[1]Ex-Africa 2023'!B367+'[1]Ex-Africa 2023'!B764+'[1]Ex-Africa 2023'!B1161</f>
        <v>350000</v>
      </c>
      <c r="J69" s="107">
        <f t="shared" ref="J69:J96" si="1">SUM(F69:I69)</f>
        <v>1068550</v>
      </c>
    </row>
    <row r="70" spans="1:10" x14ac:dyDescent="0.3">
      <c r="A70" t="s">
        <v>164</v>
      </c>
      <c r="B70" s="152">
        <v>5300</v>
      </c>
      <c r="C70" s="107">
        <v>0</v>
      </c>
      <c r="D70" s="152">
        <f>+'[1]Ex Africa 2021'!B1259</f>
        <v>0</v>
      </c>
      <c r="E70" s="152">
        <f>+'[1]Ex Africa 2022'!B1259</f>
        <v>0</v>
      </c>
      <c r="F70" s="152">
        <f>+'[1]Ex-Africa 2023'!B71+'[1]Ex-Africa 2023'!B468+'[1]Ex-Africa 2023'!B865</f>
        <v>0</v>
      </c>
      <c r="G70" s="152">
        <f>+'[1]Ex-Africa 2023'!B170+'[1]Ex-Africa 2023'!B567+'[1]Ex-Africa 2023'!B964</f>
        <v>0</v>
      </c>
      <c r="H70" s="152">
        <f>+'[1]Ex-Africa 2023'!B269+'[1]Ex-Africa 2023'!B666+'[1]Ex-Africa 2023'!B1063</f>
        <v>0</v>
      </c>
      <c r="I70" s="152">
        <f>+'[1]Ex-Africa 2023'!B368+'[1]Ex-Africa 2023'!B765+'[1]Ex-Africa 2023'!B1162</f>
        <v>0</v>
      </c>
      <c r="J70" s="107">
        <f t="shared" si="1"/>
        <v>0</v>
      </c>
    </row>
    <row r="71" spans="1:10" x14ac:dyDescent="0.3">
      <c r="A71" t="s">
        <v>165</v>
      </c>
      <c r="B71" s="152">
        <v>388219</v>
      </c>
      <c r="C71" s="107">
        <v>0</v>
      </c>
      <c r="D71" s="152">
        <f>+'[1]Ex Africa 2021'!B1260</f>
        <v>159450</v>
      </c>
      <c r="E71" s="152">
        <f>+'[1]Ex Africa 2022'!B1260</f>
        <v>0</v>
      </c>
      <c r="F71" s="152">
        <f>+'[1]Ex-Africa 2023'!B72+'[1]Ex-Africa 2023'!B469+'[1]Ex-Africa 2023'!B866</f>
        <v>0</v>
      </c>
      <c r="G71" s="152">
        <f>+'[1]Ex-Africa 2023'!B171+'[1]Ex-Africa 2023'!B568+'[1]Ex-Africa 2023'!B965</f>
        <v>7500</v>
      </c>
      <c r="H71" s="152">
        <f>+'[1]Ex-Africa 2023'!B270+'[1]Ex-Africa 2023'!B667+'[1]Ex-Africa 2023'!B1064</f>
        <v>1970</v>
      </c>
      <c r="I71" s="152">
        <f>+'[1]Ex-Africa 2023'!B369+'[1]Ex-Africa 2023'!B766+'[1]Ex-Africa 2023'!B1163</f>
        <v>0</v>
      </c>
      <c r="J71" s="107">
        <f t="shared" si="1"/>
        <v>9470</v>
      </c>
    </row>
    <row r="72" spans="1:10" x14ac:dyDescent="0.3">
      <c r="A72" t="s">
        <v>166</v>
      </c>
      <c r="B72" s="152">
        <v>10478171</v>
      </c>
      <c r="C72" s="107">
        <v>487300</v>
      </c>
      <c r="D72" s="152">
        <f>+'[1]Ex Africa 2021'!B1261</f>
        <v>563263</v>
      </c>
      <c r="E72" s="152">
        <f>+'[1]Ex Africa 2022'!B1261</f>
        <v>523772</v>
      </c>
      <c r="F72" s="152">
        <f>+'[1]Ex-Africa 2023'!B73+'[1]Ex-Africa 2023'!B470+'[1]Ex-Africa 2023'!B867</f>
        <v>16000</v>
      </c>
      <c r="G72" s="152">
        <f>+'[1]Ex-Africa 2023'!B172+'[1]Ex-Africa 2023'!B569+'[1]Ex-Africa 2023'!B966</f>
        <v>200003</v>
      </c>
      <c r="H72" s="152">
        <f>+'[1]Ex-Africa 2023'!B271+'[1]Ex-Africa 2023'!B668+'[1]Ex-Africa 2023'!B1065</f>
        <v>0</v>
      </c>
      <c r="I72" s="152">
        <f>+'[1]Ex-Africa 2023'!B370+'[1]Ex-Africa 2023'!B767+'[1]Ex-Africa 2023'!B1164</f>
        <v>16005</v>
      </c>
      <c r="J72" s="107">
        <f t="shared" si="1"/>
        <v>232008</v>
      </c>
    </row>
    <row r="73" spans="1:10" x14ac:dyDescent="0.3">
      <c r="A73" t="s">
        <v>167</v>
      </c>
      <c r="B73" s="152">
        <v>1160</v>
      </c>
      <c r="C73" s="107">
        <v>0</v>
      </c>
      <c r="D73" s="152">
        <f>+'[1]Ex Africa 2021'!B1262</f>
        <v>0</v>
      </c>
      <c r="E73" s="152">
        <f>+'[1]Ex Africa 2022'!B1262</f>
        <v>0</v>
      </c>
      <c r="F73" s="152">
        <f>+'[1]Ex-Africa 2023'!B74+'[1]Ex-Africa 2023'!B471+'[1]Ex-Africa 2023'!B868</f>
        <v>0</v>
      </c>
      <c r="G73" s="152">
        <f>+'[1]Ex-Africa 2023'!B173+'[1]Ex-Africa 2023'!B570+'[1]Ex-Africa 2023'!B967</f>
        <v>0</v>
      </c>
      <c r="H73" s="152">
        <f>+'[1]Ex-Africa 2023'!B272+'[1]Ex-Africa 2023'!B669+'[1]Ex-Africa 2023'!B1066</f>
        <v>0</v>
      </c>
      <c r="I73" s="152">
        <f>+'[1]Ex-Africa 2023'!B371+'[1]Ex-Africa 2023'!B768+'[1]Ex-Africa 2023'!B1165</f>
        <v>0</v>
      </c>
      <c r="J73" s="107">
        <f t="shared" si="1"/>
        <v>0</v>
      </c>
    </row>
    <row r="74" spans="1:10" x14ac:dyDescent="0.3">
      <c r="A74" t="s">
        <v>168</v>
      </c>
      <c r="B74" s="152">
        <v>7700</v>
      </c>
      <c r="C74" s="107">
        <v>0</v>
      </c>
      <c r="D74" s="152">
        <f>+'[1]Ex Africa 2021'!B1263</f>
        <v>0</v>
      </c>
      <c r="E74" s="152">
        <f>+'[1]Ex Africa 2022'!B1263</f>
        <v>0</v>
      </c>
      <c r="F74" s="152">
        <f>+'[1]Ex-Africa 2023'!B75+'[1]Ex-Africa 2023'!B472+'[1]Ex-Africa 2023'!B869</f>
        <v>0</v>
      </c>
      <c r="G74" s="152">
        <f>+'[1]Ex-Africa 2023'!B174+'[1]Ex-Africa 2023'!B571+'[1]Ex-Africa 2023'!B968</f>
        <v>0</v>
      </c>
      <c r="H74" s="152">
        <f>+'[1]Ex-Africa 2023'!B273+'[1]Ex-Africa 2023'!B670+'[1]Ex-Africa 2023'!B1067</f>
        <v>0</v>
      </c>
      <c r="I74" s="152">
        <f>+'[1]Ex-Africa 2023'!B372+'[1]Ex-Africa 2023'!B769+'[1]Ex-Africa 2023'!B1166</f>
        <v>0</v>
      </c>
      <c r="J74" s="107">
        <f t="shared" si="1"/>
        <v>0</v>
      </c>
    </row>
    <row r="75" spans="1:10" x14ac:dyDescent="0.3">
      <c r="A75" t="s">
        <v>169</v>
      </c>
      <c r="B75" s="152">
        <v>262675</v>
      </c>
      <c r="C75" s="107">
        <v>0</v>
      </c>
      <c r="D75" s="152">
        <f>+'[1]Ex Africa 2021'!B1264</f>
        <v>0</v>
      </c>
      <c r="E75" s="152">
        <f>+'[1]Ex Africa 2022'!B1264</f>
        <v>0</v>
      </c>
      <c r="F75" s="152">
        <f>+'[1]Ex-Africa 2023'!B76+'[1]Ex-Africa 2023'!B473+'[1]Ex-Africa 2023'!B870</f>
        <v>0</v>
      </c>
      <c r="G75" s="152">
        <f>+'[1]Ex-Africa 2023'!B175+'[1]Ex-Africa 2023'!B572+'[1]Ex-Africa 2023'!B969</f>
        <v>0</v>
      </c>
      <c r="H75" s="152">
        <f>+'[1]Ex-Africa 2023'!B274+'[1]Ex-Africa 2023'!B671+'[1]Ex-Africa 2023'!B1068</f>
        <v>24000</v>
      </c>
      <c r="I75" s="152">
        <f>+'[1]Ex-Africa 2023'!B373+'[1]Ex-Africa 2023'!B770+'[1]Ex-Africa 2023'!B1167</f>
        <v>37936</v>
      </c>
      <c r="J75" s="107">
        <f t="shared" si="1"/>
        <v>61936</v>
      </c>
    </row>
    <row r="76" spans="1:10" x14ac:dyDescent="0.3">
      <c r="A76" t="s">
        <v>170</v>
      </c>
      <c r="B76" s="152">
        <v>40000</v>
      </c>
      <c r="C76" s="107">
        <v>0</v>
      </c>
      <c r="D76" s="152">
        <f>+'[1]Ex Africa 2021'!B1265</f>
        <v>0</v>
      </c>
      <c r="E76" s="152">
        <f>+'[1]Ex Africa 2022'!B1265</f>
        <v>0</v>
      </c>
      <c r="F76" s="152">
        <f>+'[1]Ex-Africa 2023'!B77+'[1]Ex-Africa 2023'!B474+'[1]Ex-Africa 2023'!B871</f>
        <v>0</v>
      </c>
      <c r="G76" s="152">
        <f>+'[1]Ex-Africa 2023'!B176+'[1]Ex-Africa 2023'!B573+'[1]Ex-Africa 2023'!B970</f>
        <v>0</v>
      </c>
      <c r="H76" s="152">
        <f>+'[1]Ex-Africa 2023'!B275+'[1]Ex-Africa 2023'!B672+'[1]Ex-Africa 2023'!B1069</f>
        <v>0</v>
      </c>
      <c r="I76" s="152">
        <f>+'[1]Ex-Africa 2023'!B374+'[1]Ex-Africa 2023'!B771+'[1]Ex-Africa 2023'!B1168</f>
        <v>0</v>
      </c>
      <c r="J76" s="107">
        <f t="shared" si="1"/>
        <v>0</v>
      </c>
    </row>
    <row r="77" spans="1:10" x14ac:dyDescent="0.3">
      <c r="A77" t="s">
        <v>171</v>
      </c>
      <c r="B77" s="152">
        <v>1521480</v>
      </c>
      <c r="C77" s="107">
        <v>50720</v>
      </c>
      <c r="D77" s="152">
        <f>+'[1]Ex Africa 2021'!B1266</f>
        <v>605280</v>
      </c>
      <c r="E77" s="152">
        <f>+'[1]Ex Africa 2022'!B1266</f>
        <v>0</v>
      </c>
      <c r="F77" s="152">
        <f>+'[1]Ex-Africa 2023'!B78+'[1]Ex-Africa 2023'!B475+'[1]Ex-Africa 2023'!B872</f>
        <v>0</v>
      </c>
      <c r="G77" s="152">
        <f>+'[1]Ex-Africa 2023'!B177+'[1]Ex-Africa 2023'!B574+'[1]Ex-Africa 2023'!B971</f>
        <v>0</v>
      </c>
      <c r="H77" s="152">
        <f>+'[1]Ex-Africa 2023'!B276+'[1]Ex-Africa 2023'!B673+'[1]Ex-Africa 2023'!B1070</f>
        <v>0</v>
      </c>
      <c r="I77" s="152">
        <f>+'[1]Ex-Africa 2023'!B375+'[1]Ex-Africa 2023'!B772+'[1]Ex-Africa 2023'!B1169</f>
        <v>0</v>
      </c>
      <c r="J77" s="107">
        <f t="shared" si="1"/>
        <v>0</v>
      </c>
    </row>
    <row r="78" spans="1:10" x14ac:dyDescent="0.3">
      <c r="A78" t="s">
        <v>172</v>
      </c>
      <c r="B78" s="152">
        <v>226589</v>
      </c>
      <c r="C78" s="107">
        <v>0</v>
      </c>
      <c r="D78" s="152">
        <f>+'[1]Ex Africa 2021'!B1267</f>
        <v>0</v>
      </c>
      <c r="E78" s="152">
        <f>+'[1]Ex Africa 2022'!B1267</f>
        <v>8000</v>
      </c>
      <c r="F78" s="152">
        <f>+'[1]Ex-Africa 2023'!B79+'[1]Ex-Africa 2023'!B476+'[1]Ex-Africa 2023'!B873</f>
        <v>0</v>
      </c>
      <c r="G78" s="152">
        <f>+'[1]Ex-Africa 2023'!B178+'[1]Ex-Africa 2023'!B575+'[1]Ex-Africa 2023'!B972</f>
        <v>0</v>
      </c>
      <c r="H78" s="152">
        <f>+'[1]Ex-Africa 2023'!B277+'[1]Ex-Africa 2023'!B674+'[1]Ex-Africa 2023'!B1071</f>
        <v>0</v>
      </c>
      <c r="I78" s="152">
        <f>+'[1]Ex-Africa 2023'!B376+'[1]Ex-Africa 2023'!B773+'[1]Ex-Africa 2023'!B1170</f>
        <v>0</v>
      </c>
      <c r="J78" s="107">
        <f t="shared" si="1"/>
        <v>0</v>
      </c>
    </row>
    <row r="79" spans="1:10" x14ac:dyDescent="0.3">
      <c r="A79" t="s">
        <v>173</v>
      </c>
      <c r="B79" s="152">
        <v>1854260</v>
      </c>
      <c r="C79" s="107">
        <v>0</v>
      </c>
      <c r="D79" s="152">
        <f>+'[1]Ex Africa 2021'!B1268</f>
        <v>0</v>
      </c>
      <c r="E79" s="152">
        <f>+'[1]Ex Africa 2022'!B1268</f>
        <v>0</v>
      </c>
      <c r="F79" s="152">
        <f>+'[1]Ex-Africa 2023'!B80+'[1]Ex-Africa 2023'!B477+'[1]Ex-Africa 2023'!B874</f>
        <v>0</v>
      </c>
      <c r="G79" s="152">
        <f>+'[1]Ex-Africa 2023'!B179+'[1]Ex-Africa 2023'!B576+'[1]Ex-Africa 2023'!B973</f>
        <v>0</v>
      </c>
      <c r="H79" s="152">
        <f>+'[1]Ex-Africa 2023'!B278+'[1]Ex-Africa 2023'!B675+'[1]Ex-Africa 2023'!B1072</f>
        <v>0</v>
      </c>
      <c r="I79" s="152">
        <f>+'[1]Ex-Africa 2023'!B377+'[1]Ex-Africa 2023'!B774+'[1]Ex-Africa 2023'!B1171</f>
        <v>11000</v>
      </c>
      <c r="J79" s="107">
        <f t="shared" si="1"/>
        <v>11000</v>
      </c>
    </row>
    <row r="80" spans="1:10" x14ac:dyDescent="0.3">
      <c r="A80" t="s">
        <v>174</v>
      </c>
      <c r="B80" s="152">
        <v>20000</v>
      </c>
      <c r="C80" s="107">
        <v>0</v>
      </c>
      <c r="D80" s="152">
        <f>+'[1]Ex Africa 2021'!B1269</f>
        <v>0</v>
      </c>
      <c r="E80" s="152">
        <f>+'[1]Ex Africa 2022'!B1269</f>
        <v>0</v>
      </c>
      <c r="F80" s="152">
        <f>+'[1]Ex-Africa 2023'!B81+'[1]Ex-Africa 2023'!B478+'[1]Ex-Africa 2023'!B875</f>
        <v>0</v>
      </c>
      <c r="G80" s="152">
        <f>+'[1]Ex-Africa 2023'!B180+'[1]Ex-Africa 2023'!B577+'[1]Ex-Africa 2023'!B974</f>
        <v>0</v>
      </c>
      <c r="H80" s="152">
        <f>+'[1]Ex-Africa 2023'!B279+'[1]Ex-Africa 2023'!B676+'[1]Ex-Africa 2023'!B1073</f>
        <v>0</v>
      </c>
      <c r="I80" s="152">
        <f>+'[1]Ex-Africa 2023'!B378+'[1]Ex-Africa 2023'!B775+'[1]Ex-Africa 2023'!B1172</f>
        <v>20000</v>
      </c>
      <c r="J80" s="107">
        <f t="shared" si="1"/>
        <v>20000</v>
      </c>
    </row>
    <row r="81" spans="1:10" x14ac:dyDescent="0.3">
      <c r="A81" t="s">
        <v>175</v>
      </c>
      <c r="B81" s="152">
        <v>5179</v>
      </c>
      <c r="C81" s="107">
        <v>0</v>
      </c>
      <c r="D81" s="152">
        <f>+'[1]Ex Africa 2021'!B1270</f>
        <v>0</v>
      </c>
      <c r="E81" s="152">
        <f>+'[1]Ex Africa 2022'!B1270</f>
        <v>0</v>
      </c>
      <c r="F81" s="152">
        <f>+'[1]Ex-Africa 2023'!B82+'[1]Ex-Africa 2023'!B479+'[1]Ex-Africa 2023'!B876</f>
        <v>0</v>
      </c>
      <c r="G81" s="152">
        <f>+'[1]Ex-Africa 2023'!B181+'[1]Ex-Africa 2023'!B578+'[1]Ex-Africa 2023'!B975</f>
        <v>0</v>
      </c>
      <c r="H81" s="152">
        <f>+'[1]Ex-Africa 2023'!B280+'[1]Ex-Africa 2023'!B677+'[1]Ex-Africa 2023'!B1074</f>
        <v>0</v>
      </c>
      <c r="I81" s="152">
        <f>+'[1]Ex-Africa 2023'!B379+'[1]Ex-Africa 2023'!B776+'[1]Ex-Africa 2023'!B1173</f>
        <v>0</v>
      </c>
      <c r="J81" s="107">
        <f t="shared" si="1"/>
        <v>0</v>
      </c>
    </row>
    <row r="82" spans="1:10" x14ac:dyDescent="0.3">
      <c r="A82" t="s">
        <v>176</v>
      </c>
      <c r="B82" s="152">
        <v>21418</v>
      </c>
      <c r="C82" s="107">
        <v>200</v>
      </c>
      <c r="D82" s="152">
        <f>+'[1]Ex Africa 2021'!B1271</f>
        <v>0</v>
      </c>
      <c r="E82" s="152">
        <f>+'[1]Ex Africa 2022'!B1271</f>
        <v>0</v>
      </c>
      <c r="F82" s="152">
        <f>+'[1]Ex-Africa 2023'!B83+'[1]Ex-Africa 2023'!B480+'[1]Ex-Africa 2023'!B877</f>
        <v>0</v>
      </c>
      <c r="G82" s="152">
        <f>+'[1]Ex-Africa 2023'!B182+'[1]Ex-Africa 2023'!B579+'[1]Ex-Africa 2023'!B976</f>
        <v>0</v>
      </c>
      <c r="H82" s="152">
        <f>+'[1]Ex-Africa 2023'!B281+'[1]Ex-Africa 2023'!B678+'[1]Ex-Africa 2023'!B1075</f>
        <v>0</v>
      </c>
      <c r="I82" s="152">
        <f>+'[1]Ex-Africa 2023'!B380+'[1]Ex-Africa 2023'!B777+'[1]Ex-Africa 2023'!B1174</f>
        <v>0</v>
      </c>
      <c r="J82" s="107">
        <f t="shared" si="1"/>
        <v>0</v>
      </c>
    </row>
    <row r="83" spans="1:10" x14ac:dyDescent="0.3">
      <c r="A83" t="s">
        <v>177</v>
      </c>
      <c r="B83" s="152">
        <v>1340150</v>
      </c>
      <c r="C83" s="107">
        <v>15790</v>
      </c>
      <c r="D83" s="152">
        <f>+'[1]Ex Africa 2021'!B1272</f>
        <v>136000</v>
      </c>
      <c r="E83" s="152">
        <f>+'[1]Ex Africa 2022'!B1272</f>
        <v>318800</v>
      </c>
      <c r="F83" s="152">
        <f>+'[1]Ex-Africa 2023'!B84+'[1]Ex-Africa 2023'!B481+'[1]Ex-Africa 2023'!B878</f>
        <v>0</v>
      </c>
      <c r="G83" s="152">
        <f>+'[1]Ex-Africa 2023'!B183+'[1]Ex-Africa 2023'!B580+'[1]Ex-Africa 2023'!B977</f>
        <v>0</v>
      </c>
      <c r="H83" s="152">
        <f>+'[1]Ex-Africa 2023'!B282+'[1]Ex-Africa 2023'!B679+'[1]Ex-Africa 2023'!B1076</f>
        <v>0</v>
      </c>
      <c r="I83" s="152">
        <f>+'[1]Ex-Africa 2023'!B381+'[1]Ex-Africa 2023'!B778+'[1]Ex-Africa 2023'!B1175</f>
        <v>0</v>
      </c>
      <c r="J83" s="107">
        <f t="shared" si="1"/>
        <v>0</v>
      </c>
    </row>
    <row r="84" spans="1:10" x14ac:dyDescent="0.3">
      <c r="A84" t="s">
        <v>178</v>
      </c>
      <c r="B84" s="152">
        <v>374822</v>
      </c>
      <c r="C84" s="107">
        <v>0</v>
      </c>
      <c r="D84" s="152">
        <f>+'[1]Ex Africa 2021'!B1273</f>
        <v>0</v>
      </c>
      <c r="E84" s="152">
        <f>+'[1]Ex Africa 2022'!B1273</f>
        <v>0</v>
      </c>
      <c r="F84" s="152">
        <f>+'[1]Ex-Africa 2023'!B85+'[1]Ex-Africa 2023'!B482+'[1]Ex-Africa 2023'!B879</f>
        <v>0</v>
      </c>
      <c r="G84" s="152">
        <f>+'[1]Ex-Africa 2023'!B184+'[1]Ex-Africa 2023'!B581+'[1]Ex-Africa 2023'!B978</f>
        <v>0</v>
      </c>
      <c r="H84" s="152">
        <f>+'[1]Ex-Africa 2023'!B283+'[1]Ex-Africa 2023'!B680+'[1]Ex-Africa 2023'!B1077</f>
        <v>0</v>
      </c>
      <c r="I84" s="152">
        <f>+'[1]Ex-Africa 2023'!B382+'[1]Ex-Africa 2023'!B779+'[1]Ex-Africa 2023'!B1176</f>
        <v>0</v>
      </c>
      <c r="J84" s="107">
        <f t="shared" si="1"/>
        <v>0</v>
      </c>
    </row>
    <row r="85" spans="1:10" x14ac:dyDescent="0.3">
      <c r="A85" t="s">
        <v>179</v>
      </c>
      <c r="B85" s="152">
        <v>4111137</v>
      </c>
      <c r="C85" s="107">
        <v>257423</v>
      </c>
      <c r="D85" s="152">
        <f>+'[1]Ex Africa 2021'!B1274</f>
        <v>149850</v>
      </c>
      <c r="E85" s="152">
        <f>+'[1]Ex Africa 2022'!B1274</f>
        <v>0</v>
      </c>
      <c r="F85" s="152">
        <f>+'[1]Ex-Africa 2023'!B86+'[1]Ex-Africa 2023'!B483+'[1]Ex-Africa 2023'!B880</f>
        <v>80300</v>
      </c>
      <c r="G85" s="152">
        <f>+'[1]Ex-Africa 2023'!B185+'[1]Ex-Africa 2023'!B582+'[1]Ex-Africa 2023'!B979</f>
        <v>0</v>
      </c>
      <c r="H85" s="152">
        <f>+'[1]Ex-Africa 2023'!B284+'[1]Ex-Africa 2023'!B681+'[1]Ex-Africa 2023'!B1078</f>
        <v>0</v>
      </c>
      <c r="I85" s="152">
        <f>+'[1]Ex-Africa 2023'!B383+'[1]Ex-Africa 2023'!B780+'[1]Ex-Africa 2023'!B1177</f>
        <v>709150</v>
      </c>
      <c r="J85" s="107">
        <f t="shared" si="1"/>
        <v>789450</v>
      </c>
    </row>
    <row r="86" spans="1:10" x14ac:dyDescent="0.3">
      <c r="A86" t="s">
        <v>180</v>
      </c>
      <c r="B86" s="152">
        <v>1597263</v>
      </c>
      <c r="C86" s="107">
        <v>49941</v>
      </c>
      <c r="D86" s="152">
        <f>+'[1]Ex Africa 2021'!B1275</f>
        <v>0</v>
      </c>
      <c r="E86" s="152">
        <f>+'[1]Ex Africa 2022'!B1275</f>
        <v>38379</v>
      </c>
      <c r="F86" s="152">
        <f>+'[1]Ex-Africa 2023'!B87+'[1]Ex-Africa 2023'!B484+'[1]Ex-Africa 2023'!B881</f>
        <v>0</v>
      </c>
      <c r="G86" s="152">
        <f>+'[1]Ex-Africa 2023'!B186+'[1]Ex-Africa 2023'!B583+'[1]Ex-Africa 2023'!B980</f>
        <v>0</v>
      </c>
      <c r="H86" s="152">
        <f>+'[1]Ex-Africa 2023'!B285+'[1]Ex-Africa 2023'!B682+'[1]Ex-Africa 2023'!B1079</f>
        <v>36218</v>
      </c>
      <c r="I86" s="152">
        <f>+'[1]Ex-Africa 2023'!B384+'[1]Ex-Africa 2023'!B781+'[1]Ex-Africa 2023'!B1178</f>
        <v>0</v>
      </c>
      <c r="J86" s="107">
        <f t="shared" si="1"/>
        <v>36218</v>
      </c>
    </row>
    <row r="87" spans="1:10" x14ac:dyDescent="0.3">
      <c r="A87" t="s">
        <v>181</v>
      </c>
      <c r="B87" s="152">
        <v>412300</v>
      </c>
      <c r="C87" s="107">
        <v>0</v>
      </c>
      <c r="D87" s="152">
        <f>+'[1]Ex Africa 2021'!B1276</f>
        <v>0</v>
      </c>
      <c r="E87" s="152">
        <f>+'[1]Ex Africa 2022'!B1276</f>
        <v>0</v>
      </c>
      <c r="F87" s="152">
        <f>+'[1]Ex-Africa 2023'!B88+'[1]Ex-Africa 2023'!B485+'[1]Ex-Africa 2023'!B882</f>
        <v>0</v>
      </c>
      <c r="G87" s="152">
        <f>+'[1]Ex-Africa 2023'!B187+'[1]Ex-Africa 2023'!B584+'[1]Ex-Africa 2023'!B981</f>
        <v>0</v>
      </c>
      <c r="H87" s="152">
        <f>+'[1]Ex-Africa 2023'!B286+'[1]Ex-Africa 2023'!B683+'[1]Ex-Africa 2023'!B1080</f>
        <v>10000</v>
      </c>
      <c r="I87" s="152">
        <f>+'[1]Ex-Africa 2023'!B385+'[1]Ex-Africa 2023'!B782+'[1]Ex-Africa 2023'!B1179</f>
        <v>0</v>
      </c>
      <c r="J87" s="107">
        <f t="shared" si="1"/>
        <v>10000</v>
      </c>
    </row>
    <row r="88" spans="1:10" x14ac:dyDescent="0.3">
      <c r="A88" t="s">
        <v>182</v>
      </c>
      <c r="B88" s="152">
        <v>4677897</v>
      </c>
      <c r="C88" s="107">
        <v>572956</v>
      </c>
      <c r="D88" s="152">
        <f>+'[1]Ex Africa 2021'!B1277</f>
        <v>366186</v>
      </c>
      <c r="E88" s="152">
        <f>+'[1]Ex Africa 2022'!B1277</f>
        <v>537094</v>
      </c>
      <c r="F88" s="152">
        <f>+'[1]Ex-Africa 2023'!B89+'[1]Ex-Africa 2023'!B486+'[1]Ex-Africa 2023'!B883</f>
        <v>10800</v>
      </c>
      <c r="G88" s="152">
        <f>+'[1]Ex-Africa 2023'!B188+'[1]Ex-Africa 2023'!B585+'[1]Ex-Africa 2023'!B982</f>
        <v>96000</v>
      </c>
      <c r="H88" s="152">
        <f>+'[1]Ex-Africa 2023'!B287+'[1]Ex-Africa 2023'!B684+'[1]Ex-Africa 2023'!B1081</f>
        <v>388100</v>
      </c>
      <c r="I88" s="152">
        <f>+'[1]Ex-Africa 2023'!B386+'[1]Ex-Africa 2023'!B783+'[1]Ex-Africa 2023'!B1180</f>
        <v>75000</v>
      </c>
      <c r="J88" s="107">
        <f t="shared" si="1"/>
        <v>569900</v>
      </c>
    </row>
    <row r="89" spans="1:10" x14ac:dyDescent="0.3">
      <c r="A89" t="s">
        <v>183</v>
      </c>
      <c r="B89" s="152">
        <v>171215</v>
      </c>
      <c r="C89" s="107">
        <v>2000</v>
      </c>
      <c r="D89" s="152">
        <f>+'[1]Ex Africa 2021'!B1278</f>
        <v>0</v>
      </c>
      <c r="E89" s="152">
        <f>+'[1]Ex Africa 2022'!B1278</f>
        <v>0</v>
      </c>
      <c r="F89" s="152">
        <f>+'[1]Ex-Africa 2023'!B90+'[1]Ex-Africa 2023'!B487+'[1]Ex-Africa 2023'!B884</f>
        <v>0</v>
      </c>
      <c r="G89" s="152">
        <f>+'[1]Ex-Africa 2023'!B189+'[1]Ex-Africa 2023'!B586+'[1]Ex-Africa 2023'!B983</f>
        <v>0</v>
      </c>
      <c r="H89" s="152">
        <f>+'[1]Ex-Africa 2023'!B288+'[1]Ex-Africa 2023'!B685+'[1]Ex-Africa 2023'!B1082</f>
        <v>0</v>
      </c>
      <c r="I89" s="152">
        <f>+'[1]Ex-Africa 2023'!B387+'[1]Ex-Africa 2023'!B784+'[1]Ex-Africa 2023'!B1181</f>
        <v>13500</v>
      </c>
      <c r="J89" s="107">
        <f t="shared" si="1"/>
        <v>13500</v>
      </c>
    </row>
    <row r="90" spans="1:10" x14ac:dyDescent="0.3">
      <c r="A90" t="s">
        <v>184</v>
      </c>
      <c r="B90" s="152">
        <v>107000</v>
      </c>
      <c r="C90" s="107">
        <v>0</v>
      </c>
      <c r="D90" s="152">
        <f>+'[1]Ex Africa 2021'!B1279</f>
        <v>0</v>
      </c>
      <c r="E90" s="152">
        <f>+'[1]Ex Africa 2022'!B1279</f>
        <v>18500</v>
      </c>
      <c r="F90" s="152">
        <f>+'[1]Ex-Africa 2023'!B91+'[1]Ex-Africa 2023'!B488+'[1]Ex-Africa 2023'!B885</f>
        <v>204000</v>
      </c>
      <c r="G90" s="152">
        <f>+'[1]Ex-Africa 2023'!B190+'[1]Ex-Africa 2023'!B587+'[1]Ex-Africa 2023'!B984</f>
        <v>0</v>
      </c>
      <c r="H90" s="152">
        <f>+'[1]Ex-Africa 2023'!B289+'[1]Ex-Africa 2023'!B686+'[1]Ex-Africa 2023'!B1083</f>
        <v>0</v>
      </c>
      <c r="I90" s="152">
        <f>+'[1]Ex-Africa 2023'!B388+'[1]Ex-Africa 2023'!B785+'[1]Ex-Africa 2023'!B1182</f>
        <v>0</v>
      </c>
      <c r="J90" s="107">
        <f t="shared" si="1"/>
        <v>204000</v>
      </c>
    </row>
    <row r="91" spans="1:10" x14ac:dyDescent="0.3">
      <c r="A91" t="s">
        <v>185</v>
      </c>
      <c r="B91" s="152">
        <v>143095</v>
      </c>
      <c r="C91" s="107">
        <v>0</v>
      </c>
      <c r="D91" s="152">
        <f>+'[1]Ex Africa 2021'!B1280</f>
        <v>0</v>
      </c>
      <c r="E91" s="152">
        <f>+'[1]Ex Africa 2022'!B1280</f>
        <v>0</v>
      </c>
      <c r="F91" s="152">
        <f>+'[1]Ex-Africa 2023'!B92+'[1]Ex-Africa 2023'!B489+'[1]Ex-Africa 2023'!B886</f>
        <v>0</v>
      </c>
      <c r="G91" s="152">
        <f>+'[1]Ex-Africa 2023'!B191+'[1]Ex-Africa 2023'!B588+'[1]Ex-Africa 2023'!B985</f>
        <v>0</v>
      </c>
      <c r="H91" s="152">
        <f>+'[1]Ex-Africa 2023'!B290+'[1]Ex-Africa 2023'!B687+'[1]Ex-Africa 2023'!B1084</f>
        <v>0</v>
      </c>
      <c r="I91" s="152">
        <f>+'[1]Ex-Africa 2023'!B389+'[1]Ex-Africa 2023'!B786+'[1]Ex-Africa 2023'!B1183</f>
        <v>0</v>
      </c>
      <c r="J91" s="107">
        <f t="shared" si="1"/>
        <v>0</v>
      </c>
    </row>
    <row r="92" spans="1:10" x14ac:dyDescent="0.3">
      <c r="A92" t="s">
        <v>186</v>
      </c>
      <c r="B92" s="152">
        <v>1053580</v>
      </c>
      <c r="C92" s="107">
        <v>37934</v>
      </c>
      <c r="D92" s="152">
        <f>+'[1]Ex Africa 2021'!B1281</f>
        <v>113678</v>
      </c>
      <c r="E92" s="152">
        <f>+'[1]Ex Africa 2022'!B1281</f>
        <v>70985</v>
      </c>
      <c r="F92" s="152">
        <f>+'[1]Ex-Africa 2023'!B93+'[1]Ex-Africa 2023'!B490+'[1]Ex-Africa 2023'!B887</f>
        <v>0</v>
      </c>
      <c r="G92" s="152">
        <f>+'[1]Ex-Africa 2023'!B192+'[1]Ex-Africa 2023'!B589+'[1]Ex-Africa 2023'!B986</f>
        <v>0</v>
      </c>
      <c r="H92" s="152">
        <f>+'[1]Ex-Africa 2023'!B291+'[1]Ex-Africa 2023'!B688+'[1]Ex-Africa 2023'!B1085</f>
        <v>8506</v>
      </c>
      <c r="I92" s="152">
        <f>+'[1]Ex-Africa 2023'!B390+'[1]Ex-Africa 2023'!B787+'[1]Ex-Africa 2023'!B1184</f>
        <v>0</v>
      </c>
      <c r="J92" s="107">
        <f t="shared" si="1"/>
        <v>8506</v>
      </c>
    </row>
    <row r="93" spans="1:10" x14ac:dyDescent="0.3">
      <c r="A93" t="s">
        <v>187</v>
      </c>
      <c r="B93" s="152">
        <v>663188</v>
      </c>
      <c r="C93" s="107">
        <v>42700</v>
      </c>
      <c r="D93" s="152">
        <f>+'[1]Ex Africa 2021'!B1282</f>
        <v>179035</v>
      </c>
      <c r="E93" s="152">
        <f>+'[1]Ex Africa 2022'!B1282</f>
        <v>400971</v>
      </c>
      <c r="F93" s="152">
        <f>+'[1]Ex-Africa 2023'!B94+'[1]Ex-Africa 2023'!B491+'[1]Ex-Africa 2023'!B888</f>
        <v>0</v>
      </c>
      <c r="G93" s="152">
        <f>+'[1]Ex-Africa 2023'!B193+'[1]Ex-Africa 2023'!B590+'[1]Ex-Africa 2023'!B987</f>
        <v>247424</v>
      </c>
      <c r="H93" s="152">
        <f>+'[1]Ex-Africa 2023'!B292+'[1]Ex-Africa 2023'!B689+'[1]Ex-Africa 2023'!B1086</f>
        <v>0</v>
      </c>
      <c r="I93" s="152">
        <f>+'[1]Ex-Africa 2023'!B391+'[1]Ex-Africa 2023'!B788+'[1]Ex-Africa 2023'!B1185</f>
        <v>0</v>
      </c>
      <c r="J93" s="107">
        <f t="shared" si="1"/>
        <v>247424</v>
      </c>
    </row>
    <row r="94" spans="1:10" x14ac:dyDescent="0.3">
      <c r="A94" s="23" t="s">
        <v>188</v>
      </c>
      <c r="B94" s="153">
        <v>5588387</v>
      </c>
      <c r="C94" s="85">
        <v>204573</v>
      </c>
      <c r="D94" s="152">
        <f>+'[1]Ex Africa 2021'!B1283</f>
        <v>0</v>
      </c>
      <c r="E94" s="152">
        <f>+'[1]Ex Africa 2022'!B1283</f>
        <v>1486700</v>
      </c>
      <c r="F94" s="152">
        <f>+'[1]Ex-Africa 2023'!B95+'[1]Ex-Africa 2023'!B492+'[1]Ex-Africa 2023'!B889</f>
        <v>66500</v>
      </c>
      <c r="G94" s="152">
        <f>+'[1]Ex-Africa 2023'!B194+'[1]Ex-Africa 2023'!B591+'[1]Ex-Africa 2023'!B988</f>
        <v>0</v>
      </c>
      <c r="H94" s="152">
        <f>+'[1]Ex-Africa 2023'!B293+'[1]Ex-Africa 2023'!B690+'[1]Ex-Africa 2023'!B1087</f>
        <v>0</v>
      </c>
      <c r="I94" s="152">
        <f>+'[1]Ex-Africa 2023'!B392+'[1]Ex-Africa 2023'!B789+'[1]Ex-Africa 2023'!B1186</f>
        <v>217600</v>
      </c>
      <c r="J94" s="107">
        <f t="shared" si="1"/>
        <v>284100</v>
      </c>
    </row>
    <row r="95" spans="1:10" s="35" customFormat="1" x14ac:dyDescent="0.3">
      <c r="A95" s="23" t="s">
        <v>189</v>
      </c>
      <c r="B95" s="153">
        <v>11822768</v>
      </c>
      <c r="C95" s="85">
        <v>110000</v>
      </c>
      <c r="D95" s="152">
        <f>+'[1]Ex Africa 2021'!B1284</f>
        <v>2232010</v>
      </c>
      <c r="E95" s="152">
        <f>+'[1]Ex Africa 2022'!B1284</f>
        <v>2739072</v>
      </c>
      <c r="F95" s="152">
        <f>+'[1]Ex-Africa 2023'!B96+'[1]Ex-Africa 2023'!B493+'[1]Ex-Africa 2023'!B890</f>
        <v>10000</v>
      </c>
      <c r="G95" s="152">
        <f>+'[1]Ex-Africa 2023'!B195+'[1]Ex-Africa 2023'!B592+'[1]Ex-Africa 2023'!B989</f>
        <v>36000</v>
      </c>
      <c r="H95" s="152">
        <f>+'[1]Ex-Africa 2023'!B294+'[1]Ex-Africa 2023'!B691+'[1]Ex-Africa 2023'!B1088</f>
        <v>0</v>
      </c>
      <c r="I95" s="152">
        <f>+'[1]Ex-Africa 2023'!B393+'[1]Ex-Africa 2023'!B790+'[1]Ex-Africa 2023'!B1187</f>
        <v>63700</v>
      </c>
      <c r="J95" s="107">
        <f t="shared" si="1"/>
        <v>109700</v>
      </c>
    </row>
    <row r="96" spans="1:10" x14ac:dyDescent="0.3">
      <c r="A96" t="s">
        <v>190</v>
      </c>
      <c r="B96" s="152">
        <v>328901</v>
      </c>
      <c r="C96" s="107">
        <v>0</v>
      </c>
      <c r="D96" s="152">
        <f>+'[1]Ex Africa 2021'!B1285</f>
        <v>0</v>
      </c>
      <c r="E96" s="152">
        <f>+'[1]Ex Africa 2022'!B1285</f>
        <v>0</v>
      </c>
      <c r="F96" s="152">
        <f>+'[1]Ex-Africa 2023'!B97+'[1]Ex-Africa 2023'!B494+'[1]Ex-Africa 2023'!B891</f>
        <v>0</v>
      </c>
      <c r="G96" s="152">
        <f>+'[1]Ex-Africa 2023'!B196+'[1]Ex-Africa 2023'!B593+'[1]Ex-Africa 2023'!B990</f>
        <v>0</v>
      </c>
      <c r="H96" s="152">
        <f>+'[1]Ex-Africa 2023'!B295+'[1]Ex-Africa 2023'!B692+'[1]Ex-Africa 2023'!B1089</f>
        <v>0</v>
      </c>
      <c r="I96" s="152">
        <f>+'[1]Ex-Africa 2023'!B394+'[1]Ex-Africa 2023'!B791+'[1]Ex-Africa 2023'!B1188</f>
        <v>0</v>
      </c>
      <c r="J96" s="107">
        <f t="shared" si="1"/>
        <v>0</v>
      </c>
    </row>
    <row r="97" spans="1:11" s="35" customFormat="1" ht="13.2" x14ac:dyDescent="0.25">
      <c r="A97" s="154" t="s">
        <v>8</v>
      </c>
      <c r="B97" s="110">
        <f>SUM(B4:B96)</f>
        <v>307836906</v>
      </c>
      <c r="C97" s="110">
        <f t="shared" ref="C97:J97" si="2">SUM(C4:C96)</f>
        <v>44090650</v>
      </c>
      <c r="D97" s="110">
        <f t="shared" si="2"/>
        <v>14140924</v>
      </c>
      <c r="E97" s="110">
        <f t="shared" si="2"/>
        <v>23264300</v>
      </c>
      <c r="F97" s="110">
        <f t="shared" si="2"/>
        <v>2827410</v>
      </c>
      <c r="G97" s="110">
        <f t="shared" si="2"/>
        <v>4850256</v>
      </c>
      <c r="H97" s="110">
        <f t="shared" si="2"/>
        <v>9682021</v>
      </c>
      <c r="I97" s="110">
        <f t="shared" si="2"/>
        <v>7288992</v>
      </c>
      <c r="J97" s="110">
        <f t="shared" si="2"/>
        <v>24648679</v>
      </c>
      <c r="K97" s="132"/>
    </row>
    <row r="98" spans="1:11" x14ac:dyDescent="0.3">
      <c r="J98" s="44"/>
    </row>
    <row r="99" spans="1:11" x14ac:dyDescent="0.3">
      <c r="J99" s="44"/>
    </row>
  </sheetData>
  <mergeCells count="5">
    <mergeCell ref="B2:B3"/>
    <mergeCell ref="C2:C3"/>
    <mergeCell ref="D2:D3"/>
    <mergeCell ref="E2:E3"/>
    <mergeCell ref="F2:J2"/>
  </mergeCells>
  <pageMargins left="0.7" right="0.7" top="0.75" bottom="0.75" header="0.3" footer="0.3"/>
  <pageSetup scale="48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D77D-BC1A-4673-8451-B70424711348}">
  <sheetPr>
    <pageSetUpPr fitToPage="1"/>
  </sheetPr>
  <dimension ref="A1:Z72"/>
  <sheetViews>
    <sheetView workbookViewId="0">
      <selection activeCell="A5" sqref="A5"/>
    </sheetView>
  </sheetViews>
  <sheetFormatPr defaultRowHeight="14.4" x14ac:dyDescent="0.3"/>
  <cols>
    <col min="1" max="1" width="19.33203125" customWidth="1"/>
    <col min="2" max="2" width="1.6640625" customWidth="1"/>
    <col min="3" max="3" width="11.5546875" style="97" customWidth="1"/>
    <col min="4" max="4" width="9.77734375" style="97" customWidth="1"/>
    <col min="5" max="5" width="10.21875" style="97" customWidth="1"/>
    <col min="6" max="6" width="10.109375" style="97" bestFit="1" customWidth="1"/>
    <col min="7" max="7" width="1.88671875" style="97" customWidth="1"/>
    <col min="8" max="8" width="10.109375" style="97" bestFit="1" customWidth="1"/>
    <col min="9" max="9" width="9.77734375" style="97" customWidth="1"/>
    <col min="10" max="10" width="9.44140625" style="97" customWidth="1"/>
    <col min="11" max="11" width="10.109375" style="97" bestFit="1" customWidth="1"/>
    <col min="12" max="12" width="2.21875" style="97" customWidth="1"/>
    <col min="13" max="13" width="10.109375" style="97" bestFit="1" customWidth="1"/>
    <col min="14" max="14" width="10.6640625" style="97" customWidth="1"/>
    <col min="15" max="15" width="7.21875" style="97" customWidth="1"/>
    <col min="16" max="16" width="10.109375" style="97" bestFit="1" customWidth="1"/>
    <col min="17" max="17" width="1.109375" customWidth="1"/>
    <col min="18" max="18" width="10.109375" style="97" bestFit="1" customWidth="1"/>
    <col min="19" max="19" width="9.6640625" style="97" customWidth="1"/>
    <col min="20" max="20" width="7.5546875" style="97" customWidth="1"/>
    <col min="21" max="21" width="10.109375" style="97" bestFit="1" customWidth="1"/>
    <col min="22" max="22" width="1.21875" customWidth="1"/>
    <col min="23" max="23" width="10.109375" style="97" bestFit="1" customWidth="1"/>
    <col min="24" max="24" width="9.109375" style="97" bestFit="1" customWidth="1"/>
    <col min="25" max="25" width="7.5546875" style="97" bestFit="1" customWidth="1"/>
    <col min="26" max="26" width="11.109375" style="97" customWidth="1"/>
  </cols>
  <sheetData>
    <row r="1" spans="1:26" s="12" customFormat="1" ht="17.399999999999999" x14ac:dyDescent="0.3">
      <c r="A1" s="36" t="s">
        <v>191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R1" s="13"/>
      <c r="S1" s="13"/>
      <c r="T1" s="13"/>
      <c r="U1" s="13"/>
      <c r="W1" s="13"/>
      <c r="X1" s="13"/>
      <c r="Y1" s="13"/>
      <c r="Z1" s="13"/>
    </row>
    <row r="2" spans="1:26" s="62" customFormat="1" ht="15.6" x14ac:dyDescent="0.3">
      <c r="A2" s="150" t="s">
        <v>4</v>
      </c>
      <c r="C2" s="204" t="s">
        <v>85</v>
      </c>
      <c r="D2" s="205"/>
      <c r="E2" s="205"/>
      <c r="F2" s="206"/>
      <c r="G2" s="39"/>
      <c r="H2" s="204">
        <v>2020</v>
      </c>
      <c r="I2" s="205"/>
      <c r="J2" s="205"/>
      <c r="K2" s="206"/>
      <c r="L2" s="39"/>
      <c r="M2" s="204">
        <v>2021</v>
      </c>
      <c r="N2" s="205"/>
      <c r="O2" s="205"/>
      <c r="P2" s="206"/>
      <c r="R2" s="204">
        <v>2022</v>
      </c>
      <c r="S2" s="205"/>
      <c r="T2" s="205"/>
      <c r="U2" s="206"/>
      <c r="W2" s="204">
        <v>2023</v>
      </c>
      <c r="X2" s="205"/>
      <c r="Y2" s="205"/>
      <c r="Z2" s="206"/>
    </row>
    <row r="3" spans="1:26" s="35" customFormat="1" ht="15.6" x14ac:dyDescent="0.3">
      <c r="C3" s="42" t="s">
        <v>14</v>
      </c>
      <c r="D3" s="42" t="s">
        <v>15</v>
      </c>
      <c r="E3" s="42" t="s">
        <v>16</v>
      </c>
      <c r="F3" s="42" t="s">
        <v>8</v>
      </c>
      <c r="G3" s="39"/>
      <c r="H3" s="42" t="s">
        <v>14</v>
      </c>
      <c r="I3" s="42" t="s">
        <v>15</v>
      </c>
      <c r="J3" s="42" t="s">
        <v>16</v>
      </c>
      <c r="K3" s="42" t="s">
        <v>8</v>
      </c>
      <c r="L3" s="39"/>
      <c r="M3" s="42" t="s">
        <v>14</v>
      </c>
      <c r="N3" s="42" t="s">
        <v>15</v>
      </c>
      <c r="O3" s="42" t="s">
        <v>16</v>
      </c>
      <c r="P3" s="42" t="s">
        <v>8</v>
      </c>
      <c r="R3" s="42" t="s">
        <v>14</v>
      </c>
      <c r="S3" s="42" t="s">
        <v>15</v>
      </c>
      <c r="T3" s="42" t="s">
        <v>16</v>
      </c>
      <c r="U3" s="42" t="s">
        <v>8</v>
      </c>
      <c r="W3" s="42" t="s">
        <v>14</v>
      </c>
      <c r="X3" s="42" t="s">
        <v>15</v>
      </c>
      <c r="Y3" s="42" t="s">
        <v>16</v>
      </c>
      <c r="Z3" s="42" t="s">
        <v>8</v>
      </c>
    </row>
    <row r="4" spans="1:26" ht="15.6" x14ac:dyDescent="0.3">
      <c r="A4" s="62" t="s">
        <v>192</v>
      </c>
      <c r="C4" s="155"/>
      <c r="D4" s="44"/>
      <c r="E4" s="44"/>
      <c r="F4" s="156"/>
      <c r="G4" s="44"/>
      <c r="H4" s="137"/>
      <c r="K4" s="138"/>
      <c r="L4" s="44"/>
      <c r="M4" s="137"/>
      <c r="P4" s="138"/>
      <c r="R4" s="137"/>
      <c r="U4" s="138"/>
      <c r="W4" s="137"/>
      <c r="Z4" s="138"/>
    </row>
    <row r="5" spans="1:26" x14ac:dyDescent="0.3">
      <c r="A5" s="157" t="s">
        <v>24</v>
      </c>
      <c r="C5" s="137"/>
      <c r="F5" s="138"/>
      <c r="H5" s="137"/>
      <c r="K5" s="138"/>
      <c r="M5" s="137"/>
      <c r="P5" s="138"/>
      <c r="R5" s="137"/>
      <c r="U5" s="138"/>
      <c r="W5" s="137"/>
      <c r="Z5" s="138"/>
    </row>
    <row r="6" spans="1:26" x14ac:dyDescent="0.3">
      <c r="A6" t="s">
        <v>98</v>
      </c>
      <c r="C6" s="139">
        <v>2663161</v>
      </c>
      <c r="D6" s="98">
        <v>0</v>
      </c>
      <c r="E6" s="98">
        <v>0</v>
      </c>
      <c r="F6" s="140">
        <v>2663161</v>
      </c>
      <c r="H6" s="139">
        <v>2321050</v>
      </c>
      <c r="I6" s="98">
        <v>1008700</v>
      </c>
      <c r="J6" s="98">
        <v>0</v>
      </c>
      <c r="K6" s="140">
        <v>3329750</v>
      </c>
      <c r="M6" s="139">
        <f>+'[1]Ex Africa 2021'!B5+'[1]Ex Africa 2021'!B104+'[1]Ex Africa 2021'!B203+'[1]Ex Africa 2021'!B302</f>
        <v>1000</v>
      </c>
      <c r="N6" s="98">
        <f>+'[1]Ex Africa 2021'!B402+'[1]Ex Africa 2021'!B501+'[1]Ex Africa 2021'!B600+'[1]Ex Africa 2021'!B699</f>
        <v>2339550</v>
      </c>
      <c r="O6" s="98">
        <f>+'[1]Ex Africa 2021'!B799+'[1]Ex Africa 2021'!B898+'[1]Ex Africa 2021'!B997+'[1]Ex Africa 2021'!B1096</f>
        <v>0</v>
      </c>
      <c r="P6" s="140">
        <f>SUM(M6:O6)</f>
        <v>2340550</v>
      </c>
      <c r="R6" s="139">
        <f>+'[1]Ex Africa 2022'!B5+'[1]Ex Africa 2022'!B104+'[1]Ex Africa 2022'!B203+'[1]Ex Africa 2022'!B302</f>
        <v>20000</v>
      </c>
      <c r="S6" s="98">
        <f>+'[1]Ex Africa 2022'!B402+'[1]Ex Africa 2022'!B501+'[1]Ex Africa 2022'!B600+'[1]Ex Africa 2022'!B699</f>
        <v>407350</v>
      </c>
      <c r="T6" s="98">
        <f>+'[1]Ex Africa 2022'!B799+'[1]Ex Africa 2022'!B898+'[1]Ex Africa 2022'!B997+'[1]Ex Africa 2022'!B1096</f>
        <v>0</v>
      </c>
      <c r="U6" s="140">
        <f>SUM(R6:T6)</f>
        <v>427350</v>
      </c>
      <c r="W6" s="139">
        <f>+'[1]Ex-Africa 2023'!B5+'[1]Ex-Africa 2023'!B104+'[1]Ex-Africa 2023'!B203+'[1]Ex-Africa 2023'!B302</f>
        <v>300000</v>
      </c>
      <c r="X6" s="98">
        <f>+'[1]Ex-Africa 2023'!B402+'[1]Ex-Africa 2023'!B501+'[1]Ex-Africa 2023'!B600+'[1]Ex-Africa 2023'!B699</f>
        <v>470464</v>
      </c>
      <c r="Y6" s="98">
        <f>+'[1]Ex-Africa 2023'!B799+'[1]Ex-Africa 2023'!B898+'[1]Ex-Africa 2023'!B997+'[1]Ex-Africa 2023'!B1096</f>
        <v>0</v>
      </c>
      <c r="Z6" s="140">
        <f>SUM(W6:Y6)</f>
        <v>770464</v>
      </c>
    </row>
    <row r="7" spans="1:26" x14ac:dyDescent="0.3">
      <c r="A7" t="s">
        <v>101</v>
      </c>
      <c r="C7" s="139">
        <v>250</v>
      </c>
      <c r="D7" s="98">
        <v>5</v>
      </c>
      <c r="E7" s="98">
        <v>0</v>
      </c>
      <c r="F7" s="140">
        <v>255</v>
      </c>
      <c r="H7" s="139">
        <v>0</v>
      </c>
      <c r="I7" s="98">
        <v>0</v>
      </c>
      <c r="J7" s="98">
        <v>0</v>
      </c>
      <c r="K7" s="140">
        <v>0</v>
      </c>
      <c r="M7" s="139">
        <f>+'[1]Ex Africa 2021'!B8+'[1]Ex Africa 2021'!B107+'[1]Ex Africa 2021'!B206+'[1]Ex Africa 2021'!B305</f>
        <v>9200</v>
      </c>
      <c r="N7" s="98">
        <f>+'[1]Ex Africa 2021'!B405+'[1]Ex Africa 2021'!B504+'[1]Ex Africa 2021'!B603+'[1]Ex Africa 2021'!B702</f>
        <v>0</v>
      </c>
      <c r="O7" s="98">
        <f>+'[1]Ex Africa 2021'!B802+'[1]Ex Africa 2021'!B901+'[1]Ex Africa 2021'!B1000+'[1]Ex Africa 2021'!B1099</f>
        <v>0</v>
      </c>
      <c r="P7" s="140">
        <f t="shared" ref="P7:P48" si="0">SUM(M7:O7)</f>
        <v>9200</v>
      </c>
      <c r="R7" s="139">
        <f>+'[1]Ex Africa 2022'!B8+'[1]Ex Africa 2022'!B107+'[1]Ex Africa 2022'!B206+'[1]Ex Africa 2022'!B305</f>
        <v>0</v>
      </c>
      <c r="S7" s="98">
        <f>+'[1]Ex Africa 2022'!B405+'[1]Ex Africa 2022'!B504+'[1]Ex Africa 2022'!B603+'[1]Ex Africa 2022'!B702</f>
        <v>0</v>
      </c>
      <c r="T7" s="98">
        <f>+'[1]Ex Africa 2022'!B802+'[1]Ex Africa 2022'!B901+'[1]Ex Africa 2022'!B1000+'[1]Ex Africa 2022'!B1099</f>
        <v>0</v>
      </c>
      <c r="U7" s="140">
        <f t="shared" ref="U7:U48" si="1">SUM(R7:T7)</f>
        <v>0</v>
      </c>
      <c r="W7" s="139">
        <f>+'[1]Ex-Africa 2023'!B8+'[1]Ex-Africa 2023'!B107+'[1]Ex-Africa 2023'!B206+'[1]Ex-Africa 2023'!B305</f>
        <v>3460</v>
      </c>
      <c r="X7" s="98">
        <f>+'[1]Ex-Africa 2023'!B405+'[1]Ex-Africa 2023'!B504+'[1]Ex-Africa 2023'!B603+'[1]Ex-Africa 2023'!B702</f>
        <v>0</v>
      </c>
      <c r="Y7" s="98">
        <f>+'[1]Ex-Africa 2023'!B802+'[1]Ex-Africa 2023'!B901+'[1]Ex-Africa 2023'!B1000+'[1]Ex-Africa 2023'!B1099</f>
        <v>0</v>
      </c>
      <c r="Z7" s="140">
        <f t="shared" ref="Z7:Z48" si="2">SUM(W7:Y7)</f>
        <v>3460</v>
      </c>
    </row>
    <row r="8" spans="1:26" x14ac:dyDescent="0.3">
      <c r="A8" t="s">
        <v>104</v>
      </c>
      <c r="C8" s="139">
        <v>735550</v>
      </c>
      <c r="D8" s="98">
        <v>0</v>
      </c>
      <c r="E8" s="98">
        <v>0</v>
      </c>
      <c r="F8" s="140">
        <v>735550</v>
      </c>
      <c r="H8" s="139">
        <v>1310700</v>
      </c>
      <c r="I8" s="98">
        <v>0</v>
      </c>
      <c r="J8" s="98">
        <v>0</v>
      </c>
      <c r="K8" s="140">
        <v>1310700</v>
      </c>
      <c r="M8" s="139">
        <f>+'[1]Ex Africa 2021'!B11+'[1]Ex Africa 2021'!B110+'[1]Ex Africa 2021'!B209+'[1]Ex Africa 2021'!B308</f>
        <v>961155</v>
      </c>
      <c r="N8" s="98">
        <f>+'[1]Ex Africa 2021'!B408+'[1]Ex Africa 2021'!B507+'[1]Ex Africa 2021'!B606+'[1]Ex Africa 2021'!B705</f>
        <v>0</v>
      </c>
      <c r="O8" s="98">
        <f>+'[1]Ex Africa 2021'!B805+'[1]Ex Africa 2021'!B904+'[1]Ex Africa 2021'!B1003+'[1]Ex Africa 2021'!B1102</f>
        <v>0</v>
      </c>
      <c r="P8" s="140">
        <f t="shared" si="0"/>
        <v>961155</v>
      </c>
      <c r="R8" s="139">
        <f>+'[1]Ex Africa 2022'!B11+'[1]Ex Africa 2022'!B110+'[1]Ex Africa 2022'!B209+'[1]Ex Africa 2022'!B308</f>
        <v>2147911</v>
      </c>
      <c r="S8" s="98">
        <f>+'[1]Ex Africa 2022'!B408+'[1]Ex Africa 2022'!B507+'[1]Ex Africa 2022'!B606+'[1]Ex Africa 2022'!B705</f>
        <v>0</v>
      </c>
      <c r="T8" s="98">
        <f>+'[1]Ex Africa 2022'!B805+'[1]Ex Africa 2022'!B904+'[1]Ex Africa 2022'!B1003+'[1]Ex Africa 2022'!B1102</f>
        <v>0</v>
      </c>
      <c r="U8" s="140">
        <f t="shared" si="1"/>
        <v>2147911</v>
      </c>
      <c r="W8" s="139">
        <f>+'[1]Ex-Africa 2023'!B11+'[1]Ex-Africa 2023'!B110+'[1]Ex-Africa 2023'!B209+'[1]Ex-Africa 2023'!B308</f>
        <v>11000</v>
      </c>
      <c r="X8" s="98">
        <f>+'[1]Ex-Africa 2023'!B408+'[1]Ex-Africa 2023'!B507+'[1]Ex-Africa 2023'!B606+'[1]Ex-Africa 2023'!B705</f>
        <v>0</v>
      </c>
      <c r="Y8" s="98">
        <f>+'[1]Ex-Africa 2023'!B805+'[1]Ex-Africa 2023'!B904+'[1]Ex-Africa 2023'!B1003+'[1]Ex-Africa 2023'!B1102</f>
        <v>0</v>
      </c>
      <c r="Z8" s="140">
        <f t="shared" si="2"/>
        <v>11000</v>
      </c>
    </row>
    <row r="9" spans="1:26" x14ac:dyDescent="0.3">
      <c r="A9" t="s">
        <v>105</v>
      </c>
      <c r="C9" s="139">
        <v>1000</v>
      </c>
      <c r="D9" s="98">
        <v>0</v>
      </c>
      <c r="E9" s="98">
        <v>0</v>
      </c>
      <c r="F9" s="140">
        <v>1000</v>
      </c>
      <c r="H9" s="139">
        <v>0</v>
      </c>
      <c r="I9" s="98">
        <v>0</v>
      </c>
      <c r="J9" s="98">
        <v>0</v>
      </c>
      <c r="K9" s="140">
        <v>0</v>
      </c>
      <c r="M9" s="139">
        <f>+'[1]Ex Africa 2021'!B12+'[1]Ex Africa 2021'!B111+'[1]Ex Africa 2021'!B210+'[1]Ex Africa 2021'!B309</f>
        <v>0</v>
      </c>
      <c r="N9" s="98">
        <f>+'[1]Ex Africa 2021'!B409+'[1]Ex Africa 2021'!B508+'[1]Ex Africa 2021'!B607+'[1]Ex Africa 2021'!B706</f>
        <v>0</v>
      </c>
      <c r="O9" s="98">
        <f>+'[1]Ex Africa 2021'!B806+'[1]Ex Africa 2021'!B905+'[1]Ex Africa 2021'!B1004+'[1]Ex Africa 2021'!B1103</f>
        <v>0</v>
      </c>
      <c r="P9" s="140">
        <f t="shared" si="0"/>
        <v>0</v>
      </c>
      <c r="R9" s="139">
        <f>+'[1]Ex Africa 2022'!B12+'[1]Ex Africa 2022'!B111+'[1]Ex Africa 2022'!B210+'[1]Ex Africa 2022'!B309</f>
        <v>0</v>
      </c>
      <c r="S9" s="98">
        <f>+'[1]Ex Africa 2022'!B409+'[1]Ex Africa 2022'!B508+'[1]Ex Africa 2022'!B607+'[1]Ex Africa 2022'!B706</f>
        <v>0</v>
      </c>
      <c r="T9" s="98">
        <f>+'[1]Ex Africa 2022'!B806+'[1]Ex Africa 2022'!B905+'[1]Ex Africa 2022'!B1004+'[1]Ex Africa 2022'!B1103</f>
        <v>0</v>
      </c>
      <c r="U9" s="140">
        <f t="shared" si="1"/>
        <v>0</v>
      </c>
      <c r="W9" s="139">
        <f>+'[1]Ex-Africa 2023'!B12+'[1]Ex-Africa 2023'!B111+'[1]Ex-Africa 2023'!B210+'[1]Ex-Africa 2023'!B309</f>
        <v>0</v>
      </c>
      <c r="X9" s="98">
        <f>+'[1]Ex-Africa 2023'!B409+'[1]Ex-Africa 2023'!B508+'[1]Ex-Africa 2023'!B607+'[1]Ex-Africa 2023'!B706</f>
        <v>0</v>
      </c>
      <c r="Y9" s="98">
        <f>+'[1]Ex-Africa 2023'!B806+'[1]Ex-Africa 2023'!B905+'[1]Ex-Africa 2023'!B1004+'[1]Ex-Africa 2023'!B1103</f>
        <v>0</v>
      </c>
      <c r="Z9" s="140">
        <f t="shared" si="2"/>
        <v>0</v>
      </c>
    </row>
    <row r="10" spans="1:26" x14ac:dyDescent="0.3">
      <c r="A10" t="s">
        <v>106</v>
      </c>
      <c r="C10" s="139">
        <v>0</v>
      </c>
      <c r="D10" s="98">
        <v>35600</v>
      </c>
      <c r="E10" s="98">
        <v>0</v>
      </c>
      <c r="F10" s="140">
        <v>35600</v>
      </c>
      <c r="H10" s="139">
        <v>0</v>
      </c>
      <c r="I10" s="98">
        <v>133000</v>
      </c>
      <c r="J10" s="98">
        <v>0</v>
      </c>
      <c r="K10" s="140">
        <v>133000</v>
      </c>
      <c r="M10" s="139">
        <f>+'[1]Ex Africa 2021'!B13+'[1]Ex Africa 2021'!B112+'[1]Ex Africa 2021'!B211+'[1]Ex Africa 2021'!B310</f>
        <v>0</v>
      </c>
      <c r="N10" s="98">
        <f>+'[1]Ex Africa 2021'!B410+'[1]Ex Africa 2021'!B509+'[1]Ex Africa 2021'!B608+'[1]Ex Africa 2021'!B707</f>
        <v>143550</v>
      </c>
      <c r="O10" s="98">
        <f>+'[1]Ex Africa 2021'!B807+'[1]Ex Africa 2021'!B906+'[1]Ex Africa 2021'!B1005+'[1]Ex Africa 2021'!B1104</f>
        <v>0</v>
      </c>
      <c r="P10" s="140">
        <f t="shared" si="0"/>
        <v>143550</v>
      </c>
      <c r="R10" s="139">
        <f>+'[1]Ex Africa 2022'!B13+'[1]Ex Africa 2022'!B112+'[1]Ex Africa 2022'!B211+'[1]Ex Africa 2022'!B310</f>
        <v>960</v>
      </c>
      <c r="S10" s="98">
        <f>+'[1]Ex Africa 2022'!B410+'[1]Ex Africa 2022'!B509+'[1]Ex Africa 2022'!B608+'[1]Ex Africa 2022'!B707</f>
        <v>128900</v>
      </c>
      <c r="T10" s="98">
        <f>+'[1]Ex Africa 2022'!B807+'[1]Ex Africa 2022'!B906+'[1]Ex Africa 2022'!B1005+'[1]Ex Africa 2022'!B1104</f>
        <v>0</v>
      </c>
      <c r="U10" s="140">
        <f t="shared" si="1"/>
        <v>129860</v>
      </c>
      <c r="W10" s="139">
        <f>+'[1]Ex-Africa 2023'!B13+'[1]Ex-Africa 2023'!B112+'[1]Ex-Africa 2023'!B211+'[1]Ex-Africa 2023'!B310</f>
        <v>0</v>
      </c>
      <c r="X10" s="98">
        <f>+'[1]Ex-Africa 2023'!B410+'[1]Ex-Africa 2023'!B509+'[1]Ex-Africa 2023'!B608+'[1]Ex-Africa 2023'!B707</f>
        <v>44700</v>
      </c>
      <c r="Y10" s="98">
        <f>+'[1]Ex-Africa 2023'!B807+'[1]Ex-Africa 2023'!B906+'[1]Ex-Africa 2023'!B1005+'[1]Ex-Africa 2023'!B1104</f>
        <v>0</v>
      </c>
      <c r="Z10" s="140">
        <f t="shared" si="2"/>
        <v>44700</v>
      </c>
    </row>
    <row r="11" spans="1:26" x14ac:dyDescent="0.3">
      <c r="A11" t="s">
        <v>107</v>
      </c>
      <c r="C11" s="139">
        <v>0</v>
      </c>
      <c r="D11" s="98">
        <v>0</v>
      </c>
      <c r="E11" s="98">
        <v>0</v>
      </c>
      <c r="F11" s="140">
        <v>0</v>
      </c>
      <c r="H11" s="139">
        <v>8000</v>
      </c>
      <c r="I11" s="98">
        <v>0</v>
      </c>
      <c r="J11" s="98">
        <v>0</v>
      </c>
      <c r="K11" s="140">
        <v>8000</v>
      </c>
      <c r="M11" s="139">
        <f>+'[1]Ex Africa 2021'!B14+'[1]Ex Africa 2021'!B113+'[1]Ex Africa 2021'!B212+'[1]Ex Africa 2021'!B311</f>
        <v>0</v>
      </c>
      <c r="N11" s="98">
        <f>+'[1]Ex Africa 2021'!B411+'[1]Ex Africa 2021'!B510+'[1]Ex Africa 2021'!B609+'[1]Ex Africa 2021'!B708</f>
        <v>0</v>
      </c>
      <c r="O11" s="98">
        <f>+'[1]Ex Africa 2021'!B808+'[1]Ex Africa 2021'!B907+'[1]Ex Africa 2021'!B1006+'[1]Ex Africa 2021'!B1105</f>
        <v>0</v>
      </c>
      <c r="P11" s="140">
        <f t="shared" si="0"/>
        <v>0</v>
      </c>
      <c r="R11" s="139">
        <f>+'[1]Ex Africa 2022'!B14+'[1]Ex Africa 2022'!B113+'[1]Ex Africa 2022'!B212+'[1]Ex Africa 2022'!B311</f>
        <v>0</v>
      </c>
      <c r="S11" s="98">
        <f>+'[1]Ex Africa 2022'!B411+'[1]Ex Africa 2022'!B510+'[1]Ex Africa 2022'!B609+'[1]Ex Africa 2022'!B708</f>
        <v>0</v>
      </c>
      <c r="T11" s="98">
        <f>+'[1]Ex Africa 2022'!B808+'[1]Ex Africa 2022'!B907+'[1]Ex Africa 2022'!B1006+'[1]Ex Africa 2022'!B1105</f>
        <v>0</v>
      </c>
      <c r="U11" s="140">
        <f t="shared" si="1"/>
        <v>0</v>
      </c>
      <c r="W11" s="139">
        <f>+'[1]Ex-Africa 2023'!B14+'[1]Ex-Africa 2023'!B113+'[1]Ex-Africa 2023'!B212+'[1]Ex-Africa 2023'!B311</f>
        <v>0</v>
      </c>
      <c r="X11" s="98">
        <f>+'[1]Ex-Africa 2023'!B411+'[1]Ex-Africa 2023'!B510+'[1]Ex-Africa 2023'!B609+'[1]Ex-Africa 2023'!B708</f>
        <v>0</v>
      </c>
      <c r="Y11" s="98">
        <f>+'[1]Ex-Africa 2023'!B808+'[1]Ex-Africa 2023'!B907+'[1]Ex-Africa 2023'!B1006+'[1]Ex-Africa 2023'!B1105</f>
        <v>0</v>
      </c>
      <c r="Z11" s="140">
        <f t="shared" si="2"/>
        <v>0</v>
      </c>
    </row>
    <row r="12" spans="1:26" x14ac:dyDescent="0.3">
      <c r="A12" t="s">
        <v>108</v>
      </c>
      <c r="C12" s="139">
        <v>45936</v>
      </c>
      <c r="D12" s="98">
        <v>0</v>
      </c>
      <c r="E12" s="98">
        <v>0</v>
      </c>
      <c r="F12" s="140">
        <v>45936</v>
      </c>
      <c r="H12" s="139">
        <v>146328</v>
      </c>
      <c r="I12" s="98">
        <v>0</v>
      </c>
      <c r="J12" s="98">
        <v>0</v>
      </c>
      <c r="K12" s="140">
        <v>146328</v>
      </c>
      <c r="M12" s="139">
        <f>+'[1]Ex Africa 2021'!B15+'[1]Ex Africa 2021'!B114+'[1]Ex Africa 2021'!B213+'[1]Ex Africa 2021'!B312</f>
        <v>5000</v>
      </c>
      <c r="N12" s="98">
        <f>+'[1]Ex Africa 2021'!B412+'[1]Ex Africa 2021'!B511+'[1]Ex Africa 2021'!B610+'[1]Ex Africa 2021'!B709</f>
        <v>0</v>
      </c>
      <c r="O12" s="98">
        <f>+'[1]Ex Africa 2021'!B809+'[1]Ex Africa 2021'!B908+'[1]Ex Africa 2021'!B1007+'[1]Ex Africa 2021'!B1106</f>
        <v>0</v>
      </c>
      <c r="P12" s="140">
        <f t="shared" si="0"/>
        <v>5000</v>
      </c>
      <c r="R12" s="139">
        <f>+'[1]Ex Africa 2022'!B15+'[1]Ex Africa 2022'!B114+'[1]Ex Africa 2022'!B213+'[1]Ex Africa 2022'!B312</f>
        <v>123991</v>
      </c>
      <c r="S12" s="98">
        <f>+'[1]Ex Africa 2022'!B412+'[1]Ex Africa 2022'!B511+'[1]Ex Africa 2022'!B610+'[1]Ex Africa 2022'!B709</f>
        <v>0</v>
      </c>
      <c r="T12" s="98">
        <f>+'[1]Ex Africa 2022'!B809+'[1]Ex Africa 2022'!B908+'[1]Ex Africa 2022'!B1007+'[1]Ex Africa 2022'!B1106</f>
        <v>0</v>
      </c>
      <c r="U12" s="140">
        <f t="shared" si="1"/>
        <v>123991</v>
      </c>
      <c r="W12" s="139">
        <f>+'[1]Ex-Africa 2023'!B15+'[1]Ex-Africa 2023'!B114+'[1]Ex-Africa 2023'!B213+'[1]Ex-Africa 2023'!B312</f>
        <v>0</v>
      </c>
      <c r="X12" s="98">
        <f>+'[1]Ex-Africa 2023'!B412+'[1]Ex-Africa 2023'!B511+'[1]Ex-Africa 2023'!B610+'[1]Ex-Africa 2023'!B709</f>
        <v>0</v>
      </c>
      <c r="Y12" s="98">
        <f>+'[1]Ex-Africa 2023'!B809+'[1]Ex-Africa 2023'!B908+'[1]Ex-Africa 2023'!B1007+'[1]Ex-Africa 2023'!B1106</f>
        <v>0</v>
      </c>
      <c r="Z12" s="140">
        <f t="shared" si="2"/>
        <v>0</v>
      </c>
    </row>
    <row r="13" spans="1:26" x14ac:dyDescent="0.3">
      <c r="A13" t="s">
        <v>193</v>
      </c>
      <c r="C13" s="139">
        <v>103700</v>
      </c>
      <c r="D13" s="98">
        <v>8000</v>
      </c>
      <c r="E13" s="98">
        <v>0</v>
      </c>
      <c r="F13" s="140">
        <v>111700</v>
      </c>
      <c r="H13" s="139">
        <v>100200</v>
      </c>
      <c r="I13" s="98">
        <v>8000</v>
      </c>
      <c r="J13" s="98">
        <v>0</v>
      </c>
      <c r="K13" s="140">
        <v>108200</v>
      </c>
      <c r="M13" s="139">
        <f>+'[1]Ex Africa 2021'!B16+'[1]Ex Africa 2021'!B115+'[1]Ex Africa 2021'!B214+'[1]Ex Africa 2021'!B313</f>
        <v>20000</v>
      </c>
      <c r="N13" s="98">
        <f>+'[1]Ex Africa 2021'!B413+'[1]Ex Africa 2021'!B512+'[1]Ex Africa 2021'!B611+'[1]Ex Africa 2021'!B710</f>
        <v>0</v>
      </c>
      <c r="O13" s="98">
        <f>+'[1]Ex Africa 2021'!B810+'[1]Ex Africa 2021'!B909+'[1]Ex Africa 2021'!B1008+'[1]Ex Africa 2021'!B1107</f>
        <v>0</v>
      </c>
      <c r="P13" s="140">
        <f t="shared" si="0"/>
        <v>20000</v>
      </c>
      <c r="R13" s="139">
        <f>+'[1]Ex Africa 2022'!B16+'[1]Ex Africa 2022'!B115+'[1]Ex Africa 2022'!B214+'[1]Ex Africa 2022'!B313</f>
        <v>106500</v>
      </c>
      <c r="S13" s="98">
        <f>+'[1]Ex Africa 2022'!B413+'[1]Ex Africa 2022'!B512+'[1]Ex Africa 2022'!B611+'[1]Ex Africa 2022'!B710</f>
        <v>9000</v>
      </c>
      <c r="T13" s="98">
        <f>+'[1]Ex Africa 2022'!B810+'[1]Ex Africa 2022'!B909+'[1]Ex Africa 2022'!B1008+'[1]Ex Africa 2022'!B1107</f>
        <v>0</v>
      </c>
      <c r="U13" s="140">
        <f t="shared" si="1"/>
        <v>115500</v>
      </c>
      <c r="W13" s="139">
        <f>+'[1]Ex-Africa 2023'!B16+'[1]Ex-Africa 2023'!B115+'[1]Ex-Africa 2023'!B214+'[1]Ex-Africa 2023'!B313</f>
        <v>20000</v>
      </c>
      <c r="X13" s="98">
        <f>+'[1]Ex-Africa 2023'!B413+'[1]Ex-Africa 2023'!B512+'[1]Ex-Africa 2023'!B611+'[1]Ex-Africa 2023'!B710</f>
        <v>10000</v>
      </c>
      <c r="Y13" s="98">
        <f>+'[1]Ex-Africa 2023'!B810+'[1]Ex-Africa 2023'!B909+'[1]Ex-Africa 2023'!B1008+'[1]Ex-Africa 2023'!B1107</f>
        <v>0</v>
      </c>
      <c r="Z13" s="140">
        <f t="shared" si="2"/>
        <v>30000</v>
      </c>
    </row>
    <row r="14" spans="1:26" x14ac:dyDescent="0.3">
      <c r="A14" t="s">
        <v>110</v>
      </c>
      <c r="C14" s="139">
        <v>644050</v>
      </c>
      <c r="D14" s="98">
        <v>0</v>
      </c>
      <c r="E14" s="98">
        <v>0</v>
      </c>
      <c r="F14" s="140">
        <v>644050</v>
      </c>
      <c r="H14" s="139">
        <v>77450</v>
      </c>
      <c r="I14" s="98">
        <v>0</v>
      </c>
      <c r="J14" s="98">
        <v>0</v>
      </c>
      <c r="K14" s="140">
        <v>77450</v>
      </c>
      <c r="M14" s="139">
        <f>+'[1]Ex Africa 2021'!B17+'[1]Ex Africa 2021'!B116+'[1]Ex Africa 2021'!B215+'[1]Ex Africa 2021'!B314</f>
        <v>200550</v>
      </c>
      <c r="N14" s="98">
        <f>+'[1]Ex Africa 2021'!B414+'[1]Ex Africa 2021'!B513+'[1]Ex Africa 2021'!B612+'[1]Ex Africa 2021'!B711</f>
        <v>0</v>
      </c>
      <c r="O14" s="98">
        <f>+'[1]Ex Africa 2021'!B811+'[1]Ex Africa 2021'!B910+'[1]Ex Africa 2021'!B1009+'[1]Ex Africa 2021'!B1108</f>
        <v>0</v>
      </c>
      <c r="P14" s="140">
        <f t="shared" si="0"/>
        <v>200550</v>
      </c>
      <c r="R14" s="139">
        <f>+'[1]Ex Africa 2022'!B17+'[1]Ex Africa 2022'!B116+'[1]Ex Africa 2022'!B215+'[1]Ex Africa 2022'!B314</f>
        <v>36000</v>
      </c>
      <c r="S14" s="98">
        <f>+'[1]Ex Africa 2022'!B414+'[1]Ex Africa 2022'!B513+'[1]Ex Africa 2022'!B612+'[1]Ex Africa 2022'!B711</f>
        <v>0</v>
      </c>
      <c r="T14" s="98">
        <f>+'[1]Ex Africa 2022'!B811+'[1]Ex Africa 2022'!B910+'[1]Ex Africa 2022'!B1009+'[1]Ex Africa 2022'!B1108</f>
        <v>0</v>
      </c>
      <c r="U14" s="140">
        <f t="shared" si="1"/>
        <v>36000</v>
      </c>
      <c r="W14" s="139">
        <f>+'[1]Ex-Africa 2023'!B17+'[1]Ex-Africa 2023'!B116+'[1]Ex-Africa 2023'!B215+'[1]Ex-Africa 2023'!B314</f>
        <v>0</v>
      </c>
      <c r="X14" s="98">
        <f>+'[1]Ex-Africa 2023'!B414+'[1]Ex-Africa 2023'!B513+'[1]Ex-Africa 2023'!B612+'[1]Ex-Africa 2023'!B711</f>
        <v>0</v>
      </c>
      <c r="Y14" s="98">
        <f>+'[1]Ex-Africa 2023'!B811+'[1]Ex-Africa 2023'!B910+'[1]Ex-Africa 2023'!B1009+'[1]Ex-Africa 2023'!B1108</f>
        <v>0</v>
      </c>
      <c r="Z14" s="140">
        <f t="shared" si="2"/>
        <v>0</v>
      </c>
    </row>
    <row r="15" spans="1:26" x14ac:dyDescent="0.3">
      <c r="A15" t="s">
        <v>111</v>
      </c>
      <c r="C15" s="139">
        <v>525677</v>
      </c>
      <c r="D15" s="98">
        <v>0</v>
      </c>
      <c r="E15" s="98">
        <v>0</v>
      </c>
      <c r="F15" s="140">
        <v>525677</v>
      </c>
      <c r="H15" s="139">
        <v>250000</v>
      </c>
      <c r="I15" s="98">
        <v>0</v>
      </c>
      <c r="J15" s="98">
        <v>0</v>
      </c>
      <c r="K15" s="140">
        <v>250000</v>
      </c>
      <c r="M15" s="139">
        <f>+'[1]Ex Africa 2021'!B18+'[1]Ex Africa 2021'!B117+'[1]Ex Africa 2021'!B216+'[1]Ex Africa 2021'!B315</f>
        <v>887100</v>
      </c>
      <c r="N15" s="98">
        <f>+'[1]Ex Africa 2021'!B415+'[1]Ex Africa 2021'!B514+'[1]Ex Africa 2021'!B613+'[1]Ex Africa 2021'!B712</f>
        <v>0</v>
      </c>
      <c r="O15" s="98">
        <f>+'[1]Ex Africa 2021'!B812+'[1]Ex Africa 2021'!B911+'[1]Ex Africa 2021'!B1010+'[1]Ex Africa 2021'!B1109</f>
        <v>0</v>
      </c>
      <c r="P15" s="140">
        <f t="shared" si="0"/>
        <v>887100</v>
      </c>
      <c r="R15" s="139">
        <f>+'[1]Ex Africa 2022'!B18+'[1]Ex Africa 2022'!B117+'[1]Ex Africa 2022'!B216+'[1]Ex Africa 2022'!B315</f>
        <v>215900</v>
      </c>
      <c r="S15" s="98">
        <f>+'[1]Ex Africa 2022'!B415+'[1]Ex Africa 2022'!B514+'[1]Ex Africa 2022'!B613+'[1]Ex Africa 2022'!B712</f>
        <v>0</v>
      </c>
      <c r="T15" s="98">
        <f>+'[1]Ex Africa 2022'!B812+'[1]Ex Africa 2022'!B911+'[1]Ex Africa 2022'!B1010+'[1]Ex Africa 2022'!B1109</f>
        <v>0</v>
      </c>
      <c r="U15" s="140">
        <f t="shared" si="1"/>
        <v>215900</v>
      </c>
      <c r="W15" s="139">
        <f>+'[1]Ex-Africa 2023'!B18+'[1]Ex-Africa 2023'!B117+'[1]Ex-Africa 2023'!B216+'[1]Ex-Africa 2023'!B315</f>
        <v>209100</v>
      </c>
      <c r="X15" s="98">
        <f>+'[1]Ex-Africa 2023'!B415+'[1]Ex-Africa 2023'!B514+'[1]Ex-Africa 2023'!B613+'[1]Ex-Africa 2023'!B712</f>
        <v>0</v>
      </c>
      <c r="Y15" s="98">
        <f>+'[1]Ex-Africa 2023'!B812+'[1]Ex-Africa 2023'!B911+'[1]Ex-Africa 2023'!B1010+'[1]Ex-Africa 2023'!B1109</f>
        <v>0</v>
      </c>
      <c r="Z15" s="140">
        <f t="shared" si="2"/>
        <v>209100</v>
      </c>
    </row>
    <row r="16" spans="1:26" x14ac:dyDescent="0.3">
      <c r="A16" t="s">
        <v>112</v>
      </c>
      <c r="C16" s="139">
        <v>2000</v>
      </c>
      <c r="D16" s="98">
        <v>0</v>
      </c>
      <c r="E16" s="98">
        <v>0</v>
      </c>
      <c r="F16" s="140">
        <v>2000</v>
      </c>
      <c r="H16" s="139">
        <v>0</v>
      </c>
      <c r="I16" s="98">
        <v>0</v>
      </c>
      <c r="J16" s="98">
        <v>0</v>
      </c>
      <c r="K16" s="140">
        <v>0</v>
      </c>
      <c r="M16" s="139">
        <f>+'[1]Ex Africa 2021'!B19+'[1]Ex Africa 2021'!B118+'[1]Ex Africa 2021'!B217+'[1]Ex Africa 2021'!B316</f>
        <v>0</v>
      </c>
      <c r="N16" s="98">
        <f>+'[1]Ex Africa 2021'!B416+'[1]Ex Africa 2021'!B515+'[1]Ex Africa 2021'!B614+'[1]Ex Africa 2021'!B713</f>
        <v>0</v>
      </c>
      <c r="O16" s="98">
        <f>+'[1]Ex Africa 2021'!B813+'[1]Ex Africa 2021'!B912+'[1]Ex Africa 2021'!B1011+'[1]Ex Africa 2021'!B1110</f>
        <v>0</v>
      </c>
      <c r="P16" s="140">
        <f t="shared" si="0"/>
        <v>0</v>
      </c>
      <c r="R16" s="139">
        <f>+'[1]Ex Africa 2022'!B19+'[1]Ex Africa 2022'!B118+'[1]Ex Africa 2022'!B217+'[1]Ex Africa 2022'!B316</f>
        <v>0</v>
      </c>
      <c r="S16" s="98">
        <f>+'[1]Ex Africa 2022'!B416+'[1]Ex Africa 2022'!B515+'[1]Ex Africa 2022'!B614+'[1]Ex Africa 2022'!B713</f>
        <v>0</v>
      </c>
      <c r="T16" s="98">
        <f>+'[1]Ex Africa 2022'!B813+'[1]Ex Africa 2022'!B912+'[1]Ex Africa 2022'!B1011+'[1]Ex Africa 2022'!B1110</f>
        <v>0</v>
      </c>
      <c r="U16" s="140">
        <f t="shared" si="1"/>
        <v>0</v>
      </c>
      <c r="W16" s="139">
        <f>+'[1]Ex-Africa 2023'!B19+'[1]Ex-Africa 2023'!B118+'[1]Ex-Africa 2023'!B217+'[1]Ex-Africa 2023'!B316</f>
        <v>0</v>
      </c>
      <c r="X16" s="98">
        <f>+'[1]Ex-Africa 2023'!B416+'[1]Ex-Africa 2023'!B515+'[1]Ex-Africa 2023'!B614+'[1]Ex-Africa 2023'!B713</f>
        <v>0</v>
      </c>
      <c r="Y16" s="98">
        <f>+'[1]Ex-Africa 2023'!B813+'[1]Ex-Africa 2023'!B912+'[1]Ex-Africa 2023'!B1011+'[1]Ex-Africa 2023'!B1110</f>
        <v>0</v>
      </c>
      <c r="Z16" s="140">
        <f t="shared" si="2"/>
        <v>0</v>
      </c>
    </row>
    <row r="17" spans="1:26" x14ac:dyDescent="0.3">
      <c r="A17" t="s">
        <v>113</v>
      </c>
      <c r="C17" s="139">
        <v>550000</v>
      </c>
      <c r="D17" s="98">
        <v>0</v>
      </c>
      <c r="E17" s="98">
        <v>0</v>
      </c>
      <c r="F17" s="140">
        <v>550000</v>
      </c>
      <c r="H17" s="139">
        <v>0</v>
      </c>
      <c r="I17" s="98">
        <v>0</v>
      </c>
      <c r="J17" s="98">
        <v>0</v>
      </c>
      <c r="K17" s="140">
        <v>0</v>
      </c>
      <c r="M17" s="139">
        <f>+'[1]Ex Africa 2021'!B20+'[1]Ex Africa 2021'!B119+'[1]Ex Africa 2021'!B218+'[1]Ex Africa 2021'!B317</f>
        <v>0</v>
      </c>
      <c r="N17" s="98">
        <f>+'[1]Ex Africa 2021'!B417+'[1]Ex Africa 2021'!B516+'[1]Ex Africa 2021'!B615+'[1]Ex Africa 2021'!B714</f>
        <v>0</v>
      </c>
      <c r="O17" s="98">
        <f>+'[1]Ex Africa 2021'!B814+'[1]Ex Africa 2021'!B913+'[1]Ex Africa 2021'!B1012+'[1]Ex Africa 2021'!B1111</f>
        <v>0</v>
      </c>
      <c r="P17" s="140">
        <f t="shared" si="0"/>
        <v>0</v>
      </c>
      <c r="R17" s="139">
        <f>+'[1]Ex Africa 2022'!B20+'[1]Ex Africa 2022'!B119+'[1]Ex Africa 2022'!B218+'[1]Ex Africa 2022'!B317</f>
        <v>0</v>
      </c>
      <c r="S17" s="98">
        <f>+'[1]Ex Africa 2022'!B417+'[1]Ex Africa 2022'!B516+'[1]Ex Africa 2022'!B615+'[1]Ex Africa 2022'!B714</f>
        <v>0</v>
      </c>
      <c r="T17" s="98">
        <f>+'[1]Ex Africa 2022'!B814+'[1]Ex Africa 2022'!B913+'[1]Ex Africa 2022'!B1012+'[1]Ex Africa 2022'!B1111</f>
        <v>0</v>
      </c>
      <c r="U17" s="140">
        <f t="shared" si="1"/>
        <v>0</v>
      </c>
      <c r="W17" s="139">
        <f>+'[1]Ex-Africa 2023'!B20+'[1]Ex-Africa 2023'!B119+'[1]Ex-Africa 2023'!B218+'[1]Ex-Africa 2023'!B317</f>
        <v>0</v>
      </c>
      <c r="X17" s="98">
        <f>+'[1]Ex-Africa 2023'!B417+'[1]Ex-Africa 2023'!B516+'[1]Ex-Africa 2023'!B615+'[1]Ex-Africa 2023'!B714</f>
        <v>160</v>
      </c>
      <c r="Y17" s="98">
        <f>+'[1]Ex-Africa 2023'!B814+'[1]Ex-Africa 2023'!B913+'[1]Ex-Africa 2023'!B1012+'[1]Ex-Africa 2023'!B1111</f>
        <v>0</v>
      </c>
      <c r="Z17" s="140">
        <f t="shared" si="2"/>
        <v>160</v>
      </c>
    </row>
    <row r="18" spans="1:26" x14ac:dyDescent="0.3">
      <c r="A18" t="s">
        <v>114</v>
      </c>
      <c r="C18" s="139">
        <v>107216</v>
      </c>
      <c r="D18" s="98">
        <v>0</v>
      </c>
      <c r="E18" s="98">
        <v>0</v>
      </c>
      <c r="F18" s="140">
        <v>107216</v>
      </c>
      <c r="H18" s="139">
        <v>348432</v>
      </c>
      <c r="I18" s="98">
        <v>0</v>
      </c>
      <c r="J18" s="98">
        <v>0</v>
      </c>
      <c r="K18" s="140">
        <v>348432</v>
      </c>
      <c r="M18" s="139">
        <f>+'[1]Ex Africa 2021'!B21+'[1]Ex Africa 2021'!B120+'[1]Ex Africa 2021'!B219+'[1]Ex Africa 2021'!B318</f>
        <v>28250</v>
      </c>
      <c r="N18" s="98">
        <f>+'[1]Ex Africa 2021'!B418+'[1]Ex Africa 2021'!B517+'[1]Ex Africa 2021'!B616+'[1]Ex Africa 2021'!B715</f>
        <v>0</v>
      </c>
      <c r="O18" s="98">
        <f>+'[1]Ex Africa 2021'!B815+'[1]Ex Africa 2021'!B914+'[1]Ex Africa 2021'!B1013+'[1]Ex Africa 2021'!B1112</f>
        <v>0</v>
      </c>
      <c r="P18" s="140">
        <f t="shared" si="0"/>
        <v>28250</v>
      </c>
      <c r="R18" s="139">
        <f>+'[1]Ex Africa 2022'!B21+'[1]Ex Africa 2022'!B120+'[1]Ex Africa 2022'!B219+'[1]Ex Africa 2022'!B318</f>
        <v>29400</v>
      </c>
      <c r="S18" s="98">
        <f>+'[1]Ex Africa 2022'!B418+'[1]Ex Africa 2022'!B517+'[1]Ex Africa 2022'!B616+'[1]Ex Africa 2022'!B715</f>
        <v>0</v>
      </c>
      <c r="T18" s="98">
        <f>+'[1]Ex Africa 2022'!B815+'[1]Ex Africa 2022'!B914+'[1]Ex Africa 2022'!B1013+'[1]Ex Africa 2022'!B1112</f>
        <v>0</v>
      </c>
      <c r="U18" s="140">
        <f t="shared" si="1"/>
        <v>29400</v>
      </c>
      <c r="W18" s="139">
        <f>+'[1]Ex-Africa 2023'!B21+'[1]Ex-Africa 2023'!B120+'[1]Ex-Africa 2023'!B219+'[1]Ex-Africa 2023'!B318</f>
        <v>13200</v>
      </c>
      <c r="X18" s="98">
        <f>+'[1]Ex-Africa 2023'!B418+'[1]Ex-Africa 2023'!B517+'[1]Ex-Africa 2023'!B616+'[1]Ex-Africa 2023'!B715</f>
        <v>0</v>
      </c>
      <c r="Y18" s="98">
        <f>+'[1]Ex-Africa 2023'!B815+'[1]Ex-Africa 2023'!B914+'[1]Ex-Africa 2023'!B1013+'[1]Ex-Africa 2023'!B1112</f>
        <v>0</v>
      </c>
      <c r="Z18" s="140">
        <f t="shared" si="2"/>
        <v>13200</v>
      </c>
    </row>
    <row r="19" spans="1:26" x14ac:dyDescent="0.3">
      <c r="A19" t="s">
        <v>115</v>
      </c>
      <c r="C19" s="139">
        <v>79950</v>
      </c>
      <c r="D19" s="98">
        <v>0</v>
      </c>
      <c r="E19" s="98">
        <v>0</v>
      </c>
      <c r="F19" s="140">
        <v>79950</v>
      </c>
      <c r="H19" s="139">
        <v>31000</v>
      </c>
      <c r="I19" s="98">
        <v>0</v>
      </c>
      <c r="J19" s="98">
        <v>0</v>
      </c>
      <c r="K19" s="140">
        <v>31000</v>
      </c>
      <c r="M19" s="139">
        <f>+'[1]Ex Africa 2021'!B22+'[1]Ex Africa 2021'!B121+'[1]Ex Africa 2021'!B220+'[1]Ex Africa 2021'!B319</f>
        <v>0</v>
      </c>
      <c r="N19" s="98">
        <f>+'[1]Ex Africa 2021'!B419+'[1]Ex Africa 2021'!B518+'[1]Ex Africa 2021'!B617+'[1]Ex Africa 2021'!B716</f>
        <v>0</v>
      </c>
      <c r="O19" s="98">
        <f>+'[1]Ex Africa 2021'!B816+'[1]Ex Africa 2021'!B915+'[1]Ex Africa 2021'!B1014+'[1]Ex Africa 2021'!B1113</f>
        <v>0</v>
      </c>
      <c r="P19" s="140">
        <f t="shared" si="0"/>
        <v>0</v>
      </c>
      <c r="R19" s="139">
        <f>+'[1]Ex Africa 2022'!B22+'[1]Ex Africa 2022'!B121+'[1]Ex Africa 2022'!B220+'[1]Ex Africa 2022'!B319</f>
        <v>0</v>
      </c>
      <c r="S19" s="98">
        <f>+'[1]Ex Africa 2022'!B419+'[1]Ex Africa 2022'!B518+'[1]Ex Africa 2022'!B617+'[1]Ex Africa 2022'!B716</f>
        <v>0</v>
      </c>
      <c r="T19" s="98">
        <f>+'[1]Ex Africa 2022'!B816+'[1]Ex Africa 2022'!B915+'[1]Ex Africa 2022'!B1014+'[1]Ex Africa 2022'!B1113</f>
        <v>0</v>
      </c>
      <c r="U19" s="140">
        <f t="shared" si="1"/>
        <v>0</v>
      </c>
      <c r="W19" s="139">
        <f>+'[1]Ex-Africa 2023'!B22+'[1]Ex-Africa 2023'!B121+'[1]Ex-Africa 2023'!B220+'[1]Ex-Africa 2023'!B319</f>
        <v>44000</v>
      </c>
      <c r="X19" s="98">
        <f>+'[1]Ex-Africa 2023'!B419+'[1]Ex-Africa 2023'!B518+'[1]Ex-Africa 2023'!B617+'[1]Ex-Africa 2023'!B716</f>
        <v>0</v>
      </c>
      <c r="Y19" s="98">
        <f>+'[1]Ex-Africa 2023'!B816+'[1]Ex-Africa 2023'!B915+'[1]Ex-Africa 2023'!B1014+'[1]Ex-Africa 2023'!B1113</f>
        <v>0</v>
      </c>
      <c r="Z19" s="140">
        <f t="shared" si="2"/>
        <v>44000</v>
      </c>
    </row>
    <row r="20" spans="1:26" x14ac:dyDescent="0.3">
      <c r="A20" t="s">
        <v>116</v>
      </c>
      <c r="C20" s="139">
        <v>0</v>
      </c>
      <c r="D20" s="98">
        <v>0</v>
      </c>
      <c r="E20" s="98">
        <v>0</v>
      </c>
      <c r="F20" s="140">
        <v>0</v>
      </c>
      <c r="H20" s="139">
        <v>0</v>
      </c>
      <c r="I20" s="98">
        <v>0</v>
      </c>
      <c r="J20" s="98">
        <v>0</v>
      </c>
      <c r="K20" s="140">
        <v>0</v>
      </c>
      <c r="M20" s="139">
        <f>+'[1]Ex Africa 2021'!B23+'[1]Ex Africa 2021'!B122+'[1]Ex Africa 2021'!B221+'[1]Ex Africa 2021'!B320</f>
        <v>0</v>
      </c>
      <c r="N20" s="98">
        <f>+'[1]Ex Africa 2021'!B420+'[1]Ex Africa 2021'!B519+'[1]Ex Africa 2021'!B618+'[1]Ex Africa 2021'!B717</f>
        <v>0</v>
      </c>
      <c r="O20" s="98">
        <f>+'[1]Ex Africa 2021'!B817+'[1]Ex Africa 2021'!B916+'[1]Ex Africa 2021'!B1015+'[1]Ex Africa 2021'!B1114</f>
        <v>0</v>
      </c>
      <c r="P20" s="140">
        <f t="shared" si="0"/>
        <v>0</v>
      </c>
      <c r="R20" s="139">
        <f>+'[1]Ex Africa 2022'!B23+'[1]Ex Africa 2022'!B122+'[1]Ex Africa 2022'!B221+'[1]Ex Africa 2022'!B320</f>
        <v>10862</v>
      </c>
      <c r="S20" s="98">
        <f>+'[1]Ex Africa 2022'!B420+'[1]Ex Africa 2022'!B519+'[1]Ex Africa 2022'!B618+'[1]Ex Africa 2022'!B717</f>
        <v>0</v>
      </c>
      <c r="T20" s="98">
        <f>+'[1]Ex Africa 2022'!B817+'[1]Ex Africa 2022'!B916+'[1]Ex Africa 2022'!B1015+'[1]Ex Africa 2022'!B1114</f>
        <v>0</v>
      </c>
      <c r="U20" s="140">
        <f t="shared" si="1"/>
        <v>10862</v>
      </c>
      <c r="W20" s="139">
        <f>+'[1]Ex-Africa 2023'!B23+'[1]Ex-Africa 2023'!B122+'[1]Ex-Africa 2023'!B221+'[1]Ex-Africa 2023'!B320</f>
        <v>0</v>
      </c>
      <c r="X20" s="98">
        <f>+'[1]Ex-Africa 2023'!B420+'[1]Ex-Africa 2023'!B519+'[1]Ex-Africa 2023'!B618+'[1]Ex-Africa 2023'!B717</f>
        <v>0</v>
      </c>
      <c r="Y20" s="98">
        <f>+'[1]Ex-Africa 2023'!B817+'[1]Ex-Africa 2023'!B916+'[1]Ex-Africa 2023'!B1015+'[1]Ex-Africa 2023'!B1114</f>
        <v>0</v>
      </c>
      <c r="Z20" s="140">
        <f t="shared" si="2"/>
        <v>0</v>
      </c>
    </row>
    <row r="21" spans="1:26" x14ac:dyDescent="0.3">
      <c r="A21" t="s">
        <v>194</v>
      </c>
      <c r="C21" s="139">
        <v>80000</v>
      </c>
      <c r="D21" s="98">
        <v>0</v>
      </c>
      <c r="E21" s="98">
        <v>0</v>
      </c>
      <c r="F21" s="140">
        <v>80000</v>
      </c>
      <c r="H21" s="139">
        <v>0</v>
      </c>
      <c r="I21" s="98">
        <v>0</v>
      </c>
      <c r="J21" s="98">
        <v>0</v>
      </c>
      <c r="K21" s="140">
        <v>0</v>
      </c>
      <c r="M21" s="139">
        <f>+'[1]Ex Africa 2021'!B25+'[1]Ex Africa 2021'!B124+'[1]Ex Africa 2021'!B223+'[1]Ex Africa 2021'!B322</f>
        <v>1400</v>
      </c>
      <c r="N21" s="98">
        <f>+'[1]Ex Africa 2021'!B422+'[1]Ex Africa 2021'!B521+'[1]Ex Africa 2021'!B620+'[1]Ex Africa 2021'!B719</f>
        <v>0</v>
      </c>
      <c r="O21" s="98">
        <f>+'[1]Ex Africa 2021'!B819+'[1]Ex Africa 2021'!B918+'[1]Ex Africa 2021'!B1017+'[1]Ex Africa 2021'!B1116</f>
        <v>0</v>
      </c>
      <c r="P21" s="140">
        <f t="shared" si="0"/>
        <v>1400</v>
      </c>
      <c r="R21" s="139">
        <f>+'[1]Ex Africa 2022'!B25+'[1]Ex Africa 2022'!B124+'[1]Ex Africa 2022'!B223+'[1]Ex Africa 2022'!B322</f>
        <v>140313</v>
      </c>
      <c r="S21" s="98">
        <f>+'[1]Ex Africa 2022'!B422+'[1]Ex Africa 2022'!B521+'[1]Ex Africa 2022'!B620+'[1]Ex Africa 2022'!B719</f>
        <v>0</v>
      </c>
      <c r="T21" s="98">
        <f>+'[1]Ex Africa 2022'!B819+'[1]Ex Africa 2022'!B918+'[1]Ex Africa 2022'!B1017+'[1]Ex Africa 2022'!B1116</f>
        <v>0</v>
      </c>
      <c r="U21" s="140">
        <f t="shared" si="1"/>
        <v>140313</v>
      </c>
      <c r="W21" s="139">
        <f>+'[1]Ex-Africa 2023'!B25+'[1]Ex-Africa 2023'!B124+'[1]Ex-Africa 2023'!B223+'[1]Ex-Africa 2023'!B322</f>
        <v>0</v>
      </c>
      <c r="X21" s="98">
        <f>+'[1]Ex-Africa 2023'!B422+'[1]Ex-Africa 2023'!B521+'[1]Ex-Africa 2023'!B620+'[1]Ex-Africa 2023'!B719</f>
        <v>0</v>
      </c>
      <c r="Y21" s="98">
        <f>+'[1]Ex-Africa 2023'!B819+'[1]Ex-Africa 2023'!B918+'[1]Ex-Africa 2023'!B1017+'[1]Ex-Africa 2023'!B1116</f>
        <v>0</v>
      </c>
      <c r="Z21" s="140">
        <f t="shared" si="2"/>
        <v>0</v>
      </c>
    </row>
    <row r="22" spans="1:26" x14ac:dyDescent="0.3">
      <c r="A22" t="s">
        <v>119</v>
      </c>
      <c r="C22" s="139">
        <v>174500</v>
      </c>
      <c r="D22" s="98">
        <v>0</v>
      </c>
      <c r="E22" s="98">
        <v>0</v>
      </c>
      <c r="F22" s="140">
        <v>174500</v>
      </c>
      <c r="H22" s="139">
        <v>151000</v>
      </c>
      <c r="I22" s="98">
        <v>0</v>
      </c>
      <c r="J22" s="98">
        <v>0</v>
      </c>
      <c r="K22" s="140">
        <v>151000</v>
      </c>
      <c r="M22" s="139">
        <f>+'[1]Ex Africa 2021'!B26+'[1]Ex Africa 2021'!B125+'[1]Ex Africa 2021'!B224+'[1]Ex Africa 2021'!B323</f>
        <v>73700</v>
      </c>
      <c r="N22" s="98">
        <f>+'[1]Ex Africa 2021'!B423+'[1]Ex Africa 2021'!B522+'[1]Ex Africa 2021'!B621+'[1]Ex Africa 2021'!B720</f>
        <v>0</v>
      </c>
      <c r="O22" s="98">
        <f>+'[1]Ex Africa 2021'!B820+'[1]Ex Africa 2021'!B919+'[1]Ex Africa 2021'!B1018+'[1]Ex Africa 2021'!B1117</f>
        <v>0</v>
      </c>
      <c r="P22" s="140">
        <f t="shared" si="0"/>
        <v>73700</v>
      </c>
      <c r="R22" s="139">
        <f>+'[1]Ex Africa 2022'!B26+'[1]Ex Africa 2022'!B125+'[1]Ex Africa 2022'!B224+'[1]Ex Africa 2022'!B323</f>
        <v>28500</v>
      </c>
      <c r="S22" s="98">
        <f>+'[1]Ex Africa 2022'!B423+'[1]Ex Africa 2022'!B522+'[1]Ex Africa 2022'!B621+'[1]Ex Africa 2022'!B720</f>
        <v>0</v>
      </c>
      <c r="T22" s="98">
        <f>+'[1]Ex Africa 2022'!B820+'[1]Ex Africa 2022'!B919+'[1]Ex Africa 2022'!B1018+'[1]Ex Africa 2022'!B1117</f>
        <v>0</v>
      </c>
      <c r="U22" s="140">
        <f t="shared" si="1"/>
        <v>28500</v>
      </c>
      <c r="W22" s="139">
        <f>+'[1]Ex-Africa 2023'!B26+'[1]Ex-Africa 2023'!B125+'[1]Ex-Africa 2023'!B224+'[1]Ex-Africa 2023'!B323</f>
        <v>63000</v>
      </c>
      <c r="X22" s="98">
        <f>+'[1]Ex-Africa 2023'!B423+'[1]Ex-Africa 2023'!B522+'[1]Ex-Africa 2023'!B621+'[1]Ex-Africa 2023'!B720</f>
        <v>300000</v>
      </c>
      <c r="Y22" s="98">
        <f>+'[1]Ex-Africa 2023'!B820+'[1]Ex-Africa 2023'!B919+'[1]Ex-Africa 2023'!B1018+'[1]Ex-Africa 2023'!B1117</f>
        <v>0</v>
      </c>
      <c r="Z22" s="140">
        <f t="shared" si="2"/>
        <v>363000</v>
      </c>
    </row>
    <row r="23" spans="1:26" x14ac:dyDescent="0.3">
      <c r="A23" t="s">
        <v>122</v>
      </c>
      <c r="C23" s="139">
        <v>94775</v>
      </c>
      <c r="D23" s="98">
        <v>0</v>
      </c>
      <c r="E23" s="98">
        <v>0</v>
      </c>
      <c r="F23" s="140">
        <v>94775</v>
      </c>
      <c r="H23" s="139">
        <v>0</v>
      </c>
      <c r="I23" s="98">
        <v>0</v>
      </c>
      <c r="J23" s="98">
        <v>0</v>
      </c>
      <c r="K23" s="140">
        <v>0</v>
      </c>
      <c r="M23" s="139">
        <f>+'[1]Ex Africa 2021'!B29+'[1]Ex Africa 2021'!B128+'[1]Ex Africa 2021'!B227+'[1]Ex Africa 2021'!B326</f>
        <v>0</v>
      </c>
      <c r="N23" s="98">
        <f>+'[1]Ex Africa 2021'!B426+'[1]Ex Africa 2021'!B525+'[1]Ex Africa 2021'!B624+'[1]Ex Africa 2021'!B723</f>
        <v>0</v>
      </c>
      <c r="O23" s="98">
        <f>+'[1]Ex Africa 2021'!B823+'[1]Ex Africa 2021'!B922+'[1]Ex Africa 2021'!B1021+'[1]Ex Africa 2021'!B1120</f>
        <v>0</v>
      </c>
      <c r="P23" s="140">
        <f t="shared" si="0"/>
        <v>0</v>
      </c>
      <c r="R23" s="139">
        <f>+'[1]Ex Africa 2022'!B29+'[1]Ex Africa 2022'!B128+'[1]Ex Africa 2022'!B227+'[1]Ex Africa 2022'!B326</f>
        <v>0</v>
      </c>
      <c r="S23" s="98">
        <f>+'[1]Ex Africa 2022'!B426+'[1]Ex Africa 2022'!B525+'[1]Ex Africa 2022'!B624+'[1]Ex Africa 2022'!B723</f>
        <v>0</v>
      </c>
      <c r="T23" s="98">
        <f>+'[1]Ex Africa 2022'!B823+'[1]Ex Africa 2022'!B922+'[1]Ex Africa 2022'!B1021+'[1]Ex Africa 2022'!B1120</f>
        <v>0</v>
      </c>
      <c r="U23" s="140">
        <f t="shared" si="1"/>
        <v>0</v>
      </c>
      <c r="W23" s="139">
        <f>+'[1]Ex-Africa 2023'!B29+'[1]Ex-Africa 2023'!B128+'[1]Ex-Africa 2023'!B227+'[1]Ex-Africa 2023'!B326</f>
        <v>0</v>
      </c>
      <c r="X23" s="98">
        <f>+'[1]Ex-Africa 2023'!B426+'[1]Ex-Africa 2023'!B525+'[1]Ex-Africa 2023'!B624+'[1]Ex-Africa 2023'!B723</f>
        <v>0</v>
      </c>
      <c r="Y23" s="98">
        <f>+'[1]Ex-Africa 2023'!B823+'[1]Ex-Africa 2023'!B922+'[1]Ex-Africa 2023'!B1021+'[1]Ex-Africa 2023'!B1120</f>
        <v>0</v>
      </c>
      <c r="Z23" s="140">
        <f t="shared" si="2"/>
        <v>0</v>
      </c>
    </row>
    <row r="24" spans="1:26" x14ac:dyDescent="0.3">
      <c r="A24" t="s">
        <v>123</v>
      </c>
      <c r="C24" s="139">
        <v>4200</v>
      </c>
      <c r="D24" s="98">
        <v>0</v>
      </c>
      <c r="E24" s="98">
        <v>0</v>
      </c>
      <c r="F24" s="140">
        <v>4200</v>
      </c>
      <c r="H24" s="139">
        <v>0</v>
      </c>
      <c r="I24" s="98">
        <v>0</v>
      </c>
      <c r="J24" s="98">
        <v>0</v>
      </c>
      <c r="K24" s="140">
        <v>0</v>
      </c>
      <c r="M24" s="139">
        <f>+'[1]Ex Africa 2021'!B30+'[1]Ex Africa 2021'!B129+'[1]Ex Africa 2021'!B228+'[1]Ex Africa 2021'!B327</f>
        <v>0</v>
      </c>
      <c r="N24" s="98">
        <f>+'[1]Ex Africa 2021'!B427+'[1]Ex Africa 2021'!B526+'[1]Ex Africa 2021'!B625+'[1]Ex Africa 2021'!B724</f>
        <v>0</v>
      </c>
      <c r="O24" s="98">
        <f>+'[1]Ex Africa 2021'!B824+'[1]Ex Africa 2021'!B923+'[1]Ex Africa 2021'!B1022+'[1]Ex Africa 2021'!B1121</f>
        <v>0</v>
      </c>
      <c r="P24" s="140">
        <f t="shared" si="0"/>
        <v>0</v>
      </c>
      <c r="R24" s="139">
        <f>+'[1]Ex Africa 2022'!B30+'[1]Ex Africa 2022'!B129+'[1]Ex Africa 2022'!B228+'[1]Ex Africa 2022'!B327</f>
        <v>0</v>
      </c>
      <c r="S24" s="98">
        <f>+'[1]Ex Africa 2022'!B427+'[1]Ex Africa 2022'!B526+'[1]Ex Africa 2022'!B625+'[1]Ex Africa 2022'!B724</f>
        <v>0</v>
      </c>
      <c r="T24" s="98">
        <f>+'[1]Ex Africa 2022'!B824+'[1]Ex Africa 2022'!B923+'[1]Ex Africa 2022'!B1022+'[1]Ex Africa 2022'!B1121</f>
        <v>0</v>
      </c>
      <c r="U24" s="140">
        <f t="shared" si="1"/>
        <v>0</v>
      </c>
      <c r="W24" s="139">
        <f>+'[1]Ex-Africa 2023'!B30+'[1]Ex-Africa 2023'!B129+'[1]Ex-Africa 2023'!B228+'[1]Ex-Africa 2023'!B327</f>
        <v>0</v>
      </c>
      <c r="X24" s="98">
        <f>+'[1]Ex-Africa 2023'!B427+'[1]Ex-Africa 2023'!B526+'[1]Ex-Africa 2023'!B625+'[1]Ex-Africa 2023'!B724</f>
        <v>0</v>
      </c>
      <c r="Y24" s="98">
        <f>+'[1]Ex-Africa 2023'!B824+'[1]Ex-Africa 2023'!B923+'[1]Ex-Africa 2023'!B1022+'[1]Ex-Africa 2023'!B1121</f>
        <v>0</v>
      </c>
      <c r="Z24" s="140">
        <f t="shared" si="2"/>
        <v>0</v>
      </c>
    </row>
    <row r="25" spans="1:26" x14ac:dyDescent="0.3">
      <c r="A25" t="s">
        <v>124</v>
      </c>
      <c r="C25" s="139">
        <v>0</v>
      </c>
      <c r="D25" s="98">
        <v>7400</v>
      </c>
      <c r="E25" s="98">
        <v>0</v>
      </c>
      <c r="F25" s="140">
        <v>7400</v>
      </c>
      <c r="H25" s="139">
        <v>0</v>
      </c>
      <c r="I25" s="98">
        <v>84050</v>
      </c>
      <c r="J25" s="98">
        <v>0</v>
      </c>
      <c r="K25" s="140">
        <v>84050</v>
      </c>
      <c r="M25" s="139">
        <f>+'[1]Ex Africa 2021'!B31+'[1]Ex Africa 2021'!B130+'[1]Ex Africa 2021'!B229+'[1]Ex Africa 2021'!B328</f>
        <v>0</v>
      </c>
      <c r="N25" s="98">
        <f>+'[1]Ex Africa 2021'!B428+'[1]Ex Africa 2021'!B527+'[1]Ex Africa 2021'!B626+'[1]Ex Africa 2021'!B725</f>
        <v>14200</v>
      </c>
      <c r="O25" s="98">
        <f>+'[1]Ex Africa 2021'!B825+'[1]Ex Africa 2021'!B924+'[1]Ex Africa 2021'!B1023+'[1]Ex Africa 2021'!B1122</f>
        <v>0</v>
      </c>
      <c r="P25" s="140">
        <f t="shared" si="0"/>
        <v>14200</v>
      </c>
      <c r="R25" s="139">
        <f>+'[1]Ex Africa 2022'!B31+'[1]Ex Africa 2022'!B130+'[1]Ex Africa 2022'!B229+'[1]Ex Africa 2022'!B328</f>
        <v>0</v>
      </c>
      <c r="S25" s="98">
        <f>+'[1]Ex Africa 2022'!B428+'[1]Ex Africa 2022'!B527+'[1]Ex Africa 2022'!B626+'[1]Ex Africa 2022'!B725</f>
        <v>13200</v>
      </c>
      <c r="T25" s="98">
        <f>+'[1]Ex Africa 2022'!B825+'[1]Ex Africa 2022'!B924+'[1]Ex Africa 2022'!B1023+'[1]Ex Africa 2022'!B1122</f>
        <v>0</v>
      </c>
      <c r="U25" s="140">
        <f t="shared" si="1"/>
        <v>13200</v>
      </c>
      <c r="W25" s="139">
        <f>+'[1]Ex-Africa 2023'!B31+'[1]Ex-Africa 2023'!B130+'[1]Ex-Africa 2023'!B229+'[1]Ex-Africa 2023'!B328</f>
        <v>0</v>
      </c>
      <c r="X25" s="98">
        <f>+'[1]Ex-Africa 2023'!B428+'[1]Ex-Africa 2023'!B527+'[1]Ex-Africa 2023'!B626+'[1]Ex-Africa 2023'!B725</f>
        <v>21700</v>
      </c>
      <c r="Y25" s="98">
        <f>+'[1]Ex-Africa 2023'!B825+'[1]Ex-Africa 2023'!B924+'[1]Ex-Africa 2023'!B1023+'[1]Ex-Africa 2023'!B1122</f>
        <v>0</v>
      </c>
      <c r="Z25" s="140">
        <f t="shared" si="2"/>
        <v>21700</v>
      </c>
    </row>
    <row r="26" spans="1:26" x14ac:dyDescent="0.3">
      <c r="A26" t="s">
        <v>125</v>
      </c>
      <c r="C26" s="139">
        <v>5500</v>
      </c>
      <c r="D26" s="98">
        <v>0</v>
      </c>
      <c r="E26" s="98">
        <v>0</v>
      </c>
      <c r="F26" s="140">
        <v>5500</v>
      </c>
      <c r="H26" s="139">
        <v>0</v>
      </c>
      <c r="I26" s="98">
        <v>0</v>
      </c>
      <c r="J26" s="98">
        <v>0</v>
      </c>
      <c r="K26" s="140">
        <v>0</v>
      </c>
      <c r="M26" s="139">
        <f>+'[1]Ex Africa 2021'!B32+'[1]Ex Africa 2021'!B131+'[1]Ex Africa 2021'!B230+'[1]Ex Africa 2021'!B329</f>
        <v>2350</v>
      </c>
      <c r="N26" s="98">
        <f>+'[1]Ex Africa 2021'!B429+'[1]Ex Africa 2021'!B528+'[1]Ex Africa 2021'!B627+'[1]Ex Africa 2021'!B726</f>
        <v>0</v>
      </c>
      <c r="O26" s="98">
        <f>+'[1]Ex Africa 2021'!B826+'[1]Ex Africa 2021'!B925+'[1]Ex Africa 2021'!B1024+'[1]Ex Africa 2021'!B1123</f>
        <v>0</v>
      </c>
      <c r="P26" s="140">
        <f t="shared" si="0"/>
        <v>2350</v>
      </c>
      <c r="R26" s="139">
        <f>+'[1]Ex Africa 2022'!B32+'[1]Ex Africa 2022'!B131+'[1]Ex Africa 2022'!B230+'[1]Ex Africa 2022'!B329</f>
        <v>0</v>
      </c>
      <c r="S26" s="98">
        <f>+'[1]Ex Africa 2022'!B429+'[1]Ex Africa 2022'!B528+'[1]Ex Africa 2022'!B627+'[1]Ex Africa 2022'!B726</f>
        <v>0</v>
      </c>
      <c r="T26" s="98">
        <f>+'[1]Ex Africa 2022'!B826+'[1]Ex Africa 2022'!B925+'[1]Ex Africa 2022'!B1024+'[1]Ex Africa 2022'!B1123</f>
        <v>0</v>
      </c>
      <c r="U26" s="140">
        <f t="shared" si="1"/>
        <v>0</v>
      </c>
      <c r="W26" s="139">
        <f>+'[1]Ex-Africa 2023'!B32+'[1]Ex-Africa 2023'!B131+'[1]Ex-Africa 2023'!B230+'[1]Ex-Africa 2023'!B329</f>
        <v>0</v>
      </c>
      <c r="X26" s="98">
        <f>+'[1]Ex-Africa 2023'!B429+'[1]Ex-Africa 2023'!B528+'[1]Ex-Africa 2023'!B627+'[1]Ex-Africa 2023'!B726</f>
        <v>0</v>
      </c>
      <c r="Y26" s="98">
        <f>+'[1]Ex-Africa 2023'!B826+'[1]Ex-Africa 2023'!B925+'[1]Ex-Africa 2023'!B1024+'[1]Ex-Africa 2023'!B1123</f>
        <v>0</v>
      </c>
      <c r="Z26" s="140">
        <f t="shared" si="2"/>
        <v>0</v>
      </c>
    </row>
    <row r="27" spans="1:26" x14ac:dyDescent="0.3">
      <c r="A27" t="s">
        <v>128</v>
      </c>
      <c r="C27" s="139">
        <v>0</v>
      </c>
      <c r="D27" s="98">
        <v>0</v>
      </c>
      <c r="E27" s="98">
        <v>0</v>
      </c>
      <c r="F27" s="140">
        <v>0</v>
      </c>
      <c r="H27" s="139">
        <v>747500</v>
      </c>
      <c r="I27" s="98">
        <v>0</v>
      </c>
      <c r="J27" s="98">
        <v>0</v>
      </c>
      <c r="K27" s="140">
        <v>747500</v>
      </c>
      <c r="M27" s="139">
        <f>+'[1]Ex Africa 2021'!B35+'[1]Ex Africa 2021'!B134+'[1]Ex Africa 2021'!B233+'[1]Ex Africa 2021'!B332</f>
        <v>80000</v>
      </c>
      <c r="N27" s="98">
        <f>+'[1]Ex Africa 2021'!B432+'[1]Ex Africa 2021'!B531+'[1]Ex Africa 2021'!B630+'[1]Ex Africa 2021'!B729</f>
        <v>0</v>
      </c>
      <c r="O27" s="98">
        <f>+'[1]Ex Africa 2021'!B829+'[1]Ex Africa 2021'!B928+'[1]Ex Africa 2021'!B1027+'[1]Ex Africa 2021'!B1126</f>
        <v>0</v>
      </c>
      <c r="P27" s="140">
        <f t="shared" si="0"/>
        <v>80000</v>
      </c>
      <c r="R27" s="139">
        <f>+'[1]Ex Africa 2022'!B35+'[1]Ex Africa 2022'!B134+'[1]Ex Africa 2022'!B233+'[1]Ex Africa 2022'!B332</f>
        <v>0</v>
      </c>
      <c r="S27" s="98">
        <f>+'[1]Ex Africa 2022'!B432+'[1]Ex Africa 2022'!B531+'[1]Ex Africa 2022'!B630+'[1]Ex Africa 2022'!B729</f>
        <v>0</v>
      </c>
      <c r="T27" s="98">
        <f>+'[1]Ex Africa 2022'!B829+'[1]Ex Africa 2022'!B928+'[1]Ex Africa 2022'!B1027+'[1]Ex Africa 2022'!B1126</f>
        <v>0</v>
      </c>
      <c r="U27" s="140">
        <f t="shared" si="1"/>
        <v>0</v>
      </c>
      <c r="W27" s="139">
        <f>+'[1]Ex-Africa 2023'!B35+'[1]Ex-Africa 2023'!B134+'[1]Ex-Africa 2023'!B233+'[1]Ex-Africa 2023'!B332</f>
        <v>43082</v>
      </c>
      <c r="X27" s="98">
        <f>+'[1]Ex-Africa 2023'!B432+'[1]Ex-Africa 2023'!B531+'[1]Ex-Africa 2023'!B630+'[1]Ex-Africa 2023'!B729</f>
        <v>0</v>
      </c>
      <c r="Y27" s="98">
        <f>+'[1]Ex-Africa 2023'!B829+'[1]Ex-Africa 2023'!B928+'[1]Ex-Africa 2023'!B1027+'[1]Ex-Africa 2023'!B1126</f>
        <v>0</v>
      </c>
      <c r="Z27" s="140">
        <f t="shared" si="2"/>
        <v>43082</v>
      </c>
    </row>
    <row r="28" spans="1:26" x14ac:dyDescent="0.3">
      <c r="A28" t="s">
        <v>195</v>
      </c>
      <c r="C28" s="139">
        <v>2000</v>
      </c>
      <c r="D28" s="98">
        <v>0</v>
      </c>
      <c r="E28" s="98">
        <v>0</v>
      </c>
      <c r="F28" s="140">
        <v>2000</v>
      </c>
      <c r="H28" s="139">
        <v>0</v>
      </c>
      <c r="I28" s="98">
        <v>0</v>
      </c>
      <c r="J28" s="98">
        <v>0</v>
      </c>
      <c r="K28" s="140">
        <v>0</v>
      </c>
      <c r="M28" s="139">
        <f>+'[1]Ex Africa 2021'!B36+'[1]Ex Africa 2021'!B135+'[1]Ex Africa 2021'!B234+'[1]Ex Africa 2021'!B333</f>
        <v>0</v>
      </c>
      <c r="N28" s="98">
        <f>+'[1]Ex Africa 2021'!B433+'[1]Ex Africa 2021'!B532+'[1]Ex Africa 2021'!B631+'[1]Ex Africa 2021'!B730</f>
        <v>0</v>
      </c>
      <c r="O28" s="98">
        <f>+'[1]Ex Africa 2021'!B830+'[1]Ex Africa 2021'!B929+'[1]Ex Africa 2021'!B1028+'[1]Ex Africa 2021'!B1127</f>
        <v>0</v>
      </c>
      <c r="P28" s="140">
        <f t="shared" si="0"/>
        <v>0</v>
      </c>
      <c r="R28" s="139">
        <f>+'[1]Ex Africa 2022'!B36+'[1]Ex Africa 2022'!B135+'[1]Ex Africa 2022'!B234+'[1]Ex Africa 2022'!B333</f>
        <v>0</v>
      </c>
      <c r="S28" s="98">
        <f>+'[1]Ex Africa 2022'!B433+'[1]Ex Africa 2022'!B532+'[1]Ex Africa 2022'!B631+'[1]Ex Africa 2022'!B730</f>
        <v>0</v>
      </c>
      <c r="T28" s="98">
        <f>+'[1]Ex Africa 2022'!B830+'[1]Ex Africa 2022'!B929+'[1]Ex Africa 2022'!B1028+'[1]Ex Africa 2022'!B1127</f>
        <v>0</v>
      </c>
      <c r="U28" s="140">
        <f t="shared" si="1"/>
        <v>0</v>
      </c>
      <c r="W28" s="139">
        <f>+'[1]Ex-Africa 2023'!B36+'[1]Ex-Africa 2023'!B135+'[1]Ex-Africa 2023'!B234+'[1]Ex-Africa 2023'!B333</f>
        <v>0</v>
      </c>
      <c r="X28" s="98">
        <f>+'[1]Ex-Africa 2023'!B433+'[1]Ex-Africa 2023'!B532+'[1]Ex-Africa 2023'!B631+'[1]Ex-Africa 2023'!B730</f>
        <v>0</v>
      </c>
      <c r="Y28" s="98">
        <f>+'[1]Ex-Africa 2023'!B830+'[1]Ex-Africa 2023'!B929+'[1]Ex-Africa 2023'!B1028+'[1]Ex-Africa 2023'!B1127</f>
        <v>0</v>
      </c>
      <c r="Z28" s="140">
        <f t="shared" si="2"/>
        <v>0</v>
      </c>
    </row>
    <row r="29" spans="1:26" x14ac:dyDescent="0.3">
      <c r="A29" t="s">
        <v>130</v>
      </c>
      <c r="C29" s="139">
        <v>36230</v>
      </c>
      <c r="D29" s="98">
        <v>0</v>
      </c>
      <c r="E29" s="98">
        <v>0</v>
      </c>
      <c r="F29" s="140">
        <v>36230</v>
      </c>
      <c r="H29" s="139">
        <v>60640</v>
      </c>
      <c r="I29" s="98">
        <v>0</v>
      </c>
      <c r="J29" s="98">
        <v>0</v>
      </c>
      <c r="K29" s="140">
        <v>60640</v>
      </c>
      <c r="M29" s="139">
        <f>+'[1]Ex Africa 2021'!B37+'[1]Ex Africa 2021'!B136+'[1]Ex Africa 2021'!B235+'[1]Ex Africa 2021'!B334</f>
        <v>8550</v>
      </c>
      <c r="N29" s="98">
        <f>+'[1]Ex Africa 2021'!B434+'[1]Ex Africa 2021'!B533+'[1]Ex Africa 2021'!B632+'[1]Ex Africa 2021'!B731</f>
        <v>17660</v>
      </c>
      <c r="O29" s="98">
        <f>+'[1]Ex Africa 2021'!B831+'[1]Ex Africa 2021'!B930+'[1]Ex Africa 2021'!B1029+'[1]Ex Africa 2021'!B1128</f>
        <v>0</v>
      </c>
      <c r="P29" s="140">
        <f t="shared" si="0"/>
        <v>26210</v>
      </c>
      <c r="R29" s="139">
        <f>+'[1]Ex Africa 2022'!B37+'[1]Ex Africa 2022'!B136+'[1]Ex Africa 2022'!B235+'[1]Ex Africa 2022'!B334</f>
        <v>0</v>
      </c>
      <c r="S29" s="98">
        <f>+'[1]Ex Africa 2022'!B434+'[1]Ex Africa 2022'!B533+'[1]Ex Africa 2022'!B632+'[1]Ex Africa 2022'!B731</f>
        <v>0</v>
      </c>
      <c r="T29" s="98">
        <f>+'[1]Ex Africa 2022'!B831+'[1]Ex Africa 2022'!B930+'[1]Ex Africa 2022'!B1029+'[1]Ex Africa 2022'!B1128</f>
        <v>0</v>
      </c>
      <c r="U29" s="140">
        <f t="shared" si="1"/>
        <v>0</v>
      </c>
      <c r="W29" s="139">
        <f>+'[1]Ex-Africa 2023'!B37+'[1]Ex-Africa 2023'!B136+'[1]Ex-Africa 2023'!B235+'[1]Ex-Africa 2023'!B334</f>
        <v>125435</v>
      </c>
      <c r="X29" s="98">
        <f>+'[1]Ex-Africa 2023'!B434+'[1]Ex-Africa 2023'!B533+'[1]Ex-Africa 2023'!B632+'[1]Ex-Africa 2023'!B731</f>
        <v>0</v>
      </c>
      <c r="Y29" s="98">
        <f>+'[1]Ex-Africa 2023'!B831+'[1]Ex-Africa 2023'!B930+'[1]Ex-Africa 2023'!B1029+'[1]Ex-Africa 2023'!B1128</f>
        <v>0</v>
      </c>
      <c r="Z29" s="140">
        <f t="shared" si="2"/>
        <v>125435</v>
      </c>
    </row>
    <row r="30" spans="1:26" x14ac:dyDescent="0.3">
      <c r="A30" t="s">
        <v>131</v>
      </c>
      <c r="C30" s="139">
        <v>26500</v>
      </c>
      <c r="D30" s="98">
        <v>4200</v>
      </c>
      <c r="E30" s="98">
        <v>0</v>
      </c>
      <c r="F30" s="140">
        <v>30700</v>
      </c>
      <c r="H30" s="139">
        <v>1101650</v>
      </c>
      <c r="I30" s="98">
        <v>0</v>
      </c>
      <c r="J30" s="98">
        <v>0</v>
      </c>
      <c r="K30" s="140">
        <v>1101650</v>
      </c>
      <c r="M30" s="139">
        <f>+'[1]Ex Africa 2021'!B38+'[1]Ex Africa 2021'!B137+'[1]Ex Africa 2021'!B236+'[1]Ex Africa 2021'!B335</f>
        <v>1500</v>
      </c>
      <c r="N30" s="98">
        <f>+'[1]Ex Africa 2021'!B435+'[1]Ex Africa 2021'!B534+'[1]Ex Africa 2021'!B633+'[1]Ex Africa 2021'!B732</f>
        <v>0</v>
      </c>
      <c r="O30" s="98">
        <f>+'[1]Ex Africa 2021'!B832+'[1]Ex Africa 2021'!B931+'[1]Ex Africa 2021'!B1030+'[1]Ex Africa 2021'!B1129</f>
        <v>0</v>
      </c>
      <c r="P30" s="140">
        <f t="shared" si="0"/>
        <v>1500</v>
      </c>
      <c r="R30" s="139">
        <f>+'[1]Ex Africa 2022'!B38+'[1]Ex Africa 2022'!B137+'[1]Ex Africa 2022'!B236+'[1]Ex Africa 2022'!B335</f>
        <v>750000</v>
      </c>
      <c r="S30" s="98">
        <f>+'[1]Ex Africa 2022'!B435+'[1]Ex Africa 2022'!B534+'[1]Ex Africa 2022'!B633+'[1]Ex Africa 2022'!B732</f>
        <v>0</v>
      </c>
      <c r="T30" s="98">
        <f>+'[1]Ex Africa 2022'!B832+'[1]Ex Africa 2022'!B931+'[1]Ex Africa 2022'!B1030+'[1]Ex Africa 2022'!B1129</f>
        <v>0</v>
      </c>
      <c r="U30" s="140">
        <f t="shared" si="1"/>
        <v>750000</v>
      </c>
      <c r="W30" s="139">
        <f>+'[1]Ex-Africa 2023'!B38+'[1]Ex-Africa 2023'!B137+'[1]Ex-Africa 2023'!B236+'[1]Ex-Africa 2023'!B335</f>
        <v>0</v>
      </c>
      <c r="X30" s="98">
        <f>+'[1]Ex-Africa 2023'!B435+'[1]Ex-Africa 2023'!B534+'[1]Ex-Africa 2023'!B633+'[1]Ex-Africa 2023'!B732</f>
        <v>0</v>
      </c>
      <c r="Y30" s="98">
        <f>+'[1]Ex-Africa 2023'!B832+'[1]Ex-Africa 2023'!B931+'[1]Ex-Africa 2023'!B1030+'[1]Ex-Africa 2023'!B1129</f>
        <v>0</v>
      </c>
      <c r="Z30" s="140">
        <f t="shared" si="2"/>
        <v>0</v>
      </c>
    </row>
    <row r="31" spans="1:26" x14ac:dyDescent="0.3">
      <c r="A31" t="s">
        <v>132</v>
      </c>
      <c r="C31" s="139">
        <v>116872</v>
      </c>
      <c r="D31" s="98">
        <v>0</v>
      </c>
      <c r="E31" s="98">
        <v>0</v>
      </c>
      <c r="F31" s="140">
        <v>116872</v>
      </c>
      <c r="H31" s="139">
        <v>38427</v>
      </c>
      <c r="I31" s="98">
        <v>0</v>
      </c>
      <c r="J31" s="98">
        <v>0</v>
      </c>
      <c r="K31" s="140">
        <v>38427</v>
      </c>
      <c r="M31" s="139">
        <f>+'[1]Ex Africa 2021'!B39+'[1]Ex Africa 2021'!B138+'[1]Ex Africa 2021'!B237+'[1]Ex Africa 2021'!B336</f>
        <v>15600</v>
      </c>
      <c r="N31" s="98">
        <f>+'[1]Ex Africa 2021'!B436+'[1]Ex Africa 2021'!B535+'[1]Ex Africa 2021'!B634+'[1]Ex Africa 2021'!B733</f>
        <v>0</v>
      </c>
      <c r="O31" s="98">
        <f>+'[1]Ex Africa 2021'!B833+'[1]Ex Africa 2021'!B932+'[1]Ex Africa 2021'!B1031+'[1]Ex Africa 2021'!B1130</f>
        <v>0</v>
      </c>
      <c r="P31" s="140">
        <f t="shared" si="0"/>
        <v>15600</v>
      </c>
      <c r="R31" s="139">
        <f>+'[1]Ex Africa 2022'!B39+'[1]Ex Africa 2022'!B138+'[1]Ex Africa 2022'!B237+'[1]Ex Africa 2022'!B336</f>
        <v>66176</v>
      </c>
      <c r="S31" s="98">
        <f>+'[1]Ex Africa 2022'!B436+'[1]Ex Africa 2022'!B535+'[1]Ex Africa 2022'!B634+'[1]Ex Africa 2022'!B733</f>
        <v>0</v>
      </c>
      <c r="T31" s="98">
        <f>+'[1]Ex Africa 2022'!B833+'[1]Ex Africa 2022'!B932+'[1]Ex Africa 2022'!B1031+'[1]Ex Africa 2022'!B1130</f>
        <v>0</v>
      </c>
      <c r="U31" s="140">
        <f t="shared" si="1"/>
        <v>66176</v>
      </c>
      <c r="W31" s="139">
        <f>+'[1]Ex-Africa 2023'!B39+'[1]Ex-Africa 2023'!B138+'[1]Ex-Africa 2023'!B237+'[1]Ex-Africa 2023'!B336</f>
        <v>45702</v>
      </c>
      <c r="X31" s="98">
        <f>+'[1]Ex-Africa 2023'!B436+'[1]Ex-Africa 2023'!B535+'[1]Ex-Africa 2023'!B634+'[1]Ex-Africa 2023'!B733</f>
        <v>0</v>
      </c>
      <c r="Y31" s="98">
        <f>+'[1]Ex-Africa 2023'!B833+'[1]Ex-Africa 2023'!B932+'[1]Ex-Africa 2023'!B1031+'[1]Ex-Africa 2023'!B1130</f>
        <v>0</v>
      </c>
      <c r="Z31" s="140">
        <f t="shared" si="2"/>
        <v>45702</v>
      </c>
    </row>
    <row r="32" spans="1:26" x14ac:dyDescent="0.3">
      <c r="A32" t="s">
        <v>133</v>
      </c>
      <c r="C32" s="139">
        <v>0</v>
      </c>
      <c r="D32" s="98">
        <v>0</v>
      </c>
      <c r="E32" s="98">
        <v>0</v>
      </c>
      <c r="F32" s="140">
        <v>0</v>
      </c>
      <c r="H32" s="139">
        <v>20700</v>
      </c>
      <c r="I32" s="98">
        <v>0</v>
      </c>
      <c r="J32" s="98">
        <v>0</v>
      </c>
      <c r="K32" s="140">
        <v>20700</v>
      </c>
      <c r="M32" s="139">
        <f>+'[1]Ex Africa 2021'!B40+'[1]Ex Africa 2021'!B139+'[1]Ex Africa 2021'!B238+'[1]Ex Africa 2021'!B337</f>
        <v>0</v>
      </c>
      <c r="N32" s="98">
        <f>+'[1]Ex Africa 2021'!B437+'[1]Ex Africa 2021'!B536+'[1]Ex Africa 2021'!B635+'[1]Ex Africa 2021'!B734</f>
        <v>0</v>
      </c>
      <c r="O32" s="98">
        <f>+'[1]Ex Africa 2021'!B834+'[1]Ex Africa 2021'!B933+'[1]Ex Africa 2021'!B1032+'[1]Ex Africa 2021'!B1131</f>
        <v>0</v>
      </c>
      <c r="P32" s="140">
        <f t="shared" si="0"/>
        <v>0</v>
      </c>
      <c r="R32" s="139">
        <f>+'[1]Ex Africa 2022'!B40+'[1]Ex Africa 2022'!B139+'[1]Ex Africa 2022'!B238+'[1]Ex Africa 2022'!B337</f>
        <v>0</v>
      </c>
      <c r="S32" s="98">
        <f>+'[1]Ex Africa 2022'!B437+'[1]Ex Africa 2022'!B536+'[1]Ex Africa 2022'!B635+'[1]Ex Africa 2022'!B734</f>
        <v>0</v>
      </c>
      <c r="T32" s="98">
        <f>+'[1]Ex Africa 2022'!B834+'[1]Ex Africa 2022'!B933+'[1]Ex Africa 2022'!B1032+'[1]Ex Africa 2022'!B1131</f>
        <v>0</v>
      </c>
      <c r="U32" s="140">
        <f t="shared" si="1"/>
        <v>0</v>
      </c>
      <c r="W32" s="139">
        <f>+'[1]Ex-Africa 2023'!B40+'[1]Ex-Africa 2023'!B139+'[1]Ex-Africa 2023'!B238+'[1]Ex-Africa 2023'!B337</f>
        <v>0</v>
      </c>
      <c r="X32" s="98">
        <f>+'[1]Ex-Africa 2023'!B437+'[1]Ex-Africa 2023'!B536+'[1]Ex-Africa 2023'!B635+'[1]Ex-Africa 2023'!B734</f>
        <v>0</v>
      </c>
      <c r="Y32" s="98">
        <f>+'[1]Ex-Africa 2023'!B834+'[1]Ex-Africa 2023'!B933+'[1]Ex-Africa 2023'!B1032+'[1]Ex-Africa 2023'!B1131</f>
        <v>0</v>
      </c>
      <c r="Z32" s="140">
        <f t="shared" si="2"/>
        <v>0</v>
      </c>
    </row>
    <row r="33" spans="1:26" x14ac:dyDescent="0.3">
      <c r="A33" t="s">
        <v>134</v>
      </c>
      <c r="C33" s="139">
        <v>30059916</v>
      </c>
      <c r="D33" s="98">
        <v>0</v>
      </c>
      <c r="E33" s="98">
        <v>0</v>
      </c>
      <c r="F33" s="140">
        <v>30059916</v>
      </c>
      <c r="H33" s="139">
        <v>28410498</v>
      </c>
      <c r="I33" s="98">
        <v>0</v>
      </c>
      <c r="J33" s="98">
        <v>0</v>
      </c>
      <c r="K33" s="140">
        <v>28410498</v>
      </c>
      <c r="M33" s="139">
        <f>+'[1]Ex Africa 2021'!B41+'[1]Ex Africa 2021'!B140+'[1]Ex Africa 2021'!B239+'[1]Ex Africa 2021'!B338</f>
        <v>72073</v>
      </c>
      <c r="N33" s="98">
        <f>+'[1]Ex Africa 2021'!B438+'[1]Ex Africa 2021'!B537+'[1]Ex Africa 2021'!B636+'[1]Ex Africa 2021'!B735</f>
        <v>0</v>
      </c>
      <c r="O33" s="98">
        <f>+'[1]Ex Africa 2021'!B835+'[1]Ex Africa 2021'!B934+'[1]Ex Africa 2021'!B1033+'[1]Ex Africa 2021'!B1132</f>
        <v>0</v>
      </c>
      <c r="P33" s="140">
        <f t="shared" si="0"/>
        <v>72073</v>
      </c>
      <c r="R33" s="139">
        <f>+'[1]Ex Africa 2022'!B41+'[1]Ex Africa 2022'!B140+'[1]Ex Africa 2022'!B239+'[1]Ex Africa 2022'!B338</f>
        <v>230000</v>
      </c>
      <c r="S33" s="98">
        <f>+'[1]Ex Africa 2022'!B438+'[1]Ex Africa 2022'!B537+'[1]Ex Africa 2022'!B636+'[1]Ex Africa 2022'!B735</f>
        <v>0</v>
      </c>
      <c r="T33" s="98">
        <f>+'[1]Ex Africa 2022'!B835+'[1]Ex Africa 2022'!B934+'[1]Ex Africa 2022'!B1033+'[1]Ex Africa 2022'!B1132</f>
        <v>0</v>
      </c>
      <c r="U33" s="140">
        <f t="shared" si="1"/>
        <v>230000</v>
      </c>
      <c r="W33" s="139">
        <f>+'[1]Ex-Africa 2023'!B41+'[1]Ex-Africa 2023'!B140+'[1]Ex-Africa 2023'!B239+'[1]Ex-Africa 2023'!B338</f>
        <v>4318709</v>
      </c>
      <c r="X33" s="98">
        <f>+'[1]Ex-Africa 2023'!B438+'[1]Ex-Africa 2023'!B537+'[1]Ex-Africa 2023'!B636+'[1]Ex-Africa 2023'!B735</f>
        <v>0</v>
      </c>
      <c r="Y33" s="98">
        <f>+'[1]Ex-Africa 2023'!B835+'[1]Ex-Africa 2023'!B934+'[1]Ex-Africa 2023'!B1033+'[1]Ex-Africa 2023'!B1132</f>
        <v>0</v>
      </c>
      <c r="Z33" s="140">
        <f t="shared" si="2"/>
        <v>4318709</v>
      </c>
    </row>
    <row r="34" spans="1:26" x14ac:dyDescent="0.3">
      <c r="A34" t="s">
        <v>135</v>
      </c>
      <c r="C34" s="139">
        <v>4083259</v>
      </c>
      <c r="D34" s="98">
        <v>3000</v>
      </c>
      <c r="E34" s="98">
        <v>0</v>
      </c>
      <c r="F34" s="140">
        <v>4086259</v>
      </c>
      <c r="H34" s="139">
        <v>152000</v>
      </c>
      <c r="I34" s="98">
        <v>0</v>
      </c>
      <c r="J34" s="98">
        <v>0</v>
      </c>
      <c r="K34" s="140">
        <v>152000</v>
      </c>
      <c r="M34" s="139">
        <f>+'[1]Ex Africa 2021'!B42+'[1]Ex Africa 2021'!B141+'[1]Ex Africa 2021'!B240+'[1]Ex Africa 2021'!B339</f>
        <v>85645</v>
      </c>
      <c r="N34" s="98">
        <f>+'[1]Ex Africa 2021'!B439+'[1]Ex Africa 2021'!B538+'[1]Ex Africa 2021'!B637+'[1]Ex Africa 2021'!B736</f>
        <v>0</v>
      </c>
      <c r="O34" s="98">
        <f>+'[1]Ex Africa 2021'!B836+'[1]Ex Africa 2021'!B935+'[1]Ex Africa 2021'!B1034+'[1]Ex Africa 2021'!B1133</f>
        <v>0</v>
      </c>
      <c r="P34" s="140">
        <f t="shared" si="0"/>
        <v>85645</v>
      </c>
      <c r="R34" s="139">
        <f>+'[1]Ex Africa 2022'!B42+'[1]Ex Africa 2022'!B141+'[1]Ex Africa 2022'!B240+'[1]Ex Africa 2022'!B339</f>
        <v>2630721</v>
      </c>
      <c r="S34" s="98">
        <f>+'[1]Ex Africa 2022'!B439+'[1]Ex Africa 2022'!B538+'[1]Ex Africa 2022'!B637+'[1]Ex Africa 2022'!B736</f>
        <v>0</v>
      </c>
      <c r="T34" s="98">
        <f>+'[1]Ex Africa 2022'!B836+'[1]Ex Africa 2022'!B935+'[1]Ex Africa 2022'!B1034+'[1]Ex Africa 2022'!B1133</f>
        <v>0</v>
      </c>
      <c r="U34" s="140">
        <f t="shared" si="1"/>
        <v>2630721</v>
      </c>
      <c r="W34" s="139">
        <f>+'[1]Ex-Africa 2023'!B42+'[1]Ex-Africa 2023'!B141+'[1]Ex-Africa 2023'!B240+'[1]Ex-Africa 2023'!B339</f>
        <v>5100</v>
      </c>
      <c r="X34" s="98">
        <f>+'[1]Ex-Africa 2023'!B439+'[1]Ex-Africa 2023'!B538+'[1]Ex-Africa 2023'!B637+'[1]Ex-Africa 2023'!B736</f>
        <v>0</v>
      </c>
      <c r="Y34" s="98">
        <f>+'[1]Ex-Africa 2023'!B836+'[1]Ex-Africa 2023'!B935+'[1]Ex-Africa 2023'!B1034+'[1]Ex-Africa 2023'!B1133</f>
        <v>0</v>
      </c>
      <c r="Z34" s="140">
        <f t="shared" si="2"/>
        <v>5100</v>
      </c>
    </row>
    <row r="35" spans="1:26" x14ac:dyDescent="0.3">
      <c r="A35" t="s">
        <v>138</v>
      </c>
      <c r="C35" s="139">
        <v>2000</v>
      </c>
      <c r="D35" s="98">
        <v>0</v>
      </c>
      <c r="E35" s="98">
        <v>0</v>
      </c>
      <c r="F35" s="140">
        <v>2000</v>
      </c>
      <c r="H35" s="139">
        <v>0</v>
      </c>
      <c r="I35" s="98">
        <v>0</v>
      </c>
      <c r="J35" s="98">
        <v>0</v>
      </c>
      <c r="K35" s="140">
        <v>0</v>
      </c>
      <c r="M35" s="139">
        <f>+'[1]Ex Africa 2021'!B45+'[1]Ex Africa 2021'!B144+'[1]Ex Africa 2021'!B243+'[1]Ex Africa 2021'!B342</f>
        <v>0</v>
      </c>
      <c r="N35" s="98">
        <f>+'[1]Ex Africa 2021'!B442+'[1]Ex Africa 2021'!B541+'[1]Ex Africa 2021'!B640+'[1]Ex Africa 2021'!B739</f>
        <v>0</v>
      </c>
      <c r="O35" s="98">
        <f>+'[1]Ex Africa 2021'!B839+'[1]Ex Africa 2021'!B938+'[1]Ex Africa 2021'!B1037+'[1]Ex Africa 2021'!B1136</f>
        <v>0</v>
      </c>
      <c r="P35" s="140">
        <f t="shared" si="0"/>
        <v>0</v>
      </c>
      <c r="R35" s="139">
        <f>+'[1]Ex Africa 2022'!B45+'[1]Ex Africa 2022'!B144+'[1]Ex Africa 2022'!B243+'[1]Ex Africa 2022'!B342</f>
        <v>0</v>
      </c>
      <c r="S35" s="98">
        <f>+'[1]Ex Africa 2022'!B442+'[1]Ex Africa 2022'!B541+'[1]Ex Africa 2022'!B640+'[1]Ex Africa 2022'!B739</f>
        <v>0</v>
      </c>
      <c r="T35" s="98">
        <f>+'[1]Ex Africa 2022'!B839+'[1]Ex Africa 2022'!B938+'[1]Ex Africa 2022'!B1037+'[1]Ex Africa 2022'!B1136</f>
        <v>0</v>
      </c>
      <c r="U35" s="140">
        <f t="shared" si="1"/>
        <v>0</v>
      </c>
      <c r="W35" s="139">
        <f>+'[1]Ex-Africa 2023'!B45+'[1]Ex-Africa 2023'!B144+'[1]Ex-Africa 2023'!B243+'[1]Ex-Africa 2023'!B342</f>
        <v>26400</v>
      </c>
      <c r="X35" s="98">
        <f>+'[1]Ex-Africa 2023'!B442+'[1]Ex-Africa 2023'!B541+'[1]Ex-Africa 2023'!B640+'[1]Ex-Africa 2023'!B739</f>
        <v>0</v>
      </c>
      <c r="Y35" s="98">
        <f>+'[1]Ex-Africa 2023'!B839+'[1]Ex-Africa 2023'!B938+'[1]Ex-Africa 2023'!B1037+'[1]Ex-Africa 2023'!B1136</f>
        <v>0</v>
      </c>
      <c r="Z35" s="140">
        <f t="shared" si="2"/>
        <v>26400</v>
      </c>
    </row>
    <row r="36" spans="1:26" x14ac:dyDescent="0.3">
      <c r="A36" t="s">
        <v>196</v>
      </c>
      <c r="C36" s="139">
        <v>1157331</v>
      </c>
      <c r="D36" s="98">
        <v>0</v>
      </c>
      <c r="E36" s="98">
        <v>0</v>
      </c>
      <c r="F36" s="140">
        <v>1157331</v>
      </c>
      <c r="H36" s="139">
        <v>108600</v>
      </c>
      <c r="I36" s="98">
        <v>0</v>
      </c>
      <c r="J36" s="98">
        <v>0</v>
      </c>
      <c r="K36" s="140">
        <v>108600</v>
      </c>
      <c r="M36" s="139">
        <f>+'[1]Ex Africa 2021'!B50+'[1]Ex Africa 2021'!B149+'[1]Ex Africa 2021'!B248+'[1]Ex Africa 2021'!B347</f>
        <v>100550</v>
      </c>
      <c r="N36" s="98">
        <f>+'[1]Ex Africa 2021'!B447+'[1]Ex Africa 2021'!B546+'[1]Ex Africa 2021'!B645+'[1]Ex Africa 2021'!B744</f>
        <v>0</v>
      </c>
      <c r="O36" s="98">
        <f>+'[1]Ex Africa 2021'!B844+'[1]Ex Africa 2021'!B943+'[1]Ex Africa 2021'!B1042+'[1]Ex Africa 2021'!B1141</f>
        <v>0</v>
      </c>
      <c r="P36" s="140">
        <f t="shared" si="0"/>
        <v>100550</v>
      </c>
      <c r="R36" s="139">
        <f>+'[1]Ex Africa 2022'!B50+'[1]Ex Africa 2022'!B149+'[1]Ex Africa 2022'!B248+'[1]Ex Africa 2022'!B347</f>
        <v>922445</v>
      </c>
      <c r="S36" s="98">
        <f>+'[1]Ex Africa 2022'!B447+'[1]Ex Africa 2022'!B546+'[1]Ex Africa 2022'!B645+'[1]Ex Africa 2022'!B744</f>
        <v>0</v>
      </c>
      <c r="T36" s="98">
        <f>+'[1]Ex Africa 2022'!B844+'[1]Ex Africa 2022'!B943+'[1]Ex Africa 2022'!B1042+'[1]Ex Africa 2022'!B1141</f>
        <v>0</v>
      </c>
      <c r="U36" s="140">
        <f t="shared" si="1"/>
        <v>922445</v>
      </c>
      <c r="W36" s="139">
        <f>+'[1]Ex-Africa 2023'!B50+'[1]Ex-Africa 2023'!B149+'[1]Ex-Africa 2023'!B248+'[1]Ex-Africa 2023'!B347</f>
        <v>98650</v>
      </c>
      <c r="X36" s="98">
        <f>+'[1]Ex-Africa 2023'!B447+'[1]Ex-Africa 2023'!B546+'[1]Ex-Africa 2023'!B645+'[1]Ex-Africa 2023'!B744</f>
        <v>0</v>
      </c>
      <c r="Y36" s="98">
        <f>+'[1]Ex-Africa 2023'!B844+'[1]Ex-Africa 2023'!B943+'[1]Ex-Africa 2023'!B1042+'[1]Ex-Africa 2023'!B1141</f>
        <v>0</v>
      </c>
      <c r="Z36" s="140">
        <f t="shared" si="2"/>
        <v>98650</v>
      </c>
    </row>
    <row r="37" spans="1:26" x14ac:dyDescent="0.3">
      <c r="A37" t="s">
        <v>146</v>
      </c>
      <c r="C37" s="139">
        <v>230873</v>
      </c>
      <c r="D37" s="98">
        <v>1000</v>
      </c>
      <c r="E37" s="98">
        <v>0</v>
      </c>
      <c r="F37" s="140">
        <v>231873</v>
      </c>
      <c r="H37" s="139">
        <v>26000</v>
      </c>
      <c r="I37" s="98">
        <v>0</v>
      </c>
      <c r="J37" s="98">
        <v>0</v>
      </c>
      <c r="K37" s="140">
        <v>26000</v>
      </c>
      <c r="M37" s="139">
        <f>+'[1]Ex Africa 2021'!B53+'[1]Ex Africa 2021'!B152+'[1]Ex Africa 2021'!B251+'[1]Ex Africa 2021'!B350</f>
        <v>0</v>
      </c>
      <c r="N37" s="98">
        <f>+'[1]Ex Africa 2021'!B450+'[1]Ex Africa 2021'!B549+'[1]Ex Africa 2021'!B648+'[1]Ex Africa 2021'!B747</f>
        <v>0</v>
      </c>
      <c r="O37" s="98">
        <f>+'[1]Ex Africa 2021'!B847+'[1]Ex Africa 2021'!B946+'[1]Ex Africa 2021'!B1045+'[1]Ex Africa 2021'!B1144</f>
        <v>0</v>
      </c>
      <c r="P37" s="140">
        <f t="shared" si="0"/>
        <v>0</v>
      </c>
      <c r="R37" s="139">
        <f>+'[1]Ex Africa 2022'!B53+'[1]Ex Africa 2022'!B152+'[1]Ex Africa 2022'!B251+'[1]Ex Africa 2022'!B350</f>
        <v>147400</v>
      </c>
      <c r="S37" s="98">
        <f>+'[1]Ex Africa 2022'!B450+'[1]Ex Africa 2022'!B549+'[1]Ex Africa 2022'!B648+'[1]Ex Africa 2022'!B747</f>
        <v>0</v>
      </c>
      <c r="T37" s="98">
        <f>+'[1]Ex Africa 2022'!B847+'[1]Ex Africa 2022'!B946+'[1]Ex Africa 2022'!B1045+'[1]Ex Africa 2022'!B1144</f>
        <v>0</v>
      </c>
      <c r="U37" s="140">
        <f t="shared" si="1"/>
        <v>147400</v>
      </c>
      <c r="W37" s="139">
        <f>+'[1]Ex-Africa 2023'!B53+'[1]Ex-Africa 2023'!B152+'[1]Ex-Africa 2023'!B251+'[1]Ex-Africa 2023'!B350</f>
        <v>82700</v>
      </c>
      <c r="X37" s="98">
        <f>+'[1]Ex-Africa 2023'!B450+'[1]Ex-Africa 2023'!B549+'[1]Ex-Africa 2023'!B648+'[1]Ex-Africa 2023'!B747</f>
        <v>0</v>
      </c>
      <c r="Y37" s="98">
        <f>+'[1]Ex-Africa 2023'!B847+'[1]Ex-Africa 2023'!B946+'[1]Ex-Africa 2023'!B1045+'[1]Ex-Africa 2023'!B1144</f>
        <v>0</v>
      </c>
      <c r="Z37" s="140">
        <f t="shared" si="2"/>
        <v>82700</v>
      </c>
    </row>
    <row r="38" spans="1:26" x14ac:dyDescent="0.3">
      <c r="A38" t="s">
        <v>148</v>
      </c>
      <c r="C38" s="139">
        <v>6000</v>
      </c>
      <c r="D38" s="98">
        <v>0</v>
      </c>
      <c r="E38" s="98">
        <v>0</v>
      </c>
      <c r="F38" s="140">
        <v>6000</v>
      </c>
      <c r="H38" s="139">
        <v>0</v>
      </c>
      <c r="I38" s="98">
        <v>0</v>
      </c>
      <c r="J38" s="98">
        <v>0</v>
      </c>
      <c r="K38" s="140">
        <v>0</v>
      </c>
      <c r="M38" s="139">
        <f>+'[1]Ex Africa 2021'!B55+'[1]Ex Africa 2021'!B154+'[1]Ex Africa 2021'!B253+'[1]Ex Africa 2021'!B352</f>
        <v>0</v>
      </c>
      <c r="N38" s="98">
        <f>+'[1]Ex Africa 2021'!B452+'[1]Ex Africa 2021'!B551+'[1]Ex Africa 2021'!B650+'[1]Ex Africa 2021'!B749</f>
        <v>0</v>
      </c>
      <c r="O38" s="98">
        <f>+'[1]Ex Africa 2021'!B849+'[1]Ex Africa 2021'!B948+'[1]Ex Africa 2021'!B1047+'[1]Ex Africa 2021'!B1146</f>
        <v>0</v>
      </c>
      <c r="P38" s="140">
        <f t="shared" si="0"/>
        <v>0</v>
      </c>
      <c r="R38" s="139">
        <f>+'[1]Ex Africa 2022'!B55+'[1]Ex Africa 2022'!B154+'[1]Ex Africa 2022'!B253+'[1]Ex Africa 2022'!B352</f>
        <v>0</v>
      </c>
      <c r="S38" s="98">
        <f>+'[1]Ex Africa 2022'!B452+'[1]Ex Africa 2022'!B551+'[1]Ex Africa 2022'!B650+'[1]Ex Africa 2022'!B749</f>
        <v>0</v>
      </c>
      <c r="T38" s="98">
        <f>+'[1]Ex Africa 2022'!B849+'[1]Ex Africa 2022'!B948+'[1]Ex Africa 2022'!B1047+'[1]Ex Africa 2022'!B1146</f>
        <v>0</v>
      </c>
      <c r="U38" s="140">
        <f t="shared" si="1"/>
        <v>0</v>
      </c>
      <c r="W38" s="139">
        <f>+'[1]Ex-Africa 2023'!B55+'[1]Ex-Africa 2023'!B154+'[1]Ex-Africa 2023'!B253+'[1]Ex-Africa 2023'!B352</f>
        <v>3000</v>
      </c>
      <c r="X38" s="98">
        <f>+'[1]Ex-Africa 2023'!B452+'[1]Ex-Africa 2023'!B551+'[1]Ex-Africa 2023'!B650+'[1]Ex-Africa 2023'!B749</f>
        <v>0</v>
      </c>
      <c r="Y38" s="98">
        <f>+'[1]Ex-Africa 2023'!B849+'[1]Ex-Africa 2023'!B948+'[1]Ex-Africa 2023'!B1047+'[1]Ex-Africa 2023'!B1146</f>
        <v>0</v>
      </c>
      <c r="Z38" s="140">
        <f t="shared" si="2"/>
        <v>3000</v>
      </c>
    </row>
    <row r="39" spans="1:26" x14ac:dyDescent="0.3">
      <c r="A39" t="s">
        <v>150</v>
      </c>
      <c r="C39" s="139">
        <v>70000</v>
      </c>
      <c r="D39" s="98">
        <v>0</v>
      </c>
      <c r="E39" s="98">
        <v>0</v>
      </c>
      <c r="F39" s="140">
        <v>70000</v>
      </c>
      <c r="H39" s="139">
        <v>50000</v>
      </c>
      <c r="I39" s="98">
        <v>0</v>
      </c>
      <c r="J39" s="98">
        <v>0</v>
      </c>
      <c r="K39" s="140">
        <v>50000</v>
      </c>
      <c r="M39" s="139">
        <f>+'[1]Ex Africa 2021'!B57+'[1]Ex Africa 2021'!B156+'[1]Ex Africa 2021'!B255+'[1]Ex Africa 2021'!B354</f>
        <v>88500</v>
      </c>
      <c r="N39" s="98">
        <f>+'[1]Ex Africa 2021'!B454+'[1]Ex Africa 2021'!B553+'[1]Ex Africa 2021'!B652+'[1]Ex Africa 2021'!B751</f>
        <v>0</v>
      </c>
      <c r="O39" s="98">
        <f>+'[1]Ex Africa 2021'!B851+'[1]Ex Africa 2021'!B950+'[1]Ex Africa 2021'!B1049+'[1]Ex Africa 2021'!B1148</f>
        <v>0</v>
      </c>
      <c r="P39" s="140">
        <f t="shared" si="0"/>
        <v>88500</v>
      </c>
      <c r="R39" s="139">
        <f>+'[1]Ex Africa 2022'!B57+'[1]Ex Africa 2022'!B156+'[1]Ex Africa 2022'!B255+'[1]Ex Africa 2022'!B354</f>
        <v>0</v>
      </c>
      <c r="S39" s="98">
        <f>+'[1]Ex Africa 2022'!B454+'[1]Ex Africa 2022'!B553+'[1]Ex Africa 2022'!B652+'[1]Ex Africa 2022'!B751</f>
        <v>0</v>
      </c>
      <c r="T39" s="98">
        <f>+'[1]Ex Africa 2022'!B851+'[1]Ex Africa 2022'!B950+'[1]Ex Africa 2022'!B1049+'[1]Ex Africa 2022'!B1148</f>
        <v>0</v>
      </c>
      <c r="U39" s="140">
        <f t="shared" si="1"/>
        <v>0</v>
      </c>
      <c r="W39" s="139">
        <f>+'[1]Ex-Africa 2023'!B57+'[1]Ex-Africa 2023'!B156+'[1]Ex-Africa 2023'!B255+'[1]Ex-Africa 2023'!B354</f>
        <v>60000</v>
      </c>
      <c r="X39" s="98">
        <f>+'[1]Ex-Africa 2023'!B454+'[1]Ex-Africa 2023'!B553+'[1]Ex-Africa 2023'!B652+'[1]Ex-Africa 2023'!B751</f>
        <v>0</v>
      </c>
      <c r="Y39" s="98">
        <f>+'[1]Ex-Africa 2023'!B851+'[1]Ex-Africa 2023'!B950+'[1]Ex-Africa 2023'!B1049+'[1]Ex-Africa 2023'!B1148</f>
        <v>0</v>
      </c>
      <c r="Z39" s="140">
        <f t="shared" si="2"/>
        <v>60000</v>
      </c>
    </row>
    <row r="40" spans="1:26" x14ac:dyDescent="0.3">
      <c r="A40" t="s">
        <v>197</v>
      </c>
      <c r="C40" s="139">
        <v>0</v>
      </c>
      <c r="D40" s="98">
        <v>0</v>
      </c>
      <c r="E40" s="98">
        <v>0</v>
      </c>
      <c r="F40" s="140">
        <v>0</v>
      </c>
      <c r="H40" s="139">
        <v>500</v>
      </c>
      <c r="I40" s="98">
        <v>0</v>
      </c>
      <c r="J40" s="98">
        <v>0</v>
      </c>
      <c r="K40" s="140">
        <v>500</v>
      </c>
      <c r="M40" s="139">
        <f>+'[1]Ex Africa 2021'!B58+'[1]Ex Africa 2021'!B157+'[1]Ex Africa 2021'!B256+'[1]Ex Africa 2021'!B355</f>
        <v>0</v>
      </c>
      <c r="N40" s="98">
        <f>+'[1]Ex Africa 2021'!B455+'[1]Ex Africa 2021'!B554+'[1]Ex Africa 2021'!B653+'[1]Ex Africa 2021'!B752</f>
        <v>0</v>
      </c>
      <c r="O40" s="98">
        <f>+'[1]Ex Africa 2021'!B852+'[1]Ex Africa 2021'!B951+'[1]Ex Africa 2021'!B1050+'[1]Ex Africa 2021'!B1149</f>
        <v>0</v>
      </c>
      <c r="P40" s="140">
        <f t="shared" si="0"/>
        <v>0</v>
      </c>
      <c r="R40" s="139">
        <f>+'[1]Ex Africa 2022'!B58+'[1]Ex Africa 2022'!B157+'[1]Ex Africa 2022'!B256+'[1]Ex Africa 2022'!B355</f>
        <v>0</v>
      </c>
      <c r="S40" s="98">
        <f>+'[1]Ex Africa 2022'!B455+'[1]Ex Africa 2022'!B554+'[1]Ex Africa 2022'!B653+'[1]Ex Africa 2022'!B752</f>
        <v>0</v>
      </c>
      <c r="T40" s="98">
        <f>+'[1]Ex Africa 2022'!B852+'[1]Ex Africa 2022'!B951+'[1]Ex Africa 2022'!B1050+'[1]Ex Africa 2022'!B1149</f>
        <v>0</v>
      </c>
      <c r="U40" s="140">
        <f t="shared" si="1"/>
        <v>0</v>
      </c>
      <c r="W40" s="139">
        <f>+'[1]Ex-Africa 2023'!B58+'[1]Ex-Africa 2023'!B157+'[1]Ex-Africa 2023'!B256+'[1]Ex-Africa 2023'!B355</f>
        <v>0</v>
      </c>
      <c r="X40" s="98">
        <f>+'[1]Ex-Africa 2023'!B455+'[1]Ex-Africa 2023'!B554+'[1]Ex-Africa 2023'!B653+'[1]Ex-Africa 2023'!B752</f>
        <v>0</v>
      </c>
      <c r="Y40" s="98">
        <f>+'[1]Ex-Africa 2023'!B852+'[1]Ex-Africa 2023'!B951+'[1]Ex-Africa 2023'!B1050+'[1]Ex-Africa 2023'!B1149</f>
        <v>0</v>
      </c>
      <c r="Z40" s="140">
        <f t="shared" si="2"/>
        <v>0</v>
      </c>
    </row>
    <row r="41" spans="1:26" x14ac:dyDescent="0.3">
      <c r="A41" t="s">
        <v>152</v>
      </c>
      <c r="C41" s="139">
        <v>4000</v>
      </c>
      <c r="D41" s="98">
        <v>0</v>
      </c>
      <c r="E41" s="98">
        <v>0</v>
      </c>
      <c r="F41" s="140">
        <v>4000</v>
      </c>
      <c r="H41" s="139">
        <v>0</v>
      </c>
      <c r="I41" s="98">
        <v>0</v>
      </c>
      <c r="J41" s="98">
        <v>0</v>
      </c>
      <c r="K41" s="140">
        <v>0</v>
      </c>
      <c r="M41" s="139">
        <f>+'[1]Ex Africa 2021'!B59+'[1]Ex Africa 2021'!B158+'[1]Ex Africa 2021'!B257+'[1]Ex Africa 2021'!B356</f>
        <v>3600</v>
      </c>
      <c r="N41" s="98">
        <f>+'[1]Ex Africa 2021'!B456+'[1]Ex Africa 2021'!B555+'[1]Ex Africa 2021'!B654+'[1]Ex Africa 2021'!B753</f>
        <v>0</v>
      </c>
      <c r="O41" s="98">
        <f>+'[1]Ex Africa 2021'!B853+'[1]Ex Africa 2021'!B952+'[1]Ex Africa 2021'!B1051+'[1]Ex Africa 2021'!B1150</f>
        <v>0</v>
      </c>
      <c r="P41" s="140">
        <f t="shared" si="0"/>
        <v>3600</v>
      </c>
      <c r="R41" s="139">
        <f>+'[1]Ex Africa 2022'!B59+'[1]Ex Africa 2022'!B158+'[1]Ex Africa 2022'!B257+'[1]Ex Africa 2022'!B356</f>
        <v>3600</v>
      </c>
      <c r="S41" s="98">
        <f>+'[1]Ex Africa 2022'!B456+'[1]Ex Africa 2022'!B555+'[1]Ex Africa 2022'!B654+'[1]Ex Africa 2022'!B753</f>
        <v>0</v>
      </c>
      <c r="T41" s="98">
        <f>+'[1]Ex Africa 2022'!B853+'[1]Ex Africa 2022'!B952+'[1]Ex Africa 2022'!B1051+'[1]Ex Africa 2022'!B1150</f>
        <v>0</v>
      </c>
      <c r="U41" s="140">
        <f t="shared" si="1"/>
        <v>3600</v>
      </c>
      <c r="W41" s="139">
        <f>+'[1]Ex-Africa 2023'!B59+'[1]Ex-Africa 2023'!B158+'[1]Ex-Africa 2023'!B257+'[1]Ex-Africa 2023'!B356</f>
        <v>8500</v>
      </c>
      <c r="X41" s="98">
        <f>+'[1]Ex-Africa 2023'!B456+'[1]Ex-Africa 2023'!B555+'[1]Ex-Africa 2023'!B654+'[1]Ex-Africa 2023'!B753</f>
        <v>0</v>
      </c>
      <c r="Y41" s="98">
        <f>+'[1]Ex-Africa 2023'!B853+'[1]Ex-Africa 2023'!B952+'[1]Ex-Africa 2023'!B1051+'[1]Ex-Africa 2023'!B1150</f>
        <v>0</v>
      </c>
      <c r="Z41" s="140">
        <f t="shared" si="2"/>
        <v>8500</v>
      </c>
    </row>
    <row r="42" spans="1:26" x14ac:dyDescent="0.3">
      <c r="A42" t="s">
        <v>153</v>
      </c>
      <c r="C42" s="139">
        <v>6949482</v>
      </c>
      <c r="D42" s="98">
        <v>0</v>
      </c>
      <c r="E42" s="98">
        <v>0</v>
      </c>
      <c r="F42" s="140">
        <v>6949482</v>
      </c>
      <c r="H42" s="139">
        <v>1170480</v>
      </c>
      <c r="I42" s="98">
        <v>0</v>
      </c>
      <c r="J42" s="98">
        <v>0</v>
      </c>
      <c r="K42" s="140">
        <v>1170480</v>
      </c>
      <c r="M42" s="139">
        <f>+'[1]Ex Africa 2021'!B60+'[1]Ex Africa 2021'!B159+'[1]Ex Africa 2021'!B258+'[1]Ex Africa 2021'!B357</f>
        <v>475100</v>
      </c>
      <c r="N42" s="98">
        <f>+'[1]Ex Africa 2021'!B457+'[1]Ex Africa 2021'!B556+'[1]Ex Africa 2021'!B655+'[1]Ex Africa 2021'!B754</f>
        <v>0</v>
      </c>
      <c r="O42" s="98">
        <f>+'[1]Ex Africa 2021'!B854+'[1]Ex Africa 2021'!B953+'[1]Ex Africa 2021'!B1052+'[1]Ex Africa 2021'!B1151</f>
        <v>0</v>
      </c>
      <c r="P42" s="140">
        <f t="shared" si="0"/>
        <v>475100</v>
      </c>
      <c r="R42" s="139">
        <f>+'[1]Ex Africa 2022'!B60+'[1]Ex Africa 2022'!B159+'[1]Ex Africa 2022'!B258+'[1]Ex Africa 2022'!B357</f>
        <v>1968700</v>
      </c>
      <c r="S42" s="98">
        <f>+'[1]Ex Africa 2022'!B457+'[1]Ex Africa 2022'!B556+'[1]Ex Africa 2022'!B655+'[1]Ex Africa 2022'!B754</f>
        <v>0</v>
      </c>
      <c r="T42" s="98">
        <f>+'[1]Ex Africa 2022'!B854+'[1]Ex Africa 2022'!B953+'[1]Ex Africa 2022'!B1052+'[1]Ex Africa 2022'!B1151</f>
        <v>0</v>
      </c>
      <c r="U42" s="140">
        <f t="shared" si="1"/>
        <v>1968700</v>
      </c>
      <c r="W42" s="139">
        <f>+'[1]Ex-Africa 2023'!B60+'[1]Ex-Africa 2023'!B159+'[1]Ex-Africa 2023'!B258+'[1]Ex-Africa 2023'!B357</f>
        <v>2014600</v>
      </c>
      <c r="X42" s="98">
        <f>+'[1]Ex-Africa 2023'!B457+'[1]Ex-Africa 2023'!B556+'[1]Ex-Africa 2023'!B655+'[1]Ex-Africa 2023'!B754</f>
        <v>0</v>
      </c>
      <c r="Y42" s="98">
        <f>+'[1]Ex-Africa 2023'!B854+'[1]Ex-Africa 2023'!B953+'[1]Ex-Africa 2023'!B1052+'[1]Ex-Africa 2023'!B1151</f>
        <v>0</v>
      </c>
      <c r="Z42" s="140">
        <f t="shared" si="2"/>
        <v>2014600</v>
      </c>
    </row>
    <row r="43" spans="1:26" x14ac:dyDescent="0.3">
      <c r="A43" t="s">
        <v>154</v>
      </c>
      <c r="C43" s="139">
        <v>634083</v>
      </c>
      <c r="D43" s="98">
        <v>0</v>
      </c>
      <c r="E43" s="98">
        <v>0</v>
      </c>
      <c r="F43" s="140">
        <v>634083</v>
      </c>
      <c r="H43" s="139">
        <v>197790</v>
      </c>
      <c r="I43" s="98">
        <v>0</v>
      </c>
      <c r="J43" s="98">
        <v>0</v>
      </c>
      <c r="K43" s="140">
        <v>197790</v>
      </c>
      <c r="M43" s="139">
        <f>+'[1]Ex Africa 2021'!B61+'[1]Ex Africa 2021'!B160+'[1]Ex Africa 2021'!B259+'[1]Ex Africa 2021'!B358</f>
        <v>108772</v>
      </c>
      <c r="N43" s="98">
        <f>+'[1]Ex Africa 2021'!B458+'[1]Ex Africa 2021'!B557+'[1]Ex Africa 2021'!B656+'[1]Ex Africa 2021'!B755</f>
        <v>0</v>
      </c>
      <c r="O43" s="98">
        <f>+'[1]Ex Africa 2021'!B855+'[1]Ex Africa 2021'!B954+'[1]Ex Africa 2021'!B1053+'[1]Ex Africa 2021'!B1152</f>
        <v>0</v>
      </c>
      <c r="P43" s="140">
        <f t="shared" si="0"/>
        <v>108772</v>
      </c>
      <c r="R43" s="139">
        <f>+'[1]Ex Africa 2022'!B61+'[1]Ex Africa 2022'!B160+'[1]Ex Africa 2022'!B259+'[1]Ex Africa 2022'!B358</f>
        <v>180200</v>
      </c>
      <c r="S43" s="98">
        <f>+'[1]Ex Africa 2022'!B458+'[1]Ex Africa 2022'!B557+'[1]Ex Africa 2022'!B656+'[1]Ex Africa 2022'!B755</f>
        <v>0</v>
      </c>
      <c r="T43" s="98">
        <f>+'[1]Ex Africa 2022'!B855+'[1]Ex Africa 2022'!B954+'[1]Ex Africa 2022'!B1053+'[1]Ex Africa 2022'!B1152</f>
        <v>0</v>
      </c>
      <c r="U43" s="140">
        <f t="shared" si="1"/>
        <v>180200</v>
      </c>
      <c r="W43" s="139">
        <f>+'[1]Ex-Africa 2023'!B61+'[1]Ex-Africa 2023'!B160+'[1]Ex-Africa 2023'!B259+'[1]Ex-Africa 2023'!B358</f>
        <v>2000</v>
      </c>
      <c r="X43" s="98">
        <f>+'[1]Ex-Africa 2023'!B458+'[1]Ex-Africa 2023'!B557+'[1]Ex-Africa 2023'!B656+'[1]Ex-Africa 2023'!B755</f>
        <v>0</v>
      </c>
      <c r="Y43" s="98">
        <f>+'[1]Ex-Africa 2023'!B855+'[1]Ex-Africa 2023'!B954+'[1]Ex-Africa 2023'!B1053+'[1]Ex-Africa 2023'!B1152</f>
        <v>0</v>
      </c>
      <c r="Z43" s="140">
        <f t="shared" si="2"/>
        <v>2000</v>
      </c>
    </row>
    <row r="44" spans="1:26" x14ac:dyDescent="0.3">
      <c r="A44" t="s">
        <v>155</v>
      </c>
      <c r="C44" s="139">
        <v>7000</v>
      </c>
      <c r="D44" s="98">
        <v>121510</v>
      </c>
      <c r="E44" s="98">
        <v>0</v>
      </c>
      <c r="F44" s="140">
        <v>128510</v>
      </c>
      <c r="H44" s="139">
        <v>32310</v>
      </c>
      <c r="I44" s="98">
        <v>64250</v>
      </c>
      <c r="J44" s="98">
        <v>0</v>
      </c>
      <c r="K44" s="140">
        <v>96560</v>
      </c>
      <c r="M44" s="139">
        <f>+'[1]Ex Africa 2021'!B62+'[1]Ex Africa 2021'!B161+'[1]Ex Africa 2021'!B260+'[1]Ex Africa 2021'!B359</f>
        <v>3790</v>
      </c>
      <c r="N44" s="98">
        <f>+'[1]Ex Africa 2021'!B459+'[1]Ex Africa 2021'!B558+'[1]Ex Africa 2021'!B657+'[1]Ex Africa 2021'!B756</f>
        <v>113000</v>
      </c>
      <c r="O44" s="98">
        <f>+'[1]Ex Africa 2021'!B856+'[1]Ex Africa 2021'!B955+'[1]Ex Africa 2021'!B1054+'[1]Ex Africa 2021'!B1153</f>
        <v>0</v>
      </c>
      <c r="P44" s="140">
        <f t="shared" si="0"/>
        <v>116790</v>
      </c>
      <c r="R44" s="139">
        <f>+'[1]Ex Africa 2022'!B62+'[1]Ex Africa 2022'!B161+'[1]Ex Africa 2022'!B260+'[1]Ex Africa 2022'!B359</f>
        <v>5000</v>
      </c>
      <c r="S44" s="98">
        <f>+'[1]Ex Africa 2022'!B459+'[1]Ex Africa 2022'!B558+'[1]Ex Africa 2022'!B657+'[1]Ex Africa 2022'!B756</f>
        <v>130000</v>
      </c>
      <c r="T44" s="98">
        <f>+'[1]Ex Africa 2022'!B856+'[1]Ex Africa 2022'!B955+'[1]Ex Africa 2022'!B1054+'[1]Ex Africa 2022'!B1153</f>
        <v>0</v>
      </c>
      <c r="U44" s="140">
        <f t="shared" si="1"/>
        <v>135000</v>
      </c>
      <c r="W44" s="139">
        <f>+'[1]Ex-Africa 2023'!B62+'[1]Ex-Africa 2023'!B161+'[1]Ex-Africa 2023'!B260+'[1]Ex-Africa 2023'!B359</f>
        <v>0</v>
      </c>
      <c r="X44" s="98">
        <f>+'[1]Ex-Africa 2023'!B459+'[1]Ex-Africa 2023'!B558+'[1]Ex-Africa 2023'!B657+'[1]Ex-Africa 2023'!B756</f>
        <v>82750</v>
      </c>
      <c r="Y44" s="98">
        <f>+'[1]Ex-Africa 2023'!B856+'[1]Ex-Africa 2023'!B955+'[1]Ex-Africa 2023'!B1054+'[1]Ex-Africa 2023'!B1153</f>
        <v>44000</v>
      </c>
      <c r="Z44" s="140">
        <f t="shared" si="2"/>
        <v>126750</v>
      </c>
    </row>
    <row r="45" spans="1:26" x14ac:dyDescent="0.3">
      <c r="A45" t="s">
        <v>158</v>
      </c>
      <c r="C45" s="139">
        <v>352122</v>
      </c>
      <c r="D45" s="98">
        <v>0</v>
      </c>
      <c r="E45" s="98">
        <v>0</v>
      </c>
      <c r="F45" s="140">
        <v>352122</v>
      </c>
      <c r="H45" s="139">
        <v>0</v>
      </c>
      <c r="I45" s="98">
        <v>0</v>
      </c>
      <c r="J45" s="98">
        <v>0</v>
      </c>
      <c r="K45" s="140">
        <v>0</v>
      </c>
      <c r="M45" s="139">
        <f>+'[1]Ex Africa 2021'!B65+'[1]Ex Africa 2021'!B164+'[1]Ex Africa 2021'!B263+'[1]Ex Africa 2021'!B362</f>
        <v>0</v>
      </c>
      <c r="N45" s="98">
        <f>+'[1]Ex Africa 2021'!B462+'[1]Ex Africa 2021'!B561+'[1]Ex Africa 2021'!B660+'[1]Ex Africa 2021'!B759</f>
        <v>0</v>
      </c>
      <c r="O45" s="98">
        <f>+'[1]Ex Africa 2021'!B859+'[1]Ex Africa 2021'!B958+'[1]Ex Africa 2021'!B1057+'[1]Ex Africa 2021'!B1156</f>
        <v>0</v>
      </c>
      <c r="P45" s="140">
        <f t="shared" si="0"/>
        <v>0</v>
      </c>
      <c r="R45" s="139">
        <f>+'[1]Ex Africa 2022'!B65+'[1]Ex Africa 2022'!B164+'[1]Ex Africa 2022'!B263+'[1]Ex Africa 2022'!B362</f>
        <v>282440</v>
      </c>
      <c r="S45" s="98">
        <f>+'[1]Ex Africa 2022'!B462+'[1]Ex Africa 2022'!B561+'[1]Ex Africa 2022'!B660+'[1]Ex Africa 2022'!B759</f>
        <v>0</v>
      </c>
      <c r="T45" s="98">
        <f>+'[1]Ex Africa 2022'!B859+'[1]Ex Africa 2022'!B958+'[1]Ex Africa 2022'!B1057+'[1]Ex Africa 2022'!B1156</f>
        <v>0</v>
      </c>
      <c r="U45" s="140">
        <f t="shared" si="1"/>
        <v>282440</v>
      </c>
      <c r="W45" s="139">
        <f>+'[1]Ex-Africa 2023'!B65+'[1]Ex-Africa 2023'!B164+'[1]Ex-Africa 2023'!B263+'[1]Ex-Africa 2023'!B362</f>
        <v>97750</v>
      </c>
      <c r="X45" s="98">
        <f>+'[1]Ex-Africa 2023'!B462+'[1]Ex-Africa 2023'!B561+'[1]Ex-Africa 2023'!B660+'[1]Ex-Africa 2023'!B759</f>
        <v>0</v>
      </c>
      <c r="Y45" s="98">
        <f>+'[1]Ex-Africa 2023'!B859+'[1]Ex-Africa 2023'!B958+'[1]Ex-Africa 2023'!B1057+'[1]Ex-Africa 2023'!B1156</f>
        <v>0</v>
      </c>
      <c r="Z45" s="140">
        <f t="shared" si="2"/>
        <v>97750</v>
      </c>
    </row>
    <row r="46" spans="1:26" x14ac:dyDescent="0.3">
      <c r="A46" t="s">
        <v>160</v>
      </c>
      <c r="C46" s="139">
        <v>16800</v>
      </c>
      <c r="D46" s="98">
        <v>0</v>
      </c>
      <c r="E46" s="98">
        <v>0</v>
      </c>
      <c r="F46" s="140">
        <v>16800</v>
      </c>
      <c r="H46" s="139">
        <v>0</v>
      </c>
      <c r="I46" s="98">
        <v>0</v>
      </c>
      <c r="J46" s="98">
        <v>0</v>
      </c>
      <c r="K46" s="140">
        <v>0</v>
      </c>
      <c r="M46" s="139">
        <f>+'[1]Ex Africa 2021'!B67+'[1]Ex Africa 2021'!B166+'[1]Ex Africa 2021'!B265+'[1]Ex Africa 2021'!B364</f>
        <v>0</v>
      </c>
      <c r="N46" s="98">
        <f>+'[1]Ex Africa 2021'!B464+'[1]Ex Africa 2021'!B563+'[1]Ex Africa 2021'!B662+'[1]Ex Africa 2021'!B761</f>
        <v>0</v>
      </c>
      <c r="O46" s="98">
        <f>+'[1]Ex Africa 2021'!B861+'[1]Ex Africa 2021'!B960+'[1]Ex Africa 2021'!B1059+'[1]Ex Africa 2021'!B1158</f>
        <v>0</v>
      </c>
      <c r="P46" s="140">
        <f t="shared" si="0"/>
        <v>0</v>
      </c>
      <c r="R46" s="139">
        <f>+'[1]Ex Africa 2022'!B67+'[1]Ex Africa 2022'!B166+'[1]Ex Africa 2022'!B265+'[1]Ex Africa 2022'!B364</f>
        <v>0</v>
      </c>
      <c r="S46" s="98">
        <f>+'[1]Ex Africa 2022'!B464+'[1]Ex Africa 2022'!B563+'[1]Ex Africa 2022'!B662+'[1]Ex Africa 2022'!B761</f>
        <v>0</v>
      </c>
      <c r="T46" s="98">
        <f>+'[1]Ex Africa 2022'!B861+'[1]Ex Africa 2022'!B960+'[1]Ex Africa 2022'!B1059+'[1]Ex Africa 2022'!B1158</f>
        <v>0</v>
      </c>
      <c r="U46" s="140">
        <f t="shared" si="1"/>
        <v>0</v>
      </c>
      <c r="W46" s="139">
        <f>+'[1]Ex-Africa 2023'!B67+'[1]Ex-Africa 2023'!B166+'[1]Ex-Africa 2023'!B265+'[1]Ex-Africa 2023'!B364</f>
        <v>0</v>
      </c>
      <c r="X46" s="98">
        <f>+'[1]Ex-Africa 2023'!B464+'[1]Ex-Africa 2023'!B563+'[1]Ex-Africa 2023'!B662+'[1]Ex-Africa 2023'!B761</f>
        <v>0</v>
      </c>
      <c r="Y46" s="98">
        <f>+'[1]Ex-Africa 2023'!B861+'[1]Ex-Africa 2023'!B960+'[1]Ex-Africa 2023'!B1059+'[1]Ex-Africa 2023'!B1158</f>
        <v>0</v>
      </c>
      <c r="Z46" s="140">
        <f t="shared" si="2"/>
        <v>0</v>
      </c>
    </row>
    <row r="47" spans="1:26" x14ac:dyDescent="0.3">
      <c r="A47" t="s">
        <v>161</v>
      </c>
      <c r="C47" s="139">
        <v>5317446</v>
      </c>
      <c r="D47" s="98">
        <v>0</v>
      </c>
      <c r="E47" s="98">
        <v>0</v>
      </c>
      <c r="F47" s="140">
        <v>5317446</v>
      </c>
      <c r="H47" s="139">
        <v>2156000</v>
      </c>
      <c r="I47" s="98">
        <v>0</v>
      </c>
      <c r="J47" s="98">
        <v>0</v>
      </c>
      <c r="K47" s="140">
        <v>2156000</v>
      </c>
      <c r="M47" s="139">
        <f>+'[1]Ex Africa 2021'!B68+'[1]Ex Africa 2021'!B167+'[1]Ex Africa 2021'!B266+'[1]Ex Africa 2021'!B365</f>
        <v>2407377</v>
      </c>
      <c r="N47" s="98">
        <f>+'[1]Ex Africa 2021'!B465+'[1]Ex Africa 2021'!B564+'[1]Ex Africa 2021'!B663+'[1]Ex Africa 2021'!B762</f>
        <v>1000</v>
      </c>
      <c r="O47" s="98">
        <f>+'[1]Ex Africa 2021'!B862+'[1]Ex Africa 2021'!B961+'[1]Ex Africa 2021'!B1060+'[1]Ex Africa 2021'!B1159</f>
        <v>0</v>
      </c>
      <c r="P47" s="140">
        <f t="shared" si="0"/>
        <v>2408377</v>
      </c>
      <c r="R47" s="139">
        <f>+'[1]Ex Africa 2022'!B68+'[1]Ex Africa 2022'!B167+'[1]Ex Africa 2022'!B266+'[1]Ex Africa 2022'!B365</f>
        <v>4746597</v>
      </c>
      <c r="S47" s="98">
        <f>+'[1]Ex Africa 2022'!B465+'[1]Ex Africa 2022'!B564+'[1]Ex Africa 2022'!B663+'[1]Ex Africa 2022'!B762</f>
        <v>52250</v>
      </c>
      <c r="T47" s="98">
        <f>+'[1]Ex Africa 2022'!B862+'[1]Ex Africa 2022'!B961+'[1]Ex Africa 2022'!B1060+'[1]Ex Africa 2022'!B1159</f>
        <v>0</v>
      </c>
      <c r="U47" s="140">
        <f t="shared" si="1"/>
        <v>4798847</v>
      </c>
      <c r="W47" s="139">
        <f>+'[1]Ex-Africa 2023'!B68+'[1]Ex-Africa 2023'!B167+'[1]Ex-Africa 2023'!B266+'[1]Ex-Africa 2023'!B365</f>
        <v>12318550</v>
      </c>
      <c r="X47" s="98">
        <f>+'[1]Ex-Africa 2023'!B465+'[1]Ex-Africa 2023'!B564+'[1]Ex-Africa 2023'!B663+'[1]Ex-Africa 2023'!B762</f>
        <v>32500</v>
      </c>
      <c r="Y47" s="98">
        <f>+'[1]Ex-Africa 2023'!B862+'[1]Ex-Africa 2023'!B961+'[1]Ex-Africa 2023'!B1060+'[1]Ex-Africa 2023'!B1159</f>
        <v>0</v>
      </c>
      <c r="Z47" s="140">
        <f t="shared" si="2"/>
        <v>12351050</v>
      </c>
    </row>
    <row r="48" spans="1:26" x14ac:dyDescent="0.3">
      <c r="A48" t="s">
        <v>162</v>
      </c>
      <c r="C48" s="139">
        <v>122416</v>
      </c>
      <c r="D48" s="98">
        <v>0</v>
      </c>
      <c r="E48" s="98">
        <v>0</v>
      </c>
      <c r="F48" s="140">
        <v>122416</v>
      </c>
      <c r="H48" s="139">
        <v>71458</v>
      </c>
      <c r="I48" s="98">
        <v>0</v>
      </c>
      <c r="J48" s="98">
        <v>0</v>
      </c>
      <c r="K48" s="140">
        <v>71458</v>
      </c>
      <c r="M48" s="139">
        <f>+'[1]Ex Africa 2021'!B69+'[1]Ex Africa 2021'!B168+'[1]Ex Africa 2021'!B267+'[1]Ex Africa 2021'!B366</f>
        <v>62350</v>
      </c>
      <c r="N48" s="98">
        <f>+'[1]Ex Africa 2021'!B466+'[1]Ex Africa 2021'!B565+'[1]Ex Africa 2021'!B664+'[1]Ex Africa 2021'!B763</f>
        <v>4000</v>
      </c>
      <c r="O48" s="98">
        <f>+'[1]Ex Africa 2021'!B863+'[1]Ex Africa 2021'!B962+'[1]Ex Africa 2021'!B1061+'[1]Ex Africa 2021'!B1160</f>
        <v>0</v>
      </c>
      <c r="P48" s="140">
        <f t="shared" si="0"/>
        <v>66350</v>
      </c>
      <c r="R48" s="139">
        <f>+'[1]Ex Africa 2022'!B69+'[1]Ex Africa 2022'!B168+'[1]Ex Africa 2022'!B267+'[1]Ex Africa 2022'!B366</f>
        <v>113511</v>
      </c>
      <c r="S48" s="98">
        <f>+'[1]Ex Africa 2022'!B466+'[1]Ex Africa 2022'!B565+'[1]Ex Africa 2022'!B664+'[1]Ex Africa 2022'!B763</f>
        <v>0</v>
      </c>
      <c r="T48" s="98">
        <f>+'[1]Ex Africa 2022'!B863+'[1]Ex Africa 2022'!B962+'[1]Ex Africa 2022'!B1061+'[1]Ex Africa 2022'!B1160</f>
        <v>0</v>
      </c>
      <c r="U48" s="140">
        <f t="shared" si="1"/>
        <v>113511</v>
      </c>
      <c r="W48" s="139">
        <f>+'[1]Ex-Africa 2023'!B69+'[1]Ex-Africa 2023'!B168+'[1]Ex-Africa 2023'!B267+'[1]Ex-Africa 2023'!B366</f>
        <v>52705</v>
      </c>
      <c r="X48" s="98">
        <f>+'[1]Ex-Africa 2023'!B466+'[1]Ex-Africa 2023'!B565+'[1]Ex-Africa 2023'!B664+'[1]Ex-Africa 2023'!B763</f>
        <v>0</v>
      </c>
      <c r="Y48" s="98">
        <f>+'[1]Ex-Africa 2023'!B863+'[1]Ex-Africa 2023'!B962+'[1]Ex-Africa 2023'!B1061+'[1]Ex-Africa 2023'!B1160</f>
        <v>0</v>
      </c>
      <c r="Z48" s="140">
        <f t="shared" si="2"/>
        <v>52705</v>
      </c>
    </row>
    <row r="49" spans="1:26" x14ac:dyDescent="0.3">
      <c r="A49" t="s">
        <v>198</v>
      </c>
      <c r="C49" s="139">
        <v>2188400</v>
      </c>
      <c r="D49" s="98">
        <v>0</v>
      </c>
      <c r="E49" s="98">
        <v>0</v>
      </c>
      <c r="F49" s="140">
        <v>2188400</v>
      </c>
      <c r="H49" s="139">
        <v>1872400</v>
      </c>
      <c r="I49" s="98">
        <v>0</v>
      </c>
      <c r="J49" s="98">
        <v>0</v>
      </c>
      <c r="K49" s="140">
        <v>1872400</v>
      </c>
      <c r="M49" s="139">
        <f>+'[1]Ex Africa 2021'!B70+'[1]Ex Africa 2021'!B169+'[1]Ex Africa 2021'!B268+'[1]Ex Africa 2021'!B367</f>
        <v>1300100</v>
      </c>
      <c r="N49" s="98">
        <f>+'[1]Ex Africa 2021'!B467+'[1]Ex Africa 2021'!B566+'[1]Ex Africa 2021'!B665+'[1]Ex Africa 2021'!B764</f>
        <v>0</v>
      </c>
      <c r="O49" s="98">
        <f>+'[1]Ex Africa 2021'!B864+'[1]Ex Africa 2021'!B963+'[1]Ex Africa 2021'!B1062+'[1]Ex Africa 2021'!B1161</f>
        <v>0</v>
      </c>
      <c r="P49" s="140">
        <f t="shared" ref="P49:P69" si="3">SUM(M49:O49)</f>
        <v>1300100</v>
      </c>
      <c r="R49" s="139">
        <f>+'[1]Ex Africa 2022'!B70+'[1]Ex Africa 2022'!B169+'[1]Ex Africa 2022'!B268+'[1]Ex Africa 2022'!B367</f>
        <v>1474200</v>
      </c>
      <c r="S49" s="98">
        <f>+'[1]Ex Africa 2022'!B467+'[1]Ex Africa 2022'!B566+'[1]Ex Africa 2022'!B665+'[1]Ex Africa 2022'!B764</f>
        <v>0</v>
      </c>
      <c r="T49" s="98">
        <f>+'[1]Ex Africa 2022'!B864+'[1]Ex Africa 2022'!B963+'[1]Ex Africa 2022'!B1062+'[1]Ex Africa 2022'!B1161</f>
        <v>0</v>
      </c>
      <c r="U49" s="140">
        <f t="shared" ref="U49:U69" si="4">SUM(R49:T49)</f>
        <v>1474200</v>
      </c>
      <c r="W49" s="139">
        <f>+'[1]Ex-Africa 2023'!B70+'[1]Ex-Africa 2023'!B169+'[1]Ex-Africa 2023'!B268+'[1]Ex-Africa 2023'!B367</f>
        <v>1008550</v>
      </c>
      <c r="X49" s="98">
        <f>+'[1]Ex-Africa 2023'!B467+'[1]Ex-Africa 2023'!B566+'[1]Ex-Africa 2023'!B665+'[1]Ex-Africa 2023'!B764</f>
        <v>0</v>
      </c>
      <c r="Y49" s="98">
        <f>+'[1]Ex-Africa 2023'!B864+'[1]Ex-Africa 2023'!B963+'[1]Ex-Africa 2023'!B1062+'[1]Ex-Africa 2023'!B1161</f>
        <v>60000</v>
      </c>
      <c r="Z49" s="140">
        <f t="shared" ref="Z49:Z69" si="5">SUM(W49:Y49)</f>
        <v>1068550</v>
      </c>
    </row>
    <row r="50" spans="1:26" x14ac:dyDescent="0.3">
      <c r="A50" t="s">
        <v>165</v>
      </c>
      <c r="C50" s="139">
        <v>61269</v>
      </c>
      <c r="D50" s="98">
        <v>10250</v>
      </c>
      <c r="E50" s="98">
        <v>0</v>
      </c>
      <c r="F50" s="140">
        <v>71519</v>
      </c>
      <c r="H50" s="139">
        <v>0</v>
      </c>
      <c r="I50" s="98">
        <v>0</v>
      </c>
      <c r="J50" s="98">
        <v>0</v>
      </c>
      <c r="K50" s="140">
        <v>0</v>
      </c>
      <c r="M50" s="139">
        <f>+'[1]Ex Africa 2021'!B72+'[1]Ex Africa 2021'!B171+'[1]Ex Africa 2021'!B270+'[1]Ex Africa 2021'!B369</f>
        <v>159450</v>
      </c>
      <c r="N50" s="98">
        <f>+'[1]Ex Africa 2021'!B469+'[1]Ex Africa 2021'!B568+'[1]Ex Africa 2021'!B667+'[1]Ex Africa 2021'!B766</f>
        <v>0</v>
      </c>
      <c r="O50" s="98">
        <f>+'[1]Ex Africa 2021'!B866+'[1]Ex Africa 2021'!B965+'[1]Ex Africa 2021'!B1064+'[1]Ex Africa 2021'!B1163</f>
        <v>0</v>
      </c>
      <c r="P50" s="140">
        <f t="shared" si="3"/>
        <v>159450</v>
      </c>
      <c r="R50" s="139">
        <f>+'[1]Ex Africa 2022'!B72+'[1]Ex Africa 2022'!B171+'[1]Ex Africa 2022'!B270+'[1]Ex Africa 2022'!B369</f>
        <v>0</v>
      </c>
      <c r="S50" s="98">
        <f>+'[1]Ex Africa 2022'!B469+'[1]Ex Africa 2022'!B568+'[1]Ex Africa 2022'!B667+'[1]Ex Africa 2022'!B766</f>
        <v>0</v>
      </c>
      <c r="T50" s="98">
        <f>+'[1]Ex Africa 2022'!B866+'[1]Ex Africa 2022'!B965+'[1]Ex Africa 2022'!B1064+'[1]Ex Africa 2022'!B1163</f>
        <v>0</v>
      </c>
      <c r="U50" s="140">
        <f t="shared" si="4"/>
        <v>0</v>
      </c>
      <c r="W50" s="139">
        <f>+'[1]Ex-Africa 2023'!B72+'[1]Ex-Africa 2023'!B171+'[1]Ex-Africa 2023'!B270+'[1]Ex-Africa 2023'!B369</f>
        <v>9470</v>
      </c>
      <c r="X50" s="98">
        <f>+'[1]Ex-Africa 2023'!B469+'[1]Ex-Africa 2023'!B568+'[1]Ex-Africa 2023'!B667+'[1]Ex-Africa 2023'!B766</f>
        <v>0</v>
      </c>
      <c r="Y50" s="98">
        <f>+'[1]Ex-Africa 2023'!B866+'[1]Ex-Africa 2023'!B965+'[1]Ex-Africa 2023'!B1064+'[1]Ex-Africa 2023'!B1163</f>
        <v>0</v>
      </c>
      <c r="Z50" s="140">
        <f t="shared" si="5"/>
        <v>9470</v>
      </c>
    </row>
    <row r="51" spans="1:26" x14ac:dyDescent="0.3">
      <c r="A51" t="s">
        <v>166</v>
      </c>
      <c r="C51" s="139">
        <v>1075546</v>
      </c>
      <c r="D51" s="98">
        <v>9750</v>
      </c>
      <c r="E51" s="98">
        <v>0</v>
      </c>
      <c r="F51" s="140">
        <v>1085296</v>
      </c>
      <c r="H51" s="139">
        <v>487300</v>
      </c>
      <c r="I51" s="98">
        <v>0</v>
      </c>
      <c r="J51" s="98">
        <v>0</v>
      </c>
      <c r="K51" s="140">
        <v>487300</v>
      </c>
      <c r="M51" s="139">
        <f>+'[1]Ex Africa 2021'!B73+'[1]Ex Africa 2021'!B172+'[1]Ex Africa 2021'!B271+'[1]Ex Africa 2021'!B370</f>
        <v>563263</v>
      </c>
      <c r="N51" s="98">
        <f>+'[1]Ex Africa 2021'!B470+'[1]Ex Africa 2021'!B569+'[1]Ex Africa 2021'!B668+'[1]Ex Africa 2021'!B767</f>
        <v>0</v>
      </c>
      <c r="O51" s="98">
        <f>+'[1]Ex Africa 2021'!B867+'[1]Ex Africa 2021'!B966+'[1]Ex Africa 2021'!B1065+'[1]Ex Africa 2021'!B1164</f>
        <v>0</v>
      </c>
      <c r="P51" s="140">
        <f t="shared" si="3"/>
        <v>563263</v>
      </c>
      <c r="R51" s="139">
        <f>+'[1]Ex Africa 2022'!B73+'[1]Ex Africa 2022'!B172+'[1]Ex Africa 2022'!B271+'[1]Ex Africa 2022'!B370</f>
        <v>523772</v>
      </c>
      <c r="S51" s="98">
        <f>+'[1]Ex Africa 2022'!B470+'[1]Ex Africa 2022'!B569+'[1]Ex Africa 2022'!B668+'[1]Ex Africa 2022'!B767</f>
        <v>0</v>
      </c>
      <c r="T51" s="98">
        <f>+'[1]Ex Africa 2022'!B867+'[1]Ex Africa 2022'!B966+'[1]Ex Africa 2022'!B1065+'[1]Ex Africa 2022'!B1164</f>
        <v>0</v>
      </c>
      <c r="U51" s="140">
        <f t="shared" si="4"/>
        <v>523772</v>
      </c>
      <c r="W51" s="139">
        <f>+'[1]Ex-Africa 2023'!B73+'[1]Ex-Africa 2023'!B172+'[1]Ex-Africa 2023'!B271+'[1]Ex-Africa 2023'!B370</f>
        <v>232008</v>
      </c>
      <c r="X51" s="98">
        <f>+'[1]Ex-Africa 2023'!B470+'[1]Ex-Africa 2023'!B569+'[1]Ex-Africa 2023'!B668+'[1]Ex-Africa 2023'!B767</f>
        <v>0</v>
      </c>
      <c r="Y51" s="98">
        <f>+'[1]Ex-Africa 2023'!B867+'[1]Ex-Africa 2023'!B966+'[1]Ex-Africa 2023'!B1065+'[1]Ex-Africa 2023'!B1164</f>
        <v>0</v>
      </c>
      <c r="Z51" s="140">
        <f t="shared" si="5"/>
        <v>232008</v>
      </c>
    </row>
    <row r="52" spans="1:26" x14ac:dyDescent="0.3">
      <c r="A52" t="s">
        <v>169</v>
      </c>
      <c r="C52" s="139">
        <v>0</v>
      </c>
      <c r="D52" s="98">
        <v>0</v>
      </c>
      <c r="E52" s="98">
        <v>0</v>
      </c>
      <c r="F52" s="140">
        <v>0</v>
      </c>
      <c r="H52" s="139">
        <v>0</v>
      </c>
      <c r="I52" s="98">
        <v>0</v>
      </c>
      <c r="J52" s="98">
        <v>0</v>
      </c>
      <c r="K52" s="140">
        <v>0</v>
      </c>
      <c r="M52" s="139">
        <f>+'[1]Ex Africa 2021'!B76+'[1]Ex Africa 2021'!B175+'[1]Ex Africa 2021'!B274+'[1]Ex Africa 2021'!B373</f>
        <v>0</v>
      </c>
      <c r="N52" s="98">
        <f>+'[1]Ex Africa 2021'!B473+'[1]Ex Africa 2021'!B572+'[1]Ex Africa 2021'!B671+'[1]Ex Africa 2021'!B770</f>
        <v>0</v>
      </c>
      <c r="O52" s="98">
        <f>+'[1]Ex Africa 2021'!B870+'[1]Ex Africa 2021'!B969+'[1]Ex Africa 2021'!B1068+'[1]Ex Africa 2021'!B1167</f>
        <v>0</v>
      </c>
      <c r="P52" s="140">
        <f t="shared" si="3"/>
        <v>0</v>
      </c>
      <c r="R52" s="139">
        <f>+'[1]Ex Africa 2022'!B76+'[1]Ex Africa 2022'!B175+'[1]Ex Africa 2022'!B274+'[1]Ex Africa 2022'!B373</f>
        <v>0</v>
      </c>
      <c r="S52" s="98">
        <f>+'[1]Ex Africa 2022'!B473+'[1]Ex Africa 2022'!B572+'[1]Ex Africa 2022'!B671+'[1]Ex Africa 2022'!B770</f>
        <v>0</v>
      </c>
      <c r="T52" s="98">
        <f>+'[1]Ex Africa 2022'!B870+'[1]Ex Africa 2022'!B969+'[1]Ex Africa 2022'!B1068+'[1]Ex Africa 2022'!B1167</f>
        <v>0</v>
      </c>
      <c r="U52" s="140">
        <f t="shared" si="4"/>
        <v>0</v>
      </c>
      <c r="W52" s="139">
        <f>+'[1]Ex-Africa 2023'!B76+'[1]Ex-Africa 2023'!B175+'[1]Ex-Africa 2023'!B274+'[1]Ex-Africa 2023'!B373</f>
        <v>61936</v>
      </c>
      <c r="X52" s="98">
        <f>+'[1]Ex-Africa 2023'!B473+'[1]Ex-Africa 2023'!B572+'[1]Ex-Africa 2023'!B671+'[1]Ex-Africa 2023'!B770</f>
        <v>0</v>
      </c>
      <c r="Y52" s="98">
        <f>+'[1]Ex-Africa 2023'!B870+'[1]Ex-Africa 2023'!B969+'[1]Ex-Africa 2023'!B1068+'[1]Ex-Africa 2023'!B1167</f>
        <v>0</v>
      </c>
      <c r="Z52" s="140">
        <f t="shared" si="5"/>
        <v>61936</v>
      </c>
    </row>
    <row r="53" spans="1:26" x14ac:dyDescent="0.3">
      <c r="A53" t="s">
        <v>171</v>
      </c>
      <c r="C53" s="139">
        <v>532680</v>
      </c>
      <c r="D53" s="98">
        <v>0</v>
      </c>
      <c r="E53" s="98">
        <v>0</v>
      </c>
      <c r="F53" s="140">
        <v>532680</v>
      </c>
      <c r="H53" s="139">
        <v>50720</v>
      </c>
      <c r="I53" s="98">
        <v>0</v>
      </c>
      <c r="J53" s="98">
        <v>0</v>
      </c>
      <c r="K53" s="140">
        <v>50720</v>
      </c>
      <c r="M53" s="139">
        <f>+'[1]Ex Africa 2021'!B78+'[1]Ex Africa 2021'!B177+'[1]Ex Africa 2021'!B276+'[1]Ex Africa 2021'!B375</f>
        <v>605280</v>
      </c>
      <c r="N53" s="98">
        <f>+'[1]Ex Africa 2021'!B475+'[1]Ex Africa 2021'!B574+'[1]Ex Africa 2021'!B673+'[1]Ex Africa 2021'!B772</f>
        <v>0</v>
      </c>
      <c r="O53" s="98">
        <f>+'[1]Ex Africa 2021'!B872+'[1]Ex Africa 2021'!B971+'[1]Ex Africa 2021'!B1070+'[1]Ex Africa 2021'!B1169</f>
        <v>0</v>
      </c>
      <c r="P53" s="140">
        <f t="shared" si="3"/>
        <v>605280</v>
      </c>
      <c r="R53" s="139">
        <f>+'[1]Ex Africa 2022'!B78+'[1]Ex Africa 2022'!B177+'[1]Ex Africa 2022'!B276+'[1]Ex Africa 2022'!B375</f>
        <v>0</v>
      </c>
      <c r="S53" s="98">
        <f>+'[1]Ex Africa 2022'!B475+'[1]Ex Africa 2022'!B574+'[1]Ex Africa 2022'!B673+'[1]Ex Africa 2022'!B772</f>
        <v>0</v>
      </c>
      <c r="T53" s="98">
        <f>+'[1]Ex Africa 2022'!B872+'[1]Ex Africa 2022'!B971+'[1]Ex Africa 2022'!B1070+'[1]Ex Africa 2022'!B1169</f>
        <v>0</v>
      </c>
      <c r="U53" s="140">
        <f t="shared" si="4"/>
        <v>0</v>
      </c>
      <c r="W53" s="139">
        <f>+'[1]Ex-Africa 2023'!B78+'[1]Ex-Africa 2023'!B177+'[1]Ex-Africa 2023'!B276+'[1]Ex-Africa 2023'!B375</f>
        <v>0</v>
      </c>
      <c r="X53" s="98">
        <f>+'[1]Ex-Africa 2023'!B475+'[1]Ex-Africa 2023'!B574+'[1]Ex-Africa 2023'!B673+'[1]Ex-Africa 2023'!B772</f>
        <v>0</v>
      </c>
      <c r="Y53" s="98">
        <f>+'[1]Ex-Africa 2023'!B872+'[1]Ex-Africa 2023'!B971+'[1]Ex-Africa 2023'!B1070+'[1]Ex-Africa 2023'!B1169</f>
        <v>0</v>
      </c>
      <c r="Z53" s="140">
        <f t="shared" si="5"/>
        <v>0</v>
      </c>
    </row>
    <row r="54" spans="1:26" x14ac:dyDescent="0.3">
      <c r="A54" t="s">
        <v>172</v>
      </c>
      <c r="C54" s="139">
        <v>0</v>
      </c>
      <c r="D54" s="98">
        <v>0</v>
      </c>
      <c r="E54" s="98">
        <v>0</v>
      </c>
      <c r="F54" s="140">
        <v>0</v>
      </c>
      <c r="H54" s="139">
        <v>0</v>
      </c>
      <c r="I54" s="98">
        <v>0</v>
      </c>
      <c r="J54" s="98">
        <v>0</v>
      </c>
      <c r="K54" s="140">
        <v>0</v>
      </c>
      <c r="M54" s="139">
        <f>+'[1]Ex Africa 2021'!B79+'[1]Ex Africa 2021'!B178+'[1]Ex Africa 2021'!B277+'[1]Ex Africa 2021'!B376</f>
        <v>0</v>
      </c>
      <c r="N54" s="98">
        <f>+'[1]Ex Africa 2021'!B476+'[1]Ex Africa 2021'!B575+'[1]Ex Africa 2021'!B674+'[1]Ex Africa 2021'!B773</f>
        <v>0</v>
      </c>
      <c r="O54" s="98">
        <f>+'[1]Ex Africa 2021'!B873+'[1]Ex Africa 2021'!B972+'[1]Ex Africa 2021'!B1071+'[1]Ex Africa 2021'!B1170</f>
        <v>0</v>
      </c>
      <c r="P54" s="140">
        <f t="shared" si="3"/>
        <v>0</v>
      </c>
      <c r="R54" s="139">
        <f>+'[1]Ex Africa 2022'!B79+'[1]Ex Africa 2022'!B178+'[1]Ex Africa 2022'!B277+'[1]Ex Africa 2022'!B376</f>
        <v>8000</v>
      </c>
      <c r="S54" s="98">
        <f>+'[1]Ex Africa 2022'!B476+'[1]Ex Africa 2022'!B575+'[1]Ex Africa 2022'!B674+'[1]Ex Africa 2022'!B773</f>
        <v>0</v>
      </c>
      <c r="T54" s="98">
        <f>+'[1]Ex Africa 2022'!B873+'[1]Ex Africa 2022'!B972+'[1]Ex Africa 2022'!B1071+'[1]Ex Africa 2022'!B1170</f>
        <v>0</v>
      </c>
      <c r="U54" s="140">
        <f t="shared" si="4"/>
        <v>8000</v>
      </c>
      <c r="W54" s="139">
        <f>+'[1]Ex-Africa 2023'!B79+'[1]Ex-Africa 2023'!B178+'[1]Ex-Africa 2023'!B277+'[1]Ex-Africa 2023'!B376</f>
        <v>0</v>
      </c>
      <c r="X54" s="98">
        <f>+'[1]Ex-Africa 2023'!B476+'[1]Ex-Africa 2023'!B575+'[1]Ex-Africa 2023'!B674+'[1]Ex-Africa 2023'!B773</f>
        <v>0</v>
      </c>
      <c r="Y54" s="98">
        <f>+'[1]Ex-Africa 2023'!B873+'[1]Ex-Africa 2023'!B972+'[1]Ex-Africa 2023'!B1071+'[1]Ex-Africa 2023'!B1170</f>
        <v>0</v>
      </c>
      <c r="Z54" s="140">
        <f t="shared" si="5"/>
        <v>0</v>
      </c>
    </row>
    <row r="55" spans="1:26" x14ac:dyDescent="0.3">
      <c r="A55" t="s">
        <v>173</v>
      </c>
      <c r="C55" s="139">
        <v>84000</v>
      </c>
      <c r="D55" s="98">
        <v>0</v>
      </c>
      <c r="E55" s="98">
        <v>0</v>
      </c>
      <c r="F55" s="140">
        <v>84000</v>
      </c>
      <c r="H55" s="139">
        <v>0</v>
      </c>
      <c r="I55" s="98">
        <v>0</v>
      </c>
      <c r="J55" s="98">
        <v>0</v>
      </c>
      <c r="K55" s="140">
        <v>0</v>
      </c>
      <c r="M55" s="139">
        <f>+'[1]Ex Africa 2021'!B80+'[1]Ex Africa 2021'!B179+'[1]Ex Africa 2021'!B278+'[1]Ex Africa 2021'!B377</f>
        <v>0</v>
      </c>
      <c r="N55" s="98">
        <f>+'[1]Ex Africa 2021'!B477+'[1]Ex Africa 2021'!B576+'[1]Ex Africa 2021'!B675+'[1]Ex Africa 2021'!B774</f>
        <v>0</v>
      </c>
      <c r="O55" s="98">
        <f>+'[1]Ex Africa 2021'!B874+'[1]Ex Africa 2021'!B973+'[1]Ex Africa 2021'!B1072+'[1]Ex Africa 2021'!B1171</f>
        <v>0</v>
      </c>
      <c r="P55" s="140">
        <f t="shared" si="3"/>
        <v>0</v>
      </c>
      <c r="R55" s="139">
        <f>+'[1]Ex Africa 2022'!B80+'[1]Ex Africa 2022'!B179+'[1]Ex Africa 2022'!B278+'[1]Ex Africa 2022'!B377</f>
        <v>0</v>
      </c>
      <c r="S55" s="98">
        <f>+'[1]Ex Africa 2022'!B477+'[1]Ex Africa 2022'!B576+'[1]Ex Africa 2022'!B675+'[1]Ex Africa 2022'!B774</f>
        <v>0</v>
      </c>
      <c r="T55" s="98">
        <f>+'[1]Ex Africa 2022'!B874+'[1]Ex Africa 2022'!B973+'[1]Ex Africa 2022'!B1072+'[1]Ex Africa 2022'!B1171</f>
        <v>0</v>
      </c>
      <c r="U55" s="140">
        <f t="shared" si="4"/>
        <v>0</v>
      </c>
      <c r="W55" s="139">
        <f>+'[1]Ex-Africa 2023'!B80+'[1]Ex-Africa 2023'!B179+'[1]Ex-Africa 2023'!B278+'[1]Ex-Africa 2023'!B377</f>
        <v>11000</v>
      </c>
      <c r="X55" s="98">
        <f>+'[1]Ex-Africa 2023'!B477+'[1]Ex-Africa 2023'!B576+'[1]Ex-Africa 2023'!B675+'[1]Ex-Africa 2023'!B774</f>
        <v>0</v>
      </c>
      <c r="Y55" s="98">
        <f>+'[1]Ex-Africa 2023'!B874+'[1]Ex-Africa 2023'!B973+'[1]Ex-Africa 2023'!B1072+'[1]Ex-Africa 2023'!B1171</f>
        <v>0</v>
      </c>
      <c r="Z55" s="140">
        <f t="shared" si="5"/>
        <v>11000</v>
      </c>
    </row>
    <row r="56" spans="1:26" x14ac:dyDescent="0.3">
      <c r="A56" t="s">
        <v>174</v>
      </c>
      <c r="C56" s="139">
        <v>0</v>
      </c>
      <c r="D56" s="98">
        <v>0</v>
      </c>
      <c r="E56" s="98">
        <v>0</v>
      </c>
      <c r="F56" s="140">
        <v>0</v>
      </c>
      <c r="H56" s="139">
        <v>0</v>
      </c>
      <c r="I56" s="98">
        <v>0</v>
      </c>
      <c r="J56" s="98">
        <v>0</v>
      </c>
      <c r="K56" s="140">
        <v>0</v>
      </c>
      <c r="M56" s="139">
        <f>+'[1]Ex Africa 2021'!B81+'[1]Ex Africa 2021'!B180+'[1]Ex Africa 2021'!B279+'[1]Ex Africa 2021'!B378</f>
        <v>0</v>
      </c>
      <c r="N56" s="98">
        <f>+'[1]Ex Africa 2021'!B478+'[1]Ex Africa 2021'!B577+'[1]Ex Africa 2021'!B676+'[1]Ex Africa 2021'!B775</f>
        <v>0</v>
      </c>
      <c r="O56" s="98">
        <f>+'[1]Ex Africa 2021'!B875+'[1]Ex Africa 2021'!B974+'[1]Ex Africa 2021'!B1073+'[1]Ex Africa 2021'!B1172</f>
        <v>0</v>
      </c>
      <c r="P56" s="140">
        <f t="shared" si="3"/>
        <v>0</v>
      </c>
      <c r="R56" s="139">
        <f>+'[1]Ex Africa 2022'!B81+'[1]Ex Africa 2022'!B180+'[1]Ex Africa 2022'!B279+'[1]Ex Africa 2022'!B378</f>
        <v>0</v>
      </c>
      <c r="S56" s="98">
        <f>+'[1]Ex Africa 2022'!B478+'[1]Ex Africa 2022'!B577+'[1]Ex Africa 2022'!B676+'[1]Ex Africa 2022'!B775</f>
        <v>0</v>
      </c>
      <c r="T56" s="98">
        <f>+'[1]Ex Africa 2022'!B875+'[1]Ex Africa 2022'!B974+'[1]Ex Africa 2022'!B1073+'[1]Ex Africa 2022'!B1172</f>
        <v>0</v>
      </c>
      <c r="U56" s="140">
        <f t="shared" si="4"/>
        <v>0</v>
      </c>
      <c r="W56" s="139">
        <f>+'[1]Ex-Africa 2023'!B81+'[1]Ex-Africa 2023'!B180+'[1]Ex-Africa 2023'!B279+'[1]Ex-Africa 2023'!B378</f>
        <v>20000</v>
      </c>
      <c r="X56" s="98">
        <f>+'[1]Ex-Africa 2023'!B478+'[1]Ex-Africa 2023'!B577+'[1]Ex-Africa 2023'!B676+'[1]Ex-Africa 2023'!B775</f>
        <v>0</v>
      </c>
      <c r="Y56" s="98">
        <f>+'[1]Ex-Africa 2023'!B875+'[1]Ex-Africa 2023'!B974+'[1]Ex-Africa 2023'!B1073+'[1]Ex-Africa 2023'!B1172</f>
        <v>0</v>
      </c>
      <c r="Z56" s="140">
        <f t="shared" si="5"/>
        <v>20000</v>
      </c>
    </row>
    <row r="57" spans="1:26" x14ac:dyDescent="0.3">
      <c r="A57" t="s">
        <v>176</v>
      </c>
      <c r="C57" s="139">
        <v>250</v>
      </c>
      <c r="D57" s="98">
        <v>80</v>
      </c>
      <c r="E57" s="98">
        <v>0</v>
      </c>
      <c r="F57" s="140">
        <v>330</v>
      </c>
      <c r="H57" s="139">
        <v>200</v>
      </c>
      <c r="I57" s="98">
        <v>0</v>
      </c>
      <c r="J57" s="98">
        <v>0</v>
      </c>
      <c r="K57" s="140">
        <v>200</v>
      </c>
      <c r="M57" s="139">
        <f>+'[1]Ex Africa 2021'!B83+'[1]Ex Africa 2021'!B182+'[1]Ex Africa 2021'!B281+'[1]Ex Africa 2021'!B380</f>
        <v>0</v>
      </c>
      <c r="N57" s="98">
        <f>+'[1]Ex Africa 2021'!B480+'[1]Ex Africa 2021'!B579+'[1]Ex Africa 2021'!B678+'[1]Ex Africa 2021'!B777</f>
        <v>0</v>
      </c>
      <c r="O57" s="98">
        <f>+'[1]Ex Africa 2021'!B877+'[1]Ex Africa 2021'!B976+'[1]Ex Africa 2021'!B1075+'[1]Ex Africa 2021'!B1174</f>
        <v>0</v>
      </c>
      <c r="P57" s="140">
        <f t="shared" si="3"/>
        <v>0</v>
      </c>
      <c r="R57" s="139">
        <f>+'[1]Ex Africa 2022'!B83+'[1]Ex Africa 2022'!B182+'[1]Ex Africa 2022'!B281+'[1]Ex Africa 2022'!B380</f>
        <v>0</v>
      </c>
      <c r="S57" s="98">
        <f>+'[1]Ex Africa 2022'!B480+'[1]Ex Africa 2022'!B579+'[1]Ex Africa 2022'!B678+'[1]Ex Africa 2022'!B777</f>
        <v>0</v>
      </c>
      <c r="T57" s="98">
        <f>+'[1]Ex Africa 2022'!B877+'[1]Ex Africa 2022'!B976+'[1]Ex Africa 2022'!B1075+'[1]Ex Africa 2022'!B1174</f>
        <v>0</v>
      </c>
      <c r="U57" s="140">
        <f t="shared" si="4"/>
        <v>0</v>
      </c>
      <c r="W57" s="139">
        <f>+'[1]Ex-Africa 2023'!B83+'[1]Ex-Africa 2023'!B182+'[1]Ex-Africa 2023'!B281+'[1]Ex-Africa 2023'!B380</f>
        <v>0</v>
      </c>
      <c r="X57" s="98">
        <f>+'[1]Ex-Africa 2023'!B480+'[1]Ex-Africa 2023'!B579+'[1]Ex-Africa 2023'!B678+'[1]Ex-Africa 2023'!B777</f>
        <v>0</v>
      </c>
      <c r="Y57" s="98">
        <f>+'[1]Ex-Africa 2023'!B877+'[1]Ex-Africa 2023'!B976+'[1]Ex-Africa 2023'!B1075+'[1]Ex-Africa 2023'!B1174</f>
        <v>0</v>
      </c>
      <c r="Z57" s="140">
        <f t="shared" si="5"/>
        <v>0</v>
      </c>
    </row>
    <row r="58" spans="1:26" x14ac:dyDescent="0.3">
      <c r="A58" t="s">
        <v>177</v>
      </c>
      <c r="C58" s="139">
        <v>383250</v>
      </c>
      <c r="D58" s="98">
        <v>0</v>
      </c>
      <c r="E58" s="98">
        <v>0</v>
      </c>
      <c r="F58" s="140">
        <v>383250</v>
      </c>
      <c r="H58" s="139">
        <v>15790</v>
      </c>
      <c r="I58" s="98">
        <v>0</v>
      </c>
      <c r="J58" s="98">
        <v>0</v>
      </c>
      <c r="K58" s="140">
        <v>15790</v>
      </c>
      <c r="M58" s="139">
        <f>+'[1]Ex Africa 2021'!B84+'[1]Ex Africa 2021'!B183+'[1]Ex Africa 2021'!B282+'[1]Ex Africa 2021'!B381</f>
        <v>136000</v>
      </c>
      <c r="N58" s="98">
        <f>+'[1]Ex Africa 2021'!B481+'[1]Ex Africa 2021'!B580+'[1]Ex Africa 2021'!B679+'[1]Ex Africa 2021'!B778</f>
        <v>0</v>
      </c>
      <c r="O58" s="98">
        <f>+'[1]Ex Africa 2021'!B878+'[1]Ex Africa 2021'!B977+'[1]Ex Africa 2021'!B1076+'[1]Ex Africa 2021'!B1175</f>
        <v>0</v>
      </c>
      <c r="P58" s="140">
        <f t="shared" si="3"/>
        <v>136000</v>
      </c>
      <c r="R58" s="139">
        <f>+'[1]Ex Africa 2022'!B84+'[1]Ex Africa 2022'!B183+'[1]Ex Africa 2022'!B282+'[1]Ex Africa 2022'!B381</f>
        <v>318800</v>
      </c>
      <c r="S58" s="98">
        <f>+'[1]Ex Africa 2022'!B481+'[1]Ex Africa 2022'!B580+'[1]Ex Africa 2022'!B679+'[1]Ex Africa 2022'!B778</f>
        <v>0</v>
      </c>
      <c r="T58" s="98">
        <f>+'[1]Ex Africa 2022'!B878+'[1]Ex Africa 2022'!B977+'[1]Ex Africa 2022'!B1076+'[1]Ex Africa 2022'!B1175</f>
        <v>0</v>
      </c>
      <c r="U58" s="140">
        <f t="shared" si="4"/>
        <v>318800</v>
      </c>
      <c r="W58" s="139">
        <f>+'[1]Ex-Africa 2023'!B84+'[1]Ex-Africa 2023'!B183+'[1]Ex-Africa 2023'!B282+'[1]Ex-Africa 2023'!B381</f>
        <v>0</v>
      </c>
      <c r="X58" s="98">
        <f>+'[1]Ex-Africa 2023'!B481+'[1]Ex-Africa 2023'!B580+'[1]Ex-Africa 2023'!B679+'[1]Ex-Africa 2023'!B778</f>
        <v>0</v>
      </c>
      <c r="Y58" s="98">
        <f>+'[1]Ex-Africa 2023'!B878+'[1]Ex-Africa 2023'!B977+'[1]Ex-Africa 2023'!B1076+'[1]Ex-Africa 2023'!B1175</f>
        <v>0</v>
      </c>
      <c r="Z58" s="140">
        <f t="shared" si="5"/>
        <v>0</v>
      </c>
    </row>
    <row r="59" spans="1:26" x14ac:dyDescent="0.3">
      <c r="A59" t="s">
        <v>179</v>
      </c>
      <c r="C59" s="139">
        <v>260250</v>
      </c>
      <c r="D59" s="98">
        <v>0</v>
      </c>
      <c r="E59" s="98">
        <v>0</v>
      </c>
      <c r="F59" s="140">
        <v>260250</v>
      </c>
      <c r="H59" s="139">
        <v>257423</v>
      </c>
      <c r="I59" s="98">
        <v>0</v>
      </c>
      <c r="J59" s="98">
        <v>0</v>
      </c>
      <c r="K59" s="140">
        <v>257423</v>
      </c>
      <c r="M59" s="139">
        <f>+'[1]Ex Africa 2021'!B86+'[1]Ex Africa 2021'!B185+'[1]Ex Africa 2021'!B284+'[1]Ex Africa 2021'!B383</f>
        <v>149850</v>
      </c>
      <c r="N59" s="98">
        <f>+'[1]Ex Africa 2021'!B483+'[1]Ex Africa 2021'!B582+'[1]Ex Africa 2021'!B681+'[1]Ex Africa 2021'!B780</f>
        <v>0</v>
      </c>
      <c r="O59" s="98">
        <f>+'[1]Ex Africa 2021'!B880+'[1]Ex Africa 2021'!B979+'[1]Ex Africa 2021'!B1078+'[1]Ex Africa 2021'!B1177</f>
        <v>0</v>
      </c>
      <c r="P59" s="140">
        <f t="shared" si="3"/>
        <v>149850</v>
      </c>
      <c r="R59" s="139">
        <f>+'[1]Ex Africa 2022'!B86+'[1]Ex Africa 2022'!B185+'[1]Ex Africa 2022'!B284+'[1]Ex Africa 2022'!B383</f>
        <v>0</v>
      </c>
      <c r="S59" s="98">
        <f>+'[1]Ex Africa 2022'!B483+'[1]Ex Africa 2022'!B582+'[1]Ex Africa 2022'!B681+'[1]Ex Africa 2022'!B780</f>
        <v>0</v>
      </c>
      <c r="T59" s="98">
        <f>+'[1]Ex Africa 2022'!B880+'[1]Ex Africa 2022'!B979+'[1]Ex Africa 2022'!B1078+'[1]Ex Africa 2022'!B1177</f>
        <v>0</v>
      </c>
      <c r="U59" s="140">
        <f t="shared" si="4"/>
        <v>0</v>
      </c>
      <c r="W59" s="139">
        <f>+'[1]Ex-Africa 2023'!B86+'[1]Ex-Africa 2023'!B185+'[1]Ex-Africa 2023'!B284+'[1]Ex-Africa 2023'!B383</f>
        <v>789450</v>
      </c>
      <c r="X59" s="98">
        <f>+'[1]Ex-Africa 2023'!B483+'[1]Ex-Africa 2023'!B582+'[1]Ex-Africa 2023'!B681+'[1]Ex-Africa 2023'!B780</f>
        <v>0</v>
      </c>
      <c r="Y59" s="98">
        <f>+'[1]Ex-Africa 2023'!B880+'[1]Ex-Africa 2023'!B979+'[1]Ex-Africa 2023'!B1078+'[1]Ex-Africa 2023'!B1177</f>
        <v>0</v>
      </c>
      <c r="Z59" s="140">
        <f t="shared" si="5"/>
        <v>789450</v>
      </c>
    </row>
    <row r="60" spans="1:26" x14ac:dyDescent="0.3">
      <c r="A60" t="s">
        <v>199</v>
      </c>
      <c r="C60" s="139">
        <v>262044</v>
      </c>
      <c r="D60" s="98">
        <v>40000</v>
      </c>
      <c r="E60" s="98">
        <v>0</v>
      </c>
      <c r="F60" s="140">
        <v>302044</v>
      </c>
      <c r="H60" s="139">
        <v>49941</v>
      </c>
      <c r="I60" s="98">
        <v>0</v>
      </c>
      <c r="J60" s="98">
        <v>0</v>
      </c>
      <c r="K60" s="140">
        <v>49941</v>
      </c>
      <c r="M60" s="139">
        <f>+'[1]Ex Africa 2021'!B87+'[1]Ex Africa 2021'!B186+'[1]Ex Africa 2021'!B285+'[1]Ex Africa 2021'!B384</f>
        <v>0</v>
      </c>
      <c r="N60" s="98">
        <f>+'[1]Ex Africa 2021'!B484+'[1]Ex Africa 2021'!B583+'[1]Ex Africa 2021'!B682+'[1]Ex Africa 2021'!B781</f>
        <v>0</v>
      </c>
      <c r="O60" s="98">
        <f>+'[1]Ex Africa 2021'!B881+'[1]Ex Africa 2021'!B980+'[1]Ex Africa 2021'!B1079+'[1]Ex Africa 2021'!B1178</f>
        <v>0</v>
      </c>
      <c r="P60" s="140">
        <f t="shared" si="3"/>
        <v>0</v>
      </c>
      <c r="R60" s="139">
        <f>+'[1]Ex Africa 2022'!B87+'[1]Ex Africa 2022'!B186+'[1]Ex Africa 2022'!B285+'[1]Ex Africa 2022'!B384</f>
        <v>38379</v>
      </c>
      <c r="S60" s="98">
        <f>+'[1]Ex Africa 2022'!B484+'[1]Ex Africa 2022'!B583+'[1]Ex Africa 2022'!B682+'[1]Ex Africa 2022'!B781</f>
        <v>0</v>
      </c>
      <c r="T60" s="98">
        <f>+'[1]Ex Africa 2022'!B881+'[1]Ex Africa 2022'!B980+'[1]Ex Africa 2022'!B1079+'[1]Ex Africa 2022'!B1178</f>
        <v>0</v>
      </c>
      <c r="U60" s="140">
        <f t="shared" si="4"/>
        <v>38379</v>
      </c>
      <c r="W60" s="139">
        <f>+'[1]Ex-Africa 2023'!B87+'[1]Ex-Africa 2023'!B186+'[1]Ex-Africa 2023'!B285+'[1]Ex-Africa 2023'!B384</f>
        <v>36218</v>
      </c>
      <c r="X60" s="98">
        <f>+'[1]Ex-Africa 2023'!B484+'[1]Ex-Africa 2023'!B583+'[1]Ex-Africa 2023'!B682+'[1]Ex-Africa 2023'!B781</f>
        <v>0</v>
      </c>
      <c r="Y60" s="98">
        <f>+'[1]Ex-Africa 2023'!B881+'[1]Ex-Africa 2023'!B980+'[1]Ex-Africa 2023'!B1079+'[1]Ex-Africa 2023'!B1178</f>
        <v>0</v>
      </c>
      <c r="Z60" s="140">
        <f t="shared" si="5"/>
        <v>36218</v>
      </c>
    </row>
    <row r="61" spans="1:26" x14ac:dyDescent="0.3">
      <c r="A61" t="s">
        <v>181</v>
      </c>
      <c r="C61" s="139">
        <v>205000</v>
      </c>
      <c r="D61" s="98">
        <v>0</v>
      </c>
      <c r="E61" s="98">
        <v>0</v>
      </c>
      <c r="F61" s="140">
        <v>205000</v>
      </c>
      <c r="H61" s="139">
        <v>0</v>
      </c>
      <c r="I61" s="98">
        <v>0</v>
      </c>
      <c r="J61" s="98">
        <v>0</v>
      </c>
      <c r="K61" s="140">
        <v>0</v>
      </c>
      <c r="M61" s="139">
        <f>+'[1]Ex Africa 2021'!B88+'[1]Ex Africa 2021'!B187+'[1]Ex Africa 2021'!B286+'[1]Ex Africa 2021'!B385</f>
        <v>0</v>
      </c>
      <c r="N61" s="98">
        <f>+'[1]Ex Africa 2021'!B485+'[1]Ex Africa 2021'!B584+'[1]Ex Africa 2021'!B683+'[1]Ex Africa 2021'!B782</f>
        <v>0</v>
      </c>
      <c r="O61" s="98">
        <f>+'[1]Ex Africa 2021'!B882+'[1]Ex Africa 2021'!B981+'[1]Ex Africa 2021'!B1080+'[1]Ex Africa 2021'!B1179</f>
        <v>0</v>
      </c>
      <c r="P61" s="140">
        <f t="shared" si="3"/>
        <v>0</v>
      </c>
      <c r="R61" s="139">
        <f>+'[1]Ex Africa 2022'!B88+'[1]Ex Africa 2022'!B187+'[1]Ex Africa 2022'!B286+'[1]Ex Africa 2022'!B385</f>
        <v>0</v>
      </c>
      <c r="S61" s="98">
        <f>+'[1]Ex Africa 2022'!B485+'[1]Ex Africa 2022'!B584+'[1]Ex Africa 2022'!B683+'[1]Ex Africa 2022'!B782</f>
        <v>0</v>
      </c>
      <c r="T61" s="98">
        <f>+'[1]Ex Africa 2022'!B882+'[1]Ex Africa 2022'!B981+'[1]Ex Africa 2022'!B1080+'[1]Ex Africa 2022'!B1179</f>
        <v>0</v>
      </c>
      <c r="U61" s="140">
        <f t="shared" si="4"/>
        <v>0</v>
      </c>
      <c r="W61" s="139">
        <f>+'[1]Ex-Africa 2023'!B88+'[1]Ex-Africa 2023'!B187+'[1]Ex-Africa 2023'!B286+'[1]Ex-Africa 2023'!B385</f>
        <v>10000</v>
      </c>
      <c r="X61" s="98">
        <f>+'[1]Ex-Africa 2023'!B485+'[1]Ex-Africa 2023'!B584+'[1]Ex-Africa 2023'!B683+'[1]Ex-Africa 2023'!B782</f>
        <v>0</v>
      </c>
      <c r="Y61" s="98">
        <f>+'[1]Ex-Africa 2023'!B882+'[1]Ex-Africa 2023'!B981+'[1]Ex-Africa 2023'!B1080+'[1]Ex-Africa 2023'!B1179</f>
        <v>0</v>
      </c>
      <c r="Z61" s="140">
        <f t="shared" si="5"/>
        <v>10000</v>
      </c>
    </row>
    <row r="62" spans="1:26" x14ac:dyDescent="0.3">
      <c r="A62" t="s">
        <v>200</v>
      </c>
      <c r="C62" s="139">
        <v>374855</v>
      </c>
      <c r="D62" s="98">
        <v>189350</v>
      </c>
      <c r="E62" s="98">
        <v>0</v>
      </c>
      <c r="F62" s="140">
        <v>564205</v>
      </c>
      <c r="H62" s="139">
        <v>424044</v>
      </c>
      <c r="I62" s="98">
        <v>148912</v>
      </c>
      <c r="J62" s="98">
        <v>0</v>
      </c>
      <c r="K62" s="140">
        <v>572956</v>
      </c>
      <c r="M62" s="139">
        <f>+'[1]Ex Africa 2021'!B89+'[1]Ex Africa 2021'!B188+'[1]Ex Africa 2021'!B287+'[1]Ex Africa 2021'!B386</f>
        <v>256486</v>
      </c>
      <c r="N62" s="98">
        <f>+'[1]Ex Africa 2021'!B486+'[1]Ex Africa 2021'!B585+'[1]Ex Africa 2021'!B684+'[1]Ex Africa 2021'!B783</f>
        <v>109700</v>
      </c>
      <c r="O62" s="98">
        <f>+'[1]Ex Africa 2021'!B883+'[1]Ex Africa 2021'!B982+'[1]Ex Africa 2021'!B1081+'[1]Ex Africa 2021'!B1180</f>
        <v>0</v>
      </c>
      <c r="P62" s="140">
        <f t="shared" si="3"/>
        <v>366186</v>
      </c>
      <c r="R62" s="139">
        <f>+'[1]Ex Africa 2022'!B89+'[1]Ex Africa 2022'!B188+'[1]Ex Africa 2022'!B287+'[1]Ex Africa 2022'!B386</f>
        <v>261800</v>
      </c>
      <c r="S62" s="98">
        <f>+'[1]Ex Africa 2022'!B486+'[1]Ex Africa 2022'!B585+'[1]Ex Africa 2022'!B684+'[1]Ex Africa 2022'!B783</f>
        <v>263294</v>
      </c>
      <c r="T62" s="98">
        <f>+'[1]Ex Africa 2022'!B883+'[1]Ex Africa 2022'!B982+'[1]Ex Africa 2022'!B1081+'[1]Ex Africa 2022'!B1180</f>
        <v>12000</v>
      </c>
      <c r="U62" s="140">
        <f t="shared" si="4"/>
        <v>537094</v>
      </c>
      <c r="W62" s="139">
        <f>+'[1]Ex-Africa 2023'!B89+'[1]Ex-Africa 2023'!B188+'[1]Ex-Africa 2023'!B287+'[1]Ex-Africa 2023'!B386</f>
        <v>361400</v>
      </c>
      <c r="X62" s="98">
        <f>+'[1]Ex-Africa 2023'!B486+'[1]Ex-Africa 2023'!B585+'[1]Ex-Africa 2023'!B684+'[1]Ex-Africa 2023'!B783</f>
        <v>112500</v>
      </c>
      <c r="Y62" s="98">
        <f>+'[1]Ex-Africa 2023'!B883+'[1]Ex-Africa 2023'!B982+'[1]Ex-Africa 2023'!B1081+'[1]Ex-Africa 2023'!B1180</f>
        <v>96000</v>
      </c>
      <c r="Z62" s="140">
        <f t="shared" si="5"/>
        <v>569900</v>
      </c>
    </row>
    <row r="63" spans="1:26" x14ac:dyDescent="0.3">
      <c r="A63" t="s">
        <v>201</v>
      </c>
      <c r="C63" s="139">
        <v>1200</v>
      </c>
      <c r="D63" s="98">
        <v>3000</v>
      </c>
      <c r="E63" s="98">
        <v>0</v>
      </c>
      <c r="F63" s="140">
        <v>4200</v>
      </c>
      <c r="H63" s="139">
        <v>2000</v>
      </c>
      <c r="I63" s="98">
        <v>0</v>
      </c>
      <c r="J63" s="98">
        <v>0</v>
      </c>
      <c r="K63" s="140">
        <v>2000</v>
      </c>
      <c r="M63" s="139">
        <f>+'[1]Ex Africa 2021'!B90+'[1]Ex Africa 2021'!B189+'[1]Ex Africa 2021'!B288+'[1]Ex Africa 2021'!B387</f>
        <v>0</v>
      </c>
      <c r="N63" s="98">
        <f>+'[1]Ex Africa 2021'!B487+'[1]Ex Africa 2021'!B586+'[1]Ex Africa 2021'!B685+'[1]Ex Africa 2021'!B784</f>
        <v>0</v>
      </c>
      <c r="O63" s="98">
        <f>+'[1]Ex Africa 2021'!B884+'[1]Ex Africa 2021'!B983+'[1]Ex Africa 2021'!B1082+'[1]Ex Africa 2021'!B1181</f>
        <v>0</v>
      </c>
      <c r="P63" s="140">
        <f t="shared" si="3"/>
        <v>0</v>
      </c>
      <c r="R63" s="139">
        <f>+'[1]Ex Africa 2022'!B90+'[1]Ex Africa 2022'!B189+'[1]Ex Africa 2022'!B288+'[1]Ex Africa 2022'!B387</f>
        <v>0</v>
      </c>
      <c r="S63" s="98">
        <f>+'[1]Ex Africa 2022'!B487+'[1]Ex Africa 2022'!B586+'[1]Ex Africa 2022'!B685+'[1]Ex Africa 2022'!B784</f>
        <v>0</v>
      </c>
      <c r="T63" s="98">
        <f>+'[1]Ex Africa 2022'!B884+'[1]Ex Africa 2022'!B983+'[1]Ex Africa 2022'!B1082+'[1]Ex Africa 2022'!B1181</f>
        <v>0</v>
      </c>
      <c r="U63" s="140">
        <f t="shared" si="4"/>
        <v>0</v>
      </c>
      <c r="W63" s="139">
        <f>+'[1]Ex-Africa 2023'!B90+'[1]Ex-Africa 2023'!B189+'[1]Ex-Africa 2023'!B288+'[1]Ex-Africa 2023'!B387</f>
        <v>13500</v>
      </c>
      <c r="X63" s="98">
        <f>+'[1]Ex-Africa 2023'!B487+'[1]Ex-Africa 2023'!B586+'[1]Ex-Africa 2023'!B685+'[1]Ex-Africa 2023'!B784</f>
        <v>0</v>
      </c>
      <c r="Y63" s="98">
        <f>+'[1]Ex-Africa 2023'!B884+'[1]Ex-Africa 2023'!B983+'[1]Ex-Africa 2023'!B1082+'[1]Ex-Africa 2023'!B1181</f>
        <v>0</v>
      </c>
      <c r="Z63" s="140">
        <f t="shared" si="5"/>
        <v>13500</v>
      </c>
    </row>
    <row r="64" spans="1:26" x14ac:dyDescent="0.3">
      <c r="A64" t="s">
        <v>184</v>
      </c>
      <c r="C64" s="139">
        <v>0</v>
      </c>
      <c r="D64" s="98">
        <v>0</v>
      </c>
      <c r="E64" s="98">
        <v>0</v>
      </c>
      <c r="F64" s="140">
        <v>0</v>
      </c>
      <c r="H64" s="139">
        <v>0</v>
      </c>
      <c r="I64" s="98">
        <v>0</v>
      </c>
      <c r="J64" s="98">
        <v>0</v>
      </c>
      <c r="K64" s="140">
        <v>0</v>
      </c>
      <c r="M64" s="139">
        <f>+'[1]Ex Africa 2021'!B91+'[1]Ex Africa 2021'!B190+'[1]Ex Africa 2021'!B289+'[1]Ex Africa 2021'!B388</f>
        <v>0</v>
      </c>
      <c r="N64" s="98">
        <f>+'[1]Ex Africa 2021'!B488+'[1]Ex Africa 2021'!B587+'[1]Ex Africa 2021'!B686+'[1]Ex Africa 2021'!B785</f>
        <v>0</v>
      </c>
      <c r="O64" s="98">
        <f>+'[1]Ex Africa 2021'!B885+'[1]Ex Africa 2021'!B984+'[1]Ex Africa 2021'!B1083+'[1]Ex Africa 2021'!B1182</f>
        <v>0</v>
      </c>
      <c r="P64" s="140">
        <f t="shared" si="3"/>
        <v>0</v>
      </c>
      <c r="R64" s="139">
        <f>+'[1]Ex Africa 2022'!B91+'[1]Ex Africa 2022'!B190+'[1]Ex Africa 2022'!B289+'[1]Ex Africa 2022'!B388</f>
        <v>18500</v>
      </c>
      <c r="S64" s="98">
        <f>+'[1]Ex Africa 2022'!B488+'[1]Ex Africa 2022'!B587+'[1]Ex Africa 2022'!B686+'[1]Ex Africa 2022'!B785</f>
        <v>0</v>
      </c>
      <c r="T64" s="98">
        <f>+'[1]Ex Africa 2022'!B885+'[1]Ex Africa 2022'!B984+'[1]Ex Africa 2022'!B1083+'[1]Ex Africa 2022'!B1182</f>
        <v>0</v>
      </c>
      <c r="U64" s="140">
        <f t="shared" si="4"/>
        <v>18500</v>
      </c>
      <c r="W64" s="139">
        <f>+'[1]Ex-Africa 2023'!B91+'[1]Ex-Africa 2023'!B190+'[1]Ex-Africa 2023'!B289+'[1]Ex-Africa 2023'!B388</f>
        <v>204000</v>
      </c>
      <c r="X64" s="98">
        <f>+'[1]Ex-Africa 2023'!B488+'[1]Ex-Africa 2023'!B587+'[1]Ex-Africa 2023'!B686+'[1]Ex-Africa 2023'!B785</f>
        <v>0</v>
      </c>
      <c r="Y64" s="98">
        <f>+'[1]Ex-Africa 2023'!B885+'[1]Ex-Africa 2023'!B984+'[1]Ex-Africa 2023'!B1083+'[1]Ex-Africa 2023'!B1182</f>
        <v>0</v>
      </c>
      <c r="Z64" s="140">
        <f t="shared" si="5"/>
        <v>204000</v>
      </c>
    </row>
    <row r="65" spans="1:26" x14ac:dyDescent="0.3">
      <c r="A65" t="s">
        <v>202</v>
      </c>
      <c r="C65" s="139">
        <v>2500</v>
      </c>
      <c r="D65" s="98">
        <v>0</v>
      </c>
      <c r="E65" s="98">
        <v>0</v>
      </c>
      <c r="F65" s="140">
        <v>2500</v>
      </c>
      <c r="H65" s="139">
        <v>0</v>
      </c>
      <c r="I65" s="98">
        <v>0</v>
      </c>
      <c r="J65" s="98">
        <v>0</v>
      </c>
      <c r="K65" s="140">
        <v>0</v>
      </c>
      <c r="M65" s="139">
        <f>+'[1]Ex Africa 2021'!B92+'[1]Ex Africa 2021'!B191+'[1]Ex Africa 2021'!B290+'[1]Ex Africa 2021'!B389</f>
        <v>0</v>
      </c>
      <c r="N65" s="98">
        <f>+'[1]Ex Africa 2021'!B489+'[1]Ex Africa 2021'!B588+'[1]Ex Africa 2021'!B687+'[1]Ex Africa 2021'!B786</f>
        <v>0</v>
      </c>
      <c r="O65" s="98">
        <f>+'[1]Ex Africa 2021'!B886+'[1]Ex Africa 2021'!B985+'[1]Ex Africa 2021'!B1084+'[1]Ex Africa 2021'!B1183</f>
        <v>0</v>
      </c>
      <c r="P65" s="140">
        <f t="shared" si="3"/>
        <v>0</v>
      </c>
      <c r="R65" s="139">
        <f>+'[1]Ex Africa 2022'!B92+'[1]Ex Africa 2022'!B191+'[1]Ex Africa 2022'!B290+'[1]Ex Africa 2022'!B389</f>
        <v>0</v>
      </c>
      <c r="S65" s="98">
        <f>+'[1]Ex Africa 2022'!B489+'[1]Ex Africa 2022'!B588+'[1]Ex Africa 2022'!B687+'[1]Ex Africa 2022'!B786</f>
        <v>0</v>
      </c>
      <c r="T65" s="98">
        <f>+'[1]Ex Africa 2022'!B886+'[1]Ex Africa 2022'!B985+'[1]Ex Africa 2022'!B1084+'[1]Ex Africa 2022'!B1183</f>
        <v>0</v>
      </c>
      <c r="U65" s="140">
        <f t="shared" si="4"/>
        <v>0</v>
      </c>
      <c r="W65" s="139">
        <f>+'[1]Ex-Africa 2023'!B92+'[1]Ex-Africa 2023'!B191+'[1]Ex-Africa 2023'!B290+'[1]Ex-Africa 2023'!B389</f>
        <v>0</v>
      </c>
      <c r="X65" s="98">
        <f>+'[1]Ex-Africa 2023'!B489+'[1]Ex-Africa 2023'!B588+'[1]Ex-Africa 2023'!B687+'[1]Ex-Africa 2023'!B786</f>
        <v>0</v>
      </c>
      <c r="Y65" s="98">
        <f>+'[1]Ex-Africa 2023'!B886+'[1]Ex-Africa 2023'!B985+'[1]Ex-Africa 2023'!B1084+'[1]Ex-Africa 2023'!B1183</f>
        <v>0</v>
      </c>
      <c r="Z65" s="140">
        <f t="shared" si="5"/>
        <v>0</v>
      </c>
    </row>
    <row r="66" spans="1:26" x14ac:dyDescent="0.3">
      <c r="A66" t="s">
        <v>186</v>
      </c>
      <c r="C66" s="139">
        <v>61960</v>
      </c>
      <c r="D66" s="98">
        <v>0</v>
      </c>
      <c r="E66" s="98">
        <v>0</v>
      </c>
      <c r="F66" s="140">
        <v>61960</v>
      </c>
      <c r="H66" s="139">
        <v>37934</v>
      </c>
      <c r="I66" s="98">
        <v>0</v>
      </c>
      <c r="J66" s="98">
        <v>0</v>
      </c>
      <c r="K66" s="140">
        <v>37934</v>
      </c>
      <c r="M66" s="139">
        <f>+'[1]Ex Africa 2021'!B93+'[1]Ex Africa 2021'!B192+'[1]Ex Africa 2021'!B291+'[1]Ex Africa 2021'!B390</f>
        <v>113678</v>
      </c>
      <c r="N66" s="98">
        <f>+'[1]Ex Africa 2021'!B490+'[1]Ex Africa 2021'!B589+'[1]Ex Africa 2021'!B688+'[1]Ex Africa 2021'!B787</f>
        <v>0</v>
      </c>
      <c r="O66" s="98">
        <f>+'[1]Ex Africa 2021'!B887+'[1]Ex Africa 2021'!B986+'[1]Ex Africa 2021'!B1085+'[1]Ex Africa 2021'!B1184</f>
        <v>0</v>
      </c>
      <c r="P66" s="140">
        <f t="shared" si="3"/>
        <v>113678</v>
      </c>
      <c r="R66" s="139">
        <f>+'[1]Ex Africa 2022'!B93+'[1]Ex Africa 2022'!B192+'[1]Ex Africa 2022'!B291+'[1]Ex Africa 2022'!B390</f>
        <v>70985</v>
      </c>
      <c r="S66" s="98">
        <f>+'[1]Ex Africa 2022'!B490+'[1]Ex Africa 2022'!B589+'[1]Ex Africa 2022'!B688+'[1]Ex Africa 2022'!B787</f>
        <v>0</v>
      </c>
      <c r="T66" s="98">
        <f>+'[1]Ex Africa 2022'!B887+'[1]Ex Africa 2022'!B986+'[1]Ex Africa 2022'!B1085+'[1]Ex Africa 2022'!B1184</f>
        <v>0</v>
      </c>
      <c r="U66" s="140">
        <f t="shared" si="4"/>
        <v>70985</v>
      </c>
      <c r="W66" s="139">
        <f>+'[1]Ex-Africa 2023'!B93+'[1]Ex-Africa 2023'!B192+'[1]Ex-Africa 2023'!B291+'[1]Ex-Africa 2023'!B390</f>
        <v>8506</v>
      </c>
      <c r="X66" s="98">
        <f>+'[1]Ex-Africa 2023'!B490+'[1]Ex-Africa 2023'!B589+'[1]Ex-Africa 2023'!B688+'[1]Ex-Africa 2023'!B787</f>
        <v>0</v>
      </c>
      <c r="Y66" s="98">
        <f>+'[1]Ex-Africa 2023'!B887+'[1]Ex-Africa 2023'!B986+'[1]Ex-Africa 2023'!B1085+'[1]Ex-Africa 2023'!B1184</f>
        <v>0</v>
      </c>
      <c r="Z66" s="140">
        <f t="shared" si="5"/>
        <v>8506</v>
      </c>
    </row>
    <row r="67" spans="1:26" x14ac:dyDescent="0.3">
      <c r="A67" t="s">
        <v>187</v>
      </c>
      <c r="C67" s="139">
        <v>444988</v>
      </c>
      <c r="D67" s="98">
        <v>28700</v>
      </c>
      <c r="E67" s="98">
        <v>0</v>
      </c>
      <c r="F67" s="140">
        <v>473688</v>
      </c>
      <c r="H67" s="139">
        <v>42700</v>
      </c>
      <c r="I67" s="98">
        <v>0</v>
      </c>
      <c r="J67" s="98">
        <v>0</v>
      </c>
      <c r="K67" s="140">
        <v>42700</v>
      </c>
      <c r="M67" s="139">
        <f>+'[1]Ex Africa 2021'!B94+'[1]Ex Africa 2021'!B193+'[1]Ex Africa 2021'!B292+'[1]Ex Africa 2021'!B391</f>
        <v>179035</v>
      </c>
      <c r="N67" s="98">
        <f>+'[1]Ex Africa 2021'!B491+'[1]Ex Africa 2021'!B590+'[1]Ex Africa 2021'!B689+'[1]Ex Africa 2021'!B788</f>
        <v>0</v>
      </c>
      <c r="O67" s="98">
        <f>+'[1]Ex Africa 2021'!B888+'[1]Ex Africa 2021'!B987+'[1]Ex Africa 2021'!B1086+'[1]Ex Africa 2021'!B1185</f>
        <v>0</v>
      </c>
      <c r="P67" s="140">
        <f t="shared" si="3"/>
        <v>179035</v>
      </c>
      <c r="R67" s="139">
        <f>+'[1]Ex Africa 2022'!B94+'[1]Ex Africa 2022'!B193+'[1]Ex Africa 2022'!B292+'[1]Ex Africa 2022'!B391</f>
        <v>400971</v>
      </c>
      <c r="S67" s="98">
        <f>+'[1]Ex Africa 2022'!B491+'[1]Ex Africa 2022'!B590+'[1]Ex Africa 2022'!B689+'[1]Ex Africa 2022'!B788</f>
        <v>0</v>
      </c>
      <c r="T67" s="98">
        <f>+'[1]Ex Africa 2022'!B888+'[1]Ex Africa 2022'!B987+'[1]Ex Africa 2022'!B1086+'[1]Ex Africa 2022'!B1185</f>
        <v>0</v>
      </c>
      <c r="U67" s="140">
        <f t="shared" si="4"/>
        <v>400971</v>
      </c>
      <c r="W67" s="139">
        <f>+'[1]Ex-Africa 2023'!B94+'[1]Ex-Africa 2023'!B193+'[1]Ex-Africa 2023'!B292+'[1]Ex-Africa 2023'!B391</f>
        <v>247424</v>
      </c>
      <c r="X67" s="98">
        <f>+'[1]Ex-Africa 2023'!B491+'[1]Ex-Africa 2023'!B590+'[1]Ex-Africa 2023'!B689+'[1]Ex-Africa 2023'!B788</f>
        <v>0</v>
      </c>
      <c r="Y67" s="98">
        <f>+'[1]Ex-Africa 2023'!B888+'[1]Ex-Africa 2023'!B987+'[1]Ex-Africa 2023'!B1086+'[1]Ex-Africa 2023'!B1185</f>
        <v>0</v>
      </c>
      <c r="Z67" s="140">
        <f t="shared" si="5"/>
        <v>247424</v>
      </c>
    </row>
    <row r="68" spans="1:26" x14ac:dyDescent="0.3">
      <c r="A68" t="s">
        <v>203</v>
      </c>
      <c r="C68" s="139">
        <v>1340672</v>
      </c>
      <c r="D68" s="98">
        <v>0</v>
      </c>
      <c r="E68" s="98">
        <v>0</v>
      </c>
      <c r="F68" s="140">
        <v>1340672</v>
      </c>
      <c r="H68" s="139">
        <v>204573</v>
      </c>
      <c r="I68" s="98">
        <v>0</v>
      </c>
      <c r="J68" s="98">
        <v>0</v>
      </c>
      <c r="K68" s="140">
        <v>204573</v>
      </c>
      <c r="M68" s="139">
        <f>+'[1]Ex Africa 2021'!B95+'[1]Ex Africa 2021'!B194+'[1]Ex Africa 2021'!B293+'[1]Ex Africa 2021'!B392</f>
        <v>0</v>
      </c>
      <c r="N68" s="98">
        <f>+'[1]Ex Africa 2021'!B492+'[1]Ex Africa 2021'!B591+'[1]Ex Africa 2021'!B690+'[1]Ex Africa 2021'!B789</f>
        <v>0</v>
      </c>
      <c r="O68" s="98">
        <f>+'[1]Ex Africa 2021'!B889+'[1]Ex Africa 2021'!B988+'[1]Ex Africa 2021'!B1087+'[1]Ex Africa 2021'!B1186</f>
        <v>0</v>
      </c>
      <c r="P68" s="140">
        <f t="shared" si="3"/>
        <v>0</v>
      </c>
      <c r="R68" s="139">
        <f>+'[1]Ex Africa 2022'!B95+'[1]Ex Africa 2022'!B194+'[1]Ex Africa 2022'!B293+'[1]Ex Africa 2022'!B392</f>
        <v>1486700</v>
      </c>
      <c r="S68" s="98">
        <f>+'[1]Ex Africa 2022'!B492+'[1]Ex Africa 2022'!B591+'[1]Ex Africa 2022'!B690+'[1]Ex Africa 2022'!B789</f>
        <v>0</v>
      </c>
      <c r="T68" s="98">
        <f>+'[1]Ex Africa 2022'!B889+'[1]Ex Africa 2022'!B988+'[1]Ex Africa 2022'!B1087+'[1]Ex Africa 2022'!B1186</f>
        <v>0</v>
      </c>
      <c r="U68" s="140">
        <f t="shared" si="4"/>
        <v>1486700</v>
      </c>
      <c r="W68" s="139">
        <f>+'[1]Ex-Africa 2023'!B95+'[1]Ex-Africa 2023'!B194+'[1]Ex-Africa 2023'!B293+'[1]Ex-Africa 2023'!B392</f>
        <v>284100</v>
      </c>
      <c r="X68" s="98">
        <f>+'[1]Ex-Africa 2023'!B492+'[1]Ex-Africa 2023'!B591+'[1]Ex-Africa 2023'!B690+'[1]Ex-Africa 2023'!B789</f>
        <v>0</v>
      </c>
      <c r="Y68" s="98">
        <f>+'[1]Ex-Africa 2023'!B889+'[1]Ex-Africa 2023'!B988+'[1]Ex-Africa 2023'!B1087+'[1]Ex-Africa 2023'!B1186</f>
        <v>0</v>
      </c>
      <c r="Z68" s="140">
        <f t="shared" si="5"/>
        <v>284100</v>
      </c>
    </row>
    <row r="69" spans="1:26" x14ac:dyDescent="0.3">
      <c r="A69" t="s">
        <v>204</v>
      </c>
      <c r="C69" s="139">
        <v>4578614</v>
      </c>
      <c r="D69" s="98">
        <v>0</v>
      </c>
      <c r="E69" s="98">
        <v>0</v>
      </c>
      <c r="F69" s="140">
        <v>4578614</v>
      </c>
      <c r="H69" s="139">
        <v>80000</v>
      </c>
      <c r="I69" s="98">
        <v>30000</v>
      </c>
      <c r="J69" s="98">
        <v>0</v>
      </c>
      <c r="K69" s="140">
        <v>110000</v>
      </c>
      <c r="M69" s="139">
        <f>+'[1]Ex Africa 2021'!B96+'[1]Ex Africa 2021'!B195+'[1]Ex Africa 2021'!B294+'[1]Ex Africa 2021'!B393</f>
        <v>2215760</v>
      </c>
      <c r="N69" s="98">
        <f>+'[1]Ex Africa 2021'!B493+'[1]Ex Africa 2021'!B592+'[1]Ex Africa 2021'!B691+'[1]Ex Africa 2021'!B790</f>
        <v>16250</v>
      </c>
      <c r="O69" s="98">
        <f>+'[1]Ex Africa 2021'!B890+'[1]Ex Africa 2021'!B989+'[1]Ex Africa 2021'!B1088+'[1]Ex Africa 2021'!B1187</f>
        <v>0</v>
      </c>
      <c r="P69" s="140">
        <f t="shared" si="3"/>
        <v>2232010</v>
      </c>
      <c r="R69" s="139">
        <f>+'[1]Ex Africa 2022'!B96+'[1]Ex Africa 2022'!B195+'[1]Ex Africa 2022'!B294+'[1]Ex Africa 2022'!B393</f>
        <v>2703072</v>
      </c>
      <c r="S69" s="98">
        <f>+'[1]Ex Africa 2022'!B493+'[1]Ex Africa 2022'!B592+'[1]Ex Africa 2022'!B691+'[1]Ex Africa 2022'!B790</f>
        <v>36000</v>
      </c>
      <c r="T69" s="98">
        <f>+'[1]Ex Africa 2022'!B890+'[1]Ex Africa 2022'!B989+'[1]Ex Africa 2022'!B1088+'[1]Ex Africa 2022'!B1187</f>
        <v>0</v>
      </c>
      <c r="U69" s="140">
        <f t="shared" si="4"/>
        <v>2739072</v>
      </c>
      <c r="W69" s="139">
        <f>+'[1]Ex-Africa 2023'!B96+'[1]Ex-Africa 2023'!B195+'[1]Ex-Africa 2023'!B294+'[1]Ex-Africa 2023'!B393</f>
        <v>48700</v>
      </c>
      <c r="X69" s="98">
        <f>+'[1]Ex-Africa 2023'!B493+'[1]Ex-Africa 2023'!B592+'[1]Ex-Africa 2023'!B691+'[1]Ex-Africa 2023'!B790</f>
        <v>61000</v>
      </c>
      <c r="Y69" s="98">
        <f>+'[1]Ex-Africa 2023'!B890+'[1]Ex-Africa 2023'!B989+'[1]Ex-Africa 2023'!B1088+'[1]Ex-Africa 2023'!B1187</f>
        <v>0</v>
      </c>
      <c r="Z69" s="140">
        <f t="shared" si="5"/>
        <v>109700</v>
      </c>
    </row>
    <row r="70" spans="1:26" s="44" customFormat="1" ht="13.2" x14ac:dyDescent="0.25">
      <c r="A70" s="157" t="s">
        <v>8</v>
      </c>
      <c r="C70" s="141">
        <v>66869273</v>
      </c>
      <c r="D70" s="142">
        <v>461845</v>
      </c>
      <c r="E70" s="142">
        <v>0</v>
      </c>
      <c r="F70" s="143">
        <v>67331118</v>
      </c>
      <c r="H70" s="141">
        <f>SUM(H6:H69)</f>
        <v>42613738</v>
      </c>
      <c r="I70" s="141">
        <f>SUM(I6:I69)</f>
        <v>1476912</v>
      </c>
      <c r="J70" s="141">
        <f>SUM(J6:J69)</f>
        <v>0</v>
      </c>
      <c r="K70" s="141">
        <f>SUM(K6:K69)</f>
        <v>44090650</v>
      </c>
      <c r="M70" s="141">
        <f>SUM(M6:M69)</f>
        <v>11382014</v>
      </c>
      <c r="N70" s="142">
        <f>SUM(N6:N69)</f>
        <v>2758910</v>
      </c>
      <c r="O70" s="142">
        <f>SUM(O6:O69)</f>
        <v>0</v>
      </c>
      <c r="P70" s="143">
        <f>SUM(P6:P69)</f>
        <v>14140924</v>
      </c>
      <c r="R70" s="141">
        <f>SUM(R6:R69)</f>
        <v>22212306</v>
      </c>
      <c r="S70" s="142">
        <f>SUM(S6:S69)</f>
        <v>1039994</v>
      </c>
      <c r="T70" s="142">
        <f>SUM(T6:T69)</f>
        <v>12000</v>
      </c>
      <c r="U70" s="143">
        <f>SUM(U6:U69)</f>
        <v>23264300</v>
      </c>
      <c r="W70" s="141">
        <f>SUM(W6:W69)</f>
        <v>23312905</v>
      </c>
      <c r="X70" s="142">
        <f>SUM(X6:X69)</f>
        <v>1135774</v>
      </c>
      <c r="Y70" s="142">
        <f>SUM(Y6:Y69)</f>
        <v>200000</v>
      </c>
      <c r="Z70" s="143">
        <f>SUM(Z6:Z69)</f>
        <v>24648679</v>
      </c>
    </row>
    <row r="71" spans="1:26" s="35" customFormat="1" ht="13.2" x14ac:dyDescent="0.25">
      <c r="A71" s="35" t="s">
        <v>90</v>
      </c>
      <c r="C71" s="144">
        <f>+C70/$F70</f>
        <v>0.99314069016349915</v>
      </c>
      <c r="D71" s="144">
        <f t="shared" ref="D71:F71" si="6">+D70/$F70</f>
        <v>6.8593098365008582E-3</v>
      </c>
      <c r="E71" s="144">
        <f t="shared" si="6"/>
        <v>0</v>
      </c>
      <c r="F71" s="144">
        <f t="shared" si="6"/>
        <v>1</v>
      </c>
      <c r="G71" s="44"/>
      <c r="H71" s="144">
        <f>+H70/$K70</f>
        <v>0.9665028299650833</v>
      </c>
      <c r="I71" s="144">
        <f>+I70/$K70</f>
        <v>3.3497170034916701E-2</v>
      </c>
      <c r="J71" s="144">
        <f>+J70/$K70</f>
        <v>0</v>
      </c>
      <c r="K71" s="144">
        <f>+K70/$K70</f>
        <v>1</v>
      </c>
      <c r="L71" s="44"/>
      <c r="M71" s="144">
        <f>+M70/$P70</f>
        <v>0.80489888779545105</v>
      </c>
      <c r="N71" s="144">
        <f>+N70/$P70</f>
        <v>0.19510111220454901</v>
      </c>
      <c r="O71" s="144">
        <f>+O70/$P70</f>
        <v>0</v>
      </c>
      <c r="P71" s="144">
        <f>+P70/$P70</f>
        <v>1</v>
      </c>
      <c r="R71" s="144">
        <f>+R70/$U70</f>
        <v>0.9547807585012229</v>
      </c>
      <c r="S71" s="144">
        <f>+S70/$U70</f>
        <v>4.4703429718495724E-2</v>
      </c>
      <c r="T71" s="144">
        <f>+T70/$U70</f>
        <v>5.1581178028137535E-4</v>
      </c>
      <c r="U71" s="144">
        <f>+U70/$U70</f>
        <v>1</v>
      </c>
      <c r="W71" s="144">
        <f>+W70/$U70</f>
        <v>1.0020892526317147</v>
      </c>
      <c r="X71" s="144">
        <f>+X70/$U70</f>
        <v>4.8820467411441568E-2</v>
      </c>
      <c r="Y71" s="144">
        <f>+Y70/$U70</f>
        <v>8.5968630046895887E-3</v>
      </c>
      <c r="Z71" s="144">
        <f>+Z70/$U70</f>
        <v>1.0595065830478458</v>
      </c>
    </row>
    <row r="72" spans="1:26" s="35" customFormat="1" ht="13.2" x14ac:dyDescent="0.25"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R72" s="44"/>
      <c r="S72" s="44"/>
      <c r="T72" s="44"/>
      <c r="U72" s="44"/>
      <c r="W72" s="44"/>
      <c r="X72" s="44"/>
      <c r="Y72" s="44"/>
      <c r="Z72" s="44"/>
    </row>
  </sheetData>
  <mergeCells count="5">
    <mergeCell ref="C2:F2"/>
    <mergeCell ref="H2:K2"/>
    <mergeCell ref="M2:P2"/>
    <mergeCell ref="R2:U2"/>
    <mergeCell ref="W2:Z2"/>
  </mergeCells>
  <pageMargins left="0.7" right="0.7" top="0.75" bottom="0.75" header="0.3" footer="0.3"/>
  <pageSetup scale="48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Logo</vt:lpstr>
      <vt:lpstr>Global</vt:lpstr>
      <vt:lpstr>Global by Type</vt:lpstr>
      <vt:lpstr>SSA</vt:lpstr>
      <vt:lpstr>SSA by region</vt:lpstr>
      <vt:lpstr>SSA by type</vt:lpstr>
      <vt:lpstr>SSA by Qtr</vt:lpstr>
      <vt:lpstr>ROW</vt:lpstr>
      <vt:lpstr>ROW by type</vt:lpstr>
      <vt:lpstr>Donors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John Milliner</cp:lastModifiedBy>
  <cp:lastPrinted>2024-01-16T15:46:17Z</cp:lastPrinted>
  <dcterms:created xsi:type="dcterms:W3CDTF">2023-07-17T14:19:26Z</dcterms:created>
  <dcterms:modified xsi:type="dcterms:W3CDTF">2024-01-16T15:57:01Z</dcterms:modified>
</cp:coreProperties>
</file>