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InkAnnotation="0" defaultThemeVersion="166925"/>
  <xr:revisionPtr revIDLastSave="0" documentId="8_{7B005D48-5F60-4040-B1A5-30CF6F8155E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9" i="1"/>
  <c r="F8" i="1"/>
  <c r="H8" i="1"/>
  <c r="I8" i="1"/>
  <c r="J8" i="1"/>
  <c r="O8" i="1"/>
  <c r="P8" i="1"/>
  <c r="Q8" i="1"/>
  <c r="J9" i="1"/>
  <c r="O9" i="1"/>
  <c r="P9" i="1"/>
  <c r="Q9" i="1"/>
  <c r="H10" i="1"/>
  <c r="I10" i="1"/>
  <c r="J10" i="1"/>
  <c r="O10" i="1"/>
  <c r="P10" i="1"/>
  <c r="Q10" i="1"/>
  <c r="F14" i="1"/>
  <c r="H14" i="1"/>
  <c r="I14" i="1"/>
  <c r="J14" i="1"/>
  <c r="O14" i="1"/>
  <c r="P14" i="1"/>
  <c r="Q14" i="1"/>
  <c r="F16" i="1"/>
  <c r="H16" i="1"/>
  <c r="I16" i="1"/>
  <c r="J16" i="1"/>
  <c r="O16" i="1"/>
  <c r="P16" i="1"/>
  <c r="Q16" i="1"/>
  <c r="F17" i="1"/>
  <c r="H17" i="1"/>
  <c r="I17" i="1"/>
  <c r="J17" i="1"/>
  <c r="O17" i="1"/>
  <c r="P17" i="1"/>
  <c r="Q17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Q22" i="1"/>
  <c r="Q21" i="1"/>
  <c r="Q20" i="1"/>
  <c r="Q19" i="1"/>
  <c r="Q18" i="1"/>
  <c r="Q15" i="1"/>
  <c r="Q13" i="1"/>
  <c r="Q12" i="1"/>
  <c r="Q11" i="1"/>
  <c r="P22" i="1"/>
  <c r="P21" i="1"/>
  <c r="P20" i="1"/>
  <c r="P19" i="1"/>
  <c r="P18" i="1"/>
  <c r="P15" i="1"/>
  <c r="P13" i="1"/>
  <c r="P12" i="1"/>
  <c r="P11" i="1"/>
  <c r="O22" i="1"/>
  <c r="O21" i="1"/>
  <c r="O20" i="1"/>
  <c r="O19" i="1"/>
  <c r="O18" i="1"/>
  <c r="O15" i="1"/>
  <c r="O13" i="1"/>
  <c r="O12" i="1"/>
  <c r="O11" i="1"/>
  <c r="J22" i="1"/>
  <c r="F21" i="1"/>
  <c r="H21" i="1"/>
  <c r="I21" i="1"/>
  <c r="J21" i="1"/>
  <c r="J20" i="1"/>
  <c r="F19" i="1"/>
  <c r="H19" i="1"/>
  <c r="I19" i="1"/>
  <c r="J19" i="1"/>
  <c r="J18" i="1"/>
  <c r="F15" i="1"/>
  <c r="H15" i="1"/>
  <c r="I15" i="1"/>
  <c r="J15" i="1"/>
  <c r="F13" i="1"/>
  <c r="H13" i="1"/>
  <c r="I13" i="1"/>
  <c r="J13" i="1"/>
  <c r="F12" i="1"/>
  <c r="H12" i="1"/>
  <c r="I12" i="1"/>
  <c r="J12" i="1"/>
  <c r="F11" i="1"/>
  <c r="H11" i="1"/>
  <c r="I11" i="1"/>
  <c r="J11" i="1"/>
  <c r="H9" i="1"/>
  <c r="I9" i="1"/>
  <c r="I22" i="1"/>
  <c r="I20" i="1"/>
  <c r="I18" i="1"/>
  <c r="H22" i="1"/>
  <c r="H20" i="1"/>
  <c r="H18" i="1"/>
  <c r="F22" i="1"/>
  <c r="F20" i="1"/>
  <c r="F18" i="1"/>
</calcChain>
</file>

<file path=xl/sharedStrings.xml><?xml version="1.0" encoding="utf-8"?>
<sst xmlns="http://schemas.openxmlformats.org/spreadsheetml/2006/main" count="52" uniqueCount="39">
  <si>
    <t>OFFICE EXPERT GROUP OF COMPANIES</t>
  </si>
  <si>
    <t>Bacolod City</t>
  </si>
  <si>
    <t>Payroll of the month of October, 2021</t>
  </si>
  <si>
    <t>Employee's Name</t>
  </si>
  <si>
    <t>Position</t>
  </si>
  <si>
    <t>DAILY RATE</t>
  </si>
  <si>
    <t>NO. OF DAYS WORKED</t>
  </si>
  <si>
    <t>SALARY AMOUNT</t>
  </si>
  <si>
    <t>O.T. HOUR</t>
  </si>
  <si>
    <t>RATE PER</t>
  </si>
  <si>
    <t>O.T. PAY</t>
  </si>
  <si>
    <t>GROSS SALARY</t>
  </si>
  <si>
    <t>DEDUCTION</t>
  </si>
  <si>
    <t>SSS/GSIS</t>
  </si>
  <si>
    <t>PAG-IBIG</t>
  </si>
  <si>
    <t>INSURANCE</t>
  </si>
  <si>
    <t>CASH ADVANCE</t>
  </si>
  <si>
    <t>TAX</t>
  </si>
  <si>
    <t>TOTAL DEDUCTION</t>
  </si>
  <si>
    <t>NET PAY</t>
  </si>
  <si>
    <t>CLERK</t>
  </si>
  <si>
    <t>MANAGER</t>
  </si>
  <si>
    <t>GRAND TOTAL</t>
  </si>
  <si>
    <t>Fajardo,Jun M.</t>
  </si>
  <si>
    <t>Aniñion, Jeric C.</t>
  </si>
  <si>
    <t>Cherish,Dave R.</t>
  </si>
  <si>
    <t>Pacquiao, Cecil Y.</t>
  </si>
  <si>
    <t>Labador,Rendon B.</t>
  </si>
  <si>
    <t>Castor, James B.</t>
  </si>
  <si>
    <t>Gayotin, Jason T.</t>
  </si>
  <si>
    <t>Kagawad, Jobert V.</t>
  </si>
  <si>
    <t>Dela Cruz,Rizal C.</t>
  </si>
  <si>
    <t>Realonda,Garen P.</t>
  </si>
  <si>
    <t>Tatsuya, Blair G.</t>
  </si>
  <si>
    <t>Gigomo, Micheal J.</t>
  </si>
  <si>
    <t>Delton,Shaira V.</t>
  </si>
  <si>
    <t>Fajutrao, Jake P.</t>
  </si>
  <si>
    <t>David, Lyka M.</t>
  </si>
  <si>
    <t>prepared By: Lance James R. Sardon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</si>
</sst>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1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E95D-9D1F-FE4E-A68D-F5D0094F3FCA}">
  <dimension ref="A1:Q25"/>
  <sheetViews>
    <sheetView tabSelected="1" zoomScaleNormal="60" zoomScaleSheetLayoutView="100" workbookViewId="0">
      <selection activeCell="C8" sqref="C8:C22"/>
    </sheetView>
  </sheetViews>
  <sheetFormatPr defaultRowHeight="15" x14ac:dyDescent="0.2"/>
  <cols>
    <col min="1" max="1" width="3.49609375" customWidth="1"/>
    <col min="2" max="2" width="19.50390625" customWidth="1"/>
    <col min="3" max="4" width="11.97265625" customWidth="1"/>
    <col min="6" max="6" width="10.22265625" bestFit="1" customWidth="1"/>
    <col min="7" max="8" width="6.3203125" customWidth="1"/>
    <col min="10" max="14" width="10.0859375" customWidth="1"/>
    <col min="15" max="15" width="9.953125" bestFit="1" customWidth="1"/>
    <col min="16" max="17" width="14.796875" customWidth="1"/>
  </cols>
  <sheetData>
    <row r="1" spans="1:17" x14ac:dyDescent="0.2">
      <c r="A1" s="7" t="s">
        <v>0</v>
      </c>
      <c r="B1" s="7"/>
    </row>
    <row r="2" spans="1:17" x14ac:dyDescent="0.2">
      <c r="A2" s="7" t="s">
        <v>1</v>
      </c>
    </row>
    <row r="4" spans="1:17" x14ac:dyDescent="0.2">
      <c r="A4" t="s">
        <v>2</v>
      </c>
    </row>
    <row r="6" spans="1:17" x14ac:dyDescent="0.2">
      <c r="A6" s="8" t="s">
        <v>3</v>
      </c>
      <c r="B6" s="8"/>
      <c r="C6" s="8" t="s">
        <v>4</v>
      </c>
      <c r="D6" s="8" t="s">
        <v>5</v>
      </c>
      <c r="E6" s="10" t="s">
        <v>6</v>
      </c>
      <c r="F6" s="8" t="s">
        <v>7</v>
      </c>
      <c r="G6" s="8" t="s">
        <v>8</v>
      </c>
      <c r="H6" s="8" t="s">
        <v>9</v>
      </c>
      <c r="I6" s="8" t="s">
        <v>10</v>
      </c>
      <c r="J6" s="8" t="s">
        <v>11</v>
      </c>
      <c r="K6" t="s">
        <v>12</v>
      </c>
    </row>
    <row r="7" spans="1:17" ht="27.75" x14ac:dyDescent="0.2">
      <c r="A7" s="8"/>
      <c r="B7" s="8"/>
      <c r="C7" s="8"/>
      <c r="D7" s="8"/>
      <c r="E7" s="10"/>
      <c r="F7" s="8"/>
      <c r="G7" s="8"/>
      <c r="H7" s="8"/>
      <c r="I7" s="8"/>
      <c r="J7" s="8"/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3" t="s">
        <v>18</v>
      </c>
      <c r="Q7" s="2" t="s">
        <v>19</v>
      </c>
    </row>
    <row r="8" spans="1:17" ht="15" customHeight="1" x14ac:dyDescent="0.2">
      <c r="A8" s="4">
        <v>1</v>
      </c>
      <c r="B8" t="s">
        <v>23</v>
      </c>
      <c r="C8" t="s">
        <v>20</v>
      </c>
      <c r="D8" s="6">
        <v>300</v>
      </c>
      <c r="E8">
        <v>15</v>
      </c>
      <c r="F8" s="6">
        <f>D8*E8</f>
        <v>4500</v>
      </c>
      <c r="G8">
        <v>5</v>
      </c>
      <c r="H8">
        <f>D8/(8)</f>
        <v>37.5</v>
      </c>
      <c r="I8" s="6">
        <f>G8*H8</f>
        <v>187.5</v>
      </c>
      <c r="J8" s="6">
        <f>F8+I8</f>
        <v>4687.5</v>
      </c>
      <c r="K8" s="6">
        <v>250</v>
      </c>
      <c r="L8" s="6">
        <v>100</v>
      </c>
      <c r="M8" s="6">
        <v>200</v>
      </c>
      <c r="N8" s="6">
        <v>2000</v>
      </c>
      <c r="O8" s="6">
        <f>J8*0.1</f>
        <v>468.75</v>
      </c>
      <c r="P8" s="6">
        <f>K8+L8+M8+N8+O8</f>
        <v>3018.75</v>
      </c>
      <c r="Q8" s="6">
        <f>J8-P8</f>
        <v>1668.75</v>
      </c>
    </row>
    <row r="9" spans="1:17" ht="15" customHeight="1" x14ac:dyDescent="0.2">
      <c r="A9" s="4">
        <v>2</v>
      </c>
      <c r="B9" t="s">
        <v>24</v>
      </c>
      <c r="C9" t="s">
        <v>20</v>
      </c>
      <c r="D9" s="6">
        <v>300</v>
      </c>
      <c r="E9">
        <v>16</v>
      </c>
      <c r="F9" s="6">
        <f>D9*E9</f>
        <v>4800</v>
      </c>
      <c r="G9">
        <v>5</v>
      </c>
      <c r="H9">
        <f>D9/(8)</f>
        <v>37.5</v>
      </c>
      <c r="I9" s="6">
        <f>G9*H9</f>
        <v>187.5</v>
      </c>
      <c r="J9" s="6">
        <f>F9+I9</f>
        <v>4987.5</v>
      </c>
      <c r="K9" s="6">
        <v>250</v>
      </c>
      <c r="L9" s="6">
        <v>100</v>
      </c>
      <c r="M9" s="6">
        <v>200</v>
      </c>
      <c r="N9" s="6">
        <v>2000</v>
      </c>
      <c r="O9" s="6">
        <f>J9*0.1</f>
        <v>498.75</v>
      </c>
      <c r="P9" s="6">
        <f>K9+L9+M9+N9+O9</f>
        <v>3048.75</v>
      </c>
      <c r="Q9" s="6">
        <f>J9-P9</f>
        <v>1938.75</v>
      </c>
    </row>
    <row r="10" spans="1:17" ht="15" customHeight="1" x14ac:dyDescent="0.2">
      <c r="A10" s="4">
        <v>3</v>
      </c>
      <c r="B10" t="s">
        <v>29</v>
      </c>
      <c r="C10" t="s">
        <v>20</v>
      </c>
      <c r="D10" s="6">
        <v>110</v>
      </c>
      <c r="E10">
        <v>17</v>
      </c>
      <c r="F10" s="6">
        <f>D10*E10</f>
        <v>1870</v>
      </c>
      <c r="G10">
        <v>5</v>
      </c>
      <c r="H10">
        <f>D10/(8)</f>
        <v>13.75</v>
      </c>
      <c r="I10" s="6">
        <f>G10*H10</f>
        <v>68.75</v>
      </c>
      <c r="J10">
        <f>F10+I10</f>
        <v>1938.75</v>
      </c>
      <c r="K10" s="6">
        <v>250</v>
      </c>
      <c r="L10" s="6">
        <v>100</v>
      </c>
      <c r="M10" s="6">
        <v>200</v>
      </c>
      <c r="N10" s="6">
        <v>2000</v>
      </c>
      <c r="O10" s="6">
        <f>J10*10%</f>
        <v>193.875</v>
      </c>
      <c r="P10" s="6">
        <f>K10+L10+M10+N10+O10</f>
        <v>2743.875</v>
      </c>
      <c r="Q10" s="6">
        <f>J10-P10</f>
        <v>-805.125</v>
      </c>
    </row>
    <row r="11" spans="1:17" ht="15" customHeight="1" x14ac:dyDescent="0.2">
      <c r="A11" s="4">
        <v>4</v>
      </c>
      <c r="B11" t="s">
        <v>30</v>
      </c>
      <c r="C11" t="s">
        <v>20</v>
      </c>
      <c r="D11" s="6">
        <v>350</v>
      </c>
      <c r="E11">
        <v>18</v>
      </c>
      <c r="F11" s="6">
        <f>D11*E11</f>
        <v>6300</v>
      </c>
      <c r="G11">
        <v>5</v>
      </c>
      <c r="H11">
        <f>D11/(8)</f>
        <v>43.75</v>
      </c>
      <c r="I11" s="6">
        <f>G11*H11</f>
        <v>218.75</v>
      </c>
      <c r="J11">
        <f>F11+I11</f>
        <v>6518.75</v>
      </c>
      <c r="K11" s="6">
        <v>250</v>
      </c>
      <c r="L11" s="6">
        <v>100</v>
      </c>
      <c r="M11" s="6">
        <v>200</v>
      </c>
      <c r="N11" s="6">
        <v>2000</v>
      </c>
      <c r="O11" s="6">
        <f>J11*10%</f>
        <v>651.875</v>
      </c>
      <c r="P11" s="6">
        <f>K11+L11+M11+N11+O11</f>
        <v>3201.875</v>
      </c>
      <c r="Q11" s="6">
        <f>J11-P11</f>
        <v>3316.875</v>
      </c>
    </row>
    <row r="12" spans="1:17" ht="15" customHeight="1" x14ac:dyDescent="0.2">
      <c r="A12" s="4">
        <v>5</v>
      </c>
      <c r="B12" t="s">
        <v>31</v>
      </c>
      <c r="C12" t="s">
        <v>20</v>
      </c>
      <c r="D12" s="6">
        <v>250</v>
      </c>
      <c r="E12">
        <v>19</v>
      </c>
      <c r="F12" s="6">
        <f>D12*E12</f>
        <v>4750</v>
      </c>
      <c r="G12">
        <v>5</v>
      </c>
      <c r="H12">
        <f>D12/(8)</f>
        <v>31.25</v>
      </c>
      <c r="I12" s="6">
        <f>G12*H12</f>
        <v>156.25</v>
      </c>
      <c r="J12">
        <f>F12+I12</f>
        <v>4906.25</v>
      </c>
      <c r="K12" s="6">
        <v>250</v>
      </c>
      <c r="L12" s="6">
        <v>100</v>
      </c>
      <c r="M12" s="6">
        <v>200</v>
      </c>
      <c r="N12" s="6">
        <v>2000</v>
      </c>
      <c r="O12" s="6">
        <f>J12*10%</f>
        <v>490.625</v>
      </c>
      <c r="P12" s="6">
        <f>K12+L12+M12+N12+O12</f>
        <v>3040.625</v>
      </c>
      <c r="Q12" s="6">
        <f>J12-P12</f>
        <v>1865.625</v>
      </c>
    </row>
    <row r="13" spans="1:17" ht="15" customHeight="1" x14ac:dyDescent="0.2">
      <c r="A13" s="4">
        <v>6</v>
      </c>
      <c r="B13" t="s">
        <v>32</v>
      </c>
      <c r="C13" t="s">
        <v>20</v>
      </c>
      <c r="D13" s="6">
        <v>200</v>
      </c>
      <c r="E13">
        <v>20</v>
      </c>
      <c r="F13" s="6">
        <f>D13*E13</f>
        <v>4000</v>
      </c>
      <c r="G13">
        <v>5</v>
      </c>
      <c r="H13">
        <f>D13/(8)</f>
        <v>25</v>
      </c>
      <c r="I13" s="6">
        <f>G13*H13</f>
        <v>125</v>
      </c>
      <c r="J13" s="6">
        <f>F13+I13</f>
        <v>4125</v>
      </c>
      <c r="K13" s="6">
        <v>250</v>
      </c>
      <c r="L13" s="6">
        <v>100</v>
      </c>
      <c r="M13" s="6">
        <v>200</v>
      </c>
      <c r="N13" s="6">
        <v>2000</v>
      </c>
      <c r="O13" s="6">
        <f>J13*10%</f>
        <v>412.5</v>
      </c>
      <c r="P13" s="6">
        <f>K13+L13+M13+N13+O13</f>
        <v>2962.5</v>
      </c>
      <c r="Q13" s="6">
        <f>J13-P13</f>
        <v>1162.5</v>
      </c>
    </row>
    <row r="14" spans="1:17" ht="15" customHeight="1" x14ac:dyDescent="0.2">
      <c r="A14" s="4">
        <v>7</v>
      </c>
      <c r="B14" t="s">
        <v>33</v>
      </c>
      <c r="C14" t="s">
        <v>20</v>
      </c>
      <c r="D14" s="6">
        <v>370</v>
      </c>
      <c r="E14">
        <v>21</v>
      </c>
      <c r="F14" s="6">
        <f>D14*E14</f>
        <v>7770</v>
      </c>
      <c r="G14">
        <v>5</v>
      </c>
      <c r="H14">
        <f>D14/(8)</f>
        <v>46.25</v>
      </c>
      <c r="I14" s="6">
        <f>G14*H14</f>
        <v>231.25</v>
      </c>
      <c r="J14">
        <f>F14+I14</f>
        <v>8001.25</v>
      </c>
      <c r="K14" s="6">
        <v>250</v>
      </c>
      <c r="L14" s="6">
        <v>100</v>
      </c>
      <c r="M14" s="6">
        <v>200</v>
      </c>
      <c r="N14" s="6">
        <v>2000</v>
      </c>
      <c r="O14" s="6">
        <f>J14*0.1</f>
        <v>800.125</v>
      </c>
      <c r="P14" s="6">
        <f>K14+L14+M14+N14+O14</f>
        <v>3350.125</v>
      </c>
      <c r="Q14" s="6">
        <f>J14-P14</f>
        <v>4651.125</v>
      </c>
    </row>
    <row r="15" spans="1:17" ht="15" customHeight="1" x14ac:dyDescent="0.2">
      <c r="A15" s="4">
        <v>8</v>
      </c>
      <c r="B15" t="s">
        <v>34</v>
      </c>
      <c r="C15" t="s">
        <v>20</v>
      </c>
      <c r="D15" s="6">
        <v>320</v>
      </c>
      <c r="E15">
        <v>22</v>
      </c>
      <c r="F15" s="6">
        <f>D15*E15</f>
        <v>7040</v>
      </c>
      <c r="G15">
        <v>5</v>
      </c>
      <c r="H15">
        <f>D15/(8)</f>
        <v>40</v>
      </c>
      <c r="I15" s="6">
        <f>G15*H15</f>
        <v>200</v>
      </c>
      <c r="J15" s="6">
        <f>F15+I15</f>
        <v>7240</v>
      </c>
      <c r="K15" s="6">
        <v>250</v>
      </c>
      <c r="L15" s="6">
        <v>100</v>
      </c>
      <c r="M15" s="6">
        <v>200</v>
      </c>
      <c r="N15" s="6">
        <v>2000</v>
      </c>
      <c r="O15" s="6">
        <f>J15*0.1</f>
        <v>724</v>
      </c>
      <c r="P15" s="6">
        <f>K15+L15+M15+N15+O15</f>
        <v>3274</v>
      </c>
      <c r="Q15" s="6">
        <f>J15-P15</f>
        <v>3966</v>
      </c>
    </row>
    <row r="16" spans="1:17" ht="15" customHeight="1" x14ac:dyDescent="0.2">
      <c r="A16" s="4">
        <v>9</v>
      </c>
      <c r="B16" t="s">
        <v>35</v>
      </c>
      <c r="C16" t="s">
        <v>20</v>
      </c>
      <c r="D16" s="6">
        <v>150</v>
      </c>
      <c r="E16">
        <v>23</v>
      </c>
      <c r="F16" s="6">
        <f>D16*E16</f>
        <v>3450</v>
      </c>
      <c r="G16">
        <v>6</v>
      </c>
      <c r="H16">
        <f>D16/(8)</f>
        <v>18.75</v>
      </c>
      <c r="I16" s="6">
        <f>G16*H16</f>
        <v>112.5</v>
      </c>
      <c r="J16" s="6">
        <f>F16+I16</f>
        <v>3562.5</v>
      </c>
      <c r="K16" s="6">
        <v>250</v>
      </c>
      <c r="L16" s="6">
        <v>100</v>
      </c>
      <c r="M16" s="6">
        <v>200</v>
      </c>
      <c r="N16" s="6">
        <v>2000</v>
      </c>
      <c r="O16" s="6">
        <f>J16*0.1</f>
        <v>356.25</v>
      </c>
      <c r="P16" s="6">
        <f>K16+L16+M16+N16+O16</f>
        <v>2906.25</v>
      </c>
      <c r="Q16" s="6">
        <f>J16-P16</f>
        <v>656.25</v>
      </c>
    </row>
    <row r="17" spans="1:17" ht="15" customHeight="1" x14ac:dyDescent="0.2">
      <c r="A17" s="4">
        <v>10</v>
      </c>
      <c r="B17" t="s">
        <v>36</v>
      </c>
      <c r="C17" t="s">
        <v>20</v>
      </c>
      <c r="D17" s="6">
        <v>170</v>
      </c>
      <c r="E17">
        <v>24</v>
      </c>
      <c r="F17" s="6">
        <f>D17*E17</f>
        <v>4080</v>
      </c>
      <c r="G17">
        <v>6</v>
      </c>
      <c r="H17">
        <f>D17/(8)</f>
        <v>21.25</v>
      </c>
      <c r="I17" s="6">
        <f>G17*H17</f>
        <v>127.5</v>
      </c>
      <c r="J17" s="6">
        <f>F17+I17</f>
        <v>4207.5</v>
      </c>
      <c r="K17" s="6">
        <v>250</v>
      </c>
      <c r="L17" s="6">
        <v>100</v>
      </c>
      <c r="M17" s="6">
        <v>200</v>
      </c>
      <c r="N17" s="6">
        <v>2000</v>
      </c>
      <c r="O17" s="6">
        <f>J17*0.1</f>
        <v>420.75</v>
      </c>
      <c r="P17" s="6">
        <f>K17+L17+M17+N17+O17</f>
        <v>2970.75</v>
      </c>
      <c r="Q17" s="6">
        <f>J17-P17</f>
        <v>1236.75</v>
      </c>
    </row>
    <row r="18" spans="1:17" ht="15" customHeight="1" x14ac:dyDescent="0.2">
      <c r="A18" s="4">
        <v>11</v>
      </c>
      <c r="B18" t="s">
        <v>37</v>
      </c>
      <c r="C18" t="s">
        <v>21</v>
      </c>
      <c r="D18" s="6">
        <v>800</v>
      </c>
      <c r="E18">
        <v>25</v>
      </c>
      <c r="F18" s="6">
        <f>D18*E18</f>
        <v>20000</v>
      </c>
      <c r="G18">
        <v>6</v>
      </c>
      <c r="H18">
        <f>D18/(8)</f>
        <v>100</v>
      </c>
      <c r="I18" s="6">
        <f>G18*H18</f>
        <v>600</v>
      </c>
      <c r="J18" s="6">
        <f>F18+I18</f>
        <v>20600</v>
      </c>
      <c r="K18" s="6">
        <v>500</v>
      </c>
      <c r="L18" s="6">
        <v>250</v>
      </c>
      <c r="M18" s="6">
        <v>400</v>
      </c>
      <c r="N18" s="6">
        <v>5000</v>
      </c>
      <c r="O18" s="6">
        <f>J18*0.15</f>
        <v>3090</v>
      </c>
      <c r="P18" s="6">
        <f>K18+L18+M18+N18+O18</f>
        <v>9240</v>
      </c>
      <c r="Q18" s="6">
        <f>J18-P18</f>
        <v>11360</v>
      </c>
    </row>
    <row r="19" spans="1:17" ht="15" customHeight="1" x14ac:dyDescent="0.2">
      <c r="A19" s="4">
        <v>12</v>
      </c>
      <c r="B19" t="s">
        <v>28</v>
      </c>
      <c r="C19" t="s">
        <v>21</v>
      </c>
      <c r="D19" s="6">
        <v>600</v>
      </c>
      <c r="E19">
        <v>26</v>
      </c>
      <c r="F19" s="6">
        <f>D19*E19</f>
        <v>15600</v>
      </c>
      <c r="G19">
        <v>5</v>
      </c>
      <c r="H19">
        <f>D19/(8)</f>
        <v>75</v>
      </c>
      <c r="I19" s="6">
        <f>G19*H19</f>
        <v>375</v>
      </c>
      <c r="J19" s="6">
        <f>F19+I19</f>
        <v>15975</v>
      </c>
      <c r="K19" s="6">
        <v>500</v>
      </c>
      <c r="L19" s="6">
        <v>250</v>
      </c>
      <c r="M19" s="6">
        <v>400</v>
      </c>
      <c r="N19" s="6">
        <v>5000</v>
      </c>
      <c r="O19" s="6">
        <f>J19*15%</f>
        <v>2396.25</v>
      </c>
      <c r="P19" s="6">
        <f>K19+L19+M19+N19+O19</f>
        <v>8546.25</v>
      </c>
      <c r="Q19" s="6">
        <f>J19-P19</f>
        <v>7428.75</v>
      </c>
    </row>
    <row r="20" spans="1:17" ht="15" customHeight="1" x14ac:dyDescent="0.2">
      <c r="A20" s="4">
        <v>13</v>
      </c>
      <c r="B20" t="s">
        <v>27</v>
      </c>
      <c r="C20" t="s">
        <v>21</v>
      </c>
      <c r="D20" s="6">
        <v>800</v>
      </c>
      <c r="E20">
        <v>27</v>
      </c>
      <c r="F20" s="6">
        <f>D20*E20</f>
        <v>21600</v>
      </c>
      <c r="G20">
        <v>4</v>
      </c>
      <c r="H20" s="5">
        <f>D20/(8)</f>
        <v>100</v>
      </c>
      <c r="I20" s="6">
        <f>G20*H20</f>
        <v>400</v>
      </c>
      <c r="J20" s="6">
        <f>F20+I20</f>
        <v>22000</v>
      </c>
      <c r="K20" s="6">
        <v>500</v>
      </c>
      <c r="L20" s="6">
        <v>250</v>
      </c>
      <c r="M20" s="6">
        <v>400</v>
      </c>
      <c r="N20" s="6">
        <v>5000</v>
      </c>
      <c r="O20" s="6">
        <f>J20*15%</f>
        <v>3300</v>
      </c>
      <c r="P20" s="6">
        <f>K20+L20+M20+N20+O20</f>
        <v>9450</v>
      </c>
      <c r="Q20" s="6">
        <f>J20-P20</f>
        <v>12550</v>
      </c>
    </row>
    <row r="21" spans="1:17" ht="15" customHeight="1" x14ac:dyDescent="0.2">
      <c r="A21" s="4">
        <v>14</v>
      </c>
      <c r="B21" t="s">
        <v>26</v>
      </c>
      <c r="C21" t="s">
        <v>21</v>
      </c>
      <c r="D21" s="6">
        <v>500</v>
      </c>
      <c r="E21">
        <v>28</v>
      </c>
      <c r="F21" s="6">
        <f>D21*E21</f>
        <v>14000</v>
      </c>
      <c r="G21">
        <v>3</v>
      </c>
      <c r="H21" s="6">
        <f>D21/(8)</f>
        <v>62.5</v>
      </c>
      <c r="I21" s="6">
        <f>G21*H21</f>
        <v>187.5</v>
      </c>
      <c r="J21" s="6">
        <f>F21+I21</f>
        <v>14187.5</v>
      </c>
      <c r="K21" s="6">
        <v>500</v>
      </c>
      <c r="L21" s="6">
        <v>250</v>
      </c>
      <c r="M21" s="6">
        <v>400</v>
      </c>
      <c r="N21" s="6">
        <v>5000</v>
      </c>
      <c r="O21" s="6">
        <f>J21*15%</f>
        <v>2128.125</v>
      </c>
      <c r="P21" s="6">
        <f>K21+L21+M21+N21+O21</f>
        <v>8278.125</v>
      </c>
      <c r="Q21" s="6">
        <f>J21-P21</f>
        <v>5909.375</v>
      </c>
    </row>
    <row r="22" spans="1:17" ht="15" customHeight="1" x14ac:dyDescent="0.2">
      <c r="A22" s="4">
        <v>15</v>
      </c>
      <c r="B22" t="s">
        <v>25</v>
      </c>
      <c r="C22" t="s">
        <v>21</v>
      </c>
      <c r="D22" s="6">
        <v>800</v>
      </c>
      <c r="E22">
        <v>29</v>
      </c>
      <c r="F22" s="6">
        <f>D22*E22</f>
        <v>23200</v>
      </c>
      <c r="G22">
        <v>2</v>
      </c>
      <c r="H22" s="5">
        <f>D22/(8)</f>
        <v>100</v>
      </c>
      <c r="I22" s="6">
        <f>G22*H22</f>
        <v>200</v>
      </c>
      <c r="J22" s="6">
        <f>F22+I22</f>
        <v>23400</v>
      </c>
      <c r="K22" s="6">
        <v>500</v>
      </c>
      <c r="L22" s="6">
        <v>250</v>
      </c>
      <c r="M22" s="6">
        <v>400</v>
      </c>
      <c r="N22" s="6">
        <v>5000</v>
      </c>
      <c r="O22" s="6">
        <f>J22*15%</f>
        <v>3510</v>
      </c>
      <c r="P22" s="6">
        <f>K22+L22+M22+N22+O22</f>
        <v>9660</v>
      </c>
      <c r="Q22" s="6">
        <f>J22-P22</f>
        <v>13740</v>
      </c>
    </row>
    <row r="23" spans="1:17" x14ac:dyDescent="0.2">
      <c r="B23" s="9" t="s">
        <v>22</v>
      </c>
      <c r="C23" s="9"/>
      <c r="D23" s="6">
        <f>SUM(D8:D22)</f>
        <v>6020</v>
      </c>
      <c r="E23">
        <f>SUM(E8:E22)</f>
        <v>330</v>
      </c>
      <c r="F23" s="6">
        <f>SUM(F8:F22)</f>
        <v>142960</v>
      </c>
      <c r="G23">
        <f>SUM(G8:G22)</f>
        <v>72</v>
      </c>
      <c r="H23">
        <f>SUM(H8:H22)</f>
        <v>752.5</v>
      </c>
      <c r="I23" s="6">
        <f>SUM(I8:I22)</f>
        <v>3377.5</v>
      </c>
      <c r="J23" s="6">
        <f>SUM(J8:J22)</f>
        <v>146337.5</v>
      </c>
      <c r="K23" s="6">
        <f>SUM(K8:K22)</f>
        <v>5000</v>
      </c>
      <c r="L23" s="6">
        <f>SUM(L8:L22)</f>
        <v>2250</v>
      </c>
      <c r="M23" s="6">
        <f>SUM(M8:M22)</f>
        <v>4000</v>
      </c>
      <c r="N23" s="6">
        <f>SUM(N8:N22)</f>
        <v>45000</v>
      </c>
      <c r="O23" s="6">
        <f>SUM(O8:O22)</f>
        <v>19441.875</v>
      </c>
      <c r="P23" s="6">
        <f>SUM(P8:P22)</f>
        <v>75691.875</v>
      </c>
      <c r="Q23" s="6">
        <f>SUM(Q8:Q22)</f>
        <v>70645.625</v>
      </c>
    </row>
    <row r="24" spans="1:17" x14ac:dyDescent="0.2">
      <c r="K24" s="6"/>
      <c r="L24" s="6"/>
      <c r="M24" s="6"/>
    </row>
    <row r="25" spans="1:17" x14ac:dyDescent="0.2">
      <c r="B25" s="7" t="s">
        <v>38</v>
      </c>
    </row>
  </sheetData>
  <mergeCells count="10">
    <mergeCell ref="H6:H7"/>
    <mergeCell ref="I6:I7"/>
    <mergeCell ref="J6:J7"/>
    <mergeCell ref="B23:C23"/>
    <mergeCell ref="A6:B7"/>
    <mergeCell ref="C6:C7"/>
    <mergeCell ref="D6:D7"/>
    <mergeCell ref="E6:E7"/>
    <mergeCell ref="F6:F7"/>
    <mergeCell ref="G6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erryle apellido</dc:creator>
  <dcterms:created xsi:type="dcterms:W3CDTF">2021-10-04T03:25:01Z</dcterms:created>
</cp:coreProperties>
</file>