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drawings/drawing1.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filterPrivacy="1"/>
  <xr:revisionPtr revIDLastSave="1979" documentId="11_F25DC773A252ABDACC1048A179DF4B5C5BDE58EE" xr6:coauthVersionLast="47" xr6:coauthVersionMax="47" xr10:uidLastSave="{B5A57CBD-C32B-4987-8C7F-74E089E79FB2}"/>
  <bookViews>
    <workbookView xWindow="-120" yWindow="-120" windowWidth="29040" windowHeight="15720" activeTab="5" xr2:uid="{00000000-000D-0000-FFFF-FFFF00000000}"/>
  </bookViews>
  <sheets>
    <sheet name="Instructions" sheetId="2" r:id="rId1"/>
    <sheet name="Raw Data" sheetId="8" r:id="rId2"/>
    <sheet name="Raw Data Set Detail" sheetId="9" r:id="rId3"/>
    <sheet name="Allocation Method" sheetId="4" r:id="rId4"/>
    <sheet name="Allocation Method Detail" sheetId="11" r:id="rId5"/>
    <sheet name="Export" sheetId="15" r:id="rId6"/>
    <sheet name="TBM" sheetId="5" r:id="rId7"/>
    <sheet name="Legal" sheetId="1" r:id="rId8"/>
  </sheets>
  <definedNames>
    <definedName name="Allocation">'Allocation Method'!$E$1:$J$1001</definedName>
    <definedName name="ExternalData_1" localSheetId="5" hidden="1">Export!$A$1:$K$37</definedName>
    <definedName name="LineItems">'Allocation Method Detail'!$B$9:$B$1008</definedName>
    <definedName name="SourceInfo">'Allocation Method Detail'!$C$2:$C$5</definedName>
    <definedName name="Tier1">TBM!$H:$H</definedName>
    <definedName name="Tier2">TBM!$I:$I</definedName>
    <definedName name="Tier2Choice">TBM!$T:$T</definedName>
    <definedName name="Tier3">TBM!$U:$U</definedName>
    <definedName name="Tier3Choice">TBM!$AF:$AF</definedName>
    <definedName name="Tier4">TBM!$AG:$AG</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5" i="11" l="1" a="1"/>
  <c r="C5" i="11" s="1"/>
  <c r="E3" i="4"/>
  <c r="E7" i="4"/>
  <c r="E8" i="4"/>
  <c r="E9" i="4"/>
  <c r="E10" i="4"/>
  <c r="E11" i="4"/>
  <c r="E12" i="4"/>
  <c r="E13" i="4"/>
  <c r="E14" i="4"/>
  <c r="E15" i="4"/>
  <c r="E16" i="4"/>
  <c r="E17" i="4"/>
  <c r="E18" i="4"/>
  <c r="E19" i="4"/>
  <c r="D2" i="4" a="1"/>
  <c r="D2" i="4" s="1"/>
  <c r="E2" i="4" s="1"/>
  <c r="C2" i="4" a="1"/>
  <c r="C2" i="4" s="1"/>
  <c r="J2" i="4" s="1"/>
  <c r="B2" i="4" a="1"/>
  <c r="B2" i="4" s="1"/>
  <c r="A2" i="4" a="1"/>
  <c r="A2" i="4" s="1"/>
  <c r="E6" i="4" l="1"/>
  <c r="E5" i="4"/>
  <c r="E4" i="4"/>
  <c r="J7" i="4"/>
  <c r="J18" i="4"/>
  <c r="J17" i="4"/>
  <c r="J16" i="4"/>
  <c r="J15" i="4"/>
  <c r="J14" i="4"/>
  <c r="J13" i="4"/>
  <c r="J12" i="4"/>
  <c r="J11" i="4"/>
  <c r="J10" i="4"/>
  <c r="J9" i="4"/>
  <c r="J8" i="4"/>
  <c r="J6" i="4"/>
  <c r="J5" i="4"/>
  <c r="J4" i="4"/>
  <c r="J19" i="4"/>
  <c r="J3" i="4"/>
  <c r="AG112" i="5" a="1"/>
  <c r="AG112" i="5" s="1"/>
  <c r="AG113" i="5" a="1"/>
  <c r="AG113" i="5" s="1"/>
  <c r="AG114" i="5" a="1"/>
  <c r="AG114" i="5" s="1"/>
  <c r="AG115" i="5" a="1"/>
  <c r="AG115" i="5" s="1"/>
  <c r="AG116" i="5" a="1"/>
  <c r="AG116" i="5" s="1"/>
  <c r="AG117" i="5" a="1"/>
  <c r="AG117" i="5" s="1"/>
  <c r="AG118" i="5" a="1"/>
  <c r="AG118" i="5" s="1"/>
  <c r="AG119" i="5" a="1"/>
  <c r="AG119" i="5" s="1"/>
  <c r="AG120" i="5" a="1"/>
  <c r="AG120" i="5" s="1"/>
  <c r="AG121" i="5" a="1"/>
  <c r="AG121" i="5" s="1"/>
  <c r="AG122" i="5" a="1"/>
  <c r="AG122" i="5" s="1"/>
  <c r="AG123" i="5" a="1"/>
  <c r="AG123" i="5"/>
  <c r="AG124" i="5" a="1"/>
  <c r="AG124" i="5"/>
  <c r="AG125" i="5" a="1"/>
  <c r="AG125" i="5"/>
  <c r="AG126" i="5" a="1"/>
  <c r="AG126" i="5"/>
  <c r="AG127" i="5" a="1"/>
  <c r="AG127" i="5" s="1"/>
  <c r="AG128" i="5" a="1"/>
  <c r="AG128" i="5" s="1"/>
  <c r="AG129" i="5" a="1"/>
  <c r="AG129" i="5" s="1"/>
  <c r="AG130" i="5" a="1"/>
  <c r="AG130" i="5" s="1"/>
  <c r="AG131" i="5" a="1"/>
  <c r="AG131" i="5" s="1"/>
  <c r="AG132" i="5" a="1"/>
  <c r="AG132" i="5" s="1"/>
  <c r="AG133" i="5" a="1"/>
  <c r="AG133" i="5"/>
  <c r="AG134" i="5" a="1"/>
  <c r="AG134" i="5" s="1"/>
  <c r="AG135" i="5" a="1"/>
  <c r="AG135" i="5" s="1"/>
  <c r="AG136" i="5" a="1"/>
  <c r="AG136" i="5" s="1"/>
  <c r="AG137" i="5" a="1"/>
  <c r="AG137" i="5" s="1"/>
  <c r="AG138" i="5" a="1"/>
  <c r="AG138" i="5" s="1"/>
  <c r="AG139" i="5" a="1"/>
  <c r="AG139" i="5" s="1"/>
  <c r="AG140" i="5" a="1"/>
  <c r="AG140" i="5" s="1"/>
  <c r="AG141" i="5" a="1"/>
  <c r="AG141" i="5" s="1"/>
  <c r="AG142" i="5" a="1"/>
  <c r="AG142" i="5" s="1"/>
  <c r="AG143" i="5" a="1"/>
  <c r="AG143" i="5" s="1"/>
  <c r="AG144" i="5" a="1"/>
  <c r="AG144" i="5" s="1"/>
  <c r="AG145" i="5" a="1"/>
  <c r="AG145" i="5" s="1"/>
  <c r="AG146" i="5" a="1"/>
  <c r="AG146" i="5" s="1"/>
  <c r="AG147" i="5" a="1"/>
  <c r="AG147" i="5" s="1"/>
  <c r="AG148" i="5" a="1"/>
  <c r="AG148" i="5" s="1"/>
  <c r="AG149" i="5" a="1"/>
  <c r="AG149" i="5" s="1"/>
  <c r="AG150" i="5" a="1"/>
  <c r="AG150" i="5" s="1"/>
  <c r="AG151" i="5" a="1"/>
  <c r="AG151" i="5" s="1"/>
  <c r="AG152" i="5" a="1"/>
  <c r="AG152" i="5" s="1"/>
  <c r="AG153" i="5" a="1"/>
  <c r="AG153" i="5" s="1"/>
  <c r="AG154" i="5" a="1"/>
  <c r="AG154" i="5" s="1"/>
  <c r="AG155" i="5" a="1"/>
  <c r="AG155" i="5" s="1"/>
  <c r="AG156" i="5" a="1"/>
  <c r="AG156" i="5" s="1"/>
  <c r="AG157" i="5" a="1"/>
  <c r="AG157" i="5" s="1"/>
  <c r="AG158" i="5" a="1"/>
  <c r="AG158" i="5" s="1"/>
  <c r="AG159" i="5" a="1"/>
  <c r="AG159" i="5" s="1"/>
  <c r="AG160" i="5" a="1"/>
  <c r="AG160" i="5" s="1"/>
  <c r="AG161" i="5" a="1"/>
  <c r="AG161" i="5" s="1"/>
  <c r="AG162" i="5" a="1"/>
  <c r="AG162" i="5" s="1"/>
  <c r="AG163" i="5" a="1"/>
  <c r="AG163" i="5" s="1"/>
  <c r="AG164" i="5" a="1"/>
  <c r="AG164" i="5" s="1"/>
  <c r="AG165" i="5" a="1"/>
  <c r="AG165" i="5" s="1"/>
  <c r="AG166" i="5" a="1"/>
  <c r="AG166" i="5" s="1"/>
  <c r="AG167" i="5" a="1"/>
  <c r="AG167" i="5" s="1"/>
  <c r="AG168" i="5" a="1"/>
  <c r="AG168" i="5" s="1"/>
  <c r="AG169" i="5" a="1"/>
  <c r="AG169" i="5" s="1"/>
  <c r="AG170" i="5" a="1"/>
  <c r="AG170" i="5" s="1"/>
  <c r="AG171" i="5" a="1"/>
  <c r="AG171" i="5" s="1"/>
  <c r="AG172" i="5" a="1"/>
  <c r="AG172" i="5" s="1"/>
  <c r="AG173" i="5" a="1"/>
  <c r="AG173" i="5" s="1"/>
  <c r="AG174" i="5" a="1"/>
  <c r="AG174" i="5" s="1"/>
  <c r="AG175" i="5" a="1"/>
  <c r="AG175" i="5" s="1"/>
  <c r="AG176" i="5" a="1"/>
  <c r="AG176" i="5" s="1"/>
  <c r="AG177" i="5" a="1"/>
  <c r="AG177" i="5" s="1"/>
  <c r="AG178" i="5" a="1"/>
  <c r="AG178" i="5" s="1"/>
  <c r="AG179" i="5" a="1"/>
  <c r="AG179" i="5" s="1"/>
  <c r="AG180" i="5" a="1"/>
  <c r="AG180" i="5"/>
  <c r="AG181" i="5" a="1"/>
  <c r="AG181" i="5"/>
  <c r="AG182" i="5" a="1"/>
  <c r="AG182" i="5"/>
  <c r="AG183" i="5" a="1"/>
  <c r="AG183" i="5"/>
  <c r="AG184" i="5" a="1"/>
  <c r="AG184" i="5" s="1"/>
  <c r="AG185" i="5" a="1"/>
  <c r="AG185" i="5" s="1"/>
  <c r="AG186" i="5" a="1"/>
  <c r="AG186" i="5" s="1"/>
  <c r="AG187" i="5" a="1"/>
  <c r="AG187" i="5" s="1"/>
  <c r="AG188" i="5" a="1"/>
  <c r="AG188" i="5"/>
  <c r="AG189" i="5" a="1"/>
  <c r="AG189" i="5" s="1"/>
  <c r="AG190" i="5" a="1"/>
  <c r="AG190" i="5"/>
  <c r="AG191" i="5" a="1"/>
  <c r="AG191" i="5"/>
  <c r="AG192" i="5" a="1"/>
  <c r="AG192" i="5" s="1"/>
  <c r="AG193" i="5" a="1"/>
  <c r="AG193" i="5" s="1"/>
  <c r="AG194" i="5" a="1"/>
  <c r="AG194" i="5" s="1"/>
  <c r="AG195" i="5" a="1"/>
  <c r="AG195" i="5" s="1"/>
  <c r="AG196" i="5" a="1"/>
  <c r="AG196" i="5"/>
  <c r="AG197" i="5" a="1"/>
  <c r="AG197" i="5"/>
  <c r="AG198" i="5" a="1"/>
  <c r="AG198" i="5"/>
  <c r="AG199" i="5" a="1"/>
  <c r="AG199" i="5"/>
  <c r="AG200" i="5" a="1"/>
  <c r="AG200" i="5" s="1"/>
  <c r="AG201" i="5" a="1"/>
  <c r="AG201" i="5" s="1"/>
  <c r="AG202" i="5" a="1"/>
  <c r="AG202" i="5" s="1"/>
  <c r="AG203" i="5" a="1"/>
  <c r="AG203" i="5" s="1"/>
  <c r="AG204" i="5" a="1"/>
  <c r="AG204" i="5" s="1"/>
  <c r="AG205" i="5" a="1"/>
  <c r="AG205" i="5"/>
  <c r="AG206" i="5" a="1"/>
  <c r="AG206" i="5"/>
  <c r="AG207" i="5" a="1"/>
  <c r="AG207" i="5"/>
  <c r="AG208" i="5" a="1"/>
  <c r="AG208" i="5" s="1"/>
  <c r="AG209" i="5" a="1"/>
  <c r="AG209" i="5" s="1"/>
  <c r="AG210" i="5" a="1"/>
  <c r="AG210" i="5" s="1"/>
  <c r="AG211" i="5" a="1"/>
  <c r="AG211" i="5" s="1"/>
  <c r="AG212" i="5" a="1"/>
  <c r="AG212" i="5" s="1"/>
  <c r="AG213" i="5" a="1"/>
  <c r="AG213" i="5" s="1"/>
  <c r="AG214" i="5" a="1"/>
  <c r="AG214" i="5" s="1"/>
  <c r="AG215" i="5" a="1"/>
  <c r="AG215" i="5"/>
  <c r="AG216" i="5" a="1"/>
  <c r="AG216" i="5" s="1"/>
  <c r="AG217" i="5" a="1"/>
  <c r="AG217" i="5" s="1"/>
  <c r="AG218" i="5" a="1"/>
  <c r="AG218" i="5" s="1"/>
  <c r="AG219" i="5" a="1"/>
  <c r="AG219" i="5" s="1"/>
  <c r="AG220" i="5" a="1"/>
  <c r="AG220" i="5" s="1"/>
  <c r="AG221" i="5" a="1"/>
  <c r="AG221" i="5" s="1"/>
  <c r="AG222" i="5" a="1"/>
  <c r="AG222" i="5" s="1"/>
  <c r="AG223" i="5" a="1"/>
  <c r="AG223" i="5"/>
  <c r="AG224" i="5" a="1"/>
  <c r="AG224" i="5" s="1"/>
  <c r="AG225" i="5" a="1"/>
  <c r="AG225" i="5" s="1"/>
  <c r="AG226" i="5" a="1"/>
  <c r="AG226" i="5" s="1"/>
  <c r="AG227" i="5" a="1"/>
  <c r="AG227" i="5" s="1"/>
  <c r="AG228" i="5" a="1"/>
  <c r="AG228" i="5" s="1"/>
  <c r="AG229" i="5" a="1"/>
  <c r="AG229" i="5" s="1"/>
  <c r="AG230" i="5" a="1"/>
  <c r="AG230" i="5" s="1"/>
  <c r="AG231" i="5" a="1"/>
  <c r="AG231" i="5" s="1"/>
  <c r="AG111" i="5" a="1"/>
  <c r="AG111" i="5" s="1"/>
  <c r="AF111" i="5" a="1"/>
  <c r="AF111" i="5" s="1"/>
  <c r="U112" i="5" a="1"/>
  <c r="U112" i="5" s="1"/>
  <c r="U113" i="5" a="1"/>
  <c r="U113" i="5" s="1"/>
  <c r="U114" i="5" a="1"/>
  <c r="U114" i="5" s="1"/>
  <c r="U115" i="5" a="1"/>
  <c r="U115" i="5" s="1"/>
  <c r="U116" i="5" a="1"/>
  <c r="U116" i="5" s="1"/>
  <c r="U117" i="5" a="1"/>
  <c r="U117" i="5" s="1"/>
  <c r="U118" i="5" a="1"/>
  <c r="U118" i="5" s="1"/>
  <c r="U119" i="5" a="1"/>
  <c r="U119" i="5" s="1"/>
  <c r="U120" i="5" a="1"/>
  <c r="U120" i="5" s="1"/>
  <c r="U121" i="5" a="1"/>
  <c r="U121" i="5" s="1"/>
  <c r="U122" i="5" a="1"/>
  <c r="U122" i="5" s="1"/>
  <c r="U123" i="5" a="1"/>
  <c r="U123" i="5" s="1"/>
  <c r="U124" i="5" a="1"/>
  <c r="U124" i="5" s="1"/>
  <c r="U125" i="5" a="1"/>
  <c r="U125" i="5" s="1"/>
  <c r="U126" i="5" a="1"/>
  <c r="U126" i="5" s="1"/>
  <c r="U127" i="5" a="1"/>
  <c r="U127" i="5" s="1"/>
  <c r="U128" i="5" a="1"/>
  <c r="U128" i="5" s="1"/>
  <c r="U129" i="5" a="1"/>
  <c r="U129" i="5" s="1"/>
  <c r="U130" i="5" a="1"/>
  <c r="U130" i="5" s="1"/>
  <c r="U131" i="5" a="1"/>
  <c r="U131" i="5" s="1"/>
  <c r="U132" i="5" a="1"/>
  <c r="U132" i="5" s="1"/>
  <c r="U133" i="5" a="1"/>
  <c r="U133" i="5" s="1"/>
  <c r="U134" i="5" a="1"/>
  <c r="U134" i="5" s="1"/>
  <c r="U135" i="5" a="1"/>
  <c r="U135" i="5" s="1"/>
  <c r="U136" i="5" a="1"/>
  <c r="U136" i="5" s="1"/>
  <c r="U111" i="5" a="1"/>
  <c r="U111" i="5" s="1"/>
  <c r="T111" i="5" a="1"/>
  <c r="T111" i="5" s="1"/>
  <c r="U77" i="5" a="1"/>
  <c r="U77" i="5" s="1"/>
  <c r="U36" i="5" a="1"/>
  <c r="U36" i="5"/>
  <c r="U37" i="5" a="1"/>
  <c r="U37" i="5" s="1"/>
  <c r="U38" i="5" a="1"/>
  <c r="U38" i="5" s="1"/>
  <c r="U39" i="5" a="1"/>
  <c r="U39" i="5"/>
  <c r="U40" i="5" a="1"/>
  <c r="U40" i="5"/>
  <c r="U41" i="5" a="1"/>
  <c r="U41" i="5" s="1"/>
  <c r="U42" i="5" a="1"/>
  <c r="U42" i="5" s="1"/>
  <c r="U43" i="5" a="1"/>
  <c r="U43" i="5"/>
  <c r="U44" i="5" a="1"/>
  <c r="U44" i="5"/>
  <c r="U45" i="5" a="1"/>
  <c r="U45" i="5" s="1"/>
  <c r="U46" i="5" a="1"/>
  <c r="U46" i="5" s="1"/>
  <c r="U47" i="5" a="1"/>
  <c r="U47" i="5"/>
  <c r="U48" i="5" a="1"/>
  <c r="U48" i="5" s="1"/>
  <c r="U49" i="5" a="1"/>
  <c r="U49" i="5"/>
  <c r="U50" i="5" a="1"/>
  <c r="U50" i="5"/>
  <c r="U51" i="5" a="1"/>
  <c r="U51" i="5"/>
  <c r="U52" i="5" a="1"/>
  <c r="U52" i="5" s="1"/>
  <c r="U53" i="5" a="1"/>
  <c r="U53" i="5" s="1"/>
  <c r="U54" i="5" a="1"/>
  <c r="U54" i="5" s="1"/>
  <c r="U55" i="5" a="1"/>
  <c r="U55" i="5"/>
  <c r="U56" i="5" a="1"/>
  <c r="U56" i="5" s="1"/>
  <c r="U57" i="5" a="1"/>
  <c r="U57" i="5" s="1"/>
  <c r="U58" i="5" a="1"/>
  <c r="U58" i="5" s="1"/>
  <c r="U59" i="5" a="1"/>
  <c r="U59" i="5"/>
  <c r="U60" i="5" a="1"/>
  <c r="U60" i="5" s="1"/>
  <c r="U61" i="5" a="1"/>
  <c r="U61" i="5" s="1"/>
  <c r="U62" i="5" a="1"/>
  <c r="U62" i="5" s="1"/>
  <c r="U63" i="5" a="1"/>
  <c r="U63" i="5"/>
  <c r="U64" i="5" a="1"/>
  <c r="U64" i="5"/>
  <c r="U65" i="5" a="1"/>
  <c r="U65" i="5" s="1"/>
  <c r="U66" i="5" a="1"/>
  <c r="U66" i="5" s="1"/>
  <c r="U67" i="5" a="1"/>
  <c r="U67" i="5" s="1"/>
  <c r="U68" i="5" a="1"/>
  <c r="U68" i="5" s="1"/>
  <c r="U69" i="5" a="1"/>
  <c r="U69" i="5" s="1"/>
  <c r="U70" i="5" a="1"/>
  <c r="U70" i="5" s="1"/>
  <c r="U71" i="5" a="1"/>
  <c r="U71" i="5"/>
  <c r="U72" i="5" a="1"/>
  <c r="U72" i="5" s="1"/>
  <c r="U73" i="5" a="1"/>
  <c r="U73" i="5" s="1"/>
  <c r="U74" i="5" a="1"/>
  <c r="U74" i="5" s="1"/>
  <c r="U75" i="5" a="1"/>
  <c r="U75" i="5" s="1"/>
  <c r="U76" i="5" a="1"/>
  <c r="U76" i="5" s="1"/>
  <c r="U35" i="5" a="1"/>
  <c r="U35" i="5" s="1"/>
  <c r="T35" i="5" a="1"/>
  <c r="T35" i="5" s="1"/>
  <c r="H111" i="5" a="1"/>
  <c r="H111" i="5" s="1"/>
  <c r="I111" i="5" s="1" a="1"/>
  <c r="I111" i="5" s="1"/>
  <c r="H35" i="5" a="1"/>
  <c r="H35" i="5" s="1"/>
  <c r="I35" i="5" s="1" a="1"/>
  <c r="I35" i="5" s="1"/>
  <c r="H2" i="5" a="1"/>
  <c r="H2" i="5" s="1"/>
  <c r="I2" i="5" s="1" a="1"/>
  <c r="I2" i="5" s="1"/>
  <c r="I116" i="5" l="1" a="1"/>
  <c r="I116" i="5" s="1"/>
  <c r="I115" i="5" a="1"/>
  <c r="I115" i="5" s="1"/>
  <c r="I113" i="5" a="1"/>
  <c r="I113" i="5" s="1"/>
  <c r="I114" i="5" a="1"/>
  <c r="I114" i="5" s="1"/>
  <c r="I112" i="5" a="1"/>
  <c r="I112" i="5" s="1"/>
  <c r="I45" i="5" a="1"/>
  <c r="I45" i="5" s="1"/>
  <c r="I43" i="5" a="1"/>
  <c r="I43" i="5" s="1"/>
  <c r="I41" i="5" a="1"/>
  <c r="I41" i="5" s="1"/>
  <c r="I37" i="5" a="1"/>
  <c r="I37" i="5" s="1"/>
  <c r="I9" i="5" a="1"/>
  <c r="I9" i="5" s="1"/>
  <c r="I8" i="5" a="1"/>
  <c r="I8" i="5" s="1"/>
  <c r="I7" i="5" a="1"/>
  <c r="I7" i="5" s="1"/>
  <c r="I5" i="5" a="1"/>
  <c r="I5" i="5" s="1"/>
  <c r="I4" i="5" a="1"/>
  <c r="I4" i="5" s="1"/>
  <c r="I3" i="5" a="1"/>
  <c r="I3" i="5" s="1"/>
  <c r="I44" i="5" a="1"/>
  <c r="I44" i="5" s="1"/>
  <c r="I40" i="5" a="1"/>
  <c r="I40" i="5" s="1"/>
  <c r="I10" i="5" a="1"/>
  <c r="I10" i="5" s="1"/>
  <c r="I36" i="5" a="1"/>
  <c r="I36" i="5" s="1"/>
  <c r="I6" i="5" a="1"/>
  <c r="I6" i="5" s="1"/>
  <c r="I42" i="5" a="1"/>
  <c r="I42" i="5" s="1"/>
  <c r="I39" i="5" a="1"/>
  <c r="I39" i="5" s="1"/>
  <c r="I38" i="5" a="1"/>
  <c r="I38" i="5"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56E1DCD-B064-4291-8E8E-81696B121B71}" keepAlive="1" name="Query - Allocation" description="Connection to the 'Allocation' query in the workbook." type="5" refreshedVersion="0" background="1" saveData="1">
    <dbPr connection="Provider=Microsoft.Mashup.OleDb.1;Data Source=$Workbook$;Location=Allocation;Extended Properties=&quot;&quot;" command="SELECT * FROM [Allocation]"/>
  </connection>
  <connection id="2" xr16:uid="{35F0BC98-9B04-4D86-8B6D-9CDCEC0D51F0}" keepAlive="1" name="Query - Export" description="Connection to the 'Export' query in the workbook." type="5" refreshedVersion="8" background="1" saveData="1">
    <dbPr connection="Provider=Microsoft.Mashup.OleDb.1;Data Source=$Workbook$;Location=Export;Extended Properties=&quot;&quot;" command="SELECT * FROM [Export]"/>
  </connection>
  <connection id="3" xr16:uid="{A80D4141-57A0-44E5-9AD0-E2BAC0400211}" keepAlive="1" name="Query - LineItems" description="Connection to the 'LineItems' query in the workbook." type="5" refreshedVersion="0" background="1" saveData="1">
    <dbPr connection="Provider=Microsoft.Mashup.OleDb.1;Data Source=$Workbook$;Location=LineItems;Extended Properties=&quot;&quot;" command="SELECT * FROM [LineItems]"/>
  </connection>
  <connection id="4" xr16:uid="{527402BD-6CB8-48B9-8AA1-D0F831862CDB}" keepAlive="1" name="Query - SourceInfo" description="Connection to the 'SourceInfo' query in the workbook." type="5" refreshedVersion="0" background="1" saveData="1">
    <dbPr connection="Provider=Microsoft.Mashup.OleDb.1;Data Source=$Workbook$;Location=SourceInfo;Extended Properties=&quot;&quot;" command="SELECT * FROM [SourceInfo]"/>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<sst xmlns="http://schemas.openxmlformats.org/spreadsheetml/2006/main" count="2737" uniqueCount="757">
  <si>
    <t>ID</t>
  </si>
  <si>
    <t>Line Item</t>
  </si>
  <si>
    <t>Amount</t>
  </si>
  <si>
    <t>Data Management</t>
  </si>
  <si>
    <t>Cost Pool</t>
  </si>
  <si>
    <t>Internal Labor</t>
  </si>
  <si>
    <t>Expense</t>
  </si>
  <si>
    <t>OpEx</t>
  </si>
  <si>
    <t>Employee wages, benefits, expenses &amp; occupancy.</t>
  </si>
  <si>
    <t>External Labor</t>
  </si>
  <si>
    <t>External contractor fees, travel &amp; expenses.</t>
  </si>
  <si>
    <t>Outside Services</t>
  </si>
  <si>
    <t>Consulting</t>
  </si>
  <si>
    <t>External consulting project-based services.</t>
  </si>
  <si>
    <t>Managed Service Providers</t>
  </si>
  <si>
    <t>External managed service providers.</t>
  </si>
  <si>
    <t>Cloud Service Providers</t>
  </si>
  <si>
    <t>External public cloud service providers including IaaS, PaaS and SaaS.</t>
  </si>
  <si>
    <t>Hardware</t>
  </si>
  <si>
    <t>Hardware expense of non-capitalized purchases (e.g. spare parts, consumables or equipment below capitalization threshold).</t>
  </si>
  <si>
    <t>Lease</t>
  </si>
  <si>
    <t>Hardware lease expenditures (e.g. hardware purchased through a supplier or financial services leasing arrangement).</t>
  </si>
  <si>
    <t>Maintenance &amp; Support</t>
  </si>
  <si>
    <t>Hardware maintenance and support expenditures.</t>
  </si>
  <si>
    <t>Depreciation &amp; Amortization</t>
  </si>
  <si>
    <t>Hardware depreciation of capitalized purchases.</t>
  </si>
  <si>
    <t>Software</t>
  </si>
  <si>
    <t>Software expense of non-capitalized software purchases.</t>
  </si>
  <si>
    <t>Licensing</t>
  </si>
  <si>
    <t>Software license, support and maintenance expenditures for the use of non-SaaS provided software.  SaaS subscriptions belong under Outside Services &gt; Cloud Service Providers</t>
  </si>
  <si>
    <t>Software maintenance and support expenditures.</t>
  </si>
  <si>
    <t>Software depreciation of capitalized software license purchases &amp; software development efforts.</t>
  </si>
  <si>
    <t>Facilities &amp; Power</t>
  </si>
  <si>
    <t>Data center space, power, security and other operating expenses (e.g. co-location facility services, electricity, water, etc.)</t>
  </si>
  <si>
    <t>Data center lease expenditures.</t>
  </si>
  <si>
    <t>Data center maintenace &amp; support expenditures.</t>
  </si>
  <si>
    <t>Data center depreciation of facility build and lease hold improvements (e.g. raised floor investments, power/PDU infrastructure, rack build-out).</t>
  </si>
  <si>
    <t>Telecom</t>
  </si>
  <si>
    <t>Voice and data network connectivity expenses including circuit and usage expenditures.</t>
  </si>
  <si>
    <t>Telecom lease expenditures.</t>
  </si>
  <si>
    <t>Telecom maintenance &amp; support expenditures.</t>
  </si>
  <si>
    <t>Depreciation/amortization of any capitalized telecom expenditures; typically, this will show up under Hardware or Facilities depreciation/amortization</t>
  </si>
  <si>
    <t>Other</t>
  </si>
  <si>
    <t>Miscellaneous or non-standard expenses.</t>
  </si>
  <si>
    <t>Internal Services</t>
  </si>
  <si>
    <t>Shared Services</t>
  </si>
  <si>
    <t xml:space="preserve">Miscellaneous charges received from other internal shared services groups (e.g., HR service fees from the HR department). Real estate management fees for space and power should be included in the Facilities and Power cost pool. </t>
  </si>
  <si>
    <t>Capital</t>
  </si>
  <si>
    <t>CapEx</t>
  </si>
  <si>
    <t>Capitalized labor (internal employees)</t>
  </si>
  <si>
    <t>Capitalized labor (external contractors)</t>
  </si>
  <si>
    <t>Capitalized hardware expenditures</t>
  </si>
  <si>
    <t>Capitalized software expenditures</t>
  </si>
  <si>
    <t>Capitalized services</t>
  </si>
  <si>
    <t>Capitalized leasehold improvements</t>
  </si>
  <si>
    <t xml:space="preserve">Capitalized telecom expenditures </t>
  </si>
  <si>
    <t>Cost Sub-Pool</t>
  </si>
  <si>
    <t>Expense Type</t>
  </si>
  <si>
    <t>Description</t>
  </si>
  <si>
    <t>X</t>
  </si>
  <si>
    <t>Cost Sub Pool</t>
  </si>
  <si>
    <t>Application</t>
  </si>
  <si>
    <t>Application Development</t>
  </si>
  <si>
    <t>Application Support &amp; Operations</t>
  </si>
  <si>
    <t>Business Software</t>
  </si>
  <si>
    <t>Compute</t>
  </si>
  <si>
    <t>Converged Infrastructure</t>
  </si>
  <si>
    <t>High Performance Computing</t>
  </si>
  <si>
    <t xml:space="preserve">Mainframe </t>
  </si>
  <si>
    <t>Midrange</t>
  </si>
  <si>
    <t>Servers</t>
  </si>
  <si>
    <t>Unix</t>
  </si>
  <si>
    <t>Data Center</t>
  </si>
  <si>
    <t>Enterprise Data Center</t>
  </si>
  <si>
    <t>Other Facilities</t>
  </si>
  <si>
    <t>Delivery</t>
  </si>
  <si>
    <t>Client Management</t>
  </si>
  <si>
    <t>IT Service Management</t>
  </si>
  <si>
    <t>Operations Center</t>
  </si>
  <si>
    <t>Program, Product &amp; Project Management</t>
  </si>
  <si>
    <t>End User</t>
  </si>
  <si>
    <t>Conferencing &amp; AV</t>
  </si>
  <si>
    <t>Deskside Support</t>
  </si>
  <si>
    <t>End User Software</t>
  </si>
  <si>
    <t>IT Help Desk</t>
  </si>
  <si>
    <t>Mobile Devices</t>
  </si>
  <si>
    <t>Network Printers</t>
  </si>
  <si>
    <t>Workspace</t>
  </si>
  <si>
    <t>IT Management</t>
  </si>
  <si>
    <t>Enterprise Architecture</t>
  </si>
  <si>
    <t>IT Finance</t>
  </si>
  <si>
    <t>IT Management &amp; Strategic Planning</t>
  </si>
  <si>
    <t>IT Vendor Management</t>
  </si>
  <si>
    <t>Network</t>
  </si>
  <si>
    <t>LAN/WAN</t>
  </si>
  <si>
    <t>Transport</t>
  </si>
  <si>
    <t>Voice</t>
  </si>
  <si>
    <t>Output</t>
  </si>
  <si>
    <t>Central Print</t>
  </si>
  <si>
    <t>Platform</t>
  </si>
  <si>
    <t>Database</t>
  </si>
  <si>
    <t>Mainframe Database</t>
  </si>
  <si>
    <t>Mainframe Middleware</t>
  </si>
  <si>
    <t>Middleware</t>
  </si>
  <si>
    <t>Container Orchestration</t>
  </si>
  <si>
    <t>Big Data</t>
  </si>
  <si>
    <t>Security &amp; Compliance</t>
  </si>
  <si>
    <t>Compliance</t>
  </si>
  <si>
    <t>Disaster Recovery</t>
  </si>
  <si>
    <t>Security</t>
  </si>
  <si>
    <t>Storage</t>
  </si>
  <si>
    <t>Mainframe Offline Storage</t>
  </si>
  <si>
    <t>Mainframe Online Storage</t>
  </si>
  <si>
    <t>Offline Storage</t>
  </si>
  <si>
    <t>Online Storage</t>
  </si>
  <si>
    <t>Public Cloud Software</t>
  </si>
  <si>
    <t>Public Cloud Compute</t>
  </si>
  <si>
    <t>Public Cloud Operations</t>
  </si>
  <si>
    <t>Public Cloud Workspace</t>
  </si>
  <si>
    <t>Public Cloud Network</t>
  </si>
  <si>
    <t>Public Cloud Database</t>
  </si>
  <si>
    <t>Public Cloud Middleware</t>
  </si>
  <si>
    <t>Public Cloud Disaster Recovery</t>
  </si>
  <si>
    <t>Public Cloud Security</t>
  </si>
  <si>
    <t>Public Cloud Archive</t>
  </si>
  <si>
    <t>Public Cloud Storage</t>
  </si>
  <si>
    <t>Development</t>
  </si>
  <si>
    <t>Windows</t>
  </si>
  <si>
    <t xml:space="preserve"> Linux</t>
  </si>
  <si>
    <t>Productivity</t>
  </si>
  <si>
    <t>LAN</t>
  </si>
  <si>
    <t>Data Transport</t>
  </si>
  <si>
    <t>QA</t>
  </si>
  <si>
    <t>Communication</t>
  </si>
  <si>
    <t>Collaboration</t>
  </si>
  <si>
    <t>WAN</t>
  </si>
  <si>
    <t>Voice Transport</t>
  </si>
  <si>
    <t>Public Cloud</t>
  </si>
  <si>
    <t>[Manual Entry]</t>
  </si>
  <si>
    <t>Tower</t>
  </si>
  <si>
    <t>Sub-Tower</t>
  </si>
  <si>
    <t>Sub-Tower Element</t>
  </si>
  <si>
    <t>Resources involved with the analysis, design, development, code, test and release packaging services associated with application development projects. Optional Level 3 categories include: Development, QA</t>
  </si>
  <si>
    <t>The operations, support, fix and minor enhancements associated with existing applications.</t>
  </si>
  <si>
    <t>Software expenditures including licensing, maintenance and support related to off-the-shelf software purchases.</t>
  </si>
  <si>
    <t>Business software delivered as a service (e.g. Software as a Service, SaaS)</t>
  </si>
  <si>
    <t>Purpose-built appliances that provide compute, storage and network capabilities in one box.</t>
  </si>
  <si>
    <t>High-Performance Computing (HPC) is used for solving complex computational problems through massive concurrent use of computing resources and parallel processing techniques. HPC technology is applied in areas such as scientific and industrial research, product engineering and development, and complex business modeling, simulation and analysis. HPC hardware and software technologies are specialized and optimized for massively parallel computing and processing vast amounts of data.</t>
  </si>
  <si>
    <t>Traditional mainframe computers and operations running legacy operating systems.</t>
  </si>
  <si>
    <t>Servers running IBM AS/400 platform including hardware, software, labor and support services.</t>
  </si>
  <si>
    <t>Physical and virtual servers running a version of Microsoft's Windows Server or the Linux operating system; includes hardware, software, labor and support services. Optional Level 3 categories include: Windows, Linux. and Public Cloud Compute.</t>
  </si>
  <si>
    <t>Compute as a Service delivered via public cloud, 3rd party providers.</t>
  </si>
  <si>
    <t>Servers running vendor-specific, proprietary Unix operating systems (e.g., IBM AIX, Sun Solaris, HP UX); includes hardware, software, labor and support services.</t>
  </si>
  <si>
    <t>Purpose-built data center facilities that house and protect critical IT equipment including the space, power, environment controls, racks, cabling and "smart hand" support.</t>
  </si>
  <si>
    <t>Computer rooms and MDF/IDF/telco closets that house IT equipment in corporate headquarters, call centers or other general purpose office buildings.</t>
  </si>
  <si>
    <t>Resources or “account managers” aligned with the lines of business to understand business needs, communicate IT products, services and status of IT projects.</t>
  </si>
  <si>
    <t>Resources involved with the incident, problem and change management activities as part of the IT Service Management process (excludes the Tier 1 help desk).</t>
  </si>
  <si>
    <t>Centralized IT Operations Center resources including monitoring and intervention e.g., NOC (network operations center), GOC (global operations center).</t>
  </si>
  <si>
    <t>Operations and support services delivered in connection with other IaaS and PaaS services.</t>
  </si>
  <si>
    <t xml:space="preserve">Resources involved with managing and supporting IT related projects and/or continuous product development (e.g. Agile) across business and IT-driven initiatives.  </t>
  </si>
  <si>
    <t>Audio and video conferencing equipment typically used in conference rooms and dedicated telepresence rooms to enable workforce communications.</t>
  </si>
  <si>
    <t>Local support resources that provide on-site support for moves, adds, changes and hands on issue resolution.</t>
  </si>
  <si>
    <t>Client related software used to author, create, collaborate and share documents and other content. Examples include email, communications, messaging, word processing, spreadsheets, presentations, desktop publishing, graphics and others.  Optional Level 3 categories include Productivity; Communications; Collaboration.</t>
  </si>
  <si>
    <t>Centralized Tier 1 help desk resources that handle user requests, answer questions and resolve issues.</t>
  </si>
  <si>
    <t>Client compute tablets, smart phones (iOS, Android, Windows Mobile) and apps used by individuals to perform work.</t>
  </si>
  <si>
    <t>Printers located on or near users’ desktops. Examples include network connected personal printers, ink-jet printers, laser printers, departmental or copy-room printers. Only include network connected printers. Do not include printers connected to an end user computer.</t>
  </si>
  <si>
    <t>Client compute physical desktops, portable laptops, thin client machines, peripherals (including monitors, pointer devices and attached personal printers) used by individuals to perform work.</t>
  </si>
  <si>
    <t>Workspace as a Service delivered via public cloud, 3rd party providers.</t>
  </si>
  <si>
    <t>Enterprise architecture services including business, information, application and technical architecture to drive standardization, integration and efficiency among business technology solutions.</t>
  </si>
  <si>
    <t>Resources involved in the planning, budgeting, spend management and chargeback of IT expenditures and the costing of IT products and services.</t>
  </si>
  <si>
    <t>IT management and administration resources; typically CIO, senior IT leaders and administrative support including centralized IT strategy and planning.</t>
  </si>
  <si>
    <t>Resources involved in the selection, contract management, oversight, performance management and general delivery of services by 3rd party vendors and external service providers.</t>
  </si>
  <si>
    <t>Physical and wireless local area network connecting equipment within the core data centers and connecting end users in office working areas to the organization's broader networks. Wide area network equipment, labor and support services directly connecting data centers, offices and third parties (excludes telecom and communication services). Optional Level 3 categories include: LAN, WAN.</t>
  </si>
  <si>
    <t>Network services delivered in connection with other IaaS and PaaS services.</t>
  </si>
  <si>
    <t>Data network circuits and associated access facilities and services; includes dedicated and virtual data networks and internet access. Also includes usage associated with mobility and other data transit based on usage billing. Voice network circuits and associated access facilities and services. Also includes usage associated with standard telephone calls and 800 number service.  Both voice and data transport may include terrestrial and non-terrestrial (e.g., satellite) technologies.  Optional Level 3 categories include: Data, Voice.</t>
  </si>
  <si>
    <t>Voice resources which enable or distribute voice services through on-premise equipment including PBX, VoIP, voicemail and handsets (excludes telecom and communication services).</t>
  </si>
  <si>
    <t>Central print services; often provided to support customer billing or customer documentation support processes. Unit of measure: page.</t>
  </si>
  <si>
    <t>Distributed database services focused on the physical database (versus the logical design) including DBAs, DBMS, tools and operational support.</t>
  </si>
  <si>
    <t>Database as a Service delivered via public cloud, 3rd party providers.</t>
  </si>
  <si>
    <t>Mainframe database services focused on the physical database (versus the logical design) including the DBAs, DBMS, tools and operational support.</t>
  </si>
  <si>
    <t>Mainframe platform, application and system integration resources enabling cross application development, communications and information sharing.</t>
  </si>
  <si>
    <t>Distributed platform, application and system integration resources enabling cross application development, communications and information sharing.</t>
  </si>
  <si>
    <t>Platform as a Service delivered via public cloud, 3rd party providers.</t>
  </si>
  <si>
    <t>Tools and resources for managing the lifecycles of containers. Includes the control and automation of tasks such as provisioning and deployment of containers, maintaining availability, scaling up or removing containers to manage application loads, relocating containers, allocating resources for containers, and monitoring container and host health.</t>
  </si>
  <si>
    <t>Systems and resources for integrating, managing and analyzing high volumes of low density, unstructured data that is received at high rates of velocity.</t>
  </si>
  <si>
    <t>IT Compliance resources setting policy, establishing controls and measuring compliance to relevant legal and compliance requirements. Optional Level 3 categories include: Data Privacy.  The implementation actions defined by Compliance policy (e.g. implementing controls like multi-factor authentication) are not included in the Compliance sub-tower and are part of the respective towers where the actions take place (e.g. Compute, Storage, Network, Application, End User).</t>
  </si>
  <si>
    <t>IT Disaster Recovery resources setting DR policy, establishing process &amp; means, dedicated failover facilities, performing DR testing. NOTE: DR designated equipment is included directly in its own sub-tower (e.g., extra servers for DR are included in Compute tower, etc.).  The implementation actions defined by Disaster Recovery policy (e.g. building DR servers) are not included in the Disaster &amp; Recovery sub-tower and are part of the respective towers where the actions take place (e.g. Compute, Storage, Network).</t>
  </si>
  <si>
    <t>Infrastructure as a service to enable disaster recovery capabilities.</t>
  </si>
  <si>
    <t>IT Security resources setting policy, establishing process &amp; means, measuring compliance and responding to security breaches. and providing real-time operational security such as vulnerability scanning, managing firewalls, intrusion prevention systems, and security information and event management (SIEM). Optional Level 3 categories include: Cyber Security. The implementation actions defined by security policies (e.g. mitigating security breaches by applying patches) are not included in the Security sub-tower and are part of the respective towers where the actions take place (e.g. Compute, Storage, Network).</t>
  </si>
  <si>
    <t>Security services delivered in connection with other IaaS and PaaS services.</t>
  </si>
  <si>
    <t>Any storage resources used for archive, backup &amp; recovery to support data loss, data corruption, disaster recovery and compliance requirements of the mainframe storage.</t>
  </si>
  <si>
    <t>Mainframe attached storage arrays and the associated equipment, software and labor to run and operate.</t>
  </si>
  <si>
    <t>Offline storage resources used for archive, backup &amp; recovery to support data loss, data corruption, disaster recovery and compliance requirements of the distributed storage.</t>
  </si>
  <si>
    <t>Archive storage as a service delivered via public cloud, 3rd party providers.</t>
  </si>
  <si>
    <t>Central storage such as SAN, NAS and similar technologies for the distributed compute infrastructure; includes the equipment, software and labor to run and operate.  Optional Level 3 categories include: On-Premise, Public Cloud Storage.</t>
  </si>
  <si>
    <t>Online storage as a service delivered via public cloud, 3rd party providers.</t>
  </si>
  <si>
    <t>Delivery Method</t>
  </si>
  <si>
    <t>Delivery Services</t>
  </si>
  <si>
    <t>Design &amp; Development</t>
  </si>
  <si>
    <t xml:space="preserve">Design and Development services provide the planning, design, programming, documenting, testing, and fixing involved in creating and maintaining a software product. </t>
  </si>
  <si>
    <t xml:space="preserve">System Integration </t>
  </si>
  <si>
    <t>Development services that link together different computing systems and software applications physically or functionally, to act as a coordinated whole. This can be accomplished across systems that reside within the enterprise's data centers as well as with SaaS services that reside in the provider's facilities.</t>
  </si>
  <si>
    <t>Modernization &amp; Migration</t>
  </si>
  <si>
    <t>Provides the planning, design, and architecture for moving from older, often legacy systems and platforms to newer, more modern systems and platforms. Includes the migration of data, including user accounts, user data, configuration data and other datasets needed for operations in the new environment.</t>
  </si>
  <si>
    <t>Testing</t>
  </si>
  <si>
    <t>Testing services execute a program or application with the intent of finding errors or other defects. The investigations are conducted to provide stakeholders with information about the quality of the product or service and allow the business to understand the risks of software implementation. Testing may take multiple forms including functional, system, integration, performance and usability.</t>
  </si>
  <si>
    <t>Operations</t>
  </si>
  <si>
    <t>Capacity Management</t>
  </si>
  <si>
    <t>Services which ensure that IT resources are right-sized to meet current and future business requirements in a cost-effective manner. Takes into account the expected demand from the business or consumer along with the availability and performance of existing capacity and projects future requirements. Capacity management occurs across data center, compute, storage, network and other IT resources.</t>
  </si>
  <si>
    <t>Deployment &amp; Administration</t>
  </si>
  <si>
    <t xml:space="preserve">Includes the release management and software distribution services to deploy new and/or the most recent software version to the host servers or client computing devices. Also includes ongoing operating system (OS) support and patch management. </t>
  </si>
  <si>
    <t>Event Management</t>
  </si>
  <si>
    <t>Services to monitor resources and applications. Services that records API calls and delivers logs and insights. Services that provide log data consolidation, reporting and analysis to enable IT administrators and security personnel to understand asset utilization, user logins, and information access.</t>
  </si>
  <si>
    <t>IT Service Management refers to the incident, problem and change management services necessary for IT to plan, deliver, operate and control the IT services offered to its customers.  Software tools and services for assessing, recording and managing asset configurations, such as server settings or network router tables.</t>
  </si>
  <si>
    <t>Scheduling</t>
  </si>
  <si>
    <t>Services involved in the execution of tasks required to operate an IT Service and are often automated using software tools that run batch or online tasks at specific times of the day, week, month or year.</t>
  </si>
  <si>
    <t>Business Continuity &amp; Disaster Recovery</t>
  </si>
  <si>
    <t xml:space="preserve">Business Continuity ensures the continuous operation of the enterprise. Services include business impact assessments, business resiliency plans, disaster recovery capabilities and the associated exercise, testing, training and awareness to support people, process and technology recoveries in case of an incident. </t>
  </si>
  <si>
    <t>Governance, Risk &amp; Compliance</t>
  </si>
  <si>
    <t>IT Compliance services set policy, establish controls and measuring compliance to relevant legal and compliance requirements. Ensure risks are met, alignment with regulatory needs (SSAE16, HIPAA, PCI DSS, SOX, TRICARE etc.), Documented and communicated to business owners. Ensure third parties meet risk and security requirements.</t>
  </si>
  <si>
    <t>Identity &amp; Access Management</t>
  </si>
  <si>
    <t>Identity and access management (IAM) services set policy, business processes, establishes controls and provide technologies to facilitate the management of digital identities by ensuring individuals have the appropriate access to necessary systems at the right times.  Specific areas include authentication, identity management and identity governance &amp; administration.  Specific areas included: Authentication/Authorization, Identity Management, Identity Governance &amp; Administration, Privileged Access Management, and Certificate Management.</t>
  </si>
  <si>
    <t>Security Awareness</t>
  </si>
  <si>
    <t>Security awareness sets policy, procedures and provides corporate knowledge training to members of an organization to promote an understanding for all individuals regarding the protection of an organizations physical and digital assets.  Specific areas included:  Security Training, Security Advisory, and Security Policies and procedures.</t>
  </si>
  <si>
    <t>Cyber Security &amp; Incident Response</t>
  </si>
  <si>
    <t>Cybersecurity services provide policies, procedures and technologies to recognize existing and emerging threats as well as determine associated risk to ensure the organization has the appropriate defense and responses to each incident.  Specific areas included:  Cyber Security Monitoring and Security Incident Response.</t>
  </si>
  <si>
    <t>Threat &amp; Vulnerability Management</t>
  </si>
  <si>
    <t>Threat and vulnerability management services ensures an organizations applications and infrastructure vulnerabilities are proactively identified, classified and corrected to ensure they are not exploited by unauthorized individuals or parties.  Specific areas included:  Application Vulnerability Management, Infrastructure Vulnerability Management, and Network / Endpoint Security.</t>
  </si>
  <si>
    <t>Data Privacy &amp; Security</t>
  </si>
  <si>
    <t>Data privacy and security ensures corporate and user data is not used or accessed by unauthorized individuals or entities by ensuring data and identities are classified appropriately, the correct controls are in place to prevent data loss and data is appropriately secured.  Specific areas included:  Data Classification &amp; Identification, Data Loss Prevention, Data Encryption, and Database Security</t>
  </si>
  <si>
    <t>Strategy &amp; Planning</t>
  </si>
  <si>
    <t>Business Solution Consulting</t>
  </si>
  <si>
    <t>Business solution consulting services help the enterprise improve their performance, primarily through the analysis of existing business problems and development of plans for improvement. This includes business relationship management, demand management, business process analysis as well as technology selection.</t>
  </si>
  <si>
    <t xml:space="preserve">Enterprise architecture guides organizations through the business, information, process, and technology changes necessary to execute their business and IT strategies. </t>
  </si>
  <si>
    <t>Innovation &amp; Ideation</t>
  </si>
  <si>
    <t>The investment, development and incubation of new technologies to create new or better solutions which meet unarticulated or existing market needs. Includes new technology solutions and new product incubation services.</t>
  </si>
  <si>
    <t>IT Vendor Management</t>
  </si>
  <si>
    <t xml:space="preserve">The management of technology suppliers who provide, deliver and support technology products and services. Includes services across the life cycle of a vendor including selection, negotiation, contracting, procurement, maintenance and subscription renewals, and performance management.  </t>
  </si>
  <si>
    <t xml:space="preserve">Program Management is the process of managing several related projects, often with the intention of improving an organization's performance.  Product Management refers to a more collaborative and continuous planning, prioritization and delivery process (e.g., Agile methodologies) to provide frequent releases of small packages of new functionality in an iterative approach.  Project Management is a traditional method of discrete planning, budgeting and execution of projects to deliver new capabilities, enhance existing capabilities or retire applications or services.  Project Management services initiate, plan, execute, control, and close the work of a team to achieve specific goals and meet specific success criteria.  </t>
  </si>
  <si>
    <t>Technology Business Management</t>
  </si>
  <si>
    <t xml:space="preserve">The disciplines and value conversations for improving the business outcomes enabled by the technology portfolio. Enables technology leaders and their business partners to collaborate on business-aligned decisions. Includes IT management, IT finance and costing, IT billing, business value, metrics, benchmarking, service portfolio management, service catalog management, service level management and availability management. </t>
  </si>
  <si>
    <t>Support</t>
  </si>
  <si>
    <t>Application Support</t>
  </si>
  <si>
    <t>Application Support services provide the ongoing operational activities required to keep the application or service up and running, provide Tier 2 and Tier 3 technical support to more complex or difficulty user questions and requests. Application Support may also include minor development and validation of smaller application enhancements (e.g., minor changes, new reports).</t>
  </si>
  <si>
    <t>Central Print services provide high-volume and advanced printing for invoices, product literature or other complex documents for mass distribution. Additional post-print services may include folding, envelope stuffing, postage and bundling to expedite distribution.</t>
  </si>
  <si>
    <t>IT Training</t>
  </si>
  <si>
    <t>IT Training provides educational services to the organizations's users on how the access and effectively use the organization's business application services, as well as common productivity software and tools.</t>
  </si>
  <si>
    <t>Service Desk</t>
  </si>
  <si>
    <t>Service Desk provides a single point of contact to meet the support needs of users and the IT organization. Service Desk services provide end users with information and support related to IT products and services, usually to troubleshoot problems or provide guidance about products such as computers, electronic equipment, or software. Help desk support may be delivered through various channels such as phone, website, instant messaging, or email. .  Additional service delivery offerings include IT knowledge management, request fulfillment, desk-side and “tech bar” service offerings.</t>
  </si>
  <si>
    <t>End User Services</t>
  </si>
  <si>
    <t>Client Computing</t>
  </si>
  <si>
    <t xml:space="preserve">Bring Your Own Device </t>
  </si>
  <si>
    <t xml:space="preserve">A set of services that enable users to bring in their own personal computing devices (laptop, tablet, smartphone) and connect to the company'sorganization's corporate network in accordance with the organization’s security and other standards.  Standard support may include connectivity to access business applications, information and other technology resources; as well as other security, back-up, updates and patches, remote access and centralized service desk. </t>
  </si>
  <si>
    <t>Computer</t>
  </si>
  <si>
    <t>A selection of IT-provided computers, workstations, laptop or tablet configurations. Each type may be ordered with additional memory and storage. Standard corporate image will be loaded on each device. Requestor may order optional software through the Productivity services. Includes network and remote network access. Standard support package including security, back-up, antivirus, updates and patches, remote access, centralized service desk.</t>
  </si>
  <si>
    <t>Mobile</t>
  </si>
  <si>
    <t>A selection of IT-provided smartphone configurations. Includes network access. Standard support package including security, encryption, back-up, updates and patches, remote access and centralized service desk.</t>
  </si>
  <si>
    <t>Smartphone, By O/S</t>
  </si>
  <si>
    <t>Virtual Client</t>
  </si>
  <si>
    <t>The virtualization of desktop and application software enables PC and tablet functionality to be separate from the physical device used to access those functions - whether a fixed or mobile workspace environment. Virtual Workspaces may have different, pre-configured packages of software application and enable access from multiple devices. Advanced desktop management provides higher levels of flexibility, security, backup and disaster recover capabilities.</t>
  </si>
  <si>
    <t>Communication &amp; Collaboration</t>
  </si>
  <si>
    <t>A selection of collaborative software offerings that enable people to work together to achieve common goals across locations and time zones. Enables the sharing of documents and deliverables across distributed users.</t>
  </si>
  <si>
    <t xml:space="preserve">Communication represents a broad set of integrated or individual services that enable users to communicate with other users, partners or customers. This communication may occur via electronic mail, calendaring, messaging, social communities, audio conferencing, video conferencing and voice calls. More robust, unified messaging service offerings provide file transfer, file sync and share, embedded images, clickable hyperlinks, Voice over IP (VoIP) and video chat. </t>
  </si>
  <si>
    <t>Print</t>
  </si>
  <si>
    <t>A variety of peripheral devices that enable the distribution of information. Specialized devices may offer one or all of these services - print, copy, and fax. Printing output creates a "hard copy" of digital documents, presentations, spreadsheets, etc. Scan inputs a hardcopy document into a digital format for a computer to use.</t>
  </si>
  <si>
    <t xml:space="preserve">End user application software enabling the creation and distribution of information in a variety of formats including: documents, presentations, spreadsheet, modeling tools, project management, databases, desktop publishing, web design, graphics and image editing, audio/video editing and CD/DVD recording. </t>
  </si>
  <si>
    <t>Connectivity</t>
  </si>
  <si>
    <t>Network Access</t>
  </si>
  <si>
    <t>A set of connection services which enable users to access a private or public network from their client computing device. Once connected, as part of the network they can access business applications and information; and can communicate and collaborate with other users on the network. Often times, this may be bundled with a Client Computing service.</t>
  </si>
  <si>
    <t>Remote Access</t>
  </si>
  <si>
    <t>A set of connection services which enable users to access the company’s internal private network from their client computing device when away from the corporate facilities. Once connected, the user can access the company’s business applications and information. Often times, this may be bundled with a Client Computing service.</t>
  </si>
  <si>
    <t>Infrastructure Services</t>
  </si>
  <si>
    <t>Compute on Demand</t>
  </si>
  <si>
    <t xml:space="preserve">Offer transient compute services that are executed automatically, either on a schedule or triggered by a predefined event or set of events. </t>
  </si>
  <si>
    <t>Mainframe</t>
  </si>
  <si>
    <t xml:space="preserve">Offer transactional and batch oriented compute services supported by a mainframe infrastructure. </t>
  </si>
  <si>
    <t>Physical Compute</t>
  </si>
  <si>
    <t>Offer a variety of compute configurations comprised of physical servers. These are typically distributed compute services based on the Windows, Linux or UNIX operating systems for pre-defined configurations of memory, CPU and storage. Standard operational support includes security hardening, backup, updates, patches, and centralized monitoring.</t>
  </si>
  <si>
    <t>Virtual Compute &amp; Containers</t>
  </si>
  <si>
    <t>Offer a variety of compute configurations delivered through the virtualization of physical compute resources. May include on-demand provisioning and de-provisioning based on user interaction or the performance of the application itself. These virtual instances are typically running Windows or Linux operating systems and have pre-defined configurations of virtually allocated memory, CPU and storage. Standard operational support includes security hardening, back-up, updates and patches and centralized monitoring.</t>
  </si>
  <si>
    <t>Purpose-built facilities to securely house computer equipment providing physical security, clean &amp; redundant power, data connectivity and environmental controls - temperature, humidity, fire suppression. Includes data centers owned and operated by the enterprise, as well as co-location or point-of-presence services operated by other service providers. Additional services may include shipping and receiving, assembly, rack and stack and maintenance.</t>
  </si>
  <si>
    <t>Other Data Center</t>
  </si>
  <si>
    <t xml:space="preserve">Other data center services that may be delivered through dedicated secure rooms or telecom closets with a facility. </t>
  </si>
  <si>
    <t>Space &amp; power</t>
  </si>
  <si>
    <t xml:space="preserve">Data Network </t>
  </si>
  <si>
    <t>A selection of network connection offerings that enable direct data communications across the organization including its data centers, office buildings, remote locations as well as partners and service providers (including public cloud service providers) without traversing the public internet. Typically provides a greater level of performance, security and control. The available service offerings may include terrestrial and non-terrestrial (e.g., satellite) technologies as well as field networks or special-use networks.</t>
  </si>
  <si>
    <t xml:space="preserve">Domain Services </t>
  </si>
  <si>
    <t>Domain services provide lookup capabilities to convert domain names (e.g., www.acme.com) into the associated IP address to enable communication between hosts.</t>
  </si>
  <si>
    <t>Internet Connectivity</t>
  </si>
  <si>
    <t>Telecommunication services using the public internet to enable communications across the organization including its data centers, office buildings, remote locations, partners and service providers. Virtual Private Networks may be created to limit access and provide security.</t>
  </si>
  <si>
    <t>Load Balancing</t>
  </si>
  <si>
    <t>Offer ability to optimize incoming application/workload requests through load balancing and traffic management to deliver high availability and network performance to applications.</t>
  </si>
  <si>
    <t>Virtual Private Network</t>
  </si>
  <si>
    <t xml:space="preserve">VPN services offer a secure method to authenticate users and enable access to corporate systems and information. VPN can also isolate and secure environments in the data center across physical and virtual machines and applications. </t>
  </si>
  <si>
    <t>Voice Network</t>
  </si>
  <si>
    <t>Telecommunication offerings for voice circuits to deliver "plain old telephone service" and other advanced features including 800-services, automatic call distribution, etc. The available service offerings may include terrestrial and non-terrestrial (e.g., satellite) technologies.</t>
  </si>
  <si>
    <t>Backup &amp; Archive</t>
  </si>
  <si>
    <t>Secure, durable and lower-cost storage service offerings for data backup and archiving. May include disk backup, tape backup, optical backup and off-site storage services.</t>
  </si>
  <si>
    <t xml:space="preserve">Networked Storage </t>
  </si>
  <si>
    <t>Storage services that provide a pool of storage to a server for the purposes of hosting data and applications, or to a virtualization environment for the purposes of hosting servers.  Networked Storage services enable redundancy, ease of management, rapid move/add/change/delete capabilities, and economies of scale.  Storage array network (SAN), network attached storage (NAS) and solid state drives (SSD) storage are example technologies.</t>
  </si>
  <si>
    <t>Distributed Storage (CDN)</t>
  </si>
  <si>
    <t>A content delivery service for storing high-bandwidth content at the edge network to reduce latency and improve application performance.</t>
  </si>
  <si>
    <t>Content distributed network</t>
  </si>
  <si>
    <t>File &amp; Object Storage</t>
  </si>
  <si>
    <t>Secure and durable object storage where an object can be unstructured data such as documents and media files or structured data like tables.</t>
  </si>
  <si>
    <t>Low cost storage</t>
  </si>
  <si>
    <t xml:space="preserve">Platform Services </t>
  </si>
  <si>
    <t>Application Hosting</t>
  </si>
  <si>
    <t>Fully managed application and web hosting services including the general computing server, database server, web and application server services.  Includes standalone Web Service and App Service platform services.</t>
  </si>
  <si>
    <t>Web services</t>
  </si>
  <si>
    <t>Content Management</t>
  </si>
  <si>
    <t>A set of services that support the creation and modification of digital content using a simple interface supporting multiple users in a collaborative environment. Includes records management and digital asset management.</t>
  </si>
  <si>
    <t>Development Platform</t>
  </si>
  <si>
    <t>Providing an environment and toolset for the efficient development, integration, and testing of applications or application services, including microservices. May include an integrated development environment (IDE) for source code editing, version control, build automation and debugging. May include low-code development platforms to support less</t>
  </si>
  <si>
    <t>Foundation Platform</t>
  </si>
  <si>
    <t>Foundation Platform includes the core foundation capabilities provided by large ERP systems, as well as the “platform as a service” provided by many SaaS applications.  ERP foundation platforms (like SAP R/3 Basis or SAP S/4 HANA) are the technical underpinning that enables the ERP application to function.  It typically consists of programs and tools that support the interoperability and portability of ERP applications across systems and databases. Many SaaS applications also provide a platform capability to enable integration and development of additional applications or modules that complement the primary application suite.  Examples include Salesforce’s Force.com product, ServiceNow’s Now Platform and Appian.</t>
  </si>
  <si>
    <t>Decision Intelligence &amp; Automation</t>
  </si>
  <si>
    <t xml:space="preserve">Decision Intelligence &amp; Automation services allow software and devices to utilizing large datasets to become more accurate in predicting outcomes without being explicitly programmed.  Natural language processing, facial recognition, object recognition, intelligent personal assistants and robotic process automation are offerings that utilize these technologies to augment the human thought process.  </t>
  </si>
  <si>
    <t>Message Bus &amp; Integration</t>
  </si>
  <si>
    <t>A messaging infrastructure to allow different systems to communicate through a shared set of interfaces. Includes event streaming to multiple applications, subscribe and publish notification service for enterprise and mobile messaging, task completion alerts and threshold alerts.</t>
  </si>
  <si>
    <t>Search</t>
  </si>
  <si>
    <t>A keyword search service for web and mobile applications.</t>
  </si>
  <si>
    <t>Streaming</t>
  </si>
  <si>
    <t>Services that deliver live and on-demand media streams including audio and video.</t>
  </si>
  <si>
    <t xml:space="preserve">Data </t>
  </si>
  <si>
    <t>Data Analytics &amp; Visualizations</t>
  </si>
  <si>
    <t xml:space="preserve">Software services and BI tools to analyze and communicate information clearly and efficiently to users via graphs, charts and other visual representations including geospatial analytics. Also includes real-time streaming analysis of data by providing low latency, highly available, scalable complex event processing over streaming data in the cloud.  </t>
  </si>
  <si>
    <t>A set of data analytic services that automate the movement and transformation of data including extract, transform and load (ETL) processes, data quality management and master data management.</t>
  </si>
  <si>
    <t>Data Warehouse</t>
  </si>
  <si>
    <t xml:space="preserve">Services supporting a central repository or set of repositories of integrated data from one or more disparate sources. Stores current and historical data and are used for creating analytical reports for knowledge workers throughout the enterprise. </t>
  </si>
  <si>
    <t>Database services including relational database for transactional data and No-SQL database for consistent, low-latency scaled out document/key-value store models.</t>
  </si>
  <si>
    <t>Distributed Cache</t>
  </si>
  <si>
    <t>An in-memory cache service that helps improve web application performance.</t>
  </si>
  <si>
    <t>Business Services</t>
  </si>
  <si>
    <t>Customer Service</t>
  </si>
  <si>
    <t>Customer Care</t>
  </si>
  <si>
    <t>Applications and services that enable multi-channel customer communication (ACD, CTI, IVR, speech recognition, predictive dialing, email response, change, co-browse), knowledge management, customer service workforce automation, and field service.</t>
  </si>
  <si>
    <t>Order Management</t>
  </si>
  <si>
    <t>Applications and services that enable order management, contract management, pricing optimization, billing and payment processing.</t>
  </si>
  <si>
    <t>Manufacturing &amp; Delivery</t>
  </si>
  <si>
    <t>Inventory &amp; Warehousing</t>
  </si>
  <si>
    <t>Applications and services that enable inventory management, supply chain scheduling, warehouse management and returns management.</t>
  </si>
  <si>
    <t>Manufacturing</t>
  </si>
  <si>
    <t>Applications and services that enable prototyping, production scheduling, fabrication/manufacturing of tangible products, equipment maintenance, software development of digital products and quality testing.</t>
  </si>
  <si>
    <t>Product Delivery</t>
  </si>
  <si>
    <t>Applications and services that enable the logistics and delivery of physical products including supply-demand matching, fleet/ transportation management, tracking systems and GIS/routing optimization.</t>
  </si>
  <si>
    <t xml:space="preserve">Resource Planning </t>
  </si>
  <si>
    <t>Applications and services that enable demand forecasting, demand planning, and partner sourcing.</t>
  </si>
  <si>
    <t>Service Delivery</t>
  </si>
  <si>
    <t>Applications and services that enable the delivery of non-tangible services including resource scheduling, engagement management, professional services, education, and service quality.</t>
  </si>
  <si>
    <t>Sales &amp; Marketing</t>
  </si>
  <si>
    <t>Customer Analytics</t>
  </si>
  <si>
    <t>Applications and services that enable customer and product analytics and voice of the customer input.</t>
  </si>
  <si>
    <t>Customer Sales</t>
  </si>
  <si>
    <t>Applications and services that enable B2C commerce platforms, B2B commerce platforms, product configurations, POS platforms and payments.</t>
  </si>
  <si>
    <t>Marketing &amp; Advertising</t>
  </si>
  <si>
    <t>Applications and services that enable marketing automation, online marketing, mobile marketing, and ad technologies.</t>
  </si>
  <si>
    <t>Sales Force &amp; Channel Management</t>
  </si>
  <si>
    <t>Applications and services that enable sales force automation, sales enablement and training, partner relationship management and pricing management.</t>
  </si>
  <si>
    <t>Product Management</t>
  </si>
  <si>
    <t>Product Development</t>
  </si>
  <si>
    <t>Applications and services that enable product design and development including innovation management, computer-aided design, simulation visualization, enterprise feedback and social product feedback/crowdsourcing.</t>
  </si>
  <si>
    <t>Product Planning</t>
  </si>
  <si>
    <t>Applications and services that enable product life-cycle management including requirements management, product data management, change and configuration management, manufacturing process management, quality management, product analytics, and risk and compliance management.</t>
  </si>
  <si>
    <t>Finance Services</t>
  </si>
  <si>
    <t xml:space="preserve">Planning &amp; Management Reporting </t>
  </si>
  <si>
    <t>Applications and services that enable the strategic allocation of funds in support of established future and current business goals, including planning, budgeting and forecasting, ad-hoc analysis and reporting to inform and guide leadership in the ongoing determination and understanding of business strategy related financial goals, incentives, progress and impact.    Specific service offerings may include: planning/budgeting/forecasting, cost accounting &amp; control, cost management and financial performance.</t>
  </si>
  <si>
    <t>Revenue Accounting</t>
  </si>
  <si>
    <t>Applications and services that enable the comparison of revenue targets to actual achievement. Supervisory responsibility over all transactions and entries (receivables, payables, intercompany movements) that pass into the final periodic accounts of an entity, and support int./ext. analysis and communication of profit on a monthly, quarterly or annual basis. (Determination of whether this includes the actual lifecycle processing of payments due from customers, is based on entity type, sector and scale - see Accounts Receivable).  Specific service offerings may include: customer credit, invoicing, accounts receivable, and collections.</t>
  </si>
  <si>
    <t>Accounts Receivable</t>
  </si>
  <si>
    <t>Applications and services that enable the complete lifecycle of invoicing and receipts processing to ensure the business is paid by its customers, including Invoicing, payment receipt, processing, error handling, PO setup (as a supplier) reconciliation, reporting and collections.</t>
  </si>
  <si>
    <t>General Accounting &amp; Reporting</t>
  </si>
  <si>
    <t xml:space="preserve">Applications and services that enable financial statement preparation (balance sheet, statements of income, cash flows, shareholders' equity etc.) in accordance with accepted accounting principles. Also includes responsibilities to classify, determine, analyze, interpret, consolidate and communicate financial information to support up-to-date business decisions for better management &amp; control, and regulatory/legislative compliance (in conjunction with Management Accounting) of costs, assets &amp; equipment. In certain contexts can include grant activities related to the funding and reporting of non-repayable funds provided to corporate, academic or agency entities.  Specific service offerings may include: general accounting, fixed asset accounting, grant management, and financial reporting including regulatory and compliance reporting.  </t>
  </si>
  <si>
    <t>Project Accounting</t>
  </si>
  <si>
    <t xml:space="preserve">Applications and services that enable managing accounts for large investment projects, often requiring significant capital outlays over multiple years.  Managing investment against major milestone, product or activity expenditures during the course of a project, supporting project, portfolio and program leadership with insight to understand their progress &amp; efficiency toward target. Specific service offerings may include:  capital planning, capital project accounting &amp; analysis. </t>
  </si>
  <si>
    <t>Payroll &amp; Time Reporting</t>
  </si>
  <si>
    <t xml:space="preserve">Applications and services that enable the handling of reported time, and the ongoing processing and payment of wages, salaries and benefits, including quality assurance and error handling (but excl. benefits management). Also inclusive of time keeping, and the capture, aggregation, measurement, validation and transmission of staff time. Specific service offerings may include: time reporting payroll, and payroll taxes. </t>
  </si>
  <si>
    <t>Accounts Payables &amp; Expense Reimbursement</t>
  </si>
  <si>
    <t xml:space="preserve">Applications and services that enable the processing of payments due to suppliers, lenders and other operating expenses, including those related to employees. Supports the development of policies and procedures around processing of accounts payable &amp; employee expense reimbursement across the entity. This process often includes the receipt &amp; review of invoices and reimbursement requests, payment processing, PO &amp; payment issuance via check, wire transfer or other forms of payment transfer.  Specific service offerings may include: accounts payable, expense reimbursement, corporate credit cards. </t>
  </si>
  <si>
    <t>Treasury</t>
  </si>
  <si>
    <t>Applications and services that enable the management and optimization of daily liquidity, excess cash, and financial risk via investment activities (e.g. hedging, debt instrument purchase/sale, overnight and short term institutional investments, and funds transfers) focused on supporting ongoing business operations across the entire company, or regionally. Also includes the governance, control, assessment and risk management activities required to ensure effectiveness.  Specific service offerings may include: Treasury policies &amp; procedures, cash management, in-house bank accounts, debt &amp; investment, hedge transactions.</t>
  </si>
  <si>
    <t>Tax</t>
  </si>
  <si>
    <t>Applications and services that enable managing the organization's financial accounts specific to the world-wide management, optimization and payment of tax, and related evidence &amp; documentation. This includes, planning, estimations &amp; analysis of the tax position and impact, related transfer pricing strategies, tax return preparation, timely payment, and required authorizations. It also encompasses the orchestration of record retention in support of regulatory requirements and internal policy.  Specific service offerings may include: tax strategy, tax planning &amp; analysis, transfer pricing, and tax processing.</t>
  </si>
  <si>
    <t>Workforce Services</t>
  </si>
  <si>
    <t>Recruitment</t>
  </si>
  <si>
    <t>Applications and services that enable determining and handling employee recruiting, sourcing and selection, including requirements gathering; advertising; order creation; agency placement; application receipt, review, filtering; candidate &amp; agency contact; applicant screening &amp; investigations; offering &amp; negotiations; records management.  Can also include prior employees.</t>
  </si>
  <si>
    <t xml:space="preserve">Employee Transitions &amp; Separation  </t>
  </si>
  <si>
    <t xml:space="preserve">Applications and services that enable managing employee (and less commonly vendor staff) transitions of a vertical, horizontal, geographic, mission, or structural nature, including management &amp; administration of programs for: foreign assignment, reassignment, re-deployment, promotion/demotion, separation, outplacement, leave of absence, repatriation, and retirement. </t>
  </si>
  <si>
    <t>Workforce Management</t>
  </si>
  <si>
    <t>Applications and services that enable managing employee focused processes and information for workforce analysis &amp; reporting; inquiry &amp; resolution; employment verification; HR data / information; refreshing / updating indicators of employee retention and motivation, working with time &amp; attendance systems (excluding items like actual survey or assessment delivery).</t>
  </si>
  <si>
    <t>Performance, Retention &amp; Rewards Management</t>
  </si>
  <si>
    <t xml:space="preserve">Applications and services that enable creating frameworks for, and performing the management &amp; administration of, programs for rewarding, motivating and recognizing employees with the objective of retaining them and enabling career path growth (incl. distributions). </t>
  </si>
  <si>
    <t>Benefits Management</t>
  </si>
  <si>
    <t xml:space="preserve">Applications and services that enable the management, administration &amp; processing of employee benefits, benefit plans, staff enrollment, claims, funding &amp; entitlements; and includes analysis and planning, provider selection, employee communications &amp; education, and regulatory compliance. </t>
  </si>
  <si>
    <t>Policy Management</t>
  </si>
  <si>
    <t xml:space="preserve">Applications and services that enable creating strategies, standards, and supporting policy, for purposes of setting and  managing standards of conduct, corporate and legal HR compliance and breaches, skills and competencies, and resource Performance, Rewards &amp; Transitions.  Includes planning, supervising and implementation of workforce policy inclusive of modeling, analysis and reporting. </t>
  </si>
  <si>
    <t xml:space="preserve">Employee Development </t>
  </si>
  <si>
    <t>Applications and services that enable employees (and less commonly contractors/providers), with skills, knowledge, and/or capability development, and education. This extends to new hire onboarding / orientation; technical or business skills training; safety, security, conduct, ethics &amp; compliance training; procedural and other legal or organizational aspects. (Excludes education as part of employee Transitions). Also includes program &amp; course creation, delivery, management and reporting.</t>
  </si>
  <si>
    <t>Employee Communications &amp; Relations</t>
  </si>
  <si>
    <t xml:space="preserve">Applications and services that enable crafting and execution of employee communications plans, its supporting messages, distribution channels and formats, to initiate interaction for: promoting horizontal or vertical employee engagement across the organization; creating awareness (e.g. of new policy, practices, or other internal / external events or actions of relevance); assessing satisfaction and engagement levels and drivers. </t>
  </si>
  <si>
    <t>Vendor &amp; Procurement Services</t>
  </si>
  <si>
    <t>Sourcing and Procurement</t>
  </si>
  <si>
    <t>Applications and services that enable creating strategies, standards and processes for procuring goods and services from approved sources. Establish a procurement process that describes the approach, policy and guidelines for purchasing activities including evaluation &amp; sourcing of suppliers. Create sourcing relationships in order to continuously improve price performance. Re-evaluation and assessment of purchasing activities, standards, pricing and impact across the value chain and supplier landscape.</t>
  </si>
  <si>
    <t>Supplier Management</t>
  </si>
  <si>
    <t xml:space="preserve">Applications and services that enable evaluating supplier options to select the most effective, efficient and low risk suppliers. Validate selected suppliers.  Use internal/external data, analysis and feedback to rank and manage strategic and non-strategic suppliers to optimize vendor spend and output, including the ongoing management and reporting of supplier performance (e.g. output quality, delivery cycle times). Can also include survey &amp; research activities.  </t>
  </si>
  <si>
    <t>Contract Management</t>
  </si>
  <si>
    <t>Applications and services that enable the intake and management of vendor contracts. Keeping contracts current with routine evaluation. Ensure proactive dissemination of knowledge to key stakeholders regarding renewals, expirations, price changes, volume thresholds or other contract aspects, to provide adequate lead times and avoid lapses in service, or surprise / unplanned expenditures.</t>
  </si>
  <si>
    <t>Health, Safety, Security &amp; Environmental Services</t>
  </si>
  <si>
    <t>Policy &amp; Governance</t>
  </si>
  <si>
    <t xml:space="preserve">Applications and services that enable determining the desired outcomes, obligations, conduct and impacts related to personal and environmental health and safety. Creating and implementing the HSSE program. Train and educate employees of the on the HSSE program. Oversee and manage the HSSE program. </t>
  </si>
  <si>
    <t>Oversight &amp; Enforcement</t>
  </si>
  <si>
    <t xml:space="preserve">Applications and services that enable monitoring and oversight of policy adherence and enforcement activities (including investigations) related to environmental, health and safety standards, should activity fall outside of defined processes, regulations or legislation. </t>
  </si>
  <si>
    <t>Healthcare Services</t>
  </si>
  <si>
    <t>Applications and services that enable the definition and structuring of health services provided to/by the workforce, to promote preventative health and basic treatment, including the provision of on-site health services.</t>
  </si>
  <si>
    <t>Occupational Safety</t>
  </si>
  <si>
    <t>Applications and services that enable the programmatic evaluation and management of risks &amp; opportunities that may affect industry-specific or role-related personal health and safety of employees, contractors or other 3rd parties. Provide required compliance and reporting as required by local and national governing bodies.</t>
  </si>
  <si>
    <t>Risk, Audit &amp; Compliance Services</t>
  </si>
  <si>
    <t>Risk Management</t>
  </si>
  <si>
    <t xml:space="preserve">Applications and services that enable establishing umbrella frameworks, management activities, policy and related procedures and requirements for the entire organization, to defend against risks that may negatively impact the viability, growth, performance, health, stability, competitiveness, preparedness, or reputation of an ongoing concern, state, product or service. Ensures the identification, detection, assessment, monitoring and communication of risk and the execution of risk management activities across all levels of the organization, including all risk facets, including but not limited to sector, organization, operations, compliance, data, personal privacy, cyber, espionage, geo-political, etc. </t>
  </si>
  <si>
    <t>Breach Management &amp; Remediation</t>
  </si>
  <si>
    <t xml:space="preserve">Applications and services that enable administering the efforts and activities for breach assessment / estimation of impact and causality, as well as containment and remediation efforts. This may require the creation of plans for corrective action, even in collaboration with government agencies and pertinent professional services firms specialized in remediation efforts relevant to the organization's operations. Includes generation of new recommendations for implementation by Risk Management to be embedded as part of the ongoing capability/process. </t>
  </si>
  <si>
    <t>Business Continuity Planning &amp; Management</t>
  </si>
  <si>
    <t xml:space="preserve">Applications and services that enable the plans, processes and resources required to rapidly adapt and respond to any internal or external disruption, threat or event that may present an opportunity or result in degradation or catastrophic failure of business operations. </t>
  </si>
  <si>
    <t xml:space="preserve">Auditing </t>
  </si>
  <si>
    <t>Applications and services that enable the internal or external planning, preparation, execution and review of internal control mechanisms, policies and procedures in order to manage internal controls. Includes observation, reviews, interviews, fact-finding and the generation of recommendations and designs of control activities to be implemented. Monitor and review control effectiveness, remediate control deficiencies, and enable compliance functions. Can also include the implementation and maintenance of technologies and tools to enable internal controls-related activities.</t>
  </si>
  <si>
    <t>Investigations</t>
  </si>
  <si>
    <t>Applications and services that enable following up on a breach of standard operating procedures to identify, locate and understand the impact of the breach.  An investigation can include searching, research, interviews, evidence collection, data preservation and various methods of investigation, as well as the gathering and documentation of findings &amp; observations, and reporting of them.</t>
  </si>
  <si>
    <t>Records Management</t>
  </si>
  <si>
    <t>Applications and services that enable managing codified information in an organization throughout its life cycle and state/form, from the time of creation or inscription to its access and eventual disposition. This includes identifying, classifying, storing, securing, retrieving, tracking and destroying or permanently preserving records, including digital and physical.</t>
  </si>
  <si>
    <t>Legal Services</t>
  </si>
  <si>
    <t>Legal Counsel</t>
  </si>
  <si>
    <t>Applications and services that enable providing guidance and legal practices to abide by the law involving the practical application of legal theories, laws, regulations and knowledge to govern the organization’s messaging, product, and business operations. This includes the safeguarding (incl. litigation) and defense of intellectual property, brand value, confidential information, corporate and personal exposure to liability (physical or environment injury, cyber etc.) and many other forms and applications of law.</t>
  </si>
  <si>
    <t>Case Management</t>
  </si>
  <si>
    <t>Applications and services that enable managing the (mostly) administrative lifecycle of legal cases, including matter management, time and billing, document completion and submittal, monitoring case status, scheduling hearings and meetings, time and billing, orchestration of litigation support, collaboration and communications, record storage and search.</t>
  </si>
  <si>
    <t>Contract Review</t>
  </si>
  <si>
    <t>Applications and services that enable reviewing and negotiating terms to reach a final draft of a contract that is acceptable to all parties.  Contracts may include non-disclosure agreements, master service agreements, statements of work and other types of contracts.</t>
  </si>
  <si>
    <t>Property &amp; Facility Services</t>
  </si>
  <si>
    <t>Development &amp; Space Planning</t>
  </si>
  <si>
    <t>Applications and services that enable planning the use, services, acquisition and construction or build out, of non-performing or performing real property (whether owned or leased) for the organization. Execution of the planning, approvals, and acquisition of a site, for the build out or installation of real property or assets that may or may not yield direct income or house staff, equipment, or inventory.  Creation of long-term vision, strategies and standards for acquiring, developing and managing purchased / leased / retained property and improvements.</t>
  </si>
  <si>
    <t>Workspace Services</t>
  </si>
  <si>
    <t>Applications and services that enable provisioning workspaces and related assets, and management of that provisioning effort. The orchestration and/or installation of office, shared community or light industrial spaces according to requirements (e.g. tables, chairs, couches, monitors, AV equipment, privacy screens, cubicles, doors, appliances, lighting, cabling, shelving, racks etc.). Not intended for large scale industrial/plant construction. Excludes Physical Security.</t>
  </si>
  <si>
    <t>Physical Security</t>
  </si>
  <si>
    <t>Applications and services that enable managing the physical safety of property, facilities, equipment and people through the presence of physical barriers, workforce authentication and authorization, and visible or unseen manned or unmanned security services.</t>
  </si>
  <si>
    <t>Operations, Maintenance, Repair &amp; Improvements</t>
  </si>
  <si>
    <t>Applications and services that enable preserving and improving productive assets through the planning, managing, and performance of preventative, routine, and critical maintenance work, and occasional improvements to those existing facilities or equipment.</t>
  </si>
  <si>
    <t>Fleet Management (non-logistics)</t>
  </si>
  <si>
    <t xml:space="preserve">Applications and services that enable managing vehicles used to support the transportation of the workforce and may include vehicle financing, maintenance, telematics, and scheduling.  Vehicles may include cars, vans, trucks, motorized carts, bicycles and other forms of transportation.  Does not include transportation associated with the shipment of the organization’s products or service delivery.  </t>
  </si>
  <si>
    <t>Food &amp; Beverage</t>
  </si>
  <si>
    <t xml:space="preserve">Applications and services that enable providing and managing on-site food and beverage services for consumption by the organization’s workforce.  </t>
  </si>
  <si>
    <t>Corporate Communication Services</t>
  </si>
  <si>
    <t>Stakeholder Relations</t>
  </si>
  <si>
    <t xml:space="preserve">Applications and services that enable fostering external relationships with stakeholders of the entity, including investors, government and industry, the board of directors, and the general public. This is not related to customer management. </t>
  </si>
  <si>
    <t>Government Relations</t>
  </si>
  <si>
    <t>Applications and services that enable creating and maintaining relationships with government and industry representatives.  Persuading public and government policy at the local, regional, national, and global level (subject to government regulations).</t>
  </si>
  <si>
    <t>External Communications</t>
  </si>
  <si>
    <t>Applications and services that enable developing and managing relations with media. Develop connections with journalists to solicit critical, third-party endorsements for a product, issue, service, or organization.</t>
  </si>
  <si>
    <t>Community Outreach</t>
  </si>
  <si>
    <t>Applications and services that enable developing and administering community relations. Establish business connections with the people constituting the environment the organization operates in and draws resources from in order to foster mutual understanding, trust, and support. Create programs that promote the organization's image in a positive and community-oriented way.</t>
  </si>
  <si>
    <t>Custom build</t>
  </si>
  <si>
    <t>On-prem application integration</t>
  </si>
  <si>
    <t>Application re-architecture</t>
  </si>
  <si>
    <t>Functional testing</t>
  </si>
  <si>
    <t>Storage capacity</t>
  </si>
  <si>
    <t>Software distribution</t>
  </si>
  <si>
    <t>Network monitoring</t>
  </si>
  <si>
    <t>Business continuity policies</t>
  </si>
  <si>
    <t>Business architecture</t>
  </si>
  <si>
    <t>New technology solutions</t>
  </si>
  <si>
    <t>Vendor selection</t>
  </si>
  <si>
    <t>IT finance and costing</t>
  </si>
  <si>
    <t>Off-the-shelf productivity training</t>
  </si>
  <si>
    <t>Central help desk</t>
  </si>
  <si>
    <t>Personal computer</t>
  </si>
  <si>
    <t>Standard desktop</t>
  </si>
  <si>
    <t xml:space="preserve"> </t>
  </si>
  <si>
    <t>Virtual desktop</t>
  </si>
  <si>
    <t>Collaborative Workspace</t>
  </si>
  <si>
    <t xml:space="preserve"> Shared Drive</t>
  </si>
  <si>
    <t>Email</t>
  </si>
  <si>
    <t>Desktop printer</t>
  </si>
  <si>
    <t>Software packages</t>
  </si>
  <si>
    <t>Local ethernet port</t>
  </si>
  <si>
    <t>VPN access</t>
  </si>
  <si>
    <t>Virtual windows instance (size)</t>
  </si>
  <si>
    <t>Transactional compute</t>
  </si>
  <si>
    <t>Small wintel server</t>
  </si>
  <si>
    <t>Owned &amp; operated</t>
  </si>
  <si>
    <t>Point to point (SONET, T1, T3)</t>
  </si>
  <si>
    <t>Domain name service</t>
  </si>
  <si>
    <t>Internet access</t>
  </si>
  <si>
    <t>Network load balancing</t>
  </si>
  <si>
    <t>POTS</t>
  </si>
  <si>
    <t>Disk backup</t>
  </si>
  <si>
    <t>SAN</t>
  </si>
  <si>
    <t>Records management</t>
  </si>
  <si>
    <t>Integrated development platform</t>
  </si>
  <si>
    <t>ERP administration &amp; integration</t>
  </si>
  <si>
    <t>Natural language processing</t>
  </si>
  <si>
    <t>Message bus</t>
  </si>
  <si>
    <t>Site search</t>
  </si>
  <si>
    <t>Live streaming</t>
  </si>
  <si>
    <t>Visual UI / BI tools</t>
  </si>
  <si>
    <t>Extract, transform &amp; load (ETL)</t>
  </si>
  <si>
    <t>Relational database</t>
  </si>
  <si>
    <t>Amazon ElasticCache</t>
  </si>
  <si>
    <t>Central datawarehous</t>
  </si>
  <si>
    <t>VLAN</t>
  </si>
  <si>
    <t>VPN</t>
  </si>
  <si>
    <t>Package configuration</t>
  </si>
  <si>
    <t>SaaS configuration</t>
  </si>
  <si>
    <t>SaaS integration</t>
  </si>
  <si>
    <t>Infrastructure re-architecture</t>
  </si>
  <si>
    <t>Data migration</t>
  </si>
  <si>
    <t>Integration testing</t>
  </si>
  <si>
    <t>Performance testing</t>
  </si>
  <si>
    <t>Usability testing</t>
  </si>
  <si>
    <t>Compute capacity</t>
  </si>
  <si>
    <t>Data Center capacity</t>
  </si>
  <si>
    <t>System monitoring</t>
  </si>
  <si>
    <t>Application monitoring</t>
  </si>
  <si>
    <t>Usage analytics</t>
  </si>
  <si>
    <t>Logging analytics</t>
  </si>
  <si>
    <t>Batch processes</t>
  </si>
  <si>
    <t>Ad Hoc processes</t>
  </si>
  <si>
    <t>Business resiliency plans</t>
  </si>
  <si>
    <t>Office continuity facilities</t>
  </si>
  <si>
    <t>Policy tracking</t>
  </si>
  <si>
    <t>Configuration administration</t>
  </si>
  <si>
    <t>Patch management</t>
  </si>
  <si>
    <t>Incident management</t>
  </si>
  <si>
    <t>Problem management</t>
  </si>
  <si>
    <t>Change management</t>
  </si>
  <si>
    <t>Asset management</t>
  </si>
  <si>
    <t>Policy management</t>
  </si>
  <si>
    <t>Business relationship management</t>
  </si>
  <si>
    <t>Disaster Recovery procedures &amp; exercises</t>
  </si>
  <si>
    <t>Disaster Recovery facilities</t>
  </si>
  <si>
    <t>Business process analysis</t>
  </si>
  <si>
    <t>Technology solution analysis</t>
  </si>
  <si>
    <t>Demand Management</t>
  </si>
  <si>
    <t>Information architecture</t>
  </si>
  <si>
    <t>Application architecture</t>
  </si>
  <si>
    <t>Infrastructure architecture</t>
  </si>
  <si>
    <t>Incubation services</t>
  </si>
  <si>
    <t>Vendor negotiation</t>
  </si>
  <si>
    <t>Vendor performance management</t>
  </si>
  <si>
    <t>Procurement</t>
  </si>
  <si>
    <t>IT billing</t>
  </si>
  <si>
    <t>Business value</t>
  </si>
  <si>
    <t>Metrics</t>
  </si>
  <si>
    <t>Benchmarking</t>
  </si>
  <si>
    <t>Service portfolio management</t>
  </si>
  <si>
    <t>Service catalog management</t>
  </si>
  <si>
    <t>Service level management</t>
  </si>
  <si>
    <t>Availability management</t>
  </si>
  <si>
    <t>Bill/Invoice print</t>
  </si>
  <si>
    <t>Publications</t>
  </si>
  <si>
    <t>Automated post processing</t>
  </si>
  <si>
    <t>Business application training</t>
  </si>
  <si>
    <t>Classroom training</t>
  </si>
  <si>
    <t>Web-based training</t>
  </si>
  <si>
    <t>Computer-based training</t>
  </si>
  <si>
    <t>Deskside support</t>
  </si>
  <si>
    <t>Executive support</t>
  </si>
  <si>
    <t>IT knowledge Management</t>
  </si>
  <si>
    <t xml:space="preserve">Request Fulfillment  </t>
  </si>
  <si>
    <t>Personal tablet</t>
  </si>
  <si>
    <t>Personal smartphone</t>
  </si>
  <si>
    <t>Developer workstation</t>
  </si>
  <si>
    <t>Standard laptop</t>
  </si>
  <si>
    <t>Virtual workspaces</t>
  </si>
  <si>
    <t>Remote applications</t>
  </si>
  <si>
    <t>Instant messaging</t>
  </si>
  <si>
    <t>Social communities</t>
  </si>
  <si>
    <t>Audio conferencing</t>
  </si>
  <si>
    <t>Video conferencing</t>
  </si>
  <si>
    <t>Standard telephone</t>
  </si>
  <si>
    <t>VoIP telephone</t>
  </si>
  <si>
    <t>Voicemail</t>
  </si>
  <si>
    <t>Departmental multi-purpose printer</t>
  </si>
  <si>
    <t>Network color printer</t>
  </si>
  <si>
    <t>Shared plotter</t>
  </si>
  <si>
    <t>Software application add-ons</t>
  </si>
  <si>
    <t>Wireless connection</t>
  </si>
  <si>
    <t>Guest wireless connection</t>
  </si>
  <si>
    <t>WiFi hotspot</t>
  </si>
  <si>
    <t>Virtual Linux instance (size)</t>
  </si>
  <si>
    <t>Autoscaling</t>
  </si>
  <si>
    <t>Batch compute (peak-time)</t>
  </si>
  <si>
    <t>Batch compute (off peak-time)</t>
  </si>
  <si>
    <t>Large wintel server</t>
  </si>
  <si>
    <t>Database server</t>
  </si>
  <si>
    <t>Compute containers</t>
  </si>
  <si>
    <t>Data containers</t>
  </si>
  <si>
    <t>App containers</t>
  </si>
  <si>
    <t>Co-location</t>
  </si>
  <si>
    <t>Tier 1</t>
  </si>
  <si>
    <t>Tier 2</t>
  </si>
  <si>
    <t>Tier 3</t>
  </si>
  <si>
    <t>Tier 4</t>
  </si>
  <si>
    <t>Shipping &amp; receiving</t>
  </si>
  <si>
    <t>Assembly</t>
  </si>
  <si>
    <t>Rack &amp; stack</t>
  </si>
  <si>
    <t>Maintenance</t>
  </si>
  <si>
    <t>MPLS</t>
  </si>
  <si>
    <t>ATM</t>
  </si>
  <si>
    <t>Local access (100Mbps, 1 GB fiber)</t>
  </si>
  <si>
    <t>Satellite/non-terrestrial</t>
  </si>
  <si>
    <t>microwave</t>
  </si>
  <si>
    <t xml:space="preserve">field network </t>
  </si>
  <si>
    <t>Internal domain name service</t>
  </si>
  <si>
    <t xml:space="preserve">Network transit </t>
  </si>
  <si>
    <t>Application load balancing</t>
  </si>
  <si>
    <t>800 Service</t>
  </si>
  <si>
    <t>Radio</t>
  </si>
  <si>
    <t>Data Domain</t>
  </si>
  <si>
    <t>Tape backup</t>
  </si>
  <si>
    <t>Optical backup</t>
  </si>
  <si>
    <t>Off-site storage</t>
  </si>
  <si>
    <t>NAS</t>
  </si>
  <si>
    <t>SSD</t>
  </si>
  <si>
    <t>Digital asset management</t>
  </si>
  <si>
    <t>IoT services</t>
  </si>
  <si>
    <t>Ecommerce services</t>
  </si>
  <si>
    <t>SaaS development platforms</t>
  </si>
  <si>
    <t>Facial recognition</t>
  </si>
  <si>
    <t>Object recognition</t>
  </si>
  <si>
    <t>Intelligent personal assistants</t>
  </si>
  <si>
    <t>Robotic process automation</t>
  </si>
  <si>
    <t>Task completion alerts</t>
  </si>
  <si>
    <t>Threshold alerts</t>
  </si>
  <si>
    <t>Notification &amp; alerting</t>
  </si>
  <si>
    <t>Application search</t>
  </si>
  <si>
    <t>On-demand streaming</t>
  </si>
  <si>
    <t>On-Demand video transcoder</t>
  </si>
  <si>
    <t>Stream analytics</t>
  </si>
  <si>
    <t>Geospatial analytics</t>
  </si>
  <si>
    <t>Data Quality</t>
  </si>
  <si>
    <t>Master data management</t>
  </si>
  <si>
    <t>Operational data stores</t>
  </si>
  <si>
    <t>Non Relational database</t>
  </si>
  <si>
    <t>Azure Redis Cache</t>
  </si>
  <si>
    <t>Solution Type</t>
  </si>
  <si>
    <t>Solution Category</t>
  </si>
  <si>
    <t xml:space="preserve">Solution Name </t>
  </si>
  <si>
    <t>Solution Definition</t>
  </si>
  <si>
    <t>Solution Offering</t>
  </si>
  <si>
    <t>Project Planning &amp; Delivery</t>
  </si>
  <si>
    <t>Portfolio Investment Planning</t>
  </si>
  <si>
    <t>Continuous Planning &amp; Delivery</t>
  </si>
  <si>
    <t>Instructions</t>
  </si>
  <si>
    <t>License Overview</t>
  </si>
  <si>
    <t>https://www.gnu.org/licenses/gpl-3.0.en.html</t>
  </si>
  <si>
    <t>GNU General Public License (GPL) Overview</t>
  </si>
  <si>
    <t>This tool is distributed under the GNU General Public License (GPL), which is a widely used free software license that guarantees end users the freedom to run, study, share, and modify the software. The GPL is designed to ensure that the software remains free for all its users. Here are the key features:</t>
  </si>
  <si>
    <t>The GPL aims to protect these freedoms, ensuring that all users have the legal right to control their own computing. For detailed terms, please refer to the full text of the GPL (https://www.gnu.org/licenses/gpl-3.0.en.html).</t>
  </si>
  <si>
    <t>Full GPL Text:</t>
  </si>
  <si>
    <t>Disclaimer of Warranty</t>
  </si>
  <si>
    <t>This tool is provided 'as is', without warranty of any kind, express or implied, including but not limited to the warranties of merchantability, fitness for a particular purpose and noninfringement. In no event shall the authors, copyright holders, or distributors be liable for any claim, damages, or other liability, whether in an action of contract, tort or otherwise, arising from, out of, or in connection with the software or the use or other dealings in the software.</t>
  </si>
  <si>
    <t>Use of this tool is at your own risk and discretion and you should ensure that the tool is suitable for your use and complies with all applicable laws and regulations.</t>
  </si>
  <si>
    <r>
      <t>Freedom to Use</t>
    </r>
    <r>
      <rPr>
        <sz val="12"/>
        <color rgb="FF0D0D0D"/>
        <rFont val="Calibri"/>
        <family val="2"/>
        <scheme val="minor"/>
      </rPr>
      <t>: Users can run the software for any purpose without restrictions.</t>
    </r>
  </si>
  <si>
    <r>
      <t>Freedom to Modify</t>
    </r>
    <r>
      <rPr>
        <sz val="12"/>
        <color rgb="FF0D0D0D"/>
        <rFont val="Calibri"/>
        <family val="2"/>
        <scheme val="minor"/>
      </rPr>
      <t>: Users have the freedom to modify the software according to their needs. Any modifications must also be made available under the GPL if they are distributed.</t>
    </r>
  </si>
  <si>
    <r>
      <t>Freedom to Share</t>
    </r>
    <r>
      <rPr>
        <sz val="12"/>
        <color rgb="FF0D0D0D"/>
        <rFont val="Calibri"/>
        <family val="2"/>
        <scheme val="minor"/>
      </rPr>
      <t>: Users can copy and share the software with others. This is aimed at helping the community benefit from shared knowledge and enhancements.</t>
    </r>
  </si>
  <si>
    <r>
      <t>Source Code</t>
    </r>
    <r>
      <rPr>
        <sz val="12"/>
        <color rgb="FF0D0D0D"/>
        <rFont val="Calibri"/>
        <family val="2"/>
        <scheme val="minor"/>
      </rPr>
      <t>: The GPL requires that the source code be made available to anyone who receives a copy of the software. This ensures that users can access and modify the source code.</t>
    </r>
  </si>
  <si>
    <t>Contribution Guidelines</t>
  </si>
  <si>
    <t>I appreciate the interest and support from the community, and I am committed to learning more about open source collaboration. As I become more familiar with the process and community practices, I plan to update these guidelines to reflect a more structured approach for contributions.</t>
  </si>
  <si>
    <t>As of now, this tool is developed independently, and I am still exploring the best ways to manage and integrate contributions from others. While I'm not actively seeking contributions at this time, I am open to feedback and suggestions which can be submitted via email to costanalystdotnet@gmail.com .</t>
  </si>
  <si>
    <t>Attribution and Acknowledgments</t>
  </si>
  <si>
    <t>Thank you again to the TBM Council for their valuable work and for providing the resources that support the IT and business management communities.</t>
  </si>
  <si>
    <t>https://community.tbmcouncil.org/viewdocument/tbm-taxonomy-v40-final-documents</t>
  </si>
  <si>
    <t>https://www.tbmcouncil.org/get-involved/membership</t>
  </si>
  <si>
    <t>We encourage interested parties to consider joining the TBM community for more resources and networking opportunities. For TBM community membership details, please visit TBM Council Membership website at the following link:</t>
  </si>
  <si>
    <t>This tool utilizes the Technology Business Management (TBM) taxonomy, specifically Version 4.0 as of December 2020. The TBM taxonomy is developed and maintained by the Technology Business Management Council, and it is an integral framework designed to standardize the categorization and understanding of IT costs and services. We acknowledge and appreciate the efforts of the TBM Council in developing and providing this taxonomy, which has been instrumental in shaping this tool. For more information about TBM, the TBM Council, or the TBM Taxonomy, please visit the TBM Council website at the following link:</t>
  </si>
  <si>
    <t>https://www.tbmcouncil.org/</t>
  </si>
  <si>
    <t>Always refer to the TBM Council for the most up-to-date information on the TBM taxonomy. Please visit the TBM Council's official documentation at the following link:</t>
  </si>
  <si>
    <t>Usage Guidelines</t>
  </si>
  <si>
    <t>This tool is provided under the GNU General Public License (GPL), which allows users to freely use, modify, and distribute the software. Here are some key points to consider when using or modifying this tool:</t>
  </si>
  <si>
    <t>For a complete understanding of your rights and responsibilities under the GPL, please review the full license text.</t>
  </si>
  <si>
    <t>Contact Information</t>
  </si>
  <si>
    <t>Email:</t>
  </si>
  <si>
    <t>costanalystdotnet@gmail.com</t>
  </si>
  <si>
    <t xml:space="preserve">GitHub: </t>
  </si>
  <si>
    <t>https://github.com/CostAnalystDotNet</t>
  </si>
  <si>
    <t>Copyright © 2024 by CostAnalystDotNet. All rights reserved.</t>
  </si>
  <si>
    <r>
      <t>Freedom to Use and Modify</t>
    </r>
    <r>
      <rPr>
        <sz val="12"/>
        <color rgb="FF0D0D0D"/>
        <rFont val="Calibri"/>
        <family val="2"/>
        <scheme val="minor"/>
      </rPr>
      <t>: You are free to use and modify this tool for any purpose. This freedom ensures that all users can adapt the tool to meet their specific needs without any restrictions.</t>
    </r>
  </si>
  <si>
    <r>
      <t>Sharing Modifications</t>
    </r>
    <r>
      <rPr>
        <sz val="12"/>
        <color rgb="FF0D0D0D"/>
        <rFont val="Calibri"/>
        <family val="2"/>
        <scheme val="minor"/>
      </rPr>
      <t>: If you choose to modify this tool and distribute the modified version, the GPL requires that these modifications also be made available under the same GPL license. This ensures that the modified versions remain free and open, contributing to the community and preventing proprietary forks.</t>
    </r>
  </si>
  <si>
    <r>
      <t>Contributing Back</t>
    </r>
    <r>
      <rPr>
        <sz val="12"/>
        <color rgb="FF0D0D0D"/>
        <rFont val="Calibri"/>
        <family val="2"/>
        <scheme val="minor"/>
      </rPr>
      <t>: While not mandatory, if you make improvements or modifications to the tool, contributing back to the original project can help improve the tool for everyone. Sharing improvements can foster a collaborative environment and enhance the tool's capabilities.</t>
    </r>
  </si>
  <si>
    <r>
      <t>Compliance with the GPL</t>
    </r>
    <r>
      <rPr>
        <sz val="12"/>
        <color rgb="FF0D0D0D"/>
        <rFont val="Calibri"/>
        <family val="2"/>
        <scheme val="minor"/>
      </rPr>
      <t>: It is important to understand and comply with the terms of the GPL when using or modifying this tool. Compliance ensures that the rights and freedoms intended by the GPL are upheld, benefiting users and developers alike.</t>
    </r>
  </si>
  <si>
    <t>Copyright Notice</t>
  </si>
  <si>
    <t>Spend Plan Allocation Method (SPAM) Template</t>
  </si>
  <si>
    <t>Source Date:</t>
  </si>
  <si>
    <t xml:space="preserve">Source POC: </t>
  </si>
  <si>
    <t xml:space="preserve">Source File Name: </t>
  </si>
  <si>
    <t>Notes/Other:</t>
  </si>
  <si>
    <t>Hardware Upgrades</t>
  </si>
  <si>
    <t>Software Upgrades</t>
  </si>
  <si>
    <t>Professional Services</t>
  </si>
  <si>
    <t>Contingency and Miscellaneous</t>
  </si>
  <si>
    <t>Testing and Deployment</t>
  </si>
  <si>
    <t>Network Switches and Routers</t>
  </si>
  <si>
    <t>Servers and Storage</t>
  </si>
  <si>
    <t>Wireless Access Points</t>
  </si>
  <si>
    <t>Uninterruptible Power Supplies (UPS)</t>
  </si>
  <si>
    <t>Network Management Software</t>
  </si>
  <si>
    <t>Security Software (Firewalls, Antivirus)</t>
  </si>
  <si>
    <t>Performance Monitoring Tools</t>
  </si>
  <si>
    <t>Compliance Management Software</t>
  </si>
  <si>
    <t>Network Design &amp; Planning Consultants</t>
  </si>
  <si>
    <t>Installation and Configuration</t>
  </si>
  <si>
    <t>Training for IT Staff</t>
  </si>
  <si>
    <t>Project Management</t>
  </si>
  <si>
    <t>Contingency for unforeseen expenses</t>
  </si>
  <si>
    <t>Licensing or Subscription Costs</t>
  </si>
  <si>
    <t>Shipping, Handling, and Import Taxes</t>
  </si>
  <si>
    <t>Network Testing Equipment</t>
  </si>
  <si>
    <t>Pilot Testing Phase</t>
  </si>
  <si>
    <t>Full-Scale Deployment</t>
  </si>
  <si>
    <t>CLIN ID</t>
  </si>
  <si>
    <t>CLIN Name</t>
  </si>
  <si>
    <t>Product</t>
  </si>
  <si>
    <t>Product or Service</t>
  </si>
  <si>
    <t>Category</t>
  </si>
  <si>
    <t>001</t>
  </si>
  <si>
    <t>Upgrade Network Infrastructure</t>
  </si>
  <si>
    <t>002</t>
  </si>
  <si>
    <t>Implement Wi-Fi 6</t>
  </si>
  <si>
    <t>Percentage</t>
  </si>
  <si>
    <t>Allocation.Cost Pool</t>
  </si>
  <si>
    <t>Allocation.Cost Sub Pool</t>
  </si>
  <si>
    <t>Allocation.Tower</t>
  </si>
  <si>
    <t>Allocation.Sub-Tower</t>
  </si>
  <si>
    <t>Allocation.Sub-Tower Element</t>
  </si>
  <si>
    <t>Allocation.Percentage</t>
  </si>
  <si>
    <t>"CLIN Breakdown Example.xlsx"</t>
  </si>
  <si>
    <t>John Smith</t>
  </si>
  <si>
    <t>Breakdown of line item 001 by CLIN and underlying products and services.</t>
  </si>
  <si>
    <t>SourceInfo.Source Date</t>
  </si>
  <si>
    <t>SourceInfo.Source POC</t>
  </si>
  <si>
    <t xml:space="preserve">File Name (Auto): </t>
  </si>
  <si>
    <t>SourceInfo.Spend Plan Allocation Method Template</t>
  </si>
  <si>
    <t xml:space="preserve">Allocation Method Name: </t>
  </si>
  <si>
    <t>Network Services Breakdown</t>
  </si>
  <si>
    <t>SourceInfo.Allocation Method</t>
  </si>
  <si>
    <t>NOTE: "File Name (Auto)" will automatically populate without user input based on this file's name.</t>
  </si>
  <si>
    <t>3. In the 'Allocation Method' tab, review formulas in columns A, B, C and D to ensure the appropriate data is being pulled from your raw data set.</t>
  </si>
  <si>
    <t>NOTE: Column E, "Percentage", is automatically calculated. No user input is needed.</t>
  </si>
  <si>
    <t>4. In the 'Allocation Method' tab, elect the appropriate TBM categories and sub-categories for each item.</t>
  </si>
  <si>
    <t>Date:</t>
  </si>
  <si>
    <t xml:space="preserve">POC: </t>
  </si>
  <si>
    <t>6. In the 'Allocation Method Detail' tab, enter all relevant Spend Plan Line Item ID's exactly as they appear on the Spend Plan. "Description" column is optional and for user reference only.</t>
  </si>
  <si>
    <t>7. In the 'Export' tab, refresh the query to ensure all updates have been made.</t>
  </si>
  <si>
    <t>Notes/Other</t>
  </si>
  <si>
    <t>5. In the 'Allocation Method Detail' tab, enter the requested information (Allocation Method Name, Date, and POC). "Notes/Other" is optional and for user reference only.</t>
  </si>
  <si>
    <t>1. Copy your raw data into the 'Raw Data' tab as is</t>
  </si>
  <si>
    <t xml:space="preserve">2. Enter the detail for your data set in the 'Raw Data Set Detail' tab. </t>
  </si>
  <si>
    <t>Version 1.0</t>
  </si>
  <si>
    <t>"SPAM Template - Example - Network.xlsx"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</si>
</sst>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6" formatCode="&quot;$&quot;#,##0_);[Red]\(&quot;$&quot;#,##0\)"/>
    <numFmt numFmtId="44" formatCode="_(&quot;$&quot;* #,##0.00_);_(&quot;$&quot;* \(#,##0.00\);_(&quot;$&quot;* &quot;-&quot;??_);_(@_)"/>
    <numFmt numFmtId="164" formatCode="_(&quot;$&quot;* #,##0_);_(&quot;$&quot;* \(#,##0\);_(&quot;$&quot;* &quot;-&quot;??_);_(@_)"/>
  </numFmts>
  <fonts count="21" x14ac:knownFonts="1">
    <font>
      <sz val="11"/>
      <color theme="1"/>
      <name val="Calibri"/>
      <family val="2"/>
      <scheme val="minor"/>
    </font>
    <font>
      <sz val="11"/>
      <color rgb="FF3F3F76"/>
      <name val="Calibri"/>
      <family val="2"/>
      <scheme val="minor"/>
    </font>
    <font>
      <b/>
      <sz val="11"/>
      <color rgb="FFFA7D00"/>
      <name val="Calibri"/>
      <family val="2"/>
      <scheme val="minor"/>
    </font>
    <font>
      <b/>
      <sz val="11"/>
      <color theme="0"/>
      <name val="Calibri"/>
      <family val="2"/>
      <scheme val="minor"/>
    </font>
    <font>
      <b/>
      <sz val="11"/>
      <color theme="1"/>
      <name val="Calibri"/>
      <family val="2"/>
      <scheme val="minor"/>
    </font>
    <font>
      <sz val="10"/>
      <name val="Arial"/>
      <family val="2"/>
    </font>
    <font>
      <b/>
      <sz val="16"/>
      <color theme="1"/>
      <name val="Calibri"/>
      <family val="2"/>
      <scheme val="minor"/>
    </font>
    <font>
      <b/>
      <u/>
      <sz val="14"/>
      <color theme="1"/>
      <name val="Calibri"/>
      <family val="2"/>
      <scheme val="minor"/>
    </font>
    <font>
      <i/>
      <sz val="11"/>
      <color theme="1"/>
      <name val="Calibri"/>
      <family val="2"/>
      <scheme val="minor"/>
    </font>
    <font>
      <sz val="8"/>
      <name val="Calibri"/>
      <family val="2"/>
      <scheme val="minor"/>
    </font>
    <font>
      <u/>
      <sz val="11"/>
      <color theme="10"/>
      <name val="Calibri"/>
      <family val="2"/>
      <scheme val="minor"/>
    </font>
    <font>
      <sz val="12"/>
      <color rgb="FF0D0D0D"/>
      <name val="Calibri"/>
      <family val="2"/>
      <scheme val="minor"/>
    </font>
    <font>
      <sz val="12"/>
      <color rgb="FF0D0D0D"/>
      <name val="Calibri"/>
      <family val="2"/>
      <scheme val="minor"/>
    </font>
    <font>
      <sz val="12"/>
      <color theme="1"/>
      <name val="Calibri"/>
      <family val="2"/>
      <scheme val="minor"/>
    </font>
    <font>
      <b/>
      <u/>
      <sz val="12"/>
      <color theme="1"/>
      <name val="Calibri"/>
      <family val="2"/>
      <scheme val="minor"/>
    </font>
    <font>
      <b/>
      <u/>
      <sz val="12"/>
      <color rgb="FF0D0D0D"/>
      <name val="Calibri"/>
      <family val="2"/>
      <scheme val="minor"/>
    </font>
    <font>
      <sz val="11"/>
      <color theme="1"/>
      <name val="Calibri"/>
      <family val="2"/>
      <scheme val="minor"/>
    </font>
    <font>
      <b/>
      <sz val="11"/>
      <color theme="3"/>
      <name val="Calibri"/>
      <family val="2"/>
      <scheme val="minor"/>
    </font>
    <font>
      <b/>
      <sz val="11"/>
      <color rgb="FF3F3F3F"/>
      <name val="Calibri"/>
      <family val="2"/>
      <scheme val="minor"/>
    </font>
    <font>
      <sz val="11"/>
      <color rgb="FF0D0D0D"/>
      <name val="Calibri"/>
      <family val="2"/>
      <scheme val="minor"/>
    </font>
    <font>
      <sz val="11"/>
      <color rgb="FF0D0D0D"/>
      <name val="Calibri"/>
      <family val="2"/>
      <scheme val="minor"/>
    </font>
  </fonts>
  <fills count="5">
    <fill>
      <patternFill patternType="none"/>
    </fill>
    <fill>
      <patternFill patternType="gray125"/>
    </fill>
    <fill>
      <patternFill patternType="solid">
        <fgColor rgb="FFFFCC99"/>
      </patternFill>
    </fill>
    <fill>
      <patternFill patternType="solid">
        <fgColor rgb="FFF2F2F2"/>
      </patternFill>
    </fill>
    <fill>
      <patternFill patternType="solid">
        <fgColor rgb="FFA5A5A5"/>
      </patternFill>
    </fill>
  </fills>
  <borders count="8">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7F7F7F"/>
      </left>
      <right/>
      <top style="thin">
        <color rgb="FF7F7F7F"/>
      </top>
      <bottom style="thin">
        <color rgb="FF7F7F7F"/>
      </bottom>
      <diagonal/>
    </border>
    <border>
      <left style="thin">
        <color auto="1"/>
      </left>
      <right/>
      <top/>
      <bottom/>
      <diagonal/>
    </border>
    <border>
      <left style="thin">
        <color auto="1"/>
      </left>
      <right style="thin">
        <color rgb="FF7F7F7F"/>
      </right>
      <top style="thin">
        <color rgb="FF7F7F7F"/>
      </top>
      <bottom style="thin">
        <color rgb="FF7F7F7F"/>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s>
  <cellStyleXfs count="9">
    <xf numFmtId="0" fontId="0" fillId="0" borderId="0"/>
    <xf numFmtId="0" fontId="1" fillId="2" borderId="1" applyNumberFormat="0" applyAlignment="0" applyProtection="0"/>
    <xf numFmtId="0" fontId="2" fillId="3" borderId="1" applyNumberFormat="0" applyAlignment="0" applyProtection="0"/>
    <xf numFmtId="0" fontId="3" fillId="4" borderId="2" applyNumberFormat="0" applyAlignment="0" applyProtection="0"/>
    <xf numFmtId="0" fontId="5" fillId="0" borderId="0">
      <alignment vertical="center"/>
    </xf>
    <xf numFmtId="0" fontId="10" fillId="0" borderId="0" applyNumberFormat="0" applyFill="0" applyBorder="0" applyAlignment="0" applyProtection="0"/>
    <xf numFmtId="44" fontId="16" fillId="0" borderId="0" applyFont="0" applyFill="0" applyBorder="0" applyAlignment="0" applyProtection="0"/>
    <xf numFmtId="0" fontId="17" fillId="0" borderId="6" applyNumberFormat="0" applyFill="0" applyAlignment="0" applyProtection="0"/>
    <xf numFmtId="0" fontId="18" fillId="3" borderId="7" applyNumberFormat="0" applyAlignment="0" applyProtection="0"/>
  </cellStyleXfs>
  <cellXfs count="46">
    <xf numFmtId="0" fontId="0" fillId="0" borderId="0" xfId="0"/>
    <xf numFmtId="49" fontId="4" fillId="0" borderId="0" xfId="0" applyNumberFormat="1" applyFont="1"/>
    <xf numFmtId="0" fontId="4" fillId="0" borderId="0" xfId="0" applyFont="1"/>
    <xf numFmtId="49" fontId="0" fillId="0" borderId="0" xfId="0" applyNumberFormat="1"/>
    <xf numFmtId="6" fontId="0" fillId="0" borderId="0" xfId="0" applyNumberFormat="1"/>
    <xf numFmtId="44" fontId="4" fillId="0" borderId="0" xfId="0" applyNumberFormat="1" applyFont="1"/>
    <xf numFmtId="44" fontId="0" fillId="0" borderId="0" xfId="0" applyNumberFormat="1"/>
    <xf numFmtId="0" fontId="2" fillId="3" borderId="1" xfId="2" applyAlignment="1"/>
    <xf numFmtId="0" fontId="1" fillId="2" borderId="1" xfId="1"/>
    <xf numFmtId="0" fontId="0" fillId="0" borderId="0" xfId="0" applyAlignment="1">
      <alignment vertical="center"/>
    </xf>
    <xf numFmtId="0" fontId="0" fillId="0" borderId="0" xfId="0" applyAlignment="1">
      <alignment vertical="center" wrapText="1"/>
    </xf>
    <xf numFmtId="0" fontId="3" fillId="4" borderId="2" xfId="3" applyAlignment="1"/>
    <xf numFmtId="0" fontId="1" fillId="2" borderId="3" xfId="1" applyBorder="1"/>
    <xf numFmtId="0" fontId="4" fillId="0" borderId="4" xfId="0" applyFont="1" applyBorder="1"/>
    <xf numFmtId="0" fontId="1" fillId="2" borderId="5" xfId="1" applyBorder="1"/>
    <xf numFmtId="0" fontId="0" fillId="0" borderId="4" xfId="0" applyBorder="1"/>
    <xf numFmtId="0" fontId="6" fillId="0" borderId="0" xfId="0" applyFont="1"/>
    <xf numFmtId="0" fontId="7" fillId="0" borderId="0" xfId="0" applyFont="1"/>
    <xf numFmtId="0" fontId="8" fillId="0" borderId="0" xfId="0" applyFont="1"/>
    <xf numFmtId="0" fontId="11" fillId="0" borderId="0" xfId="0" applyFont="1" applyAlignment="1">
      <alignment vertical="center"/>
    </xf>
    <xf numFmtId="0" fontId="12" fillId="0" borderId="0" xfId="0" applyFont="1" applyAlignment="1">
      <alignment vertical="center"/>
    </xf>
    <xf numFmtId="0" fontId="0" fillId="0" borderId="0" xfId="0" applyAlignment="1">
      <alignment horizontal="left" vertical="center" indent="1"/>
    </xf>
    <xf numFmtId="0" fontId="11" fillId="0" borderId="0" xfId="0" applyFont="1" applyAlignment="1">
      <alignment horizontal="left" vertical="center" indent="1"/>
    </xf>
    <xf numFmtId="0" fontId="10" fillId="0" borderId="0" xfId="5"/>
    <xf numFmtId="0" fontId="13" fillId="0" borderId="0" xfId="0" applyFont="1"/>
    <xf numFmtId="0" fontId="14" fillId="0" borderId="0" xfId="0" applyFont="1"/>
    <xf numFmtId="0" fontId="12" fillId="0" borderId="0" xfId="0" applyFont="1"/>
    <xf numFmtId="0" fontId="15" fillId="0" borderId="0" xfId="0" applyFont="1" applyAlignment="1">
      <alignment vertical="center"/>
    </xf>
    <xf numFmtId="0" fontId="19" fillId="0" borderId="0" xfId="0" applyFont="1" applyAlignment="1">
      <alignment horizontal="left" vertical="center" indent="2"/>
    </xf>
    <xf numFmtId="0" fontId="19" fillId="0" borderId="0" xfId="0" applyFont="1" applyAlignment="1">
      <alignment horizontal="left" vertical="top"/>
    </xf>
    <xf numFmtId="0" fontId="0" fillId="0" borderId="0" xfId="0" applyAlignment="1">
      <alignment horizontal="left" vertical="top"/>
    </xf>
    <xf numFmtId="0" fontId="19" fillId="0" borderId="0" xfId="0" applyFont="1" applyAlignment="1">
      <alignment horizontal="left" vertical="center" indent="1"/>
    </xf>
    <xf numFmtId="0" fontId="20" fillId="0" borderId="0" xfId="0" applyFont="1" applyAlignment="1">
      <alignment horizontal="left" vertical="center" indent="1"/>
    </xf>
    <xf numFmtId="164" fontId="0" fillId="0" borderId="0" xfId="6" applyNumberFormat="1" applyFont="1"/>
    <xf numFmtId="44" fontId="4" fillId="0" borderId="0" xfId="0" applyNumberFormat="1" applyFont="1" applyAlignment="1">
      <alignment horizontal="center"/>
    </xf>
    <xf numFmtId="9" fontId="18" fillId="3" borderId="7" xfId="8" applyNumberFormat="1" applyAlignment="1">
      <alignment horizontal="center"/>
    </xf>
    <xf numFmtId="44" fontId="0" fillId="0" borderId="0" xfId="0" applyNumberFormat="1" applyAlignment="1">
      <alignment horizontal="center"/>
    </xf>
    <xf numFmtId="14" fontId="0" fillId="0" borderId="0" xfId="0" applyNumberFormat="1"/>
    <xf numFmtId="0" fontId="0" fillId="0" borderId="0" xfId="0" applyAlignment="1">
      <alignment horizontal="left"/>
    </xf>
    <xf numFmtId="14" fontId="0" fillId="0" borderId="0" xfId="0" applyNumberFormat="1" applyAlignment="1">
      <alignment horizontal="left"/>
    </xf>
    <xf numFmtId="6" fontId="0" fillId="0" borderId="0" xfId="0" applyNumberFormat="1" applyAlignment="1">
      <alignment horizontal="left"/>
    </xf>
    <xf numFmtId="49" fontId="17" fillId="0" borderId="6" xfId="7" applyNumberFormat="1"/>
    <xf numFmtId="0" fontId="17" fillId="0" borderId="6" xfId="7" applyAlignment="1">
      <alignment horizontal="left"/>
    </xf>
    <xf numFmtId="0" fontId="18" fillId="3" borderId="7" xfId="8" applyAlignment="1">
      <alignment vertical="top"/>
    </xf>
    <xf numFmtId="0" fontId="0" fillId="0" borderId="0" xfId="0" applyAlignment="1">
      <alignment horizontal="left" vertical="top" wrapText="1"/>
    </xf>
    <xf numFmtId="0" fontId="0" fillId="0" borderId="0" xfId="0" applyNumberFormat="1"/>
  </cellXfs>
  <cellStyles count="9">
    <cellStyle name="Calculation" xfId="2" builtinId="22"/>
    <cellStyle name="Check Cell" xfId="3" builtinId="23"/>
    <cellStyle name="Currency" xfId="6" builtinId="4"/>
    <cellStyle name="Heading 3" xfId="7" builtinId="18"/>
    <cellStyle name="Hyperlink" xfId="5" builtinId="8"/>
    <cellStyle name="Input" xfId="1" builtinId="20"/>
    <cellStyle name="Normal" xfId="0" builtinId="0"/>
    <cellStyle name="Normal 2" xfId="4" xr:uid="{80895BD6-85C8-4F5D-B7FE-50C84273B954}"/>
    <cellStyle name="Output" xfId="8" builtinId="21"/>
  </cellStyles>
  <dxfs count="17">
    <dxf>
      <numFmt numFmtId="0" formatCode="General"/>
    </dxf>
    <dxf>
      <numFmt numFmtId="0" formatCode="General"/>
    </dxf>
    <dxf>
      <numFmt numFmtId="0" formatCode="General"/>
    </dxf>
    <dxf>
      <numFmt numFmtId="0" formatCode="General"/>
    </dxf>
    <dxf>
      <numFmt numFmtId="0" formatCode="General"/>
    </dxf>
    <dxf>
      <font>
        <b/>
        <i val="0"/>
        <color theme="0"/>
      </font>
      <fill>
        <patternFill>
          <bgColor rgb="FFFF0000"/>
        </patternFill>
      </fill>
    </dxf>
    <dxf>
      <alignment horizontal="general" vertical="bottom"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10/relationships/person" Target="persons/person.xml"/></Relationships>
</file>

<file path=xl/drawings/drawing1.xml><?xml version="1.0" encoding="utf-8"?>
<xdr:wsDr xmlns:xdr="http://schemas.openxmlformats.org/drawingml/2006/spreadsheetDrawing" xmlns:a="http://schemas.openxmlformats.org/drawingml/2006/main">
  <xdr:twoCellAnchor>
    <xdr:from>
      <xdr:col>8</xdr:col>
      <xdr:colOff>114300</xdr:colOff>
      <xdr:row>15</xdr:row>
      <xdr:rowOff>85725</xdr:rowOff>
    </xdr:from>
    <xdr:to>
      <xdr:col>14</xdr:col>
      <xdr:colOff>590550</xdr:colOff>
      <xdr:row>25</xdr:row>
      <xdr:rowOff>38100</xdr:rowOff>
    </xdr:to>
    <xdr:sp macro="" textlink="">
      <xdr:nvSpPr>
        <xdr:cNvPr id="2" name="Rectangle 1">
          <a:extLst>
            <a:ext uri="{FF2B5EF4-FFF2-40B4-BE49-F238E27FC236}">
              <a16:creationId xmlns:a16="http://schemas.microsoft.com/office/drawing/2014/main" id="{5AEF40E3-D0F1-BB02-F911-D8358F733768}"/>
            </a:ext>
          </a:extLst>
        </xdr:cNvPr>
        <xdr:cNvSpPr/>
      </xdr:nvSpPr>
      <xdr:spPr>
        <a:xfrm>
          <a:off x="9153525" y="2943225"/>
          <a:ext cx="4133850" cy="1857375"/>
        </a:xfrm>
        <a:prstGeom prst="rect">
          <a:avLst/>
        </a:prstGeom>
        <a:solidFill>
          <a:srgbClr val="FF0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800" b="1">
              <a:solidFill>
                <a:schemeClr val="bg1"/>
              </a:solidFill>
            </a:rPr>
            <a:t>IMPORTANT:</a:t>
          </a:r>
          <a:br>
            <a:rPr lang="en-US" sz="1800" b="1">
              <a:solidFill>
                <a:schemeClr val="bg1"/>
              </a:solidFill>
            </a:rPr>
          </a:br>
          <a:br>
            <a:rPr lang="en-US" sz="1800" b="1">
              <a:solidFill>
                <a:schemeClr val="bg1"/>
              </a:solidFill>
            </a:rPr>
          </a:br>
          <a:r>
            <a:rPr lang="en-US" sz="1800" b="1">
              <a:solidFill>
                <a:schemeClr val="bg1"/>
              </a:solidFill>
            </a:rPr>
            <a:t>1.</a:t>
          </a:r>
          <a:r>
            <a:rPr lang="en-US" sz="1800" b="1" baseline="0">
              <a:solidFill>
                <a:schemeClr val="bg1"/>
              </a:solidFill>
            </a:rPr>
            <a:t> </a:t>
          </a:r>
          <a:r>
            <a:rPr lang="en-US" sz="1800" b="1">
              <a:solidFill>
                <a:schemeClr val="bg1"/>
              </a:solidFill>
            </a:rPr>
            <a:t>Update</a:t>
          </a:r>
          <a:r>
            <a:rPr lang="en-US" sz="1800" b="1" baseline="0">
              <a:solidFill>
                <a:schemeClr val="bg1"/>
              </a:solidFill>
            </a:rPr>
            <a:t> this tab at your own risk.</a:t>
          </a:r>
        </a:p>
        <a:p>
          <a:pPr algn="l"/>
          <a:br>
            <a:rPr lang="en-US" sz="1800" b="1" baseline="0">
              <a:solidFill>
                <a:schemeClr val="bg1"/>
              </a:solidFill>
            </a:rPr>
          </a:br>
          <a:r>
            <a:rPr lang="en-US" sz="1800" b="1" baseline="0">
              <a:solidFill>
                <a:schemeClr val="bg1"/>
              </a:solidFill>
            </a:rPr>
            <a:t>2. Make a backup of this file before updating this tab. </a:t>
          </a:r>
          <a:endParaRPr lang="en-US" sz="1800" b="1">
            <a:solidFill>
              <a:schemeClr val="bg1"/>
            </a:solidFill>
          </a:endParaRPr>
        </a:p>
      </xdr:txBody>
    </xdr:sp>
    <xdr:clientData/>
  </xdr:twoCellAnchor>
</xdr:wsDr>
</file>

<file path=xl/persons/person.xml><?xml version="1.0" encoding="utf-8"?>
<personList xmlns="http://schemas.microsoft.com/office/spreadsheetml/2018/threadedcomments" xmlns:x="http://schemas.openxmlformats.org/spreadsheetml/2006/mai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18A39990-3A7C-43C6-8B6B-9389AEE9D626}" autoFormatId="16" applyNumberFormats="0" applyBorderFormats="0" applyFontFormats="0" applyPatternFormats="0" applyAlignmentFormats="0" applyWidthHeightFormats="0">
  <queryTableRefresh nextId="23">
    <queryTableFields count="11">
      <queryTableField id="18" name="Line Item" tableColumnId="15"/>
      <queryTableField id="19" name="SourceInfo.Allocation Method" tableColumnId="16"/>
      <queryTableField id="7" name="Allocation.Percentage" tableColumnId="7"/>
      <queryTableField id="2" name="Allocation.Cost Pool" tableColumnId="2"/>
      <queryTableField id="3" name="Allocation.Cost Sub Pool" tableColumnId="3"/>
      <queryTableField id="4" name="Allocation.Tower" tableColumnId="4"/>
      <queryTableField id="5" name="Allocation.Sub-Tower" tableColumnId="5"/>
      <queryTableField id="6" name="Allocation.Sub-Tower Element" tableColumnId="6"/>
      <queryTableField id="12" name="SourceInfo.Source Date" tableColumnId="11"/>
      <queryTableField id="14" name="SourceInfo.Source POC" tableColumnId="13"/>
      <queryTableField id="17" name="SourceInfo.Spend Plan Allocation Method Template" tableColumnId="1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EF69DBB8-4847-4FE8-9E0C-32113402E748}" name="Export" displayName="Export" ref="A1:K37" tableType="queryTable" totalsRowShown="0">
  <autoFilter ref="A1:K37" xr:uid="{EF69DBB8-4847-4FE8-9E0C-32113402E748}"/>
  <tableColumns count="11">
    <tableColumn id="15" xr3:uid="{74EBFE53-EE59-4662-88E4-51D81A235E6E}" uniqueName="15" name="Line Item" queryTableFieldId="18"/>
    <tableColumn id="16" xr3:uid="{D1788950-5C51-431F-88BF-C2C7F63D1F7A}" uniqueName="16" name="SourceInfo.Allocation Method" queryTableFieldId="19"/>
    <tableColumn id="7" xr3:uid="{DA78296D-E187-4C10-934D-8BEC48894FDB}" uniqueName="7" name="Allocation.Percentage" queryTableFieldId="7"/>
    <tableColumn id="2" xr3:uid="{8BE4003A-72FF-424C-A333-786C30BF13D8}" uniqueName="2" name="Allocation.Cost Pool" queryTableFieldId="2" dataDxfId="4"/>
    <tableColumn id="3" xr3:uid="{90953D13-62EC-480B-8F57-94EA834AA9C7}" uniqueName="3" name="Allocation.Cost Sub Pool" queryTableFieldId="3" dataDxfId="3"/>
    <tableColumn id="4" xr3:uid="{208A14C6-80DE-4EAD-9055-B0E98F91767F}" uniqueName="4" name="Allocation.Tower" queryTableFieldId="4" dataDxfId="2"/>
    <tableColumn id="5" xr3:uid="{BCCF9298-FC48-4BCE-BCF9-3C7833BF3103}" uniqueName="5" name="Allocation.Sub-Tower" queryTableFieldId="5" dataDxfId="1"/>
    <tableColumn id="6" xr3:uid="{FF2047D9-248A-42F1-BEBA-2825F942C6A0}" uniqueName="6" name="Allocation.Sub-Tower Element" queryTableFieldId="6" dataDxfId="0"/>
    <tableColumn id="11" xr3:uid="{CFB5AD59-D7A5-4BA0-BEB3-19AB5C102E16}" uniqueName="11" name="SourceInfo.Source Date" queryTableFieldId="12"/>
    <tableColumn id="13" xr3:uid="{0EB79FF9-359F-4BE8-BFF5-5B2C7E138CC0}" uniqueName="13" name="SourceInfo.Source POC" queryTableFieldId="14"/>
    <tableColumn id="14" xr3:uid="{76439523-9643-4B0C-B807-8617A873BD43}" uniqueName="14" name="SourceInfo.Spend Plan Allocation Method Template" queryTableFieldId="17"/>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9F05F18-77BA-43D4-B9D1-2B8BDCA4B84C}" name="tbl_CostPool" displayName="tbl_CostPool" ref="A1:E31" totalsRowShown="0" headerRowCellStyle="Normal">
  <autoFilter ref="A1:E31" xr:uid="{E9F05F18-77BA-43D4-B9D1-2B8BDCA4B84C}"/>
  <tableColumns count="5">
    <tableColumn id="1" xr3:uid="{779405C1-E92D-4BD4-8D5B-D68816E62763}" name="Cost Pool"/>
    <tableColumn id="2" xr3:uid="{678C5B86-8951-4F66-9D56-D2425866C642}" name="Cost Sub-Pool"/>
    <tableColumn id="3" xr3:uid="{E4F998E7-E947-4645-B49A-70EE11669D72}" name="Expense Type"/>
    <tableColumn id="4" xr3:uid="{BFE5B785-3924-4636-B872-9BFC7DD92104}" name="Description"/>
    <tableColumn id="5" xr3:uid="{E6D5E16B-5A6C-4ABC-9866-8D9ED8C96DD4}" name="X"/>
  </tableColumns>
  <tableStyleInfo name="TableStyleMedium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0D1BDAF-DFAB-433D-8DC5-F3103BD7372A}" name="tbl_Tower" displayName="tbl_Tower" ref="A34:F107" totalsRowShown="0" dataDxfId="16" headerRowCellStyle="Normal">
  <autoFilter ref="A34:F107" xr:uid="{A0D1BDAF-DFAB-433D-8DC5-F3103BD7372A}"/>
  <tableColumns count="6">
    <tableColumn id="1" xr3:uid="{F157E34D-FE2B-4F59-BEAF-DB5830A4AB36}" name="Tower" dataDxfId="15"/>
    <tableColumn id="2" xr3:uid="{2D0B91B1-DE8B-4BDD-BE7D-BB3A56FA8725}" name="Sub-Tower" dataDxfId="14"/>
    <tableColumn id="3" xr3:uid="{EA07FD19-7804-45A9-BA7B-09BF4DC1EAD0}" name="Sub-Tower Element"/>
    <tableColumn id="4" xr3:uid="{63FAFFE4-7EB8-4EE6-9F68-DB1DC907DFA8}" name="Delivery Method" dataDxfId="13"/>
    <tableColumn id="5" xr3:uid="{7ABCF833-8C42-4AE8-8BC0-A8AABD7E6890}" name="Description"/>
    <tableColumn id="6" xr3:uid="{53561B50-5212-4F2D-8F47-BAAE2A459F29}" name="X" dataDxfId="12"/>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40F58F6-0A00-44EA-9FD1-B22E0C5EC489}" name="tbl_Solution" displayName="tbl_Solution" ref="A110:E428" totalsRowShown="0" dataDxfId="11" headerRowCellStyle="Normal">
  <autoFilter ref="A110:E428" xr:uid="{E40F58F6-0A00-44EA-9FD1-B22E0C5EC489}"/>
  <tableColumns count="5">
    <tableColumn id="1" xr3:uid="{7962AC87-1ECB-4944-A167-042BD36FB070}" name="Solution Type" dataDxfId="10"/>
    <tableColumn id="2" xr3:uid="{900B1E53-F8C2-45EE-9983-FA9DDB58D4AA}" name="Solution Category" dataDxfId="9"/>
    <tableColumn id="3" xr3:uid="{7214E95D-1630-4D98-9B4D-764163393644}" name="Solution Name " dataDxfId="8"/>
    <tableColumn id="4" xr3:uid="{EC8FEE15-D607-43D3-B1D8-D289C00E5512}" name="Solution Definition" dataDxfId="7"/>
    <tableColumn id="5" xr3:uid="{83E3ED52-69AF-464E-8721-F2026392D366}" name="Solution Offering" dataDxfId="6"/>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_rels/sheet7.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drawing" Target="../drawings/drawing1.xml"/><Relationship Id="rId4" Type="http://schemas.openxmlformats.org/officeDocument/2006/relationships/table" Target="../tables/table4.xml"/></Relationships>
</file>

<file path=xl/worksheets/_rels/sheet8.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www.tbmcouncil.org/get-involved/membership" TargetMode="External"/><Relationship Id="rId7" Type="http://schemas.openxmlformats.org/officeDocument/2006/relationships/hyperlink" Target="https://github.com/CostAnalystDotNet" TargetMode="External"/><Relationship Id="rId2" Type="http://schemas.openxmlformats.org/officeDocument/2006/relationships/hyperlink" Target="https://community.tbmcouncil.org/viewdocument/tbm-taxonomy-v40-final-documents" TargetMode="External"/><Relationship Id="rId1" Type="http://schemas.openxmlformats.org/officeDocument/2006/relationships/hyperlink" Target="https://www.gnu.org/licenses/gpl-3.0.en.html" TargetMode="External"/><Relationship Id="rId6" Type="http://schemas.openxmlformats.org/officeDocument/2006/relationships/hyperlink" Target="mailto:costanalystdotnet@gmail.com" TargetMode="External"/><Relationship Id="rId5" Type="http://schemas.openxmlformats.org/officeDocument/2006/relationships/hyperlink" Target="https://www.gnu.org/licenses/gpl-3.0.en.html" TargetMode="External"/><Relationship Id="rId4" Type="http://schemas.openxmlformats.org/officeDocument/2006/relationships/hyperlink" Target="https://www.tbmcouncil.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D7113-024C-485C-9E58-35522AD7D199}">
  <sheetPr>
    <tabColor theme="0"/>
  </sheetPr>
  <dimension ref="B2:D20"/>
  <sheetViews>
    <sheetView showGridLines="0" workbookViewId="0">
      <selection activeCell="R11" sqref="R11"/>
    </sheetView>
  </sheetViews>
  <sheetFormatPr defaultRowHeight="15" x14ac:dyDescent="0.25"/>
  <cols>
    <col min="2" max="2" width="3" customWidth="1"/>
    <col min="3" max="3" width="4.7109375" customWidth="1"/>
  </cols>
  <sheetData>
    <row r="2" spans="2:4" ht="21" x14ac:dyDescent="0.35">
      <c r="B2" s="16" t="s">
        <v>689</v>
      </c>
    </row>
    <row r="4" spans="2:4" ht="18.75" x14ac:dyDescent="0.3">
      <c r="B4" s="17" t="s">
        <v>650</v>
      </c>
    </row>
    <row r="6" spans="2:4" x14ac:dyDescent="0.25">
      <c r="C6" t="s">
        <v>753</v>
      </c>
    </row>
    <row r="8" spans="2:4" x14ac:dyDescent="0.25">
      <c r="C8" t="s">
        <v>754</v>
      </c>
    </row>
    <row r="10" spans="2:4" x14ac:dyDescent="0.25">
      <c r="C10" t="s">
        <v>744</v>
      </c>
    </row>
    <row r="11" spans="2:4" x14ac:dyDescent="0.25">
      <c r="D11" s="18" t="s">
        <v>745</v>
      </c>
    </row>
    <row r="13" spans="2:4" x14ac:dyDescent="0.25">
      <c r="C13" t="s">
        <v>746</v>
      </c>
    </row>
    <row r="15" spans="2:4" x14ac:dyDescent="0.25">
      <c r="C15" t="s">
        <v>752</v>
      </c>
    </row>
    <row r="16" spans="2:4" x14ac:dyDescent="0.25">
      <c r="D16" s="18" t="s">
        <v>743</v>
      </c>
    </row>
    <row r="18" spans="3:4" x14ac:dyDescent="0.25">
      <c r="C18" t="s">
        <v>749</v>
      </c>
    </row>
    <row r="20" spans="3:4" x14ac:dyDescent="0.25">
      <c r="C20" t="s">
        <v>750</v>
      </c>
      <c r="D20" s="1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7A7235-6DED-4A0A-9D1B-1CC2ED874190}">
  <dimension ref="A1:G41"/>
  <sheetViews>
    <sheetView workbookViewId="0"/>
  </sheetViews>
  <sheetFormatPr defaultRowHeight="15" x14ac:dyDescent="0.25"/>
  <cols>
    <col min="1" max="1" width="8.7109375" bestFit="1" customWidth="1"/>
    <col min="2" max="2" width="29.42578125" bestFit="1" customWidth="1"/>
    <col min="3" max="3" width="42" style="30" bestFit="1" customWidth="1"/>
    <col min="4" max="4" width="9.5703125" style="33" bestFit="1" customWidth="1"/>
    <col min="6" max="6" width="77.140625" bestFit="1" customWidth="1"/>
  </cols>
  <sheetData>
    <row r="1" spans="1:7" x14ac:dyDescent="0.25">
      <c r="A1" t="s">
        <v>717</v>
      </c>
      <c r="B1" t="s">
        <v>718</v>
      </c>
      <c r="C1" s="30" t="s">
        <v>719</v>
      </c>
      <c r="D1" s="33" t="s">
        <v>2</v>
      </c>
    </row>
    <row r="2" spans="1:7" x14ac:dyDescent="0.25">
      <c r="A2">
        <v>1001</v>
      </c>
      <c r="B2" t="s">
        <v>694</v>
      </c>
      <c r="C2" s="29" t="s">
        <v>699</v>
      </c>
      <c r="D2" s="33">
        <v>80000</v>
      </c>
      <c r="G2" s="4"/>
    </row>
    <row r="3" spans="1:7" x14ac:dyDescent="0.25">
      <c r="A3">
        <v>1001</v>
      </c>
      <c r="B3" t="s">
        <v>694</v>
      </c>
      <c r="C3" s="29" t="s">
        <v>700</v>
      </c>
      <c r="D3" s="33">
        <v>70000</v>
      </c>
      <c r="G3" s="4"/>
    </row>
    <row r="4" spans="1:7" x14ac:dyDescent="0.25">
      <c r="A4">
        <v>1001</v>
      </c>
      <c r="B4" t="s">
        <v>694</v>
      </c>
      <c r="C4" s="29" t="s">
        <v>701</v>
      </c>
      <c r="D4" s="33">
        <v>30000</v>
      </c>
      <c r="G4" s="4"/>
    </row>
    <row r="5" spans="1:7" x14ac:dyDescent="0.25">
      <c r="A5">
        <v>1001</v>
      </c>
      <c r="B5" t="s">
        <v>694</v>
      </c>
      <c r="C5" s="29" t="s">
        <v>702</v>
      </c>
      <c r="D5" s="33">
        <v>20000</v>
      </c>
      <c r="G5" s="4"/>
    </row>
    <row r="6" spans="1:7" x14ac:dyDescent="0.25">
      <c r="A6">
        <v>1002</v>
      </c>
      <c r="B6" t="s">
        <v>695</v>
      </c>
      <c r="C6" s="30" t="s">
        <v>703</v>
      </c>
      <c r="D6" s="33">
        <v>40000</v>
      </c>
      <c r="G6" s="4"/>
    </row>
    <row r="7" spans="1:7" x14ac:dyDescent="0.25">
      <c r="A7">
        <v>1002</v>
      </c>
      <c r="B7" t="s">
        <v>695</v>
      </c>
      <c r="C7" s="30" t="s">
        <v>704</v>
      </c>
      <c r="D7" s="33">
        <v>30000</v>
      </c>
    </row>
    <row r="8" spans="1:7" x14ac:dyDescent="0.25">
      <c r="A8">
        <v>1002</v>
      </c>
      <c r="B8" t="s">
        <v>695</v>
      </c>
      <c r="C8" s="30" t="s">
        <v>705</v>
      </c>
      <c r="D8" s="33">
        <v>20000</v>
      </c>
    </row>
    <row r="9" spans="1:7" x14ac:dyDescent="0.25">
      <c r="A9">
        <v>1002</v>
      </c>
      <c r="B9" t="s">
        <v>695</v>
      </c>
      <c r="C9" s="30" t="s">
        <v>706</v>
      </c>
      <c r="D9" s="33">
        <v>10000</v>
      </c>
    </row>
    <row r="10" spans="1:7" x14ac:dyDescent="0.25">
      <c r="A10">
        <v>1003</v>
      </c>
      <c r="B10" t="s">
        <v>696</v>
      </c>
      <c r="C10" s="30" t="s">
        <v>707</v>
      </c>
      <c r="D10" s="33">
        <v>40000</v>
      </c>
    </row>
    <row r="11" spans="1:7" x14ac:dyDescent="0.25">
      <c r="A11">
        <v>1003</v>
      </c>
      <c r="B11" t="s">
        <v>696</v>
      </c>
      <c r="C11" s="30" t="s">
        <v>708</v>
      </c>
      <c r="D11" s="33">
        <v>30000</v>
      </c>
    </row>
    <row r="12" spans="1:7" x14ac:dyDescent="0.25">
      <c r="A12">
        <v>1003</v>
      </c>
      <c r="B12" t="s">
        <v>696</v>
      </c>
      <c r="C12" s="30" t="s">
        <v>709</v>
      </c>
      <c r="D12" s="33">
        <v>20000</v>
      </c>
    </row>
    <row r="13" spans="1:7" x14ac:dyDescent="0.25">
      <c r="A13">
        <v>1003</v>
      </c>
      <c r="B13" t="s">
        <v>696</v>
      </c>
      <c r="C13" s="30" t="s">
        <v>710</v>
      </c>
      <c r="D13" s="33">
        <v>10000</v>
      </c>
    </row>
    <row r="14" spans="1:7" x14ac:dyDescent="0.25">
      <c r="A14">
        <v>1004</v>
      </c>
      <c r="B14" t="s">
        <v>697</v>
      </c>
      <c r="C14" s="30" t="s">
        <v>711</v>
      </c>
      <c r="D14" s="33">
        <v>30000</v>
      </c>
    </row>
    <row r="15" spans="1:7" x14ac:dyDescent="0.25">
      <c r="A15">
        <v>1004</v>
      </c>
      <c r="B15" t="s">
        <v>697</v>
      </c>
      <c r="C15" s="30" t="s">
        <v>712</v>
      </c>
      <c r="D15" s="33">
        <v>10000</v>
      </c>
    </row>
    <row r="16" spans="1:7" x14ac:dyDescent="0.25">
      <c r="A16">
        <v>1004</v>
      </c>
      <c r="B16" t="s">
        <v>697</v>
      </c>
      <c r="C16" s="30" t="s">
        <v>713</v>
      </c>
      <c r="D16" s="33">
        <v>10000</v>
      </c>
    </row>
    <row r="17" spans="1:4" x14ac:dyDescent="0.25">
      <c r="A17">
        <v>1005</v>
      </c>
      <c r="B17" t="s">
        <v>698</v>
      </c>
      <c r="C17" s="30" t="s">
        <v>714</v>
      </c>
      <c r="D17" s="33">
        <v>20000</v>
      </c>
    </row>
    <row r="18" spans="1:4" x14ac:dyDescent="0.25">
      <c r="A18">
        <v>1005</v>
      </c>
      <c r="B18" t="s">
        <v>698</v>
      </c>
      <c r="C18" s="30" t="s">
        <v>715</v>
      </c>
      <c r="D18" s="33">
        <v>15000</v>
      </c>
    </row>
    <row r="19" spans="1:4" x14ac:dyDescent="0.25">
      <c r="A19">
        <v>1005</v>
      </c>
      <c r="B19" t="s">
        <v>698</v>
      </c>
      <c r="C19" s="30" t="s">
        <v>716</v>
      </c>
      <c r="D19" s="33">
        <v>15000</v>
      </c>
    </row>
    <row r="20" spans="1:4" x14ac:dyDescent="0.25">
      <c r="A20" s="31"/>
    </row>
    <row r="21" spans="1:4" x14ac:dyDescent="0.25">
      <c r="A21" s="28"/>
      <c r="B21" s="4"/>
    </row>
    <row r="22" spans="1:4" x14ac:dyDescent="0.25">
      <c r="A22" s="28"/>
      <c r="B22" s="4"/>
    </row>
    <row r="23" spans="1:4" x14ac:dyDescent="0.25">
      <c r="A23" s="28"/>
      <c r="B23" s="4"/>
    </row>
    <row r="24" spans="1:4" x14ac:dyDescent="0.25">
      <c r="A24" s="28"/>
      <c r="B24" s="4"/>
    </row>
    <row r="25" spans="1:4" x14ac:dyDescent="0.25">
      <c r="A25" s="32"/>
    </row>
    <row r="26" spans="1:4" x14ac:dyDescent="0.25">
      <c r="A26" s="31"/>
    </row>
    <row r="27" spans="1:4" x14ac:dyDescent="0.25">
      <c r="A27" s="28"/>
      <c r="B27" s="4"/>
    </row>
    <row r="28" spans="1:4" x14ac:dyDescent="0.25">
      <c r="A28" s="28"/>
      <c r="B28" s="4"/>
    </row>
    <row r="29" spans="1:4" x14ac:dyDescent="0.25">
      <c r="A29" s="28"/>
      <c r="B29" s="4"/>
    </row>
    <row r="30" spans="1:4" x14ac:dyDescent="0.25">
      <c r="A30" s="28"/>
      <c r="B30" s="4"/>
    </row>
    <row r="31" spans="1:4" x14ac:dyDescent="0.25">
      <c r="A31" s="32"/>
    </row>
    <row r="32" spans="1:4" x14ac:dyDescent="0.25">
      <c r="A32" s="31"/>
    </row>
    <row r="33" spans="1:2" x14ac:dyDescent="0.25">
      <c r="A33" s="30"/>
      <c r="B33" s="30"/>
    </row>
    <row r="34" spans="1:2" x14ac:dyDescent="0.25">
      <c r="A34" s="30"/>
      <c r="B34" s="30"/>
    </row>
    <row r="35" spans="1:2" x14ac:dyDescent="0.25">
      <c r="A35" s="30"/>
      <c r="B35" s="30"/>
    </row>
    <row r="36" spans="1:2" x14ac:dyDescent="0.25">
      <c r="A36" s="30"/>
      <c r="B36" s="30"/>
    </row>
    <row r="37" spans="1:2" x14ac:dyDescent="0.25">
      <c r="A37" s="30"/>
      <c r="B37" s="30"/>
    </row>
    <row r="38" spans="1:2" x14ac:dyDescent="0.25">
      <c r="A38" s="30"/>
      <c r="B38" s="30"/>
    </row>
    <row r="39" spans="1:2" x14ac:dyDescent="0.25">
      <c r="A39" s="30"/>
      <c r="B39" s="30"/>
    </row>
    <row r="40" spans="1:2" x14ac:dyDescent="0.25">
      <c r="A40" s="30"/>
      <c r="B40" s="30"/>
    </row>
    <row r="41" spans="1:2" x14ac:dyDescent="0.25">
      <c r="A41" s="30"/>
      <c r="B41" s="3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4DC728-F358-4F3B-B5E6-FC2A760B7FA6}">
  <dimension ref="B2:K24"/>
  <sheetViews>
    <sheetView workbookViewId="0"/>
  </sheetViews>
  <sheetFormatPr defaultRowHeight="15" x14ac:dyDescent="0.25"/>
  <cols>
    <col min="2" max="2" width="17.7109375" bestFit="1" customWidth="1"/>
    <col min="3" max="3" width="9.7109375" bestFit="1" customWidth="1"/>
  </cols>
  <sheetData>
    <row r="2" spans="2:11" x14ac:dyDescent="0.25">
      <c r="B2" s="2" t="s">
        <v>692</v>
      </c>
      <c r="C2" t="s">
        <v>733</v>
      </c>
    </row>
    <row r="3" spans="2:11" x14ac:dyDescent="0.25">
      <c r="B3" s="2" t="s">
        <v>690</v>
      </c>
      <c r="C3" s="37">
        <v>45200</v>
      </c>
    </row>
    <row r="4" spans="2:11" x14ac:dyDescent="0.25">
      <c r="B4" s="2" t="s">
        <v>691</v>
      </c>
      <c r="C4" t="s">
        <v>734</v>
      </c>
    </row>
    <row r="5" spans="2:11" x14ac:dyDescent="0.25">
      <c r="B5" s="2" t="s">
        <v>693</v>
      </c>
    </row>
    <row r="6" spans="2:11" x14ac:dyDescent="0.25">
      <c r="B6" s="44" t="s">
        <v>735</v>
      </c>
      <c r="C6" s="44"/>
      <c r="D6" s="44"/>
      <c r="E6" s="44"/>
      <c r="F6" s="44"/>
      <c r="G6" s="44"/>
      <c r="H6" s="44"/>
      <c r="I6" s="44"/>
      <c r="J6" s="44"/>
      <c r="K6" s="44"/>
    </row>
    <row r="7" spans="2:11" x14ac:dyDescent="0.25">
      <c r="B7" s="44"/>
      <c r="C7" s="44"/>
      <c r="D7" s="44"/>
      <c r="E7" s="44"/>
      <c r="F7" s="44"/>
      <c r="G7" s="44"/>
      <c r="H7" s="44"/>
      <c r="I7" s="44"/>
      <c r="J7" s="44"/>
      <c r="K7" s="44"/>
    </row>
    <row r="8" spans="2:11" x14ac:dyDescent="0.25">
      <c r="B8" s="44"/>
      <c r="C8" s="44"/>
      <c r="D8" s="44"/>
      <c r="E8" s="44"/>
      <c r="F8" s="44"/>
      <c r="G8" s="44"/>
      <c r="H8" s="44"/>
      <c r="I8" s="44"/>
      <c r="J8" s="44"/>
      <c r="K8" s="44"/>
    </row>
    <row r="9" spans="2:11" x14ac:dyDescent="0.25">
      <c r="B9" s="44"/>
      <c r="C9" s="44"/>
      <c r="D9" s="44"/>
      <c r="E9" s="44"/>
      <c r="F9" s="44"/>
      <c r="G9" s="44"/>
      <c r="H9" s="44"/>
      <c r="I9" s="44"/>
      <c r="J9" s="44"/>
      <c r="K9" s="44"/>
    </row>
    <row r="10" spans="2:11" x14ac:dyDescent="0.25">
      <c r="B10" s="44"/>
      <c r="C10" s="44"/>
      <c r="D10" s="44"/>
      <c r="E10" s="44"/>
      <c r="F10" s="44"/>
      <c r="G10" s="44"/>
      <c r="H10" s="44"/>
      <c r="I10" s="44"/>
      <c r="J10" s="44"/>
      <c r="K10" s="44"/>
    </row>
    <row r="11" spans="2:11" x14ac:dyDescent="0.25">
      <c r="B11" s="44"/>
      <c r="C11" s="44"/>
      <c r="D11" s="44"/>
      <c r="E11" s="44"/>
      <c r="F11" s="44"/>
      <c r="G11" s="44"/>
      <c r="H11" s="44"/>
      <c r="I11" s="44"/>
      <c r="J11" s="44"/>
      <c r="K11" s="44"/>
    </row>
    <row r="12" spans="2:11" x14ac:dyDescent="0.25">
      <c r="B12" s="44"/>
      <c r="C12" s="44"/>
      <c r="D12" s="44"/>
      <c r="E12" s="44"/>
      <c r="F12" s="44"/>
      <c r="G12" s="44"/>
      <c r="H12" s="44"/>
      <c r="I12" s="44"/>
      <c r="J12" s="44"/>
      <c r="K12" s="44"/>
    </row>
    <row r="13" spans="2:11" x14ac:dyDescent="0.25">
      <c r="B13" s="44"/>
      <c r="C13" s="44"/>
      <c r="D13" s="44"/>
      <c r="E13" s="44"/>
      <c r="F13" s="44"/>
      <c r="G13" s="44"/>
      <c r="H13" s="44"/>
      <c r="I13" s="44"/>
      <c r="J13" s="44"/>
      <c r="K13" s="44"/>
    </row>
    <row r="14" spans="2:11" x14ac:dyDescent="0.25">
      <c r="B14" s="44"/>
      <c r="C14" s="44"/>
      <c r="D14" s="44"/>
      <c r="E14" s="44"/>
      <c r="F14" s="44"/>
      <c r="G14" s="44"/>
      <c r="H14" s="44"/>
      <c r="I14" s="44"/>
      <c r="J14" s="44"/>
      <c r="K14" s="44"/>
    </row>
    <row r="15" spans="2:11" x14ac:dyDescent="0.25">
      <c r="B15" s="44"/>
      <c r="C15" s="44"/>
      <c r="D15" s="44"/>
      <c r="E15" s="44"/>
      <c r="F15" s="44"/>
      <c r="G15" s="44"/>
      <c r="H15" s="44"/>
      <c r="I15" s="44"/>
      <c r="J15" s="44"/>
      <c r="K15" s="44"/>
    </row>
    <row r="16" spans="2:11" x14ac:dyDescent="0.25">
      <c r="B16" s="44"/>
      <c r="C16" s="44"/>
      <c r="D16" s="44"/>
      <c r="E16" s="44"/>
      <c r="F16" s="44"/>
      <c r="G16" s="44"/>
      <c r="H16" s="44"/>
      <c r="I16" s="44"/>
      <c r="J16" s="44"/>
      <c r="K16" s="44"/>
    </row>
    <row r="17" spans="2:11" x14ac:dyDescent="0.25">
      <c r="B17" s="44"/>
      <c r="C17" s="44"/>
      <c r="D17" s="44"/>
      <c r="E17" s="44"/>
      <c r="F17" s="44"/>
      <c r="G17" s="44"/>
      <c r="H17" s="44"/>
      <c r="I17" s="44"/>
      <c r="J17" s="44"/>
      <c r="K17" s="44"/>
    </row>
    <row r="18" spans="2:11" x14ac:dyDescent="0.25">
      <c r="B18" s="44"/>
      <c r="C18" s="44"/>
      <c r="D18" s="44"/>
      <c r="E18" s="44"/>
      <c r="F18" s="44"/>
      <c r="G18" s="44"/>
      <c r="H18" s="44"/>
      <c r="I18" s="44"/>
      <c r="J18" s="44"/>
      <c r="K18" s="44"/>
    </row>
    <row r="19" spans="2:11" x14ac:dyDescent="0.25">
      <c r="B19" s="44"/>
      <c r="C19" s="44"/>
      <c r="D19" s="44"/>
      <c r="E19" s="44"/>
      <c r="F19" s="44"/>
      <c r="G19" s="44"/>
      <c r="H19" s="44"/>
      <c r="I19" s="44"/>
      <c r="J19" s="44"/>
      <c r="K19" s="44"/>
    </row>
    <row r="20" spans="2:11" x14ac:dyDescent="0.25">
      <c r="B20" s="44"/>
      <c r="C20" s="44"/>
      <c r="D20" s="44"/>
      <c r="E20" s="44"/>
      <c r="F20" s="44"/>
      <c r="G20" s="44"/>
      <c r="H20" s="44"/>
      <c r="I20" s="44"/>
      <c r="J20" s="44"/>
      <c r="K20" s="44"/>
    </row>
    <row r="21" spans="2:11" x14ac:dyDescent="0.25">
      <c r="B21" s="44"/>
      <c r="C21" s="44"/>
      <c r="D21" s="44"/>
      <c r="E21" s="44"/>
      <c r="F21" s="44"/>
      <c r="G21" s="44"/>
      <c r="H21" s="44"/>
      <c r="I21" s="44"/>
      <c r="J21" s="44"/>
      <c r="K21" s="44"/>
    </row>
    <row r="22" spans="2:11" x14ac:dyDescent="0.25">
      <c r="B22" s="44"/>
      <c r="C22" s="44"/>
      <c r="D22" s="44"/>
      <c r="E22" s="44"/>
      <c r="F22" s="44"/>
      <c r="G22" s="44"/>
      <c r="H22" s="44"/>
      <c r="I22" s="44"/>
      <c r="J22" s="44"/>
      <c r="K22" s="44"/>
    </row>
    <row r="23" spans="2:11" x14ac:dyDescent="0.25">
      <c r="B23" s="44"/>
      <c r="C23" s="44"/>
      <c r="D23" s="44"/>
      <c r="E23" s="44"/>
      <c r="F23" s="44"/>
      <c r="G23" s="44"/>
      <c r="H23" s="44"/>
      <c r="I23" s="44"/>
      <c r="J23" s="44"/>
      <c r="K23" s="44"/>
    </row>
    <row r="24" spans="2:11" x14ac:dyDescent="0.25">
      <c r="B24" s="44"/>
      <c r="C24" s="44"/>
      <c r="D24" s="44"/>
      <c r="E24" s="44"/>
      <c r="F24" s="44"/>
      <c r="G24" s="44"/>
      <c r="H24" s="44"/>
      <c r="I24" s="44"/>
      <c r="J24" s="44"/>
      <c r="K24" s="44"/>
    </row>
  </sheetData>
  <mergeCells count="1">
    <mergeCell ref="B6:K24"/>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CF5CD6-1D98-4682-9A3F-01D68F07AB82}">
  <dimension ref="A1:J19"/>
  <sheetViews>
    <sheetView workbookViewId="0">
      <pane ySplit="1" topLeftCell="A2" activePane="bottomLeft" state="frozen"/>
      <selection pane="bottomLeft" activeCell="F2" sqref="F2:J18"/>
    </sheetView>
  </sheetViews>
  <sheetFormatPr defaultRowHeight="15" x14ac:dyDescent="0.25"/>
  <cols>
    <col min="1" max="1" width="5" style="3" bestFit="1" customWidth="1"/>
    <col min="2" max="2" width="22" bestFit="1" customWidth="1"/>
    <col min="3" max="3" width="36.85546875" bestFit="1" customWidth="1"/>
    <col min="4" max="4" width="12.5703125" style="6" bestFit="1" customWidth="1"/>
    <col min="5" max="5" width="12.5703125" style="36" customWidth="1"/>
    <col min="6" max="6" width="17" style="15" bestFit="1" customWidth="1"/>
    <col min="7" max="7" width="26.85546875" bestFit="1" customWidth="1"/>
    <col min="8" max="8" width="21.140625" style="15" bestFit="1" customWidth="1"/>
    <col min="9" max="9" width="24.140625" bestFit="1" customWidth="1"/>
    <col min="10" max="10" width="36.85546875" bestFit="1" customWidth="1"/>
  </cols>
  <sheetData>
    <row r="1" spans="1:10" x14ac:dyDescent="0.25">
      <c r="A1" s="1" t="s">
        <v>0</v>
      </c>
      <c r="B1" s="2" t="s">
        <v>721</v>
      </c>
      <c r="C1" s="2" t="s">
        <v>720</v>
      </c>
      <c r="D1" s="5" t="s">
        <v>2</v>
      </c>
      <c r="E1" s="34" t="s">
        <v>726</v>
      </c>
      <c r="F1" s="13" t="s">
        <v>4</v>
      </c>
      <c r="G1" s="2" t="s">
        <v>60</v>
      </c>
      <c r="H1" s="13" t="s">
        <v>139</v>
      </c>
      <c r="I1" s="2" t="s">
        <v>140</v>
      </c>
      <c r="J1" s="2" t="s">
        <v>141</v>
      </c>
    </row>
    <row r="2" spans="1:10" x14ac:dyDescent="0.25">
      <c r="A2" cm="1">
        <f t="array" ref="A2:A19">'Raw Data'!A2:A19</f>
        <v>1001</v>
      </c>
      <c r="B2" t="str" cm="1">
        <f t="array" ref="B2:B19">'Raw Data'!B2:B19</f>
        <v>Hardware Upgrades</v>
      </c>
      <c r="C2" t="str" cm="1">
        <f t="array" ref="C2:C19">'Raw Data'!C2:C19</f>
        <v>Network Switches and Routers</v>
      </c>
      <c r="D2" s="6" cm="1">
        <f t="array" ref="D2:D19">'Raw Data'!D2:D19</f>
        <v>80000</v>
      </c>
      <c r="E2" s="35">
        <f t="shared" ref="E2:E19" si="0">D2/SUM(D:D)</f>
        <v>0.16</v>
      </c>
      <c r="F2" s="14" t="s">
        <v>18</v>
      </c>
      <c r="G2" s="12" t="s">
        <v>47</v>
      </c>
      <c r="H2" s="14" t="s">
        <v>93</v>
      </c>
      <c r="I2" s="8" t="s">
        <v>94</v>
      </c>
      <c r="J2" s="12" t="str">
        <f>C2</f>
        <v>Network Switches and Routers</v>
      </c>
    </row>
    <row r="3" spans="1:10" x14ac:dyDescent="0.25">
      <c r="A3" s="3">
        <v>1001</v>
      </c>
      <c r="B3" t="str">
        <v>Hardware Upgrades</v>
      </c>
      <c r="C3" t="str">
        <v>Servers and Storage</v>
      </c>
      <c r="D3" s="6">
        <v>70000</v>
      </c>
      <c r="E3" s="35">
        <f t="shared" si="0"/>
        <v>0.14000000000000001</v>
      </c>
      <c r="F3" s="14" t="s">
        <v>18</v>
      </c>
      <c r="G3" s="12" t="s">
        <v>47</v>
      </c>
      <c r="H3" s="14" t="s">
        <v>65</v>
      </c>
      <c r="I3" s="8" t="s">
        <v>66</v>
      </c>
      <c r="J3" s="12" t="str">
        <f t="shared" ref="J3:J19" si="1">C3</f>
        <v>Servers and Storage</v>
      </c>
    </row>
    <row r="4" spans="1:10" x14ac:dyDescent="0.25">
      <c r="A4" s="3">
        <v>1001</v>
      </c>
      <c r="B4" t="str">
        <v>Hardware Upgrades</v>
      </c>
      <c r="C4" t="str">
        <v>Wireless Access Points</v>
      </c>
      <c r="D4" s="6">
        <v>30000</v>
      </c>
      <c r="E4" s="35">
        <f t="shared" si="0"/>
        <v>0.06</v>
      </c>
      <c r="F4" s="14" t="s">
        <v>18</v>
      </c>
      <c r="G4" s="12" t="s">
        <v>47</v>
      </c>
      <c r="H4" s="14" t="s">
        <v>93</v>
      </c>
      <c r="I4" s="8" t="s">
        <v>94</v>
      </c>
      <c r="J4" s="12" t="str">
        <f t="shared" si="1"/>
        <v>Wireless Access Points</v>
      </c>
    </row>
    <row r="5" spans="1:10" x14ac:dyDescent="0.25">
      <c r="A5" s="3">
        <v>1001</v>
      </c>
      <c r="B5" t="str">
        <v>Hardware Upgrades</v>
      </c>
      <c r="C5" t="str">
        <v>Uninterruptible Power Supplies (UPS)</v>
      </c>
      <c r="D5" s="6">
        <v>20000</v>
      </c>
      <c r="E5" s="35">
        <f t="shared" si="0"/>
        <v>0.04</v>
      </c>
      <c r="F5" s="14" t="s">
        <v>18</v>
      </c>
      <c r="G5" s="12" t="s">
        <v>47</v>
      </c>
      <c r="H5" s="14" t="s">
        <v>72</v>
      </c>
      <c r="I5" s="8" t="s">
        <v>73</v>
      </c>
      <c r="J5" s="12" t="str">
        <f t="shared" si="1"/>
        <v>Uninterruptible Power Supplies (UPS)</v>
      </c>
    </row>
    <row r="6" spans="1:10" x14ac:dyDescent="0.25">
      <c r="A6" s="3">
        <v>1002</v>
      </c>
      <c r="B6" t="str">
        <v>Software Upgrades</v>
      </c>
      <c r="C6" t="str">
        <v>Network Management Software</v>
      </c>
      <c r="D6" s="6">
        <v>40000</v>
      </c>
      <c r="E6" s="35">
        <f t="shared" si="0"/>
        <v>0.08</v>
      </c>
      <c r="F6" s="14" t="s">
        <v>26</v>
      </c>
      <c r="G6" s="12" t="s">
        <v>28</v>
      </c>
      <c r="H6" s="14" t="s">
        <v>93</v>
      </c>
      <c r="I6" s="8" t="s">
        <v>94</v>
      </c>
      <c r="J6" s="12" t="str">
        <f t="shared" si="1"/>
        <v>Network Management Software</v>
      </c>
    </row>
    <row r="7" spans="1:10" x14ac:dyDescent="0.25">
      <c r="A7" s="3">
        <v>1002</v>
      </c>
      <c r="B7" t="str">
        <v>Software Upgrades</v>
      </c>
      <c r="C7" t="str">
        <v>Security Software (Firewalls, Antivirus)</v>
      </c>
      <c r="D7" s="6">
        <v>30000</v>
      </c>
      <c r="E7" s="35">
        <f t="shared" si="0"/>
        <v>0.06</v>
      </c>
      <c r="F7" s="14" t="s">
        <v>26</v>
      </c>
      <c r="G7" s="12" t="s">
        <v>28</v>
      </c>
      <c r="H7" s="14" t="s">
        <v>106</v>
      </c>
      <c r="I7" s="8" t="s">
        <v>109</v>
      </c>
      <c r="J7" s="12" t="str">
        <f t="shared" si="1"/>
        <v>Security Software (Firewalls, Antivirus)</v>
      </c>
    </row>
    <row r="8" spans="1:10" x14ac:dyDescent="0.25">
      <c r="A8" s="3">
        <v>1002</v>
      </c>
      <c r="B8" t="str">
        <v>Software Upgrades</v>
      </c>
      <c r="C8" t="str">
        <v>Performance Monitoring Tools</v>
      </c>
      <c r="D8" s="6">
        <v>20000</v>
      </c>
      <c r="E8" s="35">
        <f t="shared" si="0"/>
        <v>0.04</v>
      </c>
      <c r="F8" s="14" t="s">
        <v>26</v>
      </c>
      <c r="G8" s="12" t="s">
        <v>28</v>
      </c>
      <c r="H8" s="14" t="s">
        <v>88</v>
      </c>
      <c r="I8" s="8" t="s">
        <v>92</v>
      </c>
      <c r="J8" s="12" t="str">
        <f t="shared" si="1"/>
        <v>Performance Monitoring Tools</v>
      </c>
    </row>
    <row r="9" spans="1:10" x14ac:dyDescent="0.25">
      <c r="A9" s="3">
        <v>1002</v>
      </c>
      <c r="B9" t="str">
        <v>Software Upgrades</v>
      </c>
      <c r="C9" t="str">
        <v>Compliance Management Software</v>
      </c>
      <c r="D9" s="6">
        <v>10000</v>
      </c>
      <c r="E9" s="35">
        <f t="shared" si="0"/>
        <v>0.02</v>
      </c>
      <c r="F9" s="14" t="s">
        <v>26</v>
      </c>
      <c r="G9" s="12" t="s">
        <v>28</v>
      </c>
      <c r="H9" s="14" t="s">
        <v>106</v>
      </c>
      <c r="I9" s="8" t="s">
        <v>107</v>
      </c>
      <c r="J9" s="12" t="str">
        <f t="shared" si="1"/>
        <v>Compliance Management Software</v>
      </c>
    </row>
    <row r="10" spans="1:10" x14ac:dyDescent="0.25">
      <c r="A10" s="3">
        <v>1003</v>
      </c>
      <c r="B10" t="str">
        <v>Professional Services</v>
      </c>
      <c r="C10" t="str">
        <v>Network Design &amp; Planning Consultants</v>
      </c>
      <c r="D10" s="6">
        <v>40000</v>
      </c>
      <c r="E10" s="35">
        <f t="shared" si="0"/>
        <v>0.08</v>
      </c>
      <c r="F10" s="14" t="s">
        <v>11</v>
      </c>
      <c r="G10" s="12" t="s">
        <v>12</v>
      </c>
      <c r="H10" s="14" t="s">
        <v>88</v>
      </c>
      <c r="I10" s="8" t="s">
        <v>89</v>
      </c>
      <c r="J10" s="12" t="str">
        <f t="shared" si="1"/>
        <v>Network Design &amp; Planning Consultants</v>
      </c>
    </row>
    <row r="11" spans="1:10" x14ac:dyDescent="0.25">
      <c r="A11" s="3">
        <v>1003</v>
      </c>
      <c r="B11" t="str">
        <v>Professional Services</v>
      </c>
      <c r="C11" t="str">
        <v>Installation and Configuration</v>
      </c>
      <c r="D11" s="6">
        <v>30000</v>
      </c>
      <c r="E11" s="35">
        <f t="shared" si="0"/>
        <v>0.06</v>
      </c>
      <c r="F11" s="14" t="s">
        <v>9</v>
      </c>
      <c r="G11" s="12" t="s">
        <v>6</v>
      </c>
      <c r="H11" s="14" t="s">
        <v>93</v>
      </c>
      <c r="I11" s="8" t="s">
        <v>94</v>
      </c>
      <c r="J11" s="12" t="str">
        <f t="shared" si="1"/>
        <v>Installation and Configuration</v>
      </c>
    </row>
    <row r="12" spans="1:10" x14ac:dyDescent="0.25">
      <c r="A12" s="3">
        <v>1003</v>
      </c>
      <c r="B12" t="str">
        <v>Professional Services</v>
      </c>
      <c r="C12" t="str">
        <v>Training for IT Staff</v>
      </c>
      <c r="D12" s="6">
        <v>20000</v>
      </c>
      <c r="E12" s="35">
        <f t="shared" si="0"/>
        <v>0.04</v>
      </c>
      <c r="F12" s="14" t="s">
        <v>11</v>
      </c>
      <c r="G12" s="12" t="s">
        <v>12</v>
      </c>
      <c r="H12" s="14" t="s">
        <v>75</v>
      </c>
      <c r="I12" s="8" t="s">
        <v>77</v>
      </c>
      <c r="J12" s="12" t="str">
        <f t="shared" si="1"/>
        <v>Training for IT Staff</v>
      </c>
    </row>
    <row r="13" spans="1:10" x14ac:dyDescent="0.25">
      <c r="A13" s="3">
        <v>1003</v>
      </c>
      <c r="B13" t="str">
        <v>Professional Services</v>
      </c>
      <c r="C13" t="str">
        <v>Project Management</v>
      </c>
      <c r="D13" s="6">
        <v>10000</v>
      </c>
      <c r="E13" s="35">
        <f t="shared" si="0"/>
        <v>0.02</v>
      </c>
      <c r="F13" s="14" t="s">
        <v>9</v>
      </c>
      <c r="G13" s="12" t="s">
        <v>6</v>
      </c>
      <c r="H13" s="14" t="s">
        <v>75</v>
      </c>
      <c r="I13" s="8" t="s">
        <v>79</v>
      </c>
      <c r="J13" s="12" t="str">
        <f t="shared" si="1"/>
        <v>Project Management</v>
      </c>
    </row>
    <row r="14" spans="1:10" x14ac:dyDescent="0.25">
      <c r="A14" s="3">
        <v>1004</v>
      </c>
      <c r="B14" t="str">
        <v>Contingency and Miscellaneous</v>
      </c>
      <c r="C14" t="str">
        <v>Contingency for unforeseen expenses</v>
      </c>
      <c r="D14" s="6">
        <v>30000</v>
      </c>
      <c r="E14" s="35">
        <f t="shared" si="0"/>
        <v>0.06</v>
      </c>
      <c r="F14" s="14" t="s">
        <v>42</v>
      </c>
      <c r="G14" s="12" t="s">
        <v>42</v>
      </c>
      <c r="H14" s="14" t="s">
        <v>88</v>
      </c>
      <c r="I14" s="8" t="s">
        <v>91</v>
      </c>
      <c r="J14" s="12" t="str">
        <f t="shared" si="1"/>
        <v>Contingency for unforeseen expenses</v>
      </c>
    </row>
    <row r="15" spans="1:10" x14ac:dyDescent="0.25">
      <c r="A15" s="3">
        <v>1004</v>
      </c>
      <c r="B15" t="str">
        <v>Contingency and Miscellaneous</v>
      </c>
      <c r="C15" t="str">
        <v>Licensing or Subscription Costs</v>
      </c>
      <c r="D15" s="6">
        <v>10000</v>
      </c>
      <c r="E15" s="35">
        <f t="shared" si="0"/>
        <v>0.02</v>
      </c>
      <c r="F15" s="14" t="s">
        <v>26</v>
      </c>
      <c r="G15" s="12" t="s">
        <v>28</v>
      </c>
      <c r="H15" s="14" t="s">
        <v>93</v>
      </c>
      <c r="I15" s="8" t="s">
        <v>94</v>
      </c>
      <c r="J15" s="12" t="str">
        <f t="shared" si="1"/>
        <v>Licensing or Subscription Costs</v>
      </c>
    </row>
    <row r="16" spans="1:10" x14ac:dyDescent="0.25">
      <c r="A16" s="3">
        <v>1004</v>
      </c>
      <c r="B16" t="str">
        <v>Contingency and Miscellaneous</v>
      </c>
      <c r="C16" t="str">
        <v>Shipping, Handling, and Import Taxes</v>
      </c>
      <c r="D16" s="6">
        <v>10000</v>
      </c>
      <c r="E16" s="35">
        <f t="shared" si="0"/>
        <v>0.02</v>
      </c>
      <c r="F16" s="14" t="s">
        <v>42</v>
      </c>
      <c r="G16" s="12" t="s">
        <v>42</v>
      </c>
      <c r="H16" s="14" t="s">
        <v>88</v>
      </c>
      <c r="I16" s="8" t="s">
        <v>91</v>
      </c>
      <c r="J16" s="12" t="str">
        <f t="shared" si="1"/>
        <v>Shipping, Handling, and Import Taxes</v>
      </c>
    </row>
    <row r="17" spans="1:10" x14ac:dyDescent="0.25">
      <c r="A17" s="3">
        <v>1005</v>
      </c>
      <c r="B17" t="str">
        <v>Testing and Deployment</v>
      </c>
      <c r="C17" t="str">
        <v>Network Testing Equipment</v>
      </c>
      <c r="D17" s="6">
        <v>20000</v>
      </c>
      <c r="E17" s="35">
        <f t="shared" si="0"/>
        <v>0.04</v>
      </c>
      <c r="F17" s="14" t="s">
        <v>18</v>
      </c>
      <c r="G17" s="12" t="s">
        <v>6</v>
      </c>
      <c r="H17" s="14" t="s">
        <v>93</v>
      </c>
      <c r="I17" s="8" t="s">
        <v>94</v>
      </c>
      <c r="J17" s="12" t="str">
        <f t="shared" si="1"/>
        <v>Network Testing Equipment</v>
      </c>
    </row>
    <row r="18" spans="1:10" x14ac:dyDescent="0.25">
      <c r="A18" s="3">
        <v>1005</v>
      </c>
      <c r="B18" t="str">
        <v>Testing and Deployment</v>
      </c>
      <c r="C18" t="str">
        <v>Pilot Testing Phase</v>
      </c>
      <c r="D18" s="6">
        <v>15000</v>
      </c>
      <c r="E18" s="35">
        <f t="shared" si="0"/>
        <v>0.03</v>
      </c>
      <c r="F18" s="14" t="s">
        <v>9</v>
      </c>
      <c r="G18" s="12" t="s">
        <v>6</v>
      </c>
      <c r="H18" s="14" t="s">
        <v>75</v>
      </c>
      <c r="I18" s="8" t="s">
        <v>77</v>
      </c>
      <c r="J18" s="12" t="str">
        <f t="shared" si="1"/>
        <v>Pilot Testing Phase</v>
      </c>
    </row>
    <row r="19" spans="1:10" x14ac:dyDescent="0.25">
      <c r="A19" s="3">
        <v>1005</v>
      </c>
      <c r="B19" t="str">
        <v>Testing and Deployment</v>
      </c>
      <c r="C19" t="str">
        <v>Full-Scale Deployment</v>
      </c>
      <c r="D19" s="6">
        <v>15000</v>
      </c>
      <c r="E19" s="35">
        <f t="shared" si="0"/>
        <v>0.03</v>
      </c>
      <c r="F19" s="14" t="s">
        <v>9</v>
      </c>
      <c r="G19" s="12" t="s">
        <v>6</v>
      </c>
      <c r="H19" s="14" t="s">
        <v>75</v>
      </c>
      <c r="I19" s="8" t="s">
        <v>77</v>
      </c>
      <c r="J19" s="12" t="str">
        <f t="shared" si="1"/>
        <v>Full-Scale Deployment</v>
      </c>
    </row>
  </sheetData>
  <conditionalFormatting sqref="G1:G1048576 I1:I1048576">
    <cfRule type="expression" dxfId="5" priority="2">
      <formula>COUNTIFS(_xlfn.ANCHORARRAY(_xlfn.XLOOKUP(F1,Tier1,Tier2)),G1)=0</formula>
    </cfRule>
  </conditionalFormatting>
  <dataValidations count="2">
    <dataValidation type="list" allowBlank="1" showInputMessage="1" showErrorMessage="1" sqref="G2:G19 I2:I19" xr:uid="{D3DD9682-A30C-4A20-A1E6-1C258425C0B2}">
      <formula1>_xlfn.ANCHORARRAY(_xlfn.XLOOKUP(F2,Tier1,Tier2))</formula1>
    </dataValidation>
    <dataValidation type="list" allowBlank="1" showInputMessage="1" sqref="J2:J19" xr:uid="{7C76DCFA-7EDA-48A5-8EB2-056EF31BE47B}">
      <formula1>_xlfn.ANCHORARRAY(_xlfn.XLOOKUP(I2,Tier2Choice,Tier3))</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7AF3376E-B089-44AC-8D08-41FAA8F4F9CB}">
          <x14:formula1>
            <xm:f>_xlfn.ANCHORARRAY(TBM!$H$2)</xm:f>
          </x14:formula1>
          <xm:sqref>F2:F19</xm:sqref>
        </x14:dataValidation>
        <x14:dataValidation type="list" allowBlank="1" showInputMessage="1" showErrorMessage="1" xr:uid="{DD80281C-92E4-4DEB-8114-F6E8B4FDBCB5}">
          <x14:formula1>
            <xm:f>_xlfn.ANCHORARRAY(TBM!$H$35)</xm:f>
          </x14:formula1>
          <xm:sqref>H2:H19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0F3F5-F416-4C47-9A3D-38ABA63CDA72}">
  <dimension ref="B2:S10"/>
  <sheetViews>
    <sheetView workbookViewId="0">
      <pane ySplit="8" topLeftCell="A9" activePane="bottomLeft" state="frozen"/>
      <selection pane="bottomLeft" activeCell="B9" sqref="B9:B10"/>
    </sheetView>
  </sheetViews>
  <sheetFormatPr defaultRowHeight="15" x14ac:dyDescent="0.25"/>
  <cols>
    <col min="2" max="2" width="24.7109375" style="3" bestFit="1" customWidth="1"/>
    <col min="3" max="3" width="64.140625" style="38" customWidth="1"/>
  </cols>
  <sheetData>
    <row r="2" spans="2:19" x14ac:dyDescent="0.25">
      <c r="B2" s="2" t="s">
        <v>740</v>
      </c>
      <c r="C2" s="38" t="s">
        <v>741</v>
      </c>
      <c r="E2" s="2" t="s">
        <v>751</v>
      </c>
    </row>
    <row r="3" spans="2:19" x14ac:dyDescent="0.25">
      <c r="B3" s="2" t="s">
        <v>747</v>
      </c>
      <c r="C3" s="39">
        <v>45200</v>
      </c>
      <c r="E3" s="44"/>
      <c r="F3" s="44"/>
      <c r="G3" s="44"/>
      <c r="H3" s="44"/>
      <c r="I3" s="44"/>
      <c r="J3" s="44"/>
      <c r="K3" s="44"/>
      <c r="L3" s="44"/>
      <c r="M3" s="44"/>
      <c r="N3" s="44"/>
      <c r="O3" s="44"/>
      <c r="P3" s="44"/>
      <c r="Q3" s="44"/>
      <c r="R3" s="44"/>
      <c r="S3" s="44"/>
    </row>
    <row r="4" spans="2:19" x14ac:dyDescent="0.25">
      <c r="B4" s="2" t="s">
        <v>748</v>
      </c>
      <c r="C4" s="38" t="s">
        <v>734</v>
      </c>
      <c r="E4" s="44"/>
      <c r="F4" s="44"/>
      <c r="G4" s="44"/>
      <c r="H4" s="44"/>
      <c r="I4" s="44"/>
      <c r="J4" s="44"/>
      <c r="K4" s="44"/>
      <c r="L4" s="44"/>
      <c r="M4" s="44"/>
      <c r="N4" s="44"/>
      <c r="O4" s="44"/>
      <c r="P4" s="44"/>
      <c r="Q4" s="44"/>
      <c r="R4" s="44"/>
      <c r="S4" s="44"/>
    </row>
    <row r="5" spans="2:19" x14ac:dyDescent="0.25">
      <c r="B5" s="2" t="s">
        <v>738</v>
      </c>
      <c r="C5" s="43" t="str" cm="1">
        <f t="array" aca="1" ref="C5" ca="1">""""&amp;MID(CELL("filename"),SEARCH("[",CELL("filename"))+1, SEARCH("]",CELL("filename"))-SEARCH("[",CELL("filename"))-1)&amp;""""</f>
        <v>"SPAM Template - Example - Network.xlsx"</v>
      </c>
      <c r="E5" s="44"/>
      <c r="F5" s="44"/>
      <c r="G5" s="44"/>
      <c r="H5" s="44"/>
      <c r="I5" s="44"/>
      <c r="J5" s="44"/>
      <c r="K5" s="44"/>
      <c r="L5" s="44"/>
      <c r="M5" s="44"/>
      <c r="N5" s="44"/>
      <c r="O5" s="44"/>
      <c r="P5" s="44"/>
      <c r="Q5" s="44"/>
      <c r="R5" s="44"/>
      <c r="S5" s="44"/>
    </row>
    <row r="6" spans="2:19" x14ac:dyDescent="0.25">
      <c r="E6" s="44"/>
      <c r="F6" s="44"/>
      <c r="G6" s="44"/>
      <c r="H6" s="44"/>
      <c r="I6" s="44"/>
      <c r="J6" s="44"/>
      <c r="K6" s="44"/>
      <c r="L6" s="44"/>
      <c r="M6" s="44"/>
      <c r="N6" s="44"/>
      <c r="O6" s="44"/>
      <c r="P6" s="44"/>
      <c r="Q6" s="44"/>
      <c r="R6" s="44"/>
      <c r="S6" s="44"/>
    </row>
    <row r="8" spans="2:19" ht="15.75" thickBot="1" x14ac:dyDescent="0.3">
      <c r="B8" s="41" t="s">
        <v>1</v>
      </c>
      <c r="C8" s="42" t="s">
        <v>58</v>
      </c>
    </row>
    <row r="9" spans="2:19" x14ac:dyDescent="0.25">
      <c r="B9" s="3" t="s">
        <v>722</v>
      </c>
      <c r="C9" s="40" t="s">
        <v>723</v>
      </c>
    </row>
    <row r="10" spans="2:19" x14ac:dyDescent="0.25">
      <c r="B10" s="3" t="s">
        <v>724</v>
      </c>
      <c r="C10" s="40" t="s">
        <v>725</v>
      </c>
    </row>
  </sheetData>
  <mergeCells count="1">
    <mergeCell ref="E3:S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F3AFFD-8470-43ED-9BCE-8FB2FDEF9817}">
  <dimension ref="A1:K37"/>
  <sheetViews>
    <sheetView tabSelected="1" workbookViewId="0">
      <selection activeCell="D4" sqref="D4"/>
    </sheetView>
  </sheetViews>
  <sheetFormatPr defaultRowHeight="15" x14ac:dyDescent="0.25"/>
  <cols>
    <col min="1" max="1" width="11.5703125" bestFit="1" customWidth="1"/>
    <col min="2" max="2" width="30.5703125" bestFit="1" customWidth="1"/>
    <col min="3" max="3" width="23.140625" bestFit="1" customWidth="1"/>
    <col min="4" max="4" width="21.42578125" bestFit="1" customWidth="1"/>
    <col min="5" max="5" width="25.28515625" bestFit="1" customWidth="1"/>
    <col min="6" max="6" width="21.140625" bestFit="1" customWidth="1"/>
    <col min="7" max="7" width="38" bestFit="1" customWidth="1"/>
    <col min="8" max="8" width="36.85546875" bestFit="1" customWidth="1"/>
    <col min="9" max="9" width="24.42578125" bestFit="1" customWidth="1"/>
    <col min="10" max="10" width="24" bestFit="1" customWidth="1"/>
    <col min="11" max="11" width="50.42578125" bestFit="1" customWidth="1"/>
    <col min="12" max="12" width="24" bestFit="1" customWidth="1"/>
    <col min="13" max="14" width="50.42578125" bestFit="1" customWidth="1"/>
    <col min="15" max="16" width="23.140625" bestFit="1" customWidth="1"/>
  </cols>
  <sheetData>
    <row r="1" spans="1:11" x14ac:dyDescent="0.25">
      <c r="A1" t="s">
        <v>1</v>
      </c>
      <c r="B1" t="s">
        <v>742</v>
      </c>
      <c r="C1" t="s">
        <v>732</v>
      </c>
      <c r="D1" t="s">
        <v>727</v>
      </c>
      <c r="E1" t="s">
        <v>728</v>
      </c>
      <c r="F1" t="s">
        <v>729</v>
      </c>
      <c r="G1" t="s">
        <v>730</v>
      </c>
      <c r="H1" t="s">
        <v>731</v>
      </c>
      <c r="I1" t="s">
        <v>736</v>
      </c>
      <c r="J1" t="s">
        <v>737</v>
      </c>
      <c r="K1" t="s">
        <v>739</v>
      </c>
    </row>
    <row r="2" spans="1:11" x14ac:dyDescent="0.25">
      <c r="A2" t="s">
        <v>722</v>
      </c>
      <c r="B2" t="s">
        <v>741</v>
      </c>
      <c r="C2">
        <v>0.02</v>
      </c>
      <c r="D2" s="45" t="s">
        <v>42</v>
      </c>
      <c r="E2" s="45" t="s">
        <v>42</v>
      </c>
      <c r="F2" s="45" t="s">
        <v>88</v>
      </c>
      <c r="G2" s="45" t="s">
        <v>91</v>
      </c>
      <c r="H2" s="45" t="s">
        <v>713</v>
      </c>
      <c r="I2">
        <v>45200</v>
      </c>
      <c r="J2" t="s">
        <v>734</v>
      </c>
      <c r="K2" t="s">
        <v>756</v>
      </c>
    </row>
    <row r="3" spans="1:11" x14ac:dyDescent="0.25">
      <c r="A3" t="s">
        <v>722</v>
      </c>
      <c r="B3" t="s">
        <v>741</v>
      </c>
      <c r="C3">
        <v>0.08</v>
      </c>
      <c r="D3" s="45" t="s">
        <v>11</v>
      </c>
      <c r="E3" s="45" t="s">
        <v>12</v>
      </c>
      <c r="F3" s="45" t="s">
        <v>88</v>
      </c>
      <c r="G3" s="45" t="s">
        <v>89</v>
      </c>
      <c r="H3" s="45" t="s">
        <v>707</v>
      </c>
      <c r="I3">
        <v>45200</v>
      </c>
      <c r="J3" t="s">
        <v>734</v>
      </c>
      <c r="K3" t="s">
        <v>756</v>
      </c>
    </row>
    <row r="4" spans="1:11" x14ac:dyDescent="0.25">
      <c r="A4" t="s">
        <v>722</v>
      </c>
      <c r="B4" t="s">
        <v>741</v>
      </c>
      <c r="C4">
        <v>0.02</v>
      </c>
      <c r="D4" s="45" t="s">
        <v>26</v>
      </c>
      <c r="E4" s="45" t="s">
        <v>28</v>
      </c>
      <c r="F4" s="45" t="s">
        <v>106</v>
      </c>
      <c r="G4" s="45" t="s">
        <v>107</v>
      </c>
      <c r="H4" s="45" t="s">
        <v>706</v>
      </c>
      <c r="I4">
        <v>45200</v>
      </c>
      <c r="J4" t="s">
        <v>734</v>
      </c>
      <c r="K4" t="s">
        <v>756</v>
      </c>
    </row>
    <row r="5" spans="1:11" x14ac:dyDescent="0.25">
      <c r="A5" t="s">
        <v>722</v>
      </c>
      <c r="B5" t="s">
        <v>741</v>
      </c>
      <c r="C5">
        <v>0.04</v>
      </c>
      <c r="D5" s="45" t="s">
        <v>18</v>
      </c>
      <c r="E5" s="45" t="s">
        <v>6</v>
      </c>
      <c r="F5" s="45" t="s">
        <v>93</v>
      </c>
      <c r="G5" s="45" t="s">
        <v>94</v>
      </c>
      <c r="H5" s="45" t="s">
        <v>714</v>
      </c>
      <c r="I5">
        <v>45200</v>
      </c>
      <c r="J5" t="s">
        <v>734</v>
      </c>
      <c r="K5" t="s">
        <v>756</v>
      </c>
    </row>
    <row r="6" spans="1:11" x14ac:dyDescent="0.25">
      <c r="A6" t="s">
        <v>722</v>
      </c>
      <c r="B6" t="s">
        <v>741</v>
      </c>
      <c r="C6">
        <v>0.04</v>
      </c>
      <c r="D6" s="45" t="s">
        <v>26</v>
      </c>
      <c r="E6" s="45" t="s">
        <v>28</v>
      </c>
      <c r="F6" s="45" t="s">
        <v>88</v>
      </c>
      <c r="G6" s="45" t="s">
        <v>92</v>
      </c>
      <c r="H6" s="45" t="s">
        <v>705</v>
      </c>
      <c r="I6">
        <v>45200</v>
      </c>
      <c r="J6" t="s">
        <v>734</v>
      </c>
      <c r="K6" t="s">
        <v>756</v>
      </c>
    </row>
    <row r="7" spans="1:11" x14ac:dyDescent="0.25">
      <c r="A7" t="s">
        <v>722</v>
      </c>
      <c r="B7" t="s">
        <v>741</v>
      </c>
      <c r="C7">
        <v>0.02</v>
      </c>
      <c r="D7" s="45" t="s">
        <v>9</v>
      </c>
      <c r="E7" s="45" t="s">
        <v>6</v>
      </c>
      <c r="F7" s="45" t="s">
        <v>75</v>
      </c>
      <c r="G7" s="45" t="s">
        <v>79</v>
      </c>
      <c r="H7" s="45" t="s">
        <v>710</v>
      </c>
      <c r="I7">
        <v>45200</v>
      </c>
      <c r="J7" t="s">
        <v>734</v>
      </c>
      <c r="K7" t="s">
        <v>756</v>
      </c>
    </row>
    <row r="8" spans="1:11" x14ac:dyDescent="0.25">
      <c r="A8" t="s">
        <v>722</v>
      </c>
      <c r="B8" t="s">
        <v>741</v>
      </c>
      <c r="C8">
        <v>0.06</v>
      </c>
      <c r="D8" s="45" t="s">
        <v>42</v>
      </c>
      <c r="E8" s="45" t="s">
        <v>42</v>
      </c>
      <c r="F8" s="45" t="s">
        <v>88</v>
      </c>
      <c r="G8" s="45" t="s">
        <v>91</v>
      </c>
      <c r="H8" s="45" t="s">
        <v>711</v>
      </c>
      <c r="I8">
        <v>45200</v>
      </c>
      <c r="J8" t="s">
        <v>734</v>
      </c>
      <c r="K8" t="s">
        <v>756</v>
      </c>
    </row>
    <row r="9" spans="1:11" x14ac:dyDescent="0.25">
      <c r="A9" t="s">
        <v>722</v>
      </c>
      <c r="B9" t="s">
        <v>741</v>
      </c>
      <c r="C9">
        <v>0.04</v>
      </c>
      <c r="D9" s="45" t="s">
        <v>11</v>
      </c>
      <c r="E9" s="45" t="s">
        <v>12</v>
      </c>
      <c r="F9" s="45" t="s">
        <v>75</v>
      </c>
      <c r="G9" s="45" t="s">
        <v>77</v>
      </c>
      <c r="H9" s="45" t="s">
        <v>709</v>
      </c>
      <c r="I9">
        <v>45200</v>
      </c>
      <c r="J9" t="s">
        <v>734</v>
      </c>
      <c r="K9" t="s">
        <v>756</v>
      </c>
    </row>
    <row r="10" spans="1:11" x14ac:dyDescent="0.25">
      <c r="A10" t="s">
        <v>722</v>
      </c>
      <c r="B10" t="s">
        <v>741</v>
      </c>
      <c r="C10">
        <v>0.06</v>
      </c>
      <c r="D10" s="45" t="s">
        <v>9</v>
      </c>
      <c r="E10" s="45" t="s">
        <v>6</v>
      </c>
      <c r="F10" s="45" t="s">
        <v>93</v>
      </c>
      <c r="G10" s="45" t="s">
        <v>94</v>
      </c>
      <c r="H10" s="45" t="s">
        <v>708</v>
      </c>
      <c r="I10">
        <v>45200</v>
      </c>
      <c r="J10" t="s">
        <v>734</v>
      </c>
      <c r="K10" t="s">
        <v>756</v>
      </c>
    </row>
    <row r="11" spans="1:11" x14ac:dyDescent="0.25">
      <c r="A11" t="s">
        <v>722</v>
      </c>
      <c r="B11" t="s">
        <v>741</v>
      </c>
      <c r="C11">
        <v>0.02</v>
      </c>
      <c r="D11" s="45" t="s">
        <v>26</v>
      </c>
      <c r="E11" s="45" t="s">
        <v>28</v>
      </c>
      <c r="F11" s="45" t="s">
        <v>93</v>
      </c>
      <c r="G11" s="45" t="s">
        <v>94</v>
      </c>
      <c r="H11" s="45" t="s">
        <v>712</v>
      </c>
      <c r="I11">
        <v>45200</v>
      </c>
      <c r="J11" t="s">
        <v>734</v>
      </c>
      <c r="K11" t="s">
        <v>756</v>
      </c>
    </row>
    <row r="12" spans="1:11" x14ac:dyDescent="0.25">
      <c r="A12" t="s">
        <v>722</v>
      </c>
      <c r="B12" t="s">
        <v>741</v>
      </c>
      <c r="C12">
        <v>0.06</v>
      </c>
      <c r="D12" s="45" t="s">
        <v>26</v>
      </c>
      <c r="E12" s="45" t="s">
        <v>28</v>
      </c>
      <c r="F12" s="45" t="s">
        <v>106</v>
      </c>
      <c r="G12" s="45" t="s">
        <v>109</v>
      </c>
      <c r="H12" s="45" t="s">
        <v>704</v>
      </c>
      <c r="I12">
        <v>45200</v>
      </c>
      <c r="J12" t="s">
        <v>734</v>
      </c>
      <c r="K12" t="s">
        <v>756</v>
      </c>
    </row>
    <row r="13" spans="1:11" x14ac:dyDescent="0.25">
      <c r="A13" t="s">
        <v>722</v>
      </c>
      <c r="B13" t="s">
        <v>741</v>
      </c>
      <c r="C13">
        <v>0.14000000000000001</v>
      </c>
      <c r="D13" s="45" t="s">
        <v>18</v>
      </c>
      <c r="E13" s="45" t="s">
        <v>47</v>
      </c>
      <c r="F13" s="45" t="s">
        <v>65</v>
      </c>
      <c r="G13" s="45" t="s">
        <v>66</v>
      </c>
      <c r="H13" s="45" t="s">
        <v>700</v>
      </c>
      <c r="I13">
        <v>45200</v>
      </c>
      <c r="J13" t="s">
        <v>734</v>
      </c>
      <c r="K13" t="s">
        <v>756</v>
      </c>
    </row>
    <row r="14" spans="1:11" x14ac:dyDescent="0.25">
      <c r="A14" t="s">
        <v>722</v>
      </c>
      <c r="B14" t="s">
        <v>741</v>
      </c>
      <c r="C14">
        <v>0.04</v>
      </c>
      <c r="D14" s="45" t="s">
        <v>18</v>
      </c>
      <c r="E14" s="45" t="s">
        <v>47</v>
      </c>
      <c r="F14" s="45" t="s">
        <v>72</v>
      </c>
      <c r="G14" s="45" t="s">
        <v>73</v>
      </c>
      <c r="H14" s="45" t="s">
        <v>702</v>
      </c>
      <c r="I14">
        <v>45200</v>
      </c>
      <c r="J14" t="s">
        <v>734</v>
      </c>
      <c r="K14" t="s">
        <v>756</v>
      </c>
    </row>
    <row r="15" spans="1:11" x14ac:dyDescent="0.25">
      <c r="A15" t="s">
        <v>722</v>
      </c>
      <c r="B15" t="s">
        <v>741</v>
      </c>
      <c r="C15">
        <v>0.06</v>
      </c>
      <c r="D15" s="45" t="s">
        <v>18</v>
      </c>
      <c r="E15" s="45" t="s">
        <v>47</v>
      </c>
      <c r="F15" s="45" t="s">
        <v>93</v>
      </c>
      <c r="G15" s="45" t="s">
        <v>94</v>
      </c>
      <c r="H15" s="45" t="s">
        <v>701</v>
      </c>
      <c r="I15">
        <v>45200</v>
      </c>
      <c r="J15" t="s">
        <v>734</v>
      </c>
      <c r="K15" t="s">
        <v>756</v>
      </c>
    </row>
    <row r="16" spans="1:11" x14ac:dyDescent="0.25">
      <c r="A16" t="s">
        <v>722</v>
      </c>
      <c r="B16" t="s">
        <v>741</v>
      </c>
      <c r="C16">
        <v>0.03</v>
      </c>
      <c r="D16" s="45" t="s">
        <v>9</v>
      </c>
      <c r="E16" s="45" t="s">
        <v>6</v>
      </c>
      <c r="F16" s="45" t="s">
        <v>75</v>
      </c>
      <c r="G16" s="45" t="s">
        <v>77</v>
      </c>
      <c r="H16" s="45" t="s">
        <v>716</v>
      </c>
      <c r="I16">
        <v>45200</v>
      </c>
      <c r="J16" t="s">
        <v>734</v>
      </c>
      <c r="K16" t="s">
        <v>756</v>
      </c>
    </row>
    <row r="17" spans="1:11" x14ac:dyDescent="0.25">
      <c r="A17" t="s">
        <v>722</v>
      </c>
      <c r="B17" t="s">
        <v>741</v>
      </c>
      <c r="C17">
        <v>0.16</v>
      </c>
      <c r="D17" s="45" t="s">
        <v>18</v>
      </c>
      <c r="E17" s="45" t="s">
        <v>47</v>
      </c>
      <c r="F17" s="45" t="s">
        <v>93</v>
      </c>
      <c r="G17" s="45" t="s">
        <v>94</v>
      </c>
      <c r="H17" s="45" t="s">
        <v>699</v>
      </c>
      <c r="I17">
        <v>45200</v>
      </c>
      <c r="J17" t="s">
        <v>734</v>
      </c>
      <c r="K17" t="s">
        <v>756</v>
      </c>
    </row>
    <row r="18" spans="1:11" x14ac:dyDescent="0.25">
      <c r="A18" t="s">
        <v>722</v>
      </c>
      <c r="B18" t="s">
        <v>741</v>
      </c>
      <c r="C18">
        <v>0.08</v>
      </c>
      <c r="D18" s="45" t="s">
        <v>26</v>
      </c>
      <c r="E18" s="45" t="s">
        <v>28</v>
      </c>
      <c r="F18" s="45" t="s">
        <v>93</v>
      </c>
      <c r="G18" s="45" t="s">
        <v>94</v>
      </c>
      <c r="H18" s="45" t="s">
        <v>703</v>
      </c>
      <c r="I18">
        <v>45200</v>
      </c>
      <c r="J18" t="s">
        <v>734</v>
      </c>
      <c r="K18" t="s">
        <v>756</v>
      </c>
    </row>
    <row r="19" spans="1:11" x14ac:dyDescent="0.25">
      <c r="A19" t="s">
        <v>722</v>
      </c>
      <c r="B19" t="s">
        <v>741</v>
      </c>
      <c r="C19">
        <v>0.03</v>
      </c>
      <c r="D19" s="45" t="s">
        <v>9</v>
      </c>
      <c r="E19" s="45" t="s">
        <v>6</v>
      </c>
      <c r="F19" s="45" t="s">
        <v>75</v>
      </c>
      <c r="G19" s="45" t="s">
        <v>77</v>
      </c>
      <c r="H19" s="45" t="s">
        <v>715</v>
      </c>
      <c r="I19">
        <v>45200</v>
      </c>
      <c r="J19" t="s">
        <v>734</v>
      </c>
      <c r="K19" t="s">
        <v>756</v>
      </c>
    </row>
    <row r="20" spans="1:11" x14ac:dyDescent="0.25">
      <c r="A20" t="s">
        <v>724</v>
      </c>
      <c r="B20" t="s">
        <v>741</v>
      </c>
      <c r="C20">
        <v>0.06</v>
      </c>
      <c r="D20" s="45" t="s">
        <v>42</v>
      </c>
      <c r="E20" s="45" t="s">
        <v>42</v>
      </c>
      <c r="F20" s="45" t="s">
        <v>88</v>
      </c>
      <c r="G20" s="45" t="s">
        <v>91</v>
      </c>
      <c r="H20" s="45" t="s">
        <v>711</v>
      </c>
      <c r="I20">
        <v>45200</v>
      </c>
      <c r="J20" t="s">
        <v>734</v>
      </c>
      <c r="K20" t="s">
        <v>756</v>
      </c>
    </row>
    <row r="21" spans="1:11" x14ac:dyDescent="0.25">
      <c r="A21" t="s">
        <v>724</v>
      </c>
      <c r="B21" t="s">
        <v>741</v>
      </c>
      <c r="C21">
        <v>0.04</v>
      </c>
      <c r="D21" s="45" t="s">
        <v>18</v>
      </c>
      <c r="E21" s="45" t="s">
        <v>6</v>
      </c>
      <c r="F21" s="45" t="s">
        <v>93</v>
      </c>
      <c r="G21" s="45" t="s">
        <v>94</v>
      </c>
      <c r="H21" s="45" t="s">
        <v>714</v>
      </c>
      <c r="I21">
        <v>45200</v>
      </c>
      <c r="J21" t="s">
        <v>734</v>
      </c>
      <c r="K21" t="s">
        <v>756</v>
      </c>
    </row>
    <row r="22" spans="1:11" x14ac:dyDescent="0.25">
      <c r="A22" t="s">
        <v>724</v>
      </c>
      <c r="B22" t="s">
        <v>741</v>
      </c>
      <c r="C22">
        <v>0.03</v>
      </c>
      <c r="D22" s="45" t="s">
        <v>9</v>
      </c>
      <c r="E22" s="45" t="s">
        <v>6</v>
      </c>
      <c r="F22" s="45" t="s">
        <v>75</v>
      </c>
      <c r="G22" s="45" t="s">
        <v>77</v>
      </c>
      <c r="H22" s="45" t="s">
        <v>715</v>
      </c>
      <c r="I22">
        <v>45200</v>
      </c>
      <c r="J22" t="s">
        <v>734</v>
      </c>
      <c r="K22" t="s">
        <v>756</v>
      </c>
    </row>
    <row r="23" spans="1:11" x14ac:dyDescent="0.25">
      <c r="A23" t="s">
        <v>724</v>
      </c>
      <c r="B23" t="s">
        <v>741</v>
      </c>
      <c r="C23">
        <v>0.02</v>
      </c>
      <c r="D23" s="45" t="s">
        <v>42</v>
      </c>
      <c r="E23" s="45" t="s">
        <v>42</v>
      </c>
      <c r="F23" s="45" t="s">
        <v>88</v>
      </c>
      <c r="G23" s="45" t="s">
        <v>91</v>
      </c>
      <c r="H23" s="45" t="s">
        <v>713</v>
      </c>
      <c r="I23">
        <v>45200</v>
      </c>
      <c r="J23" t="s">
        <v>734</v>
      </c>
      <c r="K23" t="s">
        <v>756</v>
      </c>
    </row>
    <row r="24" spans="1:11" x14ac:dyDescent="0.25">
      <c r="A24" t="s">
        <v>724</v>
      </c>
      <c r="B24" t="s">
        <v>741</v>
      </c>
      <c r="C24">
        <v>0.03</v>
      </c>
      <c r="D24" s="45" t="s">
        <v>9</v>
      </c>
      <c r="E24" s="45" t="s">
        <v>6</v>
      </c>
      <c r="F24" s="45" t="s">
        <v>75</v>
      </c>
      <c r="G24" s="45" t="s">
        <v>77</v>
      </c>
      <c r="H24" s="45" t="s">
        <v>716</v>
      </c>
      <c r="I24">
        <v>45200</v>
      </c>
      <c r="J24" t="s">
        <v>734</v>
      </c>
      <c r="K24" t="s">
        <v>756</v>
      </c>
    </row>
    <row r="25" spans="1:11" x14ac:dyDescent="0.25">
      <c r="A25" t="s">
        <v>724</v>
      </c>
      <c r="B25" t="s">
        <v>741</v>
      </c>
      <c r="C25">
        <v>0.02</v>
      </c>
      <c r="D25" s="45" t="s">
        <v>26</v>
      </c>
      <c r="E25" s="45" t="s">
        <v>28</v>
      </c>
      <c r="F25" s="45" t="s">
        <v>93</v>
      </c>
      <c r="G25" s="45" t="s">
        <v>94</v>
      </c>
      <c r="H25" s="45" t="s">
        <v>712</v>
      </c>
      <c r="I25">
        <v>45200</v>
      </c>
      <c r="J25" t="s">
        <v>734</v>
      </c>
      <c r="K25" t="s">
        <v>756</v>
      </c>
    </row>
    <row r="26" spans="1:11" x14ac:dyDescent="0.25">
      <c r="A26" t="s">
        <v>724</v>
      </c>
      <c r="B26" t="s">
        <v>741</v>
      </c>
      <c r="C26">
        <v>0.04</v>
      </c>
      <c r="D26" s="45" t="s">
        <v>18</v>
      </c>
      <c r="E26" s="45" t="s">
        <v>47</v>
      </c>
      <c r="F26" s="45" t="s">
        <v>72</v>
      </c>
      <c r="G26" s="45" t="s">
        <v>73</v>
      </c>
      <c r="H26" s="45" t="s">
        <v>702</v>
      </c>
      <c r="I26">
        <v>45200</v>
      </c>
      <c r="J26" t="s">
        <v>734</v>
      </c>
      <c r="K26" t="s">
        <v>756</v>
      </c>
    </row>
    <row r="27" spans="1:11" x14ac:dyDescent="0.25">
      <c r="A27" t="s">
        <v>724</v>
      </c>
      <c r="B27" t="s">
        <v>741</v>
      </c>
      <c r="C27">
        <v>0.08</v>
      </c>
      <c r="D27" s="45" t="s">
        <v>26</v>
      </c>
      <c r="E27" s="45" t="s">
        <v>28</v>
      </c>
      <c r="F27" s="45" t="s">
        <v>93</v>
      </c>
      <c r="G27" s="45" t="s">
        <v>94</v>
      </c>
      <c r="H27" s="45" t="s">
        <v>703</v>
      </c>
      <c r="I27">
        <v>45200</v>
      </c>
      <c r="J27" t="s">
        <v>734</v>
      </c>
      <c r="K27" t="s">
        <v>756</v>
      </c>
    </row>
    <row r="28" spans="1:11" x14ac:dyDescent="0.25">
      <c r="A28" t="s">
        <v>724</v>
      </c>
      <c r="B28" t="s">
        <v>741</v>
      </c>
      <c r="C28">
        <v>0.06</v>
      </c>
      <c r="D28" s="45" t="s">
        <v>26</v>
      </c>
      <c r="E28" s="45" t="s">
        <v>28</v>
      </c>
      <c r="F28" s="45" t="s">
        <v>106</v>
      </c>
      <c r="G28" s="45" t="s">
        <v>109</v>
      </c>
      <c r="H28" s="45" t="s">
        <v>704</v>
      </c>
      <c r="I28">
        <v>45200</v>
      </c>
      <c r="J28" t="s">
        <v>734</v>
      </c>
      <c r="K28" t="s">
        <v>756</v>
      </c>
    </row>
    <row r="29" spans="1:11" x14ac:dyDescent="0.25">
      <c r="A29" t="s">
        <v>724</v>
      </c>
      <c r="B29" t="s">
        <v>741</v>
      </c>
      <c r="C29">
        <v>0.16</v>
      </c>
      <c r="D29" s="45" t="s">
        <v>18</v>
      </c>
      <c r="E29" s="45" t="s">
        <v>47</v>
      </c>
      <c r="F29" s="45" t="s">
        <v>93</v>
      </c>
      <c r="G29" s="45" t="s">
        <v>94</v>
      </c>
      <c r="H29" s="45" t="s">
        <v>699</v>
      </c>
      <c r="I29">
        <v>45200</v>
      </c>
      <c r="J29" t="s">
        <v>734</v>
      </c>
      <c r="K29" t="s">
        <v>756</v>
      </c>
    </row>
    <row r="30" spans="1:11" x14ac:dyDescent="0.25">
      <c r="A30" t="s">
        <v>724</v>
      </c>
      <c r="B30" t="s">
        <v>741</v>
      </c>
      <c r="C30">
        <v>0.14000000000000001</v>
      </c>
      <c r="D30" s="45" t="s">
        <v>18</v>
      </c>
      <c r="E30" s="45" t="s">
        <v>47</v>
      </c>
      <c r="F30" s="45" t="s">
        <v>65</v>
      </c>
      <c r="G30" s="45" t="s">
        <v>66</v>
      </c>
      <c r="H30" s="45" t="s">
        <v>700</v>
      </c>
      <c r="I30">
        <v>45200</v>
      </c>
      <c r="J30" t="s">
        <v>734</v>
      </c>
      <c r="K30" t="s">
        <v>756</v>
      </c>
    </row>
    <row r="31" spans="1:11" x14ac:dyDescent="0.25">
      <c r="A31" t="s">
        <v>724</v>
      </c>
      <c r="B31" t="s">
        <v>741</v>
      </c>
      <c r="C31">
        <v>0.06</v>
      </c>
      <c r="D31" s="45" t="s">
        <v>18</v>
      </c>
      <c r="E31" s="45" t="s">
        <v>47</v>
      </c>
      <c r="F31" s="45" t="s">
        <v>93</v>
      </c>
      <c r="G31" s="45" t="s">
        <v>94</v>
      </c>
      <c r="H31" s="45" t="s">
        <v>701</v>
      </c>
      <c r="I31">
        <v>45200</v>
      </c>
      <c r="J31" t="s">
        <v>734</v>
      </c>
      <c r="K31" t="s">
        <v>756</v>
      </c>
    </row>
    <row r="32" spans="1:11" x14ac:dyDescent="0.25">
      <c r="A32" t="s">
        <v>724</v>
      </c>
      <c r="B32" t="s">
        <v>741</v>
      </c>
      <c r="C32">
        <v>0.06</v>
      </c>
      <c r="D32" s="45" t="s">
        <v>9</v>
      </c>
      <c r="E32" s="45" t="s">
        <v>6</v>
      </c>
      <c r="F32" s="45" t="s">
        <v>93</v>
      </c>
      <c r="G32" s="45" t="s">
        <v>94</v>
      </c>
      <c r="H32" s="45" t="s">
        <v>708</v>
      </c>
      <c r="I32">
        <v>45200</v>
      </c>
      <c r="J32" t="s">
        <v>734</v>
      </c>
      <c r="K32" t="s">
        <v>756</v>
      </c>
    </row>
    <row r="33" spans="1:11" x14ac:dyDescent="0.25">
      <c r="A33" t="s">
        <v>724</v>
      </c>
      <c r="B33" t="s">
        <v>741</v>
      </c>
      <c r="C33">
        <v>0.04</v>
      </c>
      <c r="D33" s="45" t="s">
        <v>11</v>
      </c>
      <c r="E33" s="45" t="s">
        <v>12</v>
      </c>
      <c r="F33" s="45" t="s">
        <v>75</v>
      </c>
      <c r="G33" s="45" t="s">
        <v>77</v>
      </c>
      <c r="H33" s="45" t="s">
        <v>709</v>
      </c>
      <c r="I33">
        <v>45200</v>
      </c>
      <c r="J33" t="s">
        <v>734</v>
      </c>
      <c r="K33" t="s">
        <v>756</v>
      </c>
    </row>
    <row r="34" spans="1:11" x14ac:dyDescent="0.25">
      <c r="A34" t="s">
        <v>724</v>
      </c>
      <c r="B34" t="s">
        <v>741</v>
      </c>
      <c r="C34">
        <v>0.02</v>
      </c>
      <c r="D34" s="45" t="s">
        <v>9</v>
      </c>
      <c r="E34" s="45" t="s">
        <v>6</v>
      </c>
      <c r="F34" s="45" t="s">
        <v>75</v>
      </c>
      <c r="G34" s="45" t="s">
        <v>79</v>
      </c>
      <c r="H34" s="45" t="s">
        <v>710</v>
      </c>
      <c r="I34">
        <v>45200</v>
      </c>
      <c r="J34" t="s">
        <v>734</v>
      </c>
      <c r="K34" t="s">
        <v>756</v>
      </c>
    </row>
    <row r="35" spans="1:11" x14ac:dyDescent="0.25">
      <c r="A35" t="s">
        <v>724</v>
      </c>
      <c r="B35" t="s">
        <v>741</v>
      </c>
      <c r="C35">
        <v>0.04</v>
      </c>
      <c r="D35" s="45" t="s">
        <v>26</v>
      </c>
      <c r="E35" s="45" t="s">
        <v>28</v>
      </c>
      <c r="F35" s="45" t="s">
        <v>88</v>
      </c>
      <c r="G35" s="45" t="s">
        <v>92</v>
      </c>
      <c r="H35" s="45" t="s">
        <v>705</v>
      </c>
      <c r="I35">
        <v>45200</v>
      </c>
      <c r="J35" t="s">
        <v>734</v>
      </c>
      <c r="K35" t="s">
        <v>756</v>
      </c>
    </row>
    <row r="36" spans="1:11" x14ac:dyDescent="0.25">
      <c r="A36" t="s">
        <v>724</v>
      </c>
      <c r="B36" t="s">
        <v>741</v>
      </c>
      <c r="C36">
        <v>0.02</v>
      </c>
      <c r="D36" s="45" t="s">
        <v>26</v>
      </c>
      <c r="E36" s="45" t="s">
        <v>28</v>
      </c>
      <c r="F36" s="45" t="s">
        <v>106</v>
      </c>
      <c r="G36" s="45" t="s">
        <v>107</v>
      </c>
      <c r="H36" s="45" t="s">
        <v>706</v>
      </c>
      <c r="I36">
        <v>45200</v>
      </c>
      <c r="J36" t="s">
        <v>734</v>
      </c>
      <c r="K36" t="s">
        <v>756</v>
      </c>
    </row>
    <row r="37" spans="1:11" x14ac:dyDescent="0.25">
      <c r="A37" t="s">
        <v>724</v>
      </c>
      <c r="B37" t="s">
        <v>741</v>
      </c>
      <c r="C37">
        <v>0.08</v>
      </c>
      <c r="D37" s="45" t="s">
        <v>11</v>
      </c>
      <c r="E37" s="45" t="s">
        <v>12</v>
      </c>
      <c r="F37" s="45" t="s">
        <v>88</v>
      </c>
      <c r="G37" s="45" t="s">
        <v>89</v>
      </c>
      <c r="H37" s="45" t="s">
        <v>707</v>
      </c>
      <c r="I37">
        <v>45200</v>
      </c>
      <c r="J37" t="s">
        <v>734</v>
      </c>
      <c r="K37" t="s">
        <v>756</v>
      </c>
    </row>
  </sheetData>
  <phoneticPr fontId="9" type="noConversion"/>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44B36-DB42-4253-BECE-DA58DE023790}">
  <sheetPr>
    <tabColor theme="0" tint="-0.499984740745262"/>
  </sheetPr>
  <dimension ref="A1:AQ428"/>
  <sheetViews>
    <sheetView workbookViewId="0"/>
  </sheetViews>
  <sheetFormatPr defaultRowHeight="15" x14ac:dyDescent="0.25"/>
  <cols>
    <col min="1" max="1" width="21.140625" bestFit="1" customWidth="1"/>
    <col min="2" max="2" width="33.5703125" bestFit="1" customWidth="1"/>
    <col min="3" max="3" width="21" customWidth="1"/>
    <col min="4" max="4" width="19.28515625" customWidth="1"/>
    <col min="5" max="5" width="17.85546875" customWidth="1"/>
    <col min="6" max="6" width="4.42578125" customWidth="1"/>
  </cols>
  <sheetData>
    <row r="1" spans="1:13" x14ac:dyDescent="0.25">
      <c r="A1" t="s">
        <v>4</v>
      </c>
      <c r="B1" t="s">
        <v>56</v>
      </c>
      <c r="C1" t="s">
        <v>57</v>
      </c>
      <c r="D1" t="s">
        <v>58</v>
      </c>
      <c r="E1" t="s">
        <v>59</v>
      </c>
      <c r="H1" s="7" t="s">
        <v>4</v>
      </c>
      <c r="I1" s="7" t="s">
        <v>56</v>
      </c>
    </row>
    <row r="2" spans="1:13" x14ac:dyDescent="0.25">
      <c r="A2" t="s">
        <v>5</v>
      </c>
      <c r="B2" t="s">
        <v>6</v>
      </c>
      <c r="C2" t="s">
        <v>7</v>
      </c>
      <c r="D2" t="s">
        <v>8</v>
      </c>
      <c r="E2" t="s">
        <v>474</v>
      </c>
      <c r="H2" t="str" cm="1">
        <f t="array" ref="H2:H10">_xlfn.UNIQUE(tbl_CostPool[Cost Pool])</f>
        <v>Internal Labor</v>
      </c>
      <c r="I2" t="str" cm="1">
        <f t="array" ref="I2:J2">TRANSPOSE(_xlfn.UNIQUE(_xlfn._xlws.FILTER(tbl_CostPool[Cost Sub-Pool],tbl_CostPool[Cost Pool]=H2,"")))</f>
        <v>Expense</v>
      </c>
      <c r="J2" t="str">
        <v>Capital</v>
      </c>
    </row>
    <row r="3" spans="1:13" x14ac:dyDescent="0.25">
      <c r="A3" t="s">
        <v>9</v>
      </c>
      <c r="B3" t="s">
        <v>6</v>
      </c>
      <c r="C3" t="s">
        <v>7</v>
      </c>
      <c r="D3" t="s">
        <v>10</v>
      </c>
      <c r="E3" t="s">
        <v>474</v>
      </c>
      <c r="H3" t="str">
        <v>External Labor</v>
      </c>
      <c r="I3" t="str" cm="1">
        <f t="array" ref="I3:J3">TRANSPOSE(_xlfn.UNIQUE(_xlfn._xlws.FILTER(tbl_CostPool[Cost Sub-Pool],tbl_CostPool[Cost Pool]=H3,"")))</f>
        <v>Expense</v>
      </c>
      <c r="J3" t="str">
        <v>Capital</v>
      </c>
    </row>
    <row r="4" spans="1:13" x14ac:dyDescent="0.25">
      <c r="A4" t="s">
        <v>11</v>
      </c>
      <c r="B4" t="s">
        <v>12</v>
      </c>
      <c r="C4" t="s">
        <v>7</v>
      </c>
      <c r="D4" t="s">
        <v>13</v>
      </c>
      <c r="E4" t="s">
        <v>474</v>
      </c>
      <c r="H4" t="str">
        <v>Outside Services</v>
      </c>
      <c r="I4" t="str" cm="1">
        <f t="array" ref="I4:L4">TRANSPOSE(_xlfn.UNIQUE(_xlfn._xlws.FILTER(tbl_CostPool[Cost Sub-Pool],tbl_CostPool[Cost Pool]=H4,"")))</f>
        <v>Consulting</v>
      </c>
      <c r="J4" t="str">
        <v>Managed Service Providers</v>
      </c>
      <c r="K4" t="str">
        <v>Cloud Service Providers</v>
      </c>
      <c r="L4" t="str">
        <v>Capital</v>
      </c>
    </row>
    <row r="5" spans="1:13" x14ac:dyDescent="0.25">
      <c r="A5" t="s">
        <v>11</v>
      </c>
      <c r="B5" t="s">
        <v>14</v>
      </c>
      <c r="C5" t="s">
        <v>7</v>
      </c>
      <c r="D5" t="s">
        <v>15</v>
      </c>
      <c r="E5" t="s">
        <v>474</v>
      </c>
      <c r="H5" t="str">
        <v>Hardware</v>
      </c>
      <c r="I5" t="str" cm="1">
        <f t="array" ref="I5:M5">TRANSPOSE(_xlfn.UNIQUE(_xlfn._xlws.FILTER(tbl_CostPool[Cost Sub-Pool],tbl_CostPool[Cost Pool]=H5,"")))</f>
        <v>Expense</v>
      </c>
      <c r="J5" t="str">
        <v>Lease</v>
      </c>
      <c r="K5" t="str">
        <v>Maintenance &amp; Support</v>
      </c>
      <c r="L5" t="str">
        <v>Depreciation &amp; Amortization</v>
      </c>
      <c r="M5" t="str">
        <v>Capital</v>
      </c>
    </row>
    <row r="6" spans="1:13" x14ac:dyDescent="0.25">
      <c r="A6" t="s">
        <v>11</v>
      </c>
      <c r="B6" t="s">
        <v>16</v>
      </c>
      <c r="C6" t="s">
        <v>7</v>
      </c>
      <c r="D6" t="s">
        <v>17</v>
      </c>
      <c r="E6" t="s">
        <v>474</v>
      </c>
      <c r="H6" t="str">
        <v>Software</v>
      </c>
      <c r="I6" t="str" cm="1">
        <f t="array" ref="I6:M6">TRANSPOSE(_xlfn.UNIQUE(_xlfn._xlws.FILTER(tbl_CostPool[Cost Sub-Pool],tbl_CostPool[Cost Pool]=H6,"")))</f>
        <v>Expense</v>
      </c>
      <c r="J6" t="str">
        <v>Licensing</v>
      </c>
      <c r="K6" t="str">
        <v>Maintenance &amp; Support</v>
      </c>
      <c r="L6" t="str">
        <v>Depreciation &amp; Amortization</v>
      </c>
      <c r="M6" t="str">
        <v>Capital</v>
      </c>
    </row>
    <row r="7" spans="1:13" x14ac:dyDescent="0.25">
      <c r="A7" t="s">
        <v>18</v>
      </c>
      <c r="B7" t="s">
        <v>6</v>
      </c>
      <c r="C7" t="s">
        <v>7</v>
      </c>
      <c r="D7" t="s">
        <v>19</v>
      </c>
      <c r="E7" t="s">
        <v>474</v>
      </c>
      <c r="H7" t="str">
        <v>Facilities &amp; Power</v>
      </c>
      <c r="I7" t="str" cm="1">
        <f t="array" ref="I7:M7">TRANSPOSE(_xlfn.UNIQUE(_xlfn._xlws.FILTER(tbl_CostPool[Cost Sub-Pool],tbl_CostPool[Cost Pool]=H7,"")))</f>
        <v>Expense</v>
      </c>
      <c r="J7" t="str">
        <v>Lease</v>
      </c>
      <c r="K7" t="str">
        <v>Maintenance &amp; Support</v>
      </c>
      <c r="L7" t="str">
        <v>Depreciation &amp; Amortization</v>
      </c>
      <c r="M7" t="str">
        <v>Capital</v>
      </c>
    </row>
    <row r="8" spans="1:13" x14ac:dyDescent="0.25">
      <c r="A8" t="s">
        <v>18</v>
      </c>
      <c r="B8" t="s">
        <v>20</v>
      </c>
      <c r="C8" t="s">
        <v>7</v>
      </c>
      <c r="D8" t="s">
        <v>21</v>
      </c>
      <c r="E8" t="s">
        <v>474</v>
      </c>
      <c r="H8" t="str">
        <v>Telecom</v>
      </c>
      <c r="I8" t="str" cm="1">
        <f t="array" ref="I8:M8">TRANSPOSE(_xlfn.UNIQUE(_xlfn._xlws.FILTER(tbl_CostPool[Cost Sub-Pool],tbl_CostPool[Cost Pool]=H8,"")))</f>
        <v>Expense</v>
      </c>
      <c r="J8" t="str">
        <v>Lease</v>
      </c>
      <c r="K8" t="str">
        <v>Maintenance &amp; Support</v>
      </c>
      <c r="L8" t="str">
        <v>Depreciation &amp; Amortization</v>
      </c>
      <c r="M8" t="str">
        <v>Capital</v>
      </c>
    </row>
    <row r="9" spans="1:13" x14ac:dyDescent="0.25">
      <c r="A9" t="s">
        <v>18</v>
      </c>
      <c r="B9" t="s">
        <v>22</v>
      </c>
      <c r="C9" t="s">
        <v>7</v>
      </c>
      <c r="D9" t="s">
        <v>23</v>
      </c>
      <c r="E9" t="s">
        <v>474</v>
      </c>
      <c r="H9" t="str">
        <v>Other</v>
      </c>
      <c r="I9" t="str" cm="1">
        <f t="array" ref="I9">TRANSPOSE(_xlfn.UNIQUE(_xlfn._xlws.FILTER(tbl_CostPool[Cost Sub-Pool],tbl_CostPool[Cost Pool]=H9,"")))</f>
        <v>Other</v>
      </c>
    </row>
    <row r="10" spans="1:13" x14ac:dyDescent="0.25">
      <c r="A10" t="s">
        <v>18</v>
      </c>
      <c r="B10" t="s">
        <v>24</v>
      </c>
      <c r="C10" t="s">
        <v>7</v>
      </c>
      <c r="D10" t="s">
        <v>25</v>
      </c>
      <c r="E10" t="s">
        <v>474</v>
      </c>
      <c r="H10" t="str">
        <v>Internal Services</v>
      </c>
      <c r="I10" t="str" cm="1">
        <f t="array" ref="I10">TRANSPOSE(_xlfn.UNIQUE(_xlfn._xlws.FILTER(tbl_CostPool[Cost Sub-Pool],tbl_CostPool[Cost Pool]=H10,"")))</f>
        <v>Shared Services</v>
      </c>
    </row>
    <row r="11" spans="1:13" x14ac:dyDescent="0.25">
      <c r="A11" t="s">
        <v>26</v>
      </c>
      <c r="B11" t="s">
        <v>6</v>
      </c>
      <c r="C11" t="s">
        <v>7</v>
      </c>
      <c r="D11" t="s">
        <v>27</v>
      </c>
      <c r="E11" t="s">
        <v>474</v>
      </c>
    </row>
    <row r="12" spans="1:13" x14ac:dyDescent="0.25">
      <c r="A12" t="s">
        <v>26</v>
      </c>
      <c r="B12" t="s">
        <v>28</v>
      </c>
      <c r="C12" t="s">
        <v>7</v>
      </c>
      <c r="D12" t="s">
        <v>29</v>
      </c>
      <c r="E12" t="s">
        <v>474</v>
      </c>
    </row>
    <row r="13" spans="1:13" x14ac:dyDescent="0.25">
      <c r="A13" t="s">
        <v>26</v>
      </c>
      <c r="B13" t="s">
        <v>22</v>
      </c>
      <c r="C13" t="s">
        <v>7</v>
      </c>
      <c r="D13" t="s">
        <v>30</v>
      </c>
      <c r="E13" t="s">
        <v>474</v>
      </c>
    </row>
    <row r="14" spans="1:13" x14ac:dyDescent="0.25">
      <c r="A14" t="s">
        <v>26</v>
      </c>
      <c r="B14" t="s">
        <v>24</v>
      </c>
      <c r="C14" t="s">
        <v>7</v>
      </c>
      <c r="D14" t="s">
        <v>31</v>
      </c>
      <c r="E14" t="s">
        <v>474</v>
      </c>
    </row>
    <row r="15" spans="1:13" x14ac:dyDescent="0.25">
      <c r="A15" t="s">
        <v>32</v>
      </c>
      <c r="B15" t="s">
        <v>6</v>
      </c>
      <c r="C15" t="s">
        <v>7</v>
      </c>
      <c r="D15" t="s">
        <v>33</v>
      </c>
      <c r="E15" t="s">
        <v>474</v>
      </c>
    </row>
    <row r="16" spans="1:13" x14ac:dyDescent="0.25">
      <c r="A16" t="s">
        <v>32</v>
      </c>
      <c r="B16" t="s">
        <v>20</v>
      </c>
      <c r="C16" t="s">
        <v>7</v>
      </c>
      <c r="D16" t="s">
        <v>34</v>
      </c>
      <c r="E16" t="s">
        <v>474</v>
      </c>
    </row>
    <row r="17" spans="1:5" x14ac:dyDescent="0.25">
      <c r="A17" t="s">
        <v>32</v>
      </c>
      <c r="B17" t="s">
        <v>22</v>
      </c>
      <c r="C17" t="s">
        <v>7</v>
      </c>
      <c r="D17" t="s">
        <v>35</v>
      </c>
      <c r="E17" t="s">
        <v>474</v>
      </c>
    </row>
    <row r="18" spans="1:5" x14ac:dyDescent="0.25">
      <c r="A18" t="s">
        <v>32</v>
      </c>
      <c r="B18" t="s">
        <v>24</v>
      </c>
      <c r="C18" t="s">
        <v>7</v>
      </c>
      <c r="D18" t="s">
        <v>36</v>
      </c>
      <c r="E18" t="s">
        <v>474</v>
      </c>
    </row>
    <row r="19" spans="1:5" x14ac:dyDescent="0.25">
      <c r="A19" t="s">
        <v>37</v>
      </c>
      <c r="B19" t="s">
        <v>6</v>
      </c>
      <c r="C19" t="s">
        <v>7</v>
      </c>
      <c r="D19" t="s">
        <v>38</v>
      </c>
      <c r="E19" t="s">
        <v>474</v>
      </c>
    </row>
    <row r="20" spans="1:5" x14ac:dyDescent="0.25">
      <c r="A20" t="s">
        <v>37</v>
      </c>
      <c r="B20" t="s">
        <v>20</v>
      </c>
      <c r="C20" t="s">
        <v>7</v>
      </c>
      <c r="D20" t="s">
        <v>39</v>
      </c>
      <c r="E20" t="s">
        <v>474</v>
      </c>
    </row>
    <row r="21" spans="1:5" x14ac:dyDescent="0.25">
      <c r="A21" t="s">
        <v>37</v>
      </c>
      <c r="B21" t="s">
        <v>22</v>
      </c>
      <c r="C21" t="s">
        <v>7</v>
      </c>
      <c r="D21" t="s">
        <v>40</v>
      </c>
      <c r="E21" t="s">
        <v>474</v>
      </c>
    </row>
    <row r="22" spans="1:5" x14ac:dyDescent="0.25">
      <c r="A22" t="s">
        <v>37</v>
      </c>
      <c r="B22" t="s">
        <v>24</v>
      </c>
      <c r="C22" t="s">
        <v>7</v>
      </c>
      <c r="D22" t="s">
        <v>41</v>
      </c>
      <c r="E22" t="s">
        <v>474</v>
      </c>
    </row>
    <row r="23" spans="1:5" x14ac:dyDescent="0.25">
      <c r="A23" t="s">
        <v>42</v>
      </c>
      <c r="B23" t="s">
        <v>42</v>
      </c>
      <c r="C23" t="s">
        <v>7</v>
      </c>
      <c r="D23" t="s">
        <v>43</v>
      </c>
      <c r="E23" t="s">
        <v>474</v>
      </c>
    </row>
    <row r="24" spans="1:5" x14ac:dyDescent="0.25">
      <c r="A24" t="s">
        <v>44</v>
      </c>
      <c r="B24" t="s">
        <v>45</v>
      </c>
      <c r="C24" t="s">
        <v>7</v>
      </c>
      <c r="D24" t="s">
        <v>46</v>
      </c>
      <c r="E24" t="s">
        <v>474</v>
      </c>
    </row>
    <row r="25" spans="1:5" x14ac:dyDescent="0.25">
      <c r="A25" t="s">
        <v>5</v>
      </c>
      <c r="B25" t="s">
        <v>47</v>
      </c>
      <c r="C25" t="s">
        <v>48</v>
      </c>
      <c r="D25" t="s">
        <v>49</v>
      </c>
      <c r="E25" t="s">
        <v>474</v>
      </c>
    </row>
    <row r="26" spans="1:5" x14ac:dyDescent="0.25">
      <c r="A26" t="s">
        <v>9</v>
      </c>
      <c r="B26" t="s">
        <v>47</v>
      </c>
      <c r="C26" t="s">
        <v>48</v>
      </c>
      <c r="D26" t="s">
        <v>50</v>
      </c>
      <c r="E26" t="s">
        <v>474</v>
      </c>
    </row>
    <row r="27" spans="1:5" x14ac:dyDescent="0.25">
      <c r="A27" t="s">
        <v>18</v>
      </c>
      <c r="B27" t="s">
        <v>47</v>
      </c>
      <c r="C27" t="s">
        <v>48</v>
      </c>
      <c r="D27" t="s">
        <v>51</v>
      </c>
      <c r="E27" t="s">
        <v>474</v>
      </c>
    </row>
    <row r="28" spans="1:5" x14ac:dyDescent="0.25">
      <c r="A28" t="s">
        <v>26</v>
      </c>
      <c r="B28" t="s">
        <v>47</v>
      </c>
      <c r="C28" t="s">
        <v>48</v>
      </c>
      <c r="D28" t="s">
        <v>52</v>
      </c>
      <c r="E28" t="s">
        <v>474</v>
      </c>
    </row>
    <row r="29" spans="1:5" x14ac:dyDescent="0.25">
      <c r="A29" t="s">
        <v>11</v>
      </c>
      <c r="B29" t="s">
        <v>47</v>
      </c>
      <c r="C29" t="s">
        <v>48</v>
      </c>
      <c r="D29" t="s">
        <v>53</v>
      </c>
      <c r="E29" t="s">
        <v>474</v>
      </c>
    </row>
    <row r="30" spans="1:5" x14ac:dyDescent="0.25">
      <c r="A30" t="s">
        <v>32</v>
      </c>
      <c r="B30" t="s">
        <v>47</v>
      </c>
      <c r="C30" t="s">
        <v>48</v>
      </c>
      <c r="D30" t="s">
        <v>54</v>
      </c>
      <c r="E30" t="s">
        <v>474</v>
      </c>
    </row>
    <row r="31" spans="1:5" x14ac:dyDescent="0.25">
      <c r="A31" t="s">
        <v>37</v>
      </c>
      <c r="B31" t="s">
        <v>47</v>
      </c>
      <c r="C31" t="s">
        <v>48</v>
      </c>
      <c r="D31" t="s">
        <v>55</v>
      </c>
      <c r="E31" t="s">
        <v>474</v>
      </c>
    </row>
    <row r="33" spans="1:24" ht="15.75" thickBot="1" x14ac:dyDescent="0.3"/>
    <row r="34" spans="1:24" ht="16.5" thickTop="1" thickBot="1" x14ac:dyDescent="0.3">
      <c r="A34" t="s">
        <v>139</v>
      </c>
      <c r="B34" t="s">
        <v>140</v>
      </c>
      <c r="C34" t="s">
        <v>141</v>
      </c>
      <c r="D34" t="s">
        <v>196</v>
      </c>
      <c r="E34" t="s">
        <v>58</v>
      </c>
      <c r="F34" t="s">
        <v>59</v>
      </c>
      <c r="H34" s="7" t="s">
        <v>139</v>
      </c>
      <c r="I34" s="7" t="s">
        <v>140</v>
      </c>
      <c r="T34" s="11" t="s">
        <v>140</v>
      </c>
      <c r="U34" s="7" t="s">
        <v>141</v>
      </c>
    </row>
    <row r="35" spans="1:24" ht="15.75" thickTop="1" x14ac:dyDescent="0.25">
      <c r="A35" s="9" t="s">
        <v>61</v>
      </c>
      <c r="B35" s="9" t="s">
        <v>62</v>
      </c>
      <c r="C35" s="9" t="s">
        <v>126</v>
      </c>
      <c r="D35" s="9" t="s">
        <v>42</v>
      </c>
      <c r="E35" t="s">
        <v>142</v>
      </c>
      <c r="F35" s="9" t="s">
        <v>474</v>
      </c>
      <c r="H35" t="str" cm="1">
        <f t="array" ref="H35:H45">_xlfn.UNIQUE(tbl_Tower[Tower])</f>
        <v>Application</v>
      </c>
      <c r="I35" t="str" cm="1">
        <f t="array" ref="I35:K35">TRANSPOSE(_xlfn.UNIQUE(_xlfn._xlws.FILTER(tbl_Tower[Sub-Tower],tbl_Tower[Tower]=H35,"")))</f>
        <v>Application Development</v>
      </c>
      <c r="J35" t="str">
        <v>Application Support &amp; Operations</v>
      </c>
      <c r="K35" t="str">
        <v>Business Software</v>
      </c>
      <c r="T35" t="str" cm="1">
        <f t="array" ref="T35:T77">_xlfn.UNIQUE(tbl_Tower[Sub-Tower])</f>
        <v>Application Development</v>
      </c>
      <c r="U35" t="str" cm="1">
        <f t="array" ref="U35:W35">TRANSPOSE(_xlfn.UNIQUE(_xlfn._xlws.FILTER(tbl_Tower[Sub-Tower Element],tbl_Tower[Sub-Tower]=T35,"")))</f>
        <v>Development</v>
      </c>
      <c r="V35" t="str">
        <v>QA</v>
      </c>
      <c r="W35" t="str">
        <v>[Manual Entry]</v>
      </c>
    </row>
    <row r="36" spans="1:24" x14ac:dyDescent="0.25">
      <c r="A36" s="9" t="s">
        <v>61</v>
      </c>
      <c r="B36" s="9" t="s">
        <v>62</v>
      </c>
      <c r="C36" t="s">
        <v>132</v>
      </c>
      <c r="D36" s="9" t="s">
        <v>42</v>
      </c>
      <c r="E36" t="s">
        <v>142</v>
      </c>
      <c r="F36" s="9" t="s">
        <v>474</v>
      </c>
      <c r="H36" t="str">
        <v>Compute</v>
      </c>
      <c r="I36" t="str" cm="1">
        <f t="array" ref="I36:N36">TRANSPOSE(_xlfn.UNIQUE(_xlfn._xlws.FILTER(tbl_Tower[Sub-Tower],tbl_Tower[Tower]=H36,"")))</f>
        <v>Converged Infrastructure</v>
      </c>
      <c r="J36" t="str">
        <v>High Performance Computing</v>
      </c>
      <c r="K36" t="str">
        <v xml:space="preserve">Mainframe </v>
      </c>
      <c r="L36" t="str">
        <v>Midrange</v>
      </c>
      <c r="M36" t="str">
        <v>Servers</v>
      </c>
      <c r="N36" t="str">
        <v>Unix</v>
      </c>
      <c r="T36" t="str">
        <v>Application Support &amp; Operations</v>
      </c>
      <c r="U36" t="str" cm="1">
        <f t="array" ref="U36">TRANSPOSE(_xlfn.UNIQUE(_xlfn._xlws.FILTER(tbl_Tower[Sub-Tower Element],tbl_Tower[Sub-Tower]=T36,"")))</f>
        <v>[Manual Entry]</v>
      </c>
    </row>
    <row r="37" spans="1:24" x14ac:dyDescent="0.25">
      <c r="A37" s="9" t="s">
        <v>61</v>
      </c>
      <c r="B37" s="9" t="s">
        <v>62</v>
      </c>
      <c r="C37" t="s">
        <v>138</v>
      </c>
      <c r="D37" s="9" t="s">
        <v>42</v>
      </c>
      <c r="E37" t="s">
        <v>142</v>
      </c>
      <c r="F37" s="9" t="s">
        <v>474</v>
      </c>
      <c r="H37" t="str">
        <v>Data Center</v>
      </c>
      <c r="I37" t="str" cm="1">
        <f t="array" ref="I37:J37">TRANSPOSE(_xlfn.UNIQUE(_xlfn._xlws.FILTER(tbl_Tower[Sub-Tower],tbl_Tower[Tower]=H37,"")))</f>
        <v>Enterprise Data Center</v>
      </c>
      <c r="J37" t="str">
        <v>Other Facilities</v>
      </c>
      <c r="T37" t="str">
        <v>Business Software</v>
      </c>
      <c r="U37" t="str" cm="1">
        <f t="array" ref="U37:W37">TRANSPOSE(_xlfn.UNIQUE(_xlfn._xlws.FILTER(tbl_Tower[Sub-Tower Element],tbl_Tower[Sub-Tower]=T37,"")))</f>
        <v>Business Software</v>
      </c>
      <c r="V37" t="str">
        <v>Public Cloud Software</v>
      </c>
      <c r="W37" t="str">
        <v>[Manual Entry]</v>
      </c>
    </row>
    <row r="38" spans="1:24" x14ac:dyDescent="0.25">
      <c r="A38" s="9" t="s">
        <v>61</v>
      </c>
      <c r="B38" s="9" t="s">
        <v>63</v>
      </c>
      <c r="C38" t="s">
        <v>138</v>
      </c>
      <c r="D38" s="9" t="s">
        <v>42</v>
      </c>
      <c r="E38" t="s">
        <v>143</v>
      </c>
      <c r="F38" s="9" t="s">
        <v>474</v>
      </c>
      <c r="H38" t="str">
        <v>Delivery</v>
      </c>
      <c r="I38" t="str" cm="1">
        <f t="array" ref="I38:L38">TRANSPOSE(_xlfn.UNIQUE(_xlfn._xlws.FILTER(tbl_Tower[Sub-Tower],tbl_Tower[Tower]=H38,"")))</f>
        <v>Client Management</v>
      </c>
      <c r="J38" t="str">
        <v>IT Service Management</v>
      </c>
      <c r="K38" t="str">
        <v>Operations Center</v>
      </c>
      <c r="L38" t="str">
        <v>Program, Product &amp; Project Management</v>
      </c>
      <c r="T38" t="str">
        <v>Converged Infrastructure</v>
      </c>
      <c r="U38" t="str" cm="1">
        <f t="array" ref="U38">TRANSPOSE(_xlfn.UNIQUE(_xlfn._xlws.FILTER(tbl_Tower[Sub-Tower Element],tbl_Tower[Sub-Tower]=T38,"")))</f>
        <v>[Manual Entry]</v>
      </c>
    </row>
    <row r="39" spans="1:24" x14ac:dyDescent="0.25">
      <c r="A39" s="9" t="s">
        <v>61</v>
      </c>
      <c r="B39" s="9" t="s">
        <v>64</v>
      </c>
      <c r="C39" s="9" t="s">
        <v>64</v>
      </c>
      <c r="D39" s="9" t="s">
        <v>42</v>
      </c>
      <c r="E39" t="s">
        <v>144</v>
      </c>
      <c r="F39" s="9" t="s">
        <v>474</v>
      </c>
      <c r="H39" t="str">
        <v>End User</v>
      </c>
      <c r="I39" t="str" cm="1">
        <f t="array" ref="I39:O39">TRANSPOSE(_xlfn.UNIQUE(_xlfn._xlws.FILTER(tbl_Tower[Sub-Tower],tbl_Tower[Tower]=H39,"")))</f>
        <v>Conferencing &amp; AV</v>
      </c>
      <c r="J39" t="str">
        <v>Deskside Support</v>
      </c>
      <c r="K39" t="str">
        <v>End User Software</v>
      </c>
      <c r="L39" t="str">
        <v>IT Help Desk</v>
      </c>
      <c r="M39" t="str">
        <v>Mobile Devices</v>
      </c>
      <c r="N39" t="str">
        <v>Network Printers</v>
      </c>
      <c r="O39" t="str">
        <v>Workspace</v>
      </c>
      <c r="T39" t="str">
        <v>High Performance Computing</v>
      </c>
      <c r="U39" t="str" cm="1">
        <f t="array" ref="U39">TRANSPOSE(_xlfn.UNIQUE(_xlfn._xlws.FILTER(tbl_Tower[Sub-Tower Element],tbl_Tower[Sub-Tower]=T39,"")))</f>
        <v>[Manual Entry]</v>
      </c>
    </row>
    <row r="40" spans="1:24" x14ac:dyDescent="0.25">
      <c r="A40" s="9" t="s">
        <v>61</v>
      </c>
      <c r="B40" s="9" t="s">
        <v>64</v>
      </c>
      <c r="C40" s="9" t="s">
        <v>115</v>
      </c>
      <c r="D40" s="9" t="s">
        <v>137</v>
      </c>
      <c r="E40" t="s">
        <v>145</v>
      </c>
      <c r="F40" s="9" t="s">
        <v>474</v>
      </c>
      <c r="H40" t="str">
        <v>IT Management</v>
      </c>
      <c r="I40" t="str" cm="1">
        <f t="array" ref="I40:L40">TRANSPOSE(_xlfn.UNIQUE(_xlfn._xlws.FILTER(tbl_Tower[Sub-Tower],tbl_Tower[Tower]=H40,"")))</f>
        <v>Enterprise Architecture</v>
      </c>
      <c r="J40" t="str">
        <v>IT Finance</v>
      </c>
      <c r="K40" t="str">
        <v>IT Management &amp; Strategic Planning</v>
      </c>
      <c r="L40" t="str">
        <v>IT Vendor Management</v>
      </c>
      <c r="T40" t="str">
        <v xml:space="preserve">Mainframe </v>
      </c>
      <c r="U40" t="str" cm="1">
        <f t="array" ref="U40">TRANSPOSE(_xlfn.UNIQUE(_xlfn._xlws.FILTER(tbl_Tower[Sub-Tower Element],tbl_Tower[Sub-Tower]=T40,"")))</f>
        <v>[Manual Entry]</v>
      </c>
    </row>
    <row r="41" spans="1:24" x14ac:dyDescent="0.25">
      <c r="A41" s="9" t="s">
        <v>61</v>
      </c>
      <c r="B41" s="9" t="s">
        <v>64</v>
      </c>
      <c r="C41" t="s">
        <v>138</v>
      </c>
      <c r="D41" s="9" t="s">
        <v>42</v>
      </c>
      <c r="E41" t="s">
        <v>144</v>
      </c>
      <c r="F41" s="9" t="s">
        <v>474</v>
      </c>
      <c r="H41" t="str">
        <v>Network</v>
      </c>
      <c r="I41" t="str" cm="1">
        <f t="array" ref="I41:K41">TRANSPOSE(_xlfn.UNIQUE(_xlfn._xlws.FILTER(tbl_Tower[Sub-Tower],tbl_Tower[Tower]=H41,"")))</f>
        <v>LAN/WAN</v>
      </c>
      <c r="J41" t="str">
        <v>Transport</v>
      </c>
      <c r="K41" t="str">
        <v>Voice</v>
      </c>
      <c r="T41" t="str">
        <v>Midrange</v>
      </c>
      <c r="U41" t="str" cm="1">
        <f t="array" ref="U41">TRANSPOSE(_xlfn.UNIQUE(_xlfn._xlws.FILTER(tbl_Tower[Sub-Tower Element],tbl_Tower[Sub-Tower]=T41,"")))</f>
        <v>[Manual Entry]</v>
      </c>
    </row>
    <row r="42" spans="1:24" x14ac:dyDescent="0.25">
      <c r="A42" s="9" t="s">
        <v>65</v>
      </c>
      <c r="B42" s="9" t="s">
        <v>66</v>
      </c>
      <c r="C42" t="s">
        <v>138</v>
      </c>
      <c r="D42" s="9" t="s">
        <v>42</v>
      </c>
      <c r="E42" t="s">
        <v>146</v>
      </c>
      <c r="F42" s="9" t="s">
        <v>474</v>
      </c>
      <c r="H42" t="str">
        <v>Output</v>
      </c>
      <c r="I42" t="str" cm="1">
        <f t="array" ref="I42">TRANSPOSE(_xlfn.UNIQUE(_xlfn._xlws.FILTER(tbl_Tower[Sub-Tower],tbl_Tower[Tower]=H42,"")))</f>
        <v>Central Print</v>
      </c>
      <c r="T42" t="str">
        <v>Servers</v>
      </c>
      <c r="U42" t="str" cm="1">
        <f t="array" ref="U42:X42">TRANSPOSE(_xlfn.UNIQUE(_xlfn._xlws.FILTER(tbl_Tower[Sub-Tower Element],tbl_Tower[Sub-Tower]=T42,"")))</f>
        <v>Windows</v>
      </c>
      <c r="V42" t="str">
        <v xml:space="preserve"> Linux</v>
      </c>
      <c r="W42" t="str">
        <v>Public Cloud Compute</v>
      </c>
      <c r="X42" t="str">
        <v>[Manual Entry]</v>
      </c>
    </row>
    <row r="43" spans="1:24" x14ac:dyDescent="0.25">
      <c r="A43" s="9" t="s">
        <v>65</v>
      </c>
      <c r="B43" s="9" t="s">
        <v>67</v>
      </c>
      <c r="C43" t="s">
        <v>138</v>
      </c>
      <c r="D43" s="9" t="s">
        <v>42</v>
      </c>
      <c r="E43" t="s">
        <v>147</v>
      </c>
      <c r="F43" s="9" t="s">
        <v>474</v>
      </c>
      <c r="H43" t="str">
        <v>Platform</v>
      </c>
      <c r="I43" t="str" cm="1">
        <f t="array" ref="I43:N43">TRANSPOSE(_xlfn.UNIQUE(_xlfn._xlws.FILTER(tbl_Tower[Sub-Tower],tbl_Tower[Tower]=H43,"")))</f>
        <v>Database</v>
      </c>
      <c r="J43" t="str">
        <v>Mainframe Database</v>
      </c>
      <c r="K43" t="str">
        <v>Mainframe Middleware</v>
      </c>
      <c r="L43" t="str">
        <v>Middleware</v>
      </c>
      <c r="M43" t="str">
        <v>Container Orchestration</v>
      </c>
      <c r="N43" t="str">
        <v>Big Data</v>
      </c>
      <c r="T43" t="str">
        <v>Unix</v>
      </c>
      <c r="U43" t="str" cm="1">
        <f t="array" ref="U43">TRANSPOSE(_xlfn.UNIQUE(_xlfn._xlws.FILTER(tbl_Tower[Sub-Tower Element],tbl_Tower[Sub-Tower]=T43,"")))</f>
        <v>[Manual Entry]</v>
      </c>
    </row>
    <row r="44" spans="1:24" x14ac:dyDescent="0.25">
      <c r="A44" s="9" t="s">
        <v>65</v>
      </c>
      <c r="B44" s="9" t="s">
        <v>68</v>
      </c>
      <c r="C44" t="s">
        <v>138</v>
      </c>
      <c r="D44" s="9" t="s">
        <v>42</v>
      </c>
      <c r="E44" t="s">
        <v>148</v>
      </c>
      <c r="F44" s="9" t="s">
        <v>474</v>
      </c>
      <c r="H44" t="str">
        <v>Security &amp; Compliance</v>
      </c>
      <c r="I44" t="str" cm="1">
        <f t="array" ref="I44:K44">TRANSPOSE(_xlfn.UNIQUE(_xlfn._xlws.FILTER(tbl_Tower[Sub-Tower],tbl_Tower[Tower]=H44,"")))</f>
        <v>Compliance</v>
      </c>
      <c r="J44" t="str">
        <v>Disaster Recovery</v>
      </c>
      <c r="K44" t="str">
        <v>Security</v>
      </c>
      <c r="T44" t="str">
        <v>Enterprise Data Center</v>
      </c>
      <c r="U44" t="str" cm="1">
        <f t="array" ref="U44">TRANSPOSE(_xlfn.UNIQUE(_xlfn._xlws.FILTER(tbl_Tower[Sub-Tower Element],tbl_Tower[Sub-Tower]=T44,"")))</f>
        <v>[Manual Entry]</v>
      </c>
    </row>
    <row r="45" spans="1:24" x14ac:dyDescent="0.25">
      <c r="A45" s="9" t="s">
        <v>65</v>
      </c>
      <c r="B45" s="9" t="s">
        <v>69</v>
      </c>
      <c r="C45" t="s">
        <v>138</v>
      </c>
      <c r="D45" s="9" t="s">
        <v>42</v>
      </c>
      <c r="E45" t="s">
        <v>149</v>
      </c>
      <c r="F45" s="9" t="s">
        <v>474</v>
      </c>
      <c r="H45" t="str">
        <v>Storage</v>
      </c>
      <c r="I45" t="str" cm="1">
        <f t="array" ref="I45:L45">TRANSPOSE(_xlfn.UNIQUE(_xlfn._xlws.FILTER(tbl_Tower[Sub-Tower],tbl_Tower[Tower]=H45,"")))</f>
        <v>Mainframe Offline Storage</v>
      </c>
      <c r="J45" t="str">
        <v>Mainframe Online Storage</v>
      </c>
      <c r="K45" t="str">
        <v>Offline Storage</v>
      </c>
      <c r="L45" t="str">
        <v>Online Storage</v>
      </c>
      <c r="T45" t="str">
        <v>Other Facilities</v>
      </c>
      <c r="U45" t="str" cm="1">
        <f t="array" ref="U45">TRANSPOSE(_xlfn.UNIQUE(_xlfn._xlws.FILTER(tbl_Tower[Sub-Tower Element],tbl_Tower[Sub-Tower]=T45,"")))</f>
        <v>[Manual Entry]</v>
      </c>
    </row>
    <row r="46" spans="1:24" x14ac:dyDescent="0.25">
      <c r="A46" s="9" t="s">
        <v>65</v>
      </c>
      <c r="B46" s="9" t="s">
        <v>70</v>
      </c>
      <c r="C46" s="9" t="s">
        <v>127</v>
      </c>
      <c r="D46" s="9" t="s">
        <v>42</v>
      </c>
      <c r="E46" t="s">
        <v>150</v>
      </c>
      <c r="F46" s="9" t="s">
        <v>474</v>
      </c>
      <c r="T46" t="str">
        <v>Client Management</v>
      </c>
      <c r="U46" t="str" cm="1">
        <f t="array" ref="U46">TRANSPOSE(_xlfn.UNIQUE(_xlfn._xlws.FILTER(tbl_Tower[Sub-Tower Element],tbl_Tower[Sub-Tower]=T46,"")))</f>
        <v>[Manual Entry]</v>
      </c>
    </row>
    <row r="47" spans="1:24" x14ac:dyDescent="0.25">
      <c r="A47" s="9" t="s">
        <v>65</v>
      </c>
      <c r="B47" s="9" t="s">
        <v>70</v>
      </c>
      <c r="C47" t="s">
        <v>128</v>
      </c>
      <c r="D47" s="9" t="s">
        <v>42</v>
      </c>
      <c r="E47" t="s">
        <v>150</v>
      </c>
      <c r="F47" s="9" t="s">
        <v>474</v>
      </c>
      <c r="T47" t="str">
        <v>IT Service Management</v>
      </c>
      <c r="U47" t="str" cm="1">
        <f t="array" ref="U47">TRANSPOSE(_xlfn.UNIQUE(_xlfn._xlws.FILTER(tbl_Tower[Sub-Tower Element],tbl_Tower[Sub-Tower]=T47,"")))</f>
        <v>[Manual Entry]</v>
      </c>
    </row>
    <row r="48" spans="1:24" x14ac:dyDescent="0.25">
      <c r="A48" s="9" t="s">
        <v>65</v>
      </c>
      <c r="B48" s="9" t="s">
        <v>70</v>
      </c>
      <c r="C48" s="9" t="s">
        <v>116</v>
      </c>
      <c r="D48" s="9" t="s">
        <v>137</v>
      </c>
      <c r="E48" t="s">
        <v>151</v>
      </c>
      <c r="F48" s="9" t="s">
        <v>474</v>
      </c>
      <c r="T48" t="str">
        <v>Operations Center</v>
      </c>
      <c r="U48" t="str" cm="1">
        <f t="array" ref="U48:V48">TRANSPOSE(_xlfn.UNIQUE(_xlfn._xlws.FILTER(tbl_Tower[Sub-Tower Element],tbl_Tower[Sub-Tower]=T48,"")))</f>
        <v>Public Cloud Operations</v>
      </c>
      <c r="V48" t="str">
        <v>[Manual Entry]</v>
      </c>
    </row>
    <row r="49" spans="1:24" x14ac:dyDescent="0.25">
      <c r="A49" s="9" t="s">
        <v>65</v>
      </c>
      <c r="B49" s="9" t="s">
        <v>70</v>
      </c>
      <c r="C49" t="s">
        <v>138</v>
      </c>
      <c r="D49" s="9" t="s">
        <v>42</v>
      </c>
      <c r="E49" t="s">
        <v>150</v>
      </c>
      <c r="F49" s="9" t="s">
        <v>474</v>
      </c>
      <c r="T49" t="str">
        <v>Program, Product &amp; Project Management</v>
      </c>
      <c r="U49" t="str" cm="1">
        <f t="array" ref="U49">TRANSPOSE(_xlfn.UNIQUE(_xlfn._xlws.FILTER(tbl_Tower[Sub-Tower Element],tbl_Tower[Sub-Tower]=T49,"")))</f>
        <v>[Manual Entry]</v>
      </c>
    </row>
    <row r="50" spans="1:24" x14ac:dyDescent="0.25">
      <c r="A50" s="9" t="s">
        <v>65</v>
      </c>
      <c r="B50" s="9" t="s">
        <v>71</v>
      </c>
      <c r="C50" t="s">
        <v>138</v>
      </c>
      <c r="D50" s="9" t="s">
        <v>42</v>
      </c>
      <c r="E50" t="s">
        <v>152</v>
      </c>
      <c r="F50" s="9" t="s">
        <v>474</v>
      </c>
      <c r="T50" t="str">
        <v>Conferencing &amp; AV</v>
      </c>
      <c r="U50" t="str" cm="1">
        <f t="array" ref="U50">TRANSPOSE(_xlfn.UNIQUE(_xlfn._xlws.FILTER(tbl_Tower[Sub-Tower Element],tbl_Tower[Sub-Tower]=T50,"")))</f>
        <v>[Manual Entry]</v>
      </c>
    </row>
    <row r="51" spans="1:24" x14ac:dyDescent="0.25">
      <c r="A51" s="9" t="s">
        <v>72</v>
      </c>
      <c r="B51" s="9" t="s">
        <v>73</v>
      </c>
      <c r="C51" t="s">
        <v>138</v>
      </c>
      <c r="D51" s="9" t="s">
        <v>42</v>
      </c>
      <c r="E51" t="s">
        <v>153</v>
      </c>
      <c r="F51" s="9" t="s">
        <v>474</v>
      </c>
      <c r="T51" t="str">
        <v>Deskside Support</v>
      </c>
      <c r="U51" t="str" cm="1">
        <f t="array" ref="U51">TRANSPOSE(_xlfn.UNIQUE(_xlfn._xlws.FILTER(tbl_Tower[Sub-Tower Element],tbl_Tower[Sub-Tower]=T51,"")))</f>
        <v>[Manual Entry]</v>
      </c>
    </row>
    <row r="52" spans="1:24" x14ac:dyDescent="0.25">
      <c r="A52" s="9" t="s">
        <v>72</v>
      </c>
      <c r="B52" s="9" t="s">
        <v>74</v>
      </c>
      <c r="C52" t="s">
        <v>138</v>
      </c>
      <c r="D52" s="9" t="s">
        <v>42</v>
      </c>
      <c r="E52" t="s">
        <v>154</v>
      </c>
      <c r="F52" s="9" t="s">
        <v>474</v>
      </c>
      <c r="T52" t="str">
        <v>End User Software</v>
      </c>
      <c r="U52" t="str" cm="1">
        <f t="array" ref="U52:X52">TRANSPOSE(_xlfn.UNIQUE(_xlfn._xlws.FILTER(tbl_Tower[Sub-Tower Element],tbl_Tower[Sub-Tower]=T52,"")))</f>
        <v>Productivity</v>
      </c>
      <c r="V52" t="str">
        <v>Communication</v>
      </c>
      <c r="W52" t="str">
        <v>Collaboration</v>
      </c>
      <c r="X52" t="str">
        <v>[Manual Entry]</v>
      </c>
    </row>
    <row r="53" spans="1:24" x14ac:dyDescent="0.25">
      <c r="A53" s="9" t="s">
        <v>75</v>
      </c>
      <c r="B53" s="9" t="s">
        <v>76</v>
      </c>
      <c r="C53" t="s">
        <v>138</v>
      </c>
      <c r="D53" s="9" t="s">
        <v>42</v>
      </c>
      <c r="E53" t="s">
        <v>155</v>
      </c>
      <c r="F53" s="9" t="s">
        <v>474</v>
      </c>
      <c r="T53" t="str">
        <v>IT Help Desk</v>
      </c>
      <c r="U53" t="str" cm="1">
        <f t="array" ref="U53">TRANSPOSE(_xlfn.UNIQUE(_xlfn._xlws.FILTER(tbl_Tower[Sub-Tower Element],tbl_Tower[Sub-Tower]=T53,"")))</f>
        <v>[Manual Entry]</v>
      </c>
    </row>
    <row r="54" spans="1:24" x14ac:dyDescent="0.25">
      <c r="A54" s="9" t="s">
        <v>75</v>
      </c>
      <c r="B54" s="9" t="s">
        <v>77</v>
      </c>
      <c r="C54" t="s">
        <v>138</v>
      </c>
      <c r="D54" s="9" t="s">
        <v>42</v>
      </c>
      <c r="E54" t="s">
        <v>156</v>
      </c>
      <c r="F54" s="9" t="s">
        <v>474</v>
      </c>
      <c r="T54" t="str">
        <v>Mobile Devices</v>
      </c>
      <c r="U54" t="str" cm="1">
        <f t="array" ref="U54">TRANSPOSE(_xlfn.UNIQUE(_xlfn._xlws.FILTER(tbl_Tower[Sub-Tower Element],tbl_Tower[Sub-Tower]=T54,"")))</f>
        <v>[Manual Entry]</v>
      </c>
    </row>
    <row r="55" spans="1:24" x14ac:dyDescent="0.25">
      <c r="A55" s="9" t="s">
        <v>75</v>
      </c>
      <c r="B55" s="9" t="s">
        <v>78</v>
      </c>
      <c r="C55" s="9" t="s">
        <v>117</v>
      </c>
      <c r="D55" s="9" t="s">
        <v>137</v>
      </c>
      <c r="E55" t="s">
        <v>158</v>
      </c>
      <c r="F55" s="9" t="s">
        <v>474</v>
      </c>
      <c r="T55" t="str">
        <v>Network Printers</v>
      </c>
      <c r="U55" t="str" cm="1">
        <f t="array" ref="U55">TRANSPOSE(_xlfn.UNIQUE(_xlfn._xlws.FILTER(tbl_Tower[Sub-Tower Element],tbl_Tower[Sub-Tower]=T55,"")))</f>
        <v>[Manual Entry]</v>
      </c>
    </row>
    <row r="56" spans="1:24" x14ac:dyDescent="0.25">
      <c r="A56" s="9" t="s">
        <v>75</v>
      </c>
      <c r="B56" s="9" t="s">
        <v>78</v>
      </c>
      <c r="C56" t="s">
        <v>138</v>
      </c>
      <c r="D56" s="9" t="s">
        <v>42</v>
      </c>
      <c r="E56" t="s">
        <v>157</v>
      </c>
      <c r="F56" s="9" t="s">
        <v>474</v>
      </c>
      <c r="T56" t="str">
        <v>Workspace</v>
      </c>
      <c r="U56" t="str" cm="1">
        <f t="array" ref="U56:V56">TRANSPOSE(_xlfn.UNIQUE(_xlfn._xlws.FILTER(tbl_Tower[Sub-Tower Element],tbl_Tower[Sub-Tower]=T56,"")))</f>
        <v>[Manual Entry]</v>
      </c>
      <c r="V56" t="str">
        <v>Public Cloud Workspace</v>
      </c>
    </row>
    <row r="57" spans="1:24" ht="30" x14ac:dyDescent="0.25">
      <c r="A57" s="9" t="s">
        <v>75</v>
      </c>
      <c r="B57" s="10" t="s">
        <v>79</v>
      </c>
      <c r="C57" t="s">
        <v>138</v>
      </c>
      <c r="D57" s="9" t="s">
        <v>42</v>
      </c>
      <c r="E57" t="s">
        <v>159</v>
      </c>
      <c r="F57" s="9" t="s">
        <v>474</v>
      </c>
      <c r="T57" t="str">
        <v>Enterprise Architecture</v>
      </c>
      <c r="U57" t="str" cm="1">
        <f t="array" ref="U57">TRANSPOSE(_xlfn.UNIQUE(_xlfn._xlws.FILTER(tbl_Tower[Sub-Tower Element],tbl_Tower[Sub-Tower]=T57,"")))</f>
        <v>[Manual Entry]</v>
      </c>
    </row>
    <row r="58" spans="1:24" x14ac:dyDescent="0.25">
      <c r="A58" s="9" t="s">
        <v>80</v>
      </c>
      <c r="B58" s="9" t="s">
        <v>81</v>
      </c>
      <c r="C58" t="s">
        <v>138</v>
      </c>
      <c r="D58" s="9" t="s">
        <v>42</v>
      </c>
      <c r="E58" t="s">
        <v>160</v>
      </c>
      <c r="F58" s="9" t="s">
        <v>474</v>
      </c>
      <c r="T58" t="str">
        <v>IT Finance</v>
      </c>
      <c r="U58" t="str" cm="1">
        <f t="array" ref="U58">TRANSPOSE(_xlfn.UNIQUE(_xlfn._xlws.FILTER(tbl_Tower[Sub-Tower Element],tbl_Tower[Sub-Tower]=T58,"")))</f>
        <v>[Manual Entry]</v>
      </c>
    </row>
    <row r="59" spans="1:24" x14ac:dyDescent="0.25">
      <c r="A59" s="9" t="s">
        <v>80</v>
      </c>
      <c r="B59" s="9" t="s">
        <v>82</v>
      </c>
      <c r="C59" t="s">
        <v>138</v>
      </c>
      <c r="D59" s="9" t="s">
        <v>42</v>
      </c>
      <c r="E59" t="s">
        <v>161</v>
      </c>
      <c r="F59" s="9" t="s">
        <v>474</v>
      </c>
      <c r="T59" t="str">
        <v>IT Management &amp; Strategic Planning</v>
      </c>
      <c r="U59" t="str" cm="1">
        <f t="array" ref="U59">TRANSPOSE(_xlfn.UNIQUE(_xlfn._xlws.FILTER(tbl_Tower[Sub-Tower Element],tbl_Tower[Sub-Tower]=T59,"")))</f>
        <v>[Manual Entry]</v>
      </c>
    </row>
    <row r="60" spans="1:24" x14ac:dyDescent="0.25">
      <c r="A60" s="9" t="s">
        <v>80</v>
      </c>
      <c r="B60" s="9" t="s">
        <v>83</v>
      </c>
      <c r="C60" s="9" t="s">
        <v>129</v>
      </c>
      <c r="D60" s="9" t="s">
        <v>42</v>
      </c>
      <c r="E60" t="s">
        <v>162</v>
      </c>
      <c r="F60" s="9" t="s">
        <v>474</v>
      </c>
      <c r="T60" t="str">
        <v>IT Vendor Management</v>
      </c>
      <c r="U60" t="str" cm="1">
        <f t="array" ref="U60">TRANSPOSE(_xlfn.UNIQUE(_xlfn._xlws.FILTER(tbl_Tower[Sub-Tower Element],tbl_Tower[Sub-Tower]=T60,"")))</f>
        <v>[Manual Entry]</v>
      </c>
    </row>
    <row r="61" spans="1:24" x14ac:dyDescent="0.25">
      <c r="A61" s="9" t="s">
        <v>80</v>
      </c>
      <c r="B61" s="9" t="s">
        <v>83</v>
      </c>
      <c r="C61" t="s">
        <v>133</v>
      </c>
      <c r="D61" s="9" t="s">
        <v>42</v>
      </c>
      <c r="E61" t="s">
        <v>162</v>
      </c>
      <c r="F61" s="9" t="s">
        <v>474</v>
      </c>
      <c r="T61" t="str">
        <v>LAN/WAN</v>
      </c>
      <c r="U61" t="str" cm="1">
        <f t="array" ref="U61:X61">TRANSPOSE(_xlfn.UNIQUE(_xlfn._xlws.FILTER(tbl_Tower[Sub-Tower Element],tbl_Tower[Sub-Tower]=T61,"")))</f>
        <v>LAN</v>
      </c>
      <c r="V61" t="str">
        <v>WAN</v>
      </c>
      <c r="W61" t="str">
        <v>Public Cloud Network</v>
      </c>
      <c r="X61" t="str">
        <v>[Manual Entry]</v>
      </c>
    </row>
    <row r="62" spans="1:24" x14ac:dyDescent="0.25">
      <c r="A62" s="9" t="s">
        <v>80</v>
      </c>
      <c r="B62" s="9" t="s">
        <v>83</v>
      </c>
      <c r="C62" t="s">
        <v>134</v>
      </c>
      <c r="D62" s="9" t="s">
        <v>42</v>
      </c>
      <c r="E62" t="s">
        <v>162</v>
      </c>
      <c r="F62" s="9" t="s">
        <v>474</v>
      </c>
      <c r="T62" t="str">
        <v>Transport</v>
      </c>
      <c r="U62" t="str" cm="1">
        <f t="array" ref="U62:X62">TRANSPOSE(_xlfn.UNIQUE(_xlfn._xlws.FILTER(tbl_Tower[Sub-Tower Element],tbl_Tower[Sub-Tower]=T62,"")))</f>
        <v>Data Transport</v>
      </c>
      <c r="V62" t="str">
        <v>Voice Transport</v>
      </c>
      <c r="W62" t="str">
        <v>Public Cloud Network</v>
      </c>
      <c r="X62" t="str">
        <v>[Manual Entry]</v>
      </c>
    </row>
    <row r="63" spans="1:24" x14ac:dyDescent="0.25">
      <c r="A63" s="9" t="s">
        <v>80</v>
      </c>
      <c r="B63" s="9" t="s">
        <v>83</v>
      </c>
      <c r="C63" t="s">
        <v>138</v>
      </c>
      <c r="D63" s="9" t="s">
        <v>42</v>
      </c>
      <c r="E63" t="s">
        <v>162</v>
      </c>
      <c r="F63" s="9" t="s">
        <v>474</v>
      </c>
      <c r="T63" t="str">
        <v>Voice</v>
      </c>
      <c r="U63" t="str" cm="1">
        <f t="array" ref="U63">TRANSPOSE(_xlfn.UNIQUE(_xlfn._xlws.FILTER(tbl_Tower[Sub-Tower Element],tbl_Tower[Sub-Tower]=T63,"")))</f>
        <v>[Manual Entry]</v>
      </c>
    </row>
    <row r="64" spans="1:24" x14ac:dyDescent="0.25">
      <c r="A64" s="9" t="s">
        <v>80</v>
      </c>
      <c r="B64" s="9" t="s">
        <v>84</v>
      </c>
      <c r="C64" t="s">
        <v>138</v>
      </c>
      <c r="D64" s="9" t="s">
        <v>42</v>
      </c>
      <c r="E64" t="s">
        <v>163</v>
      </c>
      <c r="F64" s="9" t="s">
        <v>474</v>
      </c>
      <c r="T64" t="str">
        <v>Central Print</v>
      </c>
      <c r="U64" t="str" cm="1">
        <f t="array" ref="U64">TRANSPOSE(_xlfn.UNIQUE(_xlfn._xlws.FILTER(tbl_Tower[Sub-Tower Element],tbl_Tower[Sub-Tower]=T64,"")))</f>
        <v>[Manual Entry]</v>
      </c>
    </row>
    <row r="65" spans="1:23" x14ac:dyDescent="0.25">
      <c r="A65" s="9" t="s">
        <v>80</v>
      </c>
      <c r="B65" s="9" t="s">
        <v>85</v>
      </c>
      <c r="C65" t="s">
        <v>138</v>
      </c>
      <c r="D65" s="9" t="s">
        <v>42</v>
      </c>
      <c r="E65" t="s">
        <v>164</v>
      </c>
      <c r="F65" s="9" t="s">
        <v>474</v>
      </c>
      <c r="T65" t="str">
        <v>Database</v>
      </c>
      <c r="U65" t="str" cm="1">
        <f t="array" ref="U65:W65">TRANSPOSE(_xlfn.UNIQUE(_xlfn._xlws.FILTER(tbl_Tower[Sub-Tower Element],tbl_Tower[Sub-Tower]=T65,"")))</f>
        <v>Database</v>
      </c>
      <c r="V65" t="str">
        <v>Public Cloud Database</v>
      </c>
      <c r="W65" t="str">
        <v>[Manual Entry]</v>
      </c>
    </row>
    <row r="66" spans="1:23" x14ac:dyDescent="0.25">
      <c r="A66" s="9" t="s">
        <v>80</v>
      </c>
      <c r="B66" s="9" t="s">
        <v>86</v>
      </c>
      <c r="C66" t="s">
        <v>138</v>
      </c>
      <c r="D66" s="9" t="s">
        <v>42</v>
      </c>
      <c r="E66" t="s">
        <v>165</v>
      </c>
      <c r="F66" s="9" t="s">
        <v>474</v>
      </c>
      <c r="T66" t="str">
        <v>Mainframe Database</v>
      </c>
      <c r="U66" t="str" cm="1">
        <f t="array" ref="U66">TRANSPOSE(_xlfn.UNIQUE(_xlfn._xlws.FILTER(tbl_Tower[Sub-Tower Element],tbl_Tower[Sub-Tower]=T66,"")))</f>
        <v>[Manual Entry]</v>
      </c>
    </row>
    <row r="67" spans="1:23" x14ac:dyDescent="0.25">
      <c r="A67" s="9" t="s">
        <v>80</v>
      </c>
      <c r="B67" s="9" t="s">
        <v>87</v>
      </c>
      <c r="C67" t="s">
        <v>138</v>
      </c>
      <c r="D67" s="9" t="s">
        <v>42</v>
      </c>
      <c r="E67" t="s">
        <v>166</v>
      </c>
      <c r="F67" s="9" t="s">
        <v>474</v>
      </c>
      <c r="T67" t="str">
        <v>Mainframe Middleware</v>
      </c>
      <c r="U67" t="str" cm="1">
        <f t="array" ref="U67">TRANSPOSE(_xlfn.UNIQUE(_xlfn._xlws.FILTER(tbl_Tower[Sub-Tower Element],tbl_Tower[Sub-Tower]=T67,"")))</f>
        <v>[Manual Entry]</v>
      </c>
    </row>
    <row r="68" spans="1:23" x14ac:dyDescent="0.25">
      <c r="A68" s="9" t="s">
        <v>80</v>
      </c>
      <c r="B68" s="9" t="s">
        <v>87</v>
      </c>
      <c r="C68" s="9" t="s">
        <v>118</v>
      </c>
      <c r="D68" s="9" t="s">
        <v>137</v>
      </c>
      <c r="E68" t="s">
        <v>167</v>
      </c>
      <c r="F68" s="9" t="s">
        <v>474</v>
      </c>
      <c r="T68" t="str">
        <v>Middleware</v>
      </c>
      <c r="U68" t="str" cm="1">
        <f t="array" ref="U68:V68">TRANSPOSE(_xlfn.UNIQUE(_xlfn._xlws.FILTER(tbl_Tower[Sub-Tower Element],tbl_Tower[Sub-Tower]=T68,"")))</f>
        <v>Public Cloud Middleware</v>
      </c>
      <c r="V68" t="str">
        <v>[Manual Entry]</v>
      </c>
    </row>
    <row r="69" spans="1:23" x14ac:dyDescent="0.25">
      <c r="A69" s="9" t="s">
        <v>80</v>
      </c>
      <c r="B69" s="9" t="s">
        <v>87</v>
      </c>
      <c r="C69" t="s">
        <v>138</v>
      </c>
      <c r="D69" s="9" t="s">
        <v>42</v>
      </c>
      <c r="E69" t="s">
        <v>166</v>
      </c>
      <c r="F69" s="9" t="s">
        <v>474</v>
      </c>
      <c r="T69" t="str">
        <v>Container Orchestration</v>
      </c>
      <c r="U69" t="str" cm="1">
        <f t="array" ref="U69">TRANSPOSE(_xlfn.UNIQUE(_xlfn._xlws.FILTER(tbl_Tower[Sub-Tower Element],tbl_Tower[Sub-Tower]=T69,"")))</f>
        <v>[Manual Entry]</v>
      </c>
    </row>
    <row r="70" spans="1:23" x14ac:dyDescent="0.25">
      <c r="A70" s="9" t="s">
        <v>88</v>
      </c>
      <c r="B70" s="9" t="s">
        <v>89</v>
      </c>
      <c r="C70" t="s">
        <v>138</v>
      </c>
      <c r="D70" s="9" t="s">
        <v>42</v>
      </c>
      <c r="E70" t="s">
        <v>168</v>
      </c>
      <c r="F70" s="9" t="s">
        <v>474</v>
      </c>
      <c r="T70" t="str">
        <v>Big Data</v>
      </c>
      <c r="U70" t="str" cm="1">
        <f t="array" ref="U70">TRANSPOSE(_xlfn.UNIQUE(_xlfn._xlws.FILTER(tbl_Tower[Sub-Tower Element],tbl_Tower[Sub-Tower]=T70,"")))</f>
        <v>[Manual Entry]</v>
      </c>
    </row>
    <row r="71" spans="1:23" x14ac:dyDescent="0.25">
      <c r="A71" s="9" t="s">
        <v>88</v>
      </c>
      <c r="B71" s="9" t="s">
        <v>90</v>
      </c>
      <c r="C71" t="s">
        <v>138</v>
      </c>
      <c r="D71" s="9" t="s">
        <v>42</v>
      </c>
      <c r="E71" t="s">
        <v>169</v>
      </c>
      <c r="F71" s="9" t="s">
        <v>474</v>
      </c>
      <c r="T71" t="str">
        <v>Compliance</v>
      </c>
      <c r="U71" t="str" cm="1">
        <f t="array" ref="U71">TRANSPOSE(_xlfn.UNIQUE(_xlfn._xlws.FILTER(tbl_Tower[Sub-Tower Element],tbl_Tower[Sub-Tower]=T71,"")))</f>
        <v>[Manual Entry]</v>
      </c>
    </row>
    <row r="72" spans="1:23" x14ac:dyDescent="0.25">
      <c r="A72" s="9" t="s">
        <v>88</v>
      </c>
      <c r="B72" s="9" t="s">
        <v>91</v>
      </c>
      <c r="C72" t="s">
        <v>138</v>
      </c>
      <c r="D72" s="9" t="s">
        <v>42</v>
      </c>
      <c r="E72" t="s">
        <v>170</v>
      </c>
      <c r="F72" s="9" t="s">
        <v>474</v>
      </c>
      <c r="T72" t="str">
        <v>Disaster Recovery</v>
      </c>
      <c r="U72" t="str" cm="1">
        <f t="array" ref="U72:V72">TRANSPOSE(_xlfn.UNIQUE(_xlfn._xlws.FILTER(tbl_Tower[Sub-Tower Element],tbl_Tower[Sub-Tower]=T72,"")))</f>
        <v>[Manual Entry]</v>
      </c>
      <c r="V72" t="str">
        <v>Public Cloud Disaster Recovery</v>
      </c>
    </row>
    <row r="73" spans="1:23" x14ac:dyDescent="0.25">
      <c r="A73" s="9" t="s">
        <v>88</v>
      </c>
      <c r="B73" s="9" t="s">
        <v>92</v>
      </c>
      <c r="C73" t="s">
        <v>138</v>
      </c>
      <c r="D73" s="9" t="s">
        <v>42</v>
      </c>
      <c r="E73" t="s">
        <v>171</v>
      </c>
      <c r="F73" s="9" t="s">
        <v>474</v>
      </c>
      <c r="T73" t="str">
        <v>Security</v>
      </c>
      <c r="U73" t="str" cm="1">
        <f t="array" ref="U73:V73">TRANSPOSE(_xlfn.UNIQUE(_xlfn._xlws.FILTER(tbl_Tower[Sub-Tower Element],tbl_Tower[Sub-Tower]=T73,"")))</f>
        <v>[Manual Entry]</v>
      </c>
      <c r="V73" t="str">
        <v>Public Cloud Security</v>
      </c>
    </row>
    <row r="74" spans="1:23" x14ac:dyDescent="0.25">
      <c r="A74" s="9" t="s">
        <v>93</v>
      </c>
      <c r="B74" s="9" t="s">
        <v>94</v>
      </c>
      <c r="C74" s="9" t="s">
        <v>130</v>
      </c>
      <c r="D74" s="9" t="s">
        <v>42</v>
      </c>
      <c r="E74" t="s">
        <v>172</v>
      </c>
      <c r="F74" s="9" t="s">
        <v>474</v>
      </c>
      <c r="T74" t="str">
        <v>Mainframe Offline Storage</v>
      </c>
      <c r="U74" t="str" cm="1">
        <f t="array" ref="U74">TRANSPOSE(_xlfn.UNIQUE(_xlfn._xlws.FILTER(tbl_Tower[Sub-Tower Element],tbl_Tower[Sub-Tower]=T74,"")))</f>
        <v>[Manual Entry]</v>
      </c>
    </row>
    <row r="75" spans="1:23" x14ac:dyDescent="0.25">
      <c r="A75" s="9" t="s">
        <v>93</v>
      </c>
      <c r="B75" s="9" t="s">
        <v>94</v>
      </c>
      <c r="C75" t="s">
        <v>135</v>
      </c>
      <c r="D75" s="9" t="s">
        <v>42</v>
      </c>
      <c r="E75" t="s">
        <v>172</v>
      </c>
      <c r="F75" s="9" t="s">
        <v>474</v>
      </c>
      <c r="T75" t="str">
        <v>Mainframe Online Storage</v>
      </c>
      <c r="U75" t="str" cm="1">
        <f t="array" ref="U75">TRANSPOSE(_xlfn.UNIQUE(_xlfn._xlws.FILTER(tbl_Tower[Sub-Tower Element],tbl_Tower[Sub-Tower]=T75,"")))</f>
        <v>[Manual Entry]</v>
      </c>
    </row>
    <row r="76" spans="1:23" x14ac:dyDescent="0.25">
      <c r="A76" s="9" t="s">
        <v>93</v>
      </c>
      <c r="B76" s="9" t="s">
        <v>94</v>
      </c>
      <c r="C76" s="9" t="s">
        <v>119</v>
      </c>
      <c r="D76" s="9" t="s">
        <v>137</v>
      </c>
      <c r="E76" t="s">
        <v>173</v>
      </c>
      <c r="F76" s="9" t="s">
        <v>474</v>
      </c>
      <c r="T76" t="str">
        <v>Offline Storage</v>
      </c>
      <c r="U76" t="str" cm="1">
        <f t="array" ref="U76:V76">TRANSPOSE(_xlfn.UNIQUE(_xlfn._xlws.FILTER(tbl_Tower[Sub-Tower Element],tbl_Tower[Sub-Tower]=T76,"")))</f>
        <v>[Manual Entry]</v>
      </c>
      <c r="V76" t="str">
        <v>Public Cloud Archive</v>
      </c>
    </row>
    <row r="77" spans="1:23" x14ac:dyDescent="0.25">
      <c r="A77" s="9" t="s">
        <v>93</v>
      </c>
      <c r="B77" s="9" t="s">
        <v>94</v>
      </c>
      <c r="C77" t="s">
        <v>138</v>
      </c>
      <c r="D77" s="9" t="s">
        <v>42</v>
      </c>
      <c r="E77" t="s">
        <v>172</v>
      </c>
      <c r="F77" s="9" t="s">
        <v>474</v>
      </c>
      <c r="T77" t="str">
        <v>Online Storage</v>
      </c>
      <c r="U77" t="str" cm="1">
        <f t="array" ref="U77:V77">TRANSPOSE(_xlfn.UNIQUE(_xlfn._xlws.FILTER(tbl_Tower[Sub-Tower Element],tbl_Tower[Sub-Tower]=T77,"")))</f>
        <v>[Manual Entry]</v>
      </c>
      <c r="V77" t="str">
        <v>Public Cloud Storage</v>
      </c>
    </row>
    <row r="78" spans="1:23" x14ac:dyDescent="0.25">
      <c r="A78" s="9" t="s">
        <v>93</v>
      </c>
      <c r="B78" s="9" t="s">
        <v>95</v>
      </c>
      <c r="C78" s="9" t="s">
        <v>131</v>
      </c>
      <c r="D78" s="9" t="s">
        <v>42</v>
      </c>
      <c r="E78" t="s">
        <v>174</v>
      </c>
      <c r="F78" s="9" t="s">
        <v>474</v>
      </c>
    </row>
    <row r="79" spans="1:23" x14ac:dyDescent="0.25">
      <c r="A79" s="9" t="s">
        <v>93</v>
      </c>
      <c r="B79" s="9" t="s">
        <v>95</v>
      </c>
      <c r="C79" t="s">
        <v>136</v>
      </c>
      <c r="D79" s="9" t="s">
        <v>42</v>
      </c>
      <c r="E79" t="s">
        <v>174</v>
      </c>
      <c r="F79" s="9" t="s">
        <v>474</v>
      </c>
    </row>
    <row r="80" spans="1:23" x14ac:dyDescent="0.25">
      <c r="A80" s="9" t="s">
        <v>93</v>
      </c>
      <c r="B80" s="9" t="s">
        <v>95</v>
      </c>
      <c r="C80" s="9" t="s">
        <v>119</v>
      </c>
      <c r="D80" s="9" t="s">
        <v>137</v>
      </c>
      <c r="E80" t="s">
        <v>173</v>
      </c>
      <c r="F80" s="9" t="s">
        <v>474</v>
      </c>
    </row>
    <row r="81" spans="1:6" x14ac:dyDescent="0.25">
      <c r="A81" s="9" t="s">
        <v>93</v>
      </c>
      <c r="B81" s="9" t="s">
        <v>95</v>
      </c>
      <c r="C81" t="s">
        <v>138</v>
      </c>
      <c r="D81" s="9" t="s">
        <v>42</v>
      </c>
      <c r="E81" t="s">
        <v>174</v>
      </c>
      <c r="F81" s="9" t="s">
        <v>474</v>
      </c>
    </row>
    <row r="82" spans="1:6" x14ac:dyDescent="0.25">
      <c r="A82" s="9" t="s">
        <v>93</v>
      </c>
      <c r="B82" s="9" t="s">
        <v>96</v>
      </c>
      <c r="C82" t="s">
        <v>138</v>
      </c>
      <c r="D82" s="9" t="s">
        <v>42</v>
      </c>
      <c r="E82" t="s">
        <v>175</v>
      </c>
      <c r="F82" s="9" t="s">
        <v>474</v>
      </c>
    </row>
    <row r="83" spans="1:6" x14ac:dyDescent="0.25">
      <c r="A83" s="9" t="s">
        <v>97</v>
      </c>
      <c r="B83" s="9" t="s">
        <v>98</v>
      </c>
      <c r="C83" t="s">
        <v>138</v>
      </c>
      <c r="D83" s="9" t="s">
        <v>42</v>
      </c>
      <c r="E83" t="s">
        <v>176</v>
      </c>
      <c r="F83" s="9" t="s">
        <v>474</v>
      </c>
    </row>
    <row r="84" spans="1:6" x14ac:dyDescent="0.25">
      <c r="A84" s="9" t="s">
        <v>99</v>
      </c>
      <c r="B84" s="9" t="s">
        <v>100</v>
      </c>
      <c r="C84" s="9" t="s">
        <v>100</v>
      </c>
      <c r="D84" s="9" t="s">
        <v>42</v>
      </c>
      <c r="E84" t="s">
        <v>177</v>
      </c>
      <c r="F84" s="9" t="s">
        <v>474</v>
      </c>
    </row>
    <row r="85" spans="1:6" x14ac:dyDescent="0.25">
      <c r="A85" s="9" t="s">
        <v>99</v>
      </c>
      <c r="B85" s="9" t="s">
        <v>100</v>
      </c>
      <c r="C85" s="9" t="s">
        <v>120</v>
      </c>
      <c r="D85" s="9" t="s">
        <v>137</v>
      </c>
      <c r="E85" t="s">
        <v>178</v>
      </c>
      <c r="F85" s="9" t="s">
        <v>474</v>
      </c>
    </row>
    <row r="86" spans="1:6" x14ac:dyDescent="0.25">
      <c r="A86" s="9" t="s">
        <v>99</v>
      </c>
      <c r="B86" s="9" t="s">
        <v>100</v>
      </c>
      <c r="C86" t="s">
        <v>138</v>
      </c>
      <c r="D86" s="9" t="s">
        <v>42</v>
      </c>
      <c r="E86" t="s">
        <v>177</v>
      </c>
      <c r="F86" s="9" t="s">
        <v>474</v>
      </c>
    </row>
    <row r="87" spans="1:6" x14ac:dyDescent="0.25">
      <c r="A87" s="9" t="s">
        <v>99</v>
      </c>
      <c r="B87" s="9" t="s">
        <v>101</v>
      </c>
      <c r="C87" t="s">
        <v>138</v>
      </c>
      <c r="D87" s="9" t="s">
        <v>42</v>
      </c>
      <c r="E87" t="s">
        <v>179</v>
      </c>
      <c r="F87" s="9" t="s">
        <v>474</v>
      </c>
    </row>
    <row r="88" spans="1:6" x14ac:dyDescent="0.25">
      <c r="A88" s="9" t="s">
        <v>99</v>
      </c>
      <c r="B88" s="9" t="s">
        <v>102</v>
      </c>
      <c r="C88" t="s">
        <v>138</v>
      </c>
      <c r="D88" s="9" t="s">
        <v>42</v>
      </c>
      <c r="E88" t="s">
        <v>180</v>
      </c>
      <c r="F88" s="9" t="s">
        <v>474</v>
      </c>
    </row>
    <row r="89" spans="1:6" x14ac:dyDescent="0.25">
      <c r="A89" s="9" t="s">
        <v>99</v>
      </c>
      <c r="B89" s="9" t="s">
        <v>103</v>
      </c>
      <c r="C89" s="9" t="s">
        <v>121</v>
      </c>
      <c r="D89" s="9" t="s">
        <v>137</v>
      </c>
      <c r="E89" t="s">
        <v>182</v>
      </c>
      <c r="F89" s="9" t="s">
        <v>474</v>
      </c>
    </row>
    <row r="90" spans="1:6" x14ac:dyDescent="0.25">
      <c r="A90" s="9" t="s">
        <v>99</v>
      </c>
      <c r="B90" s="9" t="s">
        <v>103</v>
      </c>
      <c r="C90" t="s">
        <v>138</v>
      </c>
      <c r="D90" s="9" t="s">
        <v>42</v>
      </c>
      <c r="E90" t="s">
        <v>181</v>
      </c>
      <c r="F90" s="9" t="s">
        <v>474</v>
      </c>
    </row>
    <row r="91" spans="1:6" x14ac:dyDescent="0.25">
      <c r="A91" s="9" t="s">
        <v>99</v>
      </c>
      <c r="B91" t="s">
        <v>104</v>
      </c>
      <c r="C91" t="s">
        <v>138</v>
      </c>
      <c r="D91" s="9" t="s">
        <v>42</v>
      </c>
      <c r="E91" t="s">
        <v>183</v>
      </c>
      <c r="F91" s="9" t="s">
        <v>474</v>
      </c>
    </row>
    <row r="92" spans="1:6" x14ac:dyDescent="0.25">
      <c r="A92" s="9" t="s">
        <v>99</v>
      </c>
      <c r="B92" t="s">
        <v>105</v>
      </c>
      <c r="C92" t="s">
        <v>138</v>
      </c>
      <c r="D92" s="9" t="s">
        <v>42</v>
      </c>
      <c r="E92" t="s">
        <v>184</v>
      </c>
      <c r="F92" s="9" t="s">
        <v>474</v>
      </c>
    </row>
    <row r="93" spans="1:6" x14ac:dyDescent="0.25">
      <c r="A93" s="9" t="s">
        <v>106</v>
      </c>
      <c r="B93" s="9" t="s">
        <v>107</v>
      </c>
      <c r="C93" t="s">
        <v>138</v>
      </c>
      <c r="D93" s="9" t="s">
        <v>42</v>
      </c>
      <c r="E93" t="s">
        <v>185</v>
      </c>
      <c r="F93" s="9" t="s">
        <v>474</v>
      </c>
    </row>
    <row r="94" spans="1:6" x14ac:dyDescent="0.25">
      <c r="A94" s="9" t="s">
        <v>106</v>
      </c>
      <c r="B94" s="9" t="s">
        <v>108</v>
      </c>
      <c r="C94" t="s">
        <v>138</v>
      </c>
      <c r="D94" s="9" t="s">
        <v>42</v>
      </c>
      <c r="E94" t="s">
        <v>186</v>
      </c>
      <c r="F94" s="9" t="s">
        <v>474</v>
      </c>
    </row>
    <row r="95" spans="1:6" x14ac:dyDescent="0.25">
      <c r="A95" s="9" t="s">
        <v>106</v>
      </c>
      <c r="B95" s="9" t="s">
        <v>108</v>
      </c>
      <c r="C95" s="9" t="s">
        <v>122</v>
      </c>
      <c r="D95" s="9" t="s">
        <v>137</v>
      </c>
      <c r="E95" t="s">
        <v>187</v>
      </c>
      <c r="F95" s="9" t="s">
        <v>474</v>
      </c>
    </row>
    <row r="96" spans="1:6" x14ac:dyDescent="0.25">
      <c r="A96" s="9" t="s">
        <v>106</v>
      </c>
      <c r="B96" s="9" t="s">
        <v>108</v>
      </c>
      <c r="C96" t="s">
        <v>138</v>
      </c>
      <c r="D96" s="9" t="s">
        <v>42</v>
      </c>
      <c r="E96" t="s">
        <v>186</v>
      </c>
      <c r="F96" s="9" t="s">
        <v>474</v>
      </c>
    </row>
    <row r="97" spans="1:36" x14ac:dyDescent="0.25">
      <c r="A97" s="9" t="s">
        <v>106</v>
      </c>
      <c r="B97" s="9" t="s">
        <v>109</v>
      </c>
      <c r="C97" t="s">
        <v>138</v>
      </c>
      <c r="D97" s="9" t="s">
        <v>42</v>
      </c>
      <c r="E97" t="s">
        <v>188</v>
      </c>
      <c r="F97" s="9" t="s">
        <v>474</v>
      </c>
    </row>
    <row r="98" spans="1:36" x14ac:dyDescent="0.25">
      <c r="A98" s="9" t="s">
        <v>106</v>
      </c>
      <c r="B98" s="9" t="s">
        <v>109</v>
      </c>
      <c r="C98" s="9" t="s">
        <v>123</v>
      </c>
      <c r="D98" s="9" t="s">
        <v>137</v>
      </c>
      <c r="E98" t="s">
        <v>189</v>
      </c>
      <c r="F98" s="9" t="s">
        <v>474</v>
      </c>
    </row>
    <row r="99" spans="1:36" x14ac:dyDescent="0.25">
      <c r="A99" s="9" t="s">
        <v>106</v>
      </c>
      <c r="B99" s="9" t="s">
        <v>109</v>
      </c>
      <c r="C99" t="s">
        <v>138</v>
      </c>
      <c r="D99" s="9" t="s">
        <v>42</v>
      </c>
      <c r="E99" t="s">
        <v>188</v>
      </c>
      <c r="F99" s="9" t="s">
        <v>474</v>
      </c>
    </row>
    <row r="100" spans="1:36" x14ac:dyDescent="0.25">
      <c r="A100" s="9" t="s">
        <v>110</v>
      </c>
      <c r="B100" s="9" t="s">
        <v>111</v>
      </c>
      <c r="C100" t="s">
        <v>138</v>
      </c>
      <c r="D100" s="9" t="s">
        <v>42</v>
      </c>
      <c r="E100" t="s">
        <v>190</v>
      </c>
      <c r="F100" s="9" t="s">
        <v>474</v>
      </c>
    </row>
    <row r="101" spans="1:36" x14ac:dyDescent="0.25">
      <c r="A101" s="9" t="s">
        <v>110</v>
      </c>
      <c r="B101" s="9" t="s">
        <v>112</v>
      </c>
      <c r="C101" t="s">
        <v>138</v>
      </c>
      <c r="D101" s="9" t="s">
        <v>42</v>
      </c>
      <c r="E101" t="s">
        <v>191</v>
      </c>
      <c r="F101" s="9" t="s">
        <v>474</v>
      </c>
    </row>
    <row r="102" spans="1:36" x14ac:dyDescent="0.25">
      <c r="A102" s="9" t="s">
        <v>110</v>
      </c>
      <c r="B102" s="9" t="s">
        <v>113</v>
      </c>
      <c r="C102" t="s">
        <v>138</v>
      </c>
      <c r="D102" s="9" t="s">
        <v>42</v>
      </c>
      <c r="E102" t="s">
        <v>192</v>
      </c>
      <c r="F102" s="9" t="s">
        <v>474</v>
      </c>
    </row>
    <row r="103" spans="1:36" x14ac:dyDescent="0.25">
      <c r="A103" s="9" t="s">
        <v>110</v>
      </c>
      <c r="B103" s="9" t="s">
        <v>113</v>
      </c>
      <c r="C103" s="9" t="s">
        <v>124</v>
      </c>
      <c r="D103" s="9" t="s">
        <v>137</v>
      </c>
      <c r="E103" t="s">
        <v>193</v>
      </c>
      <c r="F103" s="9" t="s">
        <v>474</v>
      </c>
    </row>
    <row r="104" spans="1:36" x14ac:dyDescent="0.25">
      <c r="A104" s="9" t="s">
        <v>110</v>
      </c>
      <c r="B104" s="9" t="s">
        <v>113</v>
      </c>
      <c r="C104" t="s">
        <v>138</v>
      </c>
      <c r="D104" s="9" t="s">
        <v>42</v>
      </c>
      <c r="E104" t="s">
        <v>192</v>
      </c>
      <c r="F104" s="9" t="s">
        <v>474</v>
      </c>
    </row>
    <row r="105" spans="1:36" x14ac:dyDescent="0.25">
      <c r="A105" s="9" t="s">
        <v>110</v>
      </c>
      <c r="B105" s="9" t="s">
        <v>114</v>
      </c>
      <c r="C105" t="s">
        <v>138</v>
      </c>
      <c r="D105" s="9" t="s">
        <v>42</v>
      </c>
      <c r="E105" t="s">
        <v>194</v>
      </c>
      <c r="F105" s="9" t="s">
        <v>474</v>
      </c>
    </row>
    <row r="106" spans="1:36" x14ac:dyDescent="0.25">
      <c r="A106" s="9" t="s">
        <v>110</v>
      </c>
      <c r="B106" s="9" t="s">
        <v>114</v>
      </c>
      <c r="C106" s="9" t="s">
        <v>125</v>
      </c>
      <c r="D106" s="9" t="s">
        <v>137</v>
      </c>
      <c r="E106" t="s">
        <v>195</v>
      </c>
      <c r="F106" s="9" t="s">
        <v>474</v>
      </c>
    </row>
    <row r="107" spans="1:36" x14ac:dyDescent="0.25">
      <c r="A107" s="9" t="s">
        <v>110</v>
      </c>
      <c r="B107" s="9" t="s">
        <v>114</v>
      </c>
      <c r="C107" t="s">
        <v>138</v>
      </c>
      <c r="D107" s="9" t="s">
        <v>42</v>
      </c>
      <c r="E107" t="s">
        <v>194</v>
      </c>
      <c r="F107" s="9" t="s">
        <v>474</v>
      </c>
    </row>
    <row r="109" spans="1:36" ht="15.75" thickBot="1" x14ac:dyDescent="0.3"/>
    <row r="110" spans="1:36" ht="16.5" thickTop="1" thickBot="1" x14ac:dyDescent="0.3">
      <c r="A110" t="s">
        <v>642</v>
      </c>
      <c r="B110" t="s">
        <v>643</v>
      </c>
      <c r="C110" t="s">
        <v>644</v>
      </c>
      <c r="D110" t="s">
        <v>645</v>
      </c>
      <c r="E110" t="s">
        <v>646</v>
      </c>
      <c r="H110" s="7" t="s">
        <v>642</v>
      </c>
      <c r="I110" s="7" t="s">
        <v>643</v>
      </c>
      <c r="T110" s="11" t="s">
        <v>643</v>
      </c>
      <c r="U110" s="7" t="s">
        <v>644</v>
      </c>
      <c r="AF110" s="11" t="s">
        <v>644</v>
      </c>
      <c r="AG110" s="7" t="s">
        <v>646</v>
      </c>
    </row>
    <row r="111" spans="1:36" ht="15.75" thickTop="1" x14ac:dyDescent="0.25">
      <c r="A111" s="9" t="s">
        <v>197</v>
      </c>
      <c r="B111" s="9" t="s">
        <v>126</v>
      </c>
      <c r="C111" s="9" t="s">
        <v>198</v>
      </c>
      <c r="D111" s="9" t="s">
        <v>199</v>
      </c>
      <c r="E111" s="9" t="s">
        <v>458</v>
      </c>
      <c r="H111" t="str" cm="1">
        <f t="array" ref="H111:H116">_xlfn.UNIQUE(tbl_Solution[Solution Type])</f>
        <v>Delivery Services</v>
      </c>
      <c r="I111" t="str" cm="1">
        <f t="array" ref="I111:M111">TRANSPOSE(_xlfn.UNIQUE(_xlfn._xlws.FILTER(tbl_Solution[Solution Category],tbl_Solution[Solution Type]=H111,"")))</f>
        <v>Development</v>
      </c>
      <c r="J111" t="str">
        <v>Operations</v>
      </c>
      <c r="K111" t="str">
        <v>Security &amp; Compliance</v>
      </c>
      <c r="L111" t="str">
        <v>Strategy &amp; Planning</v>
      </c>
      <c r="M111" t="str">
        <v>Support</v>
      </c>
      <c r="T111" t="str" cm="1">
        <f t="array" ref="T111:T136">_xlfn.UNIQUE(tbl_Solution[Solution Category])</f>
        <v>Development</v>
      </c>
      <c r="U111" t="str" cm="1">
        <f t="array" ref="U111:X111">TRANSPOSE(_xlfn.UNIQUE(_xlfn._xlws.FILTER(tbl_Solution[[Solution Name ]],tbl_Solution[Solution Category]=T111,"")))</f>
        <v>Design &amp; Development</v>
      </c>
      <c r="V111" t="str">
        <v xml:space="preserve">System Integration </v>
      </c>
      <c r="W111" t="str">
        <v>Modernization &amp; Migration</v>
      </c>
      <c r="X111" t="str">
        <v>Testing</v>
      </c>
      <c r="AF111" t="str" cm="1">
        <f t="array" ref="AF111:AF231">_xlfn.UNIQUE(tbl_Solution[[Solution Name ]])</f>
        <v>Design &amp; Development</v>
      </c>
      <c r="AG111" t="str" cm="1">
        <f t="array" ref="AG111:AJ111">TRANSPOSE(_xlfn.UNIQUE(_xlfn._xlws.FILTER(tbl_Solution[Solution Offering],tbl_Solution[[Solution Name ]]=AF111,"")))</f>
        <v>Custom build</v>
      </c>
      <c r="AH111" t="str">
        <v>Package configuration</v>
      </c>
      <c r="AI111" t="str">
        <v>SaaS configuration</v>
      </c>
      <c r="AJ111" t="str">
        <v>[Manual Entry]</v>
      </c>
    </row>
    <row r="112" spans="1:36" x14ac:dyDescent="0.25">
      <c r="A112" s="9" t="s">
        <v>197</v>
      </c>
      <c r="B112" s="9" t="s">
        <v>126</v>
      </c>
      <c r="C112" s="9" t="s">
        <v>198</v>
      </c>
      <c r="D112" s="9" t="s">
        <v>199</v>
      </c>
      <c r="E112" t="s">
        <v>508</v>
      </c>
      <c r="H112" t="str">
        <v>End User Services</v>
      </c>
      <c r="I112" t="str" cm="1">
        <f t="array" ref="I112:K112">TRANSPOSE(_xlfn.UNIQUE(_xlfn._xlws.FILTER(tbl_Solution[Solution Category],tbl_Solution[Solution Type]=H112,"")))</f>
        <v>Client Computing</v>
      </c>
      <c r="J112" t="str">
        <v>Communication &amp; Collaboration</v>
      </c>
      <c r="K112" t="str">
        <v>Connectivity</v>
      </c>
      <c r="T112" t="str">
        <v>Operations</v>
      </c>
      <c r="U112" t="str" cm="1">
        <f t="array" ref="U112:Y112">TRANSPOSE(_xlfn.UNIQUE(_xlfn._xlws.FILTER(tbl_Solution[[Solution Name ]],tbl_Solution[Solution Category]=T112,"")))</f>
        <v>Capacity Management</v>
      </c>
      <c r="V112" t="str">
        <v>Deployment &amp; Administration</v>
      </c>
      <c r="W112" t="str">
        <v>Event Management</v>
      </c>
      <c r="X112" t="str">
        <v>IT Service Management</v>
      </c>
      <c r="Y112" t="str">
        <v>Scheduling</v>
      </c>
      <c r="AF112" t="str">
        <v xml:space="preserve">System Integration </v>
      </c>
      <c r="AG112" t="str" cm="1">
        <f t="array" ref="AG112:AI112">TRANSPOSE(_xlfn.UNIQUE(_xlfn._xlws.FILTER(tbl_Solution[Solution Offering],tbl_Solution[[Solution Name ]]=AF112,"")))</f>
        <v>On-prem application integration</v>
      </c>
      <c r="AH112" t="str">
        <v>SaaS integration</v>
      </c>
      <c r="AI112" t="str">
        <v>[Manual Entry]</v>
      </c>
    </row>
    <row r="113" spans="1:38" x14ac:dyDescent="0.25">
      <c r="A113" s="9" t="s">
        <v>197</v>
      </c>
      <c r="B113" s="9" t="s">
        <v>126</v>
      </c>
      <c r="C113" s="9" t="s">
        <v>198</v>
      </c>
      <c r="D113" s="9" t="s">
        <v>199</v>
      </c>
      <c r="E113" t="s">
        <v>509</v>
      </c>
      <c r="H113" t="str">
        <v>Infrastructure Services</v>
      </c>
      <c r="I113" t="str" cm="1">
        <f t="array" ref="I113:L113">TRANSPOSE(_xlfn.UNIQUE(_xlfn._xlws.FILTER(tbl_Solution[Solution Category],tbl_Solution[Solution Type]=H113,"")))</f>
        <v>Compute</v>
      </c>
      <c r="J113" t="str">
        <v>Data Center</v>
      </c>
      <c r="K113" t="str">
        <v>Network</v>
      </c>
      <c r="L113" t="str">
        <v>Storage</v>
      </c>
      <c r="T113" t="str">
        <v>Security &amp; Compliance</v>
      </c>
      <c r="U113" t="str" cm="1">
        <f t="array" ref="U113:AA113">TRANSPOSE(_xlfn.UNIQUE(_xlfn._xlws.FILTER(tbl_Solution[[Solution Name ]],tbl_Solution[Solution Category]=T113,"")))</f>
        <v>Business Continuity &amp; Disaster Recovery</v>
      </c>
      <c r="V113" t="str">
        <v>Governance, Risk &amp; Compliance</v>
      </c>
      <c r="W113" t="str">
        <v>Identity &amp; Access Management</v>
      </c>
      <c r="X113" t="str">
        <v>Security Awareness</v>
      </c>
      <c r="Y113" t="str">
        <v>Cyber Security &amp; Incident Response</v>
      </c>
      <c r="Z113" t="str">
        <v>Threat &amp; Vulnerability Management</v>
      </c>
      <c r="AA113" t="str">
        <v>Data Privacy &amp; Security</v>
      </c>
      <c r="AF113" t="str">
        <v>Modernization &amp; Migration</v>
      </c>
      <c r="AG113" t="str" cm="1">
        <f t="array" ref="AG113:AJ113">TRANSPOSE(_xlfn.UNIQUE(_xlfn._xlws.FILTER(tbl_Solution[Solution Offering],tbl_Solution[[Solution Name ]]=AF113,"")))</f>
        <v>Application re-architecture</v>
      </c>
      <c r="AH113" t="str">
        <v>Infrastructure re-architecture</v>
      </c>
      <c r="AI113" t="str">
        <v>Data migration</v>
      </c>
      <c r="AJ113" t="str">
        <v>[Manual Entry]</v>
      </c>
    </row>
    <row r="114" spans="1:38" x14ac:dyDescent="0.25">
      <c r="A114" s="9" t="s">
        <v>197</v>
      </c>
      <c r="B114" s="9" t="s">
        <v>126</v>
      </c>
      <c r="C114" s="9" t="s">
        <v>198</v>
      </c>
      <c r="D114" s="9" t="s">
        <v>199</v>
      </c>
      <c r="E114" t="s">
        <v>138</v>
      </c>
      <c r="H114" t="str">
        <v xml:space="preserve">Platform Services </v>
      </c>
      <c r="I114" t="str" cm="1">
        <f t="array" ref="I114:J114">TRANSPOSE(_xlfn.UNIQUE(_xlfn._xlws.FILTER(tbl_Solution[Solution Category],tbl_Solution[Solution Type]=H114,"")))</f>
        <v>Application</v>
      </c>
      <c r="J114" t="str">
        <v xml:space="preserve">Data </v>
      </c>
      <c r="T114" t="str">
        <v>Strategy &amp; Planning</v>
      </c>
      <c r="U114" t="str" cm="1">
        <f t="array" ref="U114:Z114">TRANSPOSE(_xlfn.UNIQUE(_xlfn._xlws.FILTER(tbl_Solution[[Solution Name ]],tbl_Solution[Solution Category]=T114,"")))</f>
        <v>Business Solution Consulting</v>
      </c>
      <c r="V114" t="str">
        <v>Enterprise Architecture</v>
      </c>
      <c r="W114" t="str">
        <v>Innovation &amp; Ideation</v>
      </c>
      <c r="X114" t="str">
        <v>IT Vendor Management</v>
      </c>
      <c r="Y114" t="str">
        <v>Program, Product &amp; Project Management</v>
      </c>
      <c r="Z114" t="str">
        <v>Technology Business Management</v>
      </c>
      <c r="AF114" t="str">
        <v>Testing</v>
      </c>
      <c r="AG114" t="str" cm="1">
        <f t="array" ref="AG114:AK114">TRANSPOSE(_xlfn.UNIQUE(_xlfn._xlws.FILTER(tbl_Solution[Solution Offering],tbl_Solution[[Solution Name ]]=AF114,"")))</f>
        <v>Functional testing</v>
      </c>
      <c r="AH114" t="str">
        <v>Integration testing</v>
      </c>
      <c r="AI114" t="str">
        <v>Performance testing</v>
      </c>
      <c r="AJ114" t="str">
        <v>Usability testing</v>
      </c>
      <c r="AK114" t="str">
        <v>[Manual Entry]</v>
      </c>
    </row>
    <row r="115" spans="1:38" x14ac:dyDescent="0.25">
      <c r="A115" s="9" t="s">
        <v>197</v>
      </c>
      <c r="B115" s="9" t="s">
        <v>126</v>
      </c>
      <c r="C115" s="9" t="s">
        <v>200</v>
      </c>
      <c r="D115" s="9" t="s">
        <v>201</v>
      </c>
      <c r="E115" s="9" t="s">
        <v>459</v>
      </c>
      <c r="H115" t="str">
        <v>Business Services</v>
      </c>
      <c r="I115" t="str" cm="1">
        <f t="array" ref="I115:L115">TRANSPOSE(_xlfn.UNIQUE(_xlfn._xlws.FILTER(tbl_Solution[Solution Category],tbl_Solution[Solution Type]=H115,"")))</f>
        <v>Customer Service</v>
      </c>
      <c r="J115" t="str">
        <v>Manufacturing &amp; Delivery</v>
      </c>
      <c r="K115" t="str">
        <v>Sales &amp; Marketing</v>
      </c>
      <c r="L115" t="str">
        <v>Product Management</v>
      </c>
      <c r="T115" t="str">
        <v>Support</v>
      </c>
      <c r="U115" t="str" cm="1">
        <f t="array" ref="U115:X115">TRANSPOSE(_xlfn.UNIQUE(_xlfn._xlws.FILTER(tbl_Solution[[Solution Name ]],tbl_Solution[Solution Category]=T115,"")))</f>
        <v>Application Support</v>
      </c>
      <c r="V115" t="str">
        <v>Central Print</v>
      </c>
      <c r="W115" t="str">
        <v>IT Training</v>
      </c>
      <c r="X115" t="str">
        <v>Service Desk</v>
      </c>
      <c r="AF115" t="str">
        <v>Capacity Management</v>
      </c>
      <c r="AG115" t="str" cm="1">
        <f t="array" ref="AG115:AJ115">TRANSPOSE(_xlfn.UNIQUE(_xlfn._xlws.FILTER(tbl_Solution[Solution Offering],tbl_Solution[[Solution Name ]]=AF115,"")))</f>
        <v>Storage capacity</v>
      </c>
      <c r="AH115" t="str">
        <v>Compute capacity</v>
      </c>
      <c r="AI115" t="str">
        <v>Data Center capacity</v>
      </c>
      <c r="AJ115" t="str">
        <v>[Manual Entry]</v>
      </c>
    </row>
    <row r="116" spans="1:38" x14ac:dyDescent="0.25">
      <c r="A116" s="9" t="s">
        <v>197</v>
      </c>
      <c r="B116" s="9" t="s">
        <v>126</v>
      </c>
      <c r="C116" s="9" t="s">
        <v>200</v>
      </c>
      <c r="D116" s="9" t="s">
        <v>201</v>
      </c>
      <c r="E116" t="s">
        <v>510</v>
      </c>
      <c r="H116" t="str">
        <v>Shared Services</v>
      </c>
      <c r="I116" t="str" cm="1">
        <f t="array" ref="I116:P116">TRANSPOSE(_xlfn.UNIQUE(_xlfn._xlws.FILTER(tbl_Solution[Solution Category],tbl_Solution[Solution Type]=H116,"")))</f>
        <v>Finance Services</v>
      </c>
      <c r="J116" t="str">
        <v>Workforce Services</v>
      </c>
      <c r="K116" t="str">
        <v>Vendor &amp; Procurement Services</v>
      </c>
      <c r="L116" t="str">
        <v>Health, Safety, Security &amp; Environmental Services</v>
      </c>
      <c r="M116" t="str">
        <v>Risk, Audit &amp; Compliance Services</v>
      </c>
      <c r="N116" t="str">
        <v>Legal Services</v>
      </c>
      <c r="O116" t="str">
        <v>Property &amp; Facility Services</v>
      </c>
      <c r="P116" t="str">
        <v>Corporate Communication Services</v>
      </c>
      <c r="T116" t="str">
        <v>Client Computing</v>
      </c>
      <c r="U116" t="str" cm="1">
        <f t="array" ref="U116:X116">TRANSPOSE(_xlfn.UNIQUE(_xlfn._xlws.FILTER(tbl_Solution[[Solution Name ]],tbl_Solution[Solution Category]=T116,"")))</f>
        <v xml:space="preserve">Bring Your Own Device </v>
      </c>
      <c r="V116" t="str">
        <v>Computer</v>
      </c>
      <c r="W116" t="str">
        <v>Mobile</v>
      </c>
      <c r="X116" t="str">
        <v>Virtual Client</v>
      </c>
      <c r="AF116" t="str">
        <v>Deployment &amp; Administration</v>
      </c>
      <c r="AG116" t="str" cm="1">
        <f t="array" ref="AG116:AJ116">TRANSPOSE(_xlfn.UNIQUE(_xlfn._xlws.FILTER(tbl_Solution[Solution Offering],tbl_Solution[[Solution Name ]]=AF116,"")))</f>
        <v>Software distribution</v>
      </c>
      <c r="AH116" t="str">
        <v>Configuration administration</v>
      </c>
      <c r="AI116" t="str">
        <v>Patch management</v>
      </c>
      <c r="AJ116" t="str">
        <v>[Manual Entry]</v>
      </c>
    </row>
    <row r="117" spans="1:38" x14ac:dyDescent="0.25">
      <c r="A117" s="9" t="s">
        <v>197</v>
      </c>
      <c r="B117" s="9" t="s">
        <v>126</v>
      </c>
      <c r="C117" s="9" t="s">
        <v>200</v>
      </c>
      <c r="D117" s="9" t="s">
        <v>201</v>
      </c>
      <c r="E117" t="s">
        <v>138</v>
      </c>
      <c r="T117" t="str">
        <v>Communication &amp; Collaboration</v>
      </c>
      <c r="U117" t="str" cm="1">
        <f t="array" ref="U117:X117">TRANSPOSE(_xlfn.UNIQUE(_xlfn._xlws.FILTER(tbl_Solution[[Solution Name ]],tbl_Solution[Solution Category]=T117,"")))</f>
        <v>Collaboration</v>
      </c>
      <c r="V117" t="str">
        <v>Communication</v>
      </c>
      <c r="W117" t="str">
        <v>Print</v>
      </c>
      <c r="X117" t="str">
        <v>Productivity</v>
      </c>
      <c r="AF117" t="str">
        <v>Event Management</v>
      </c>
      <c r="AG117" t="str" cm="1">
        <f t="array" ref="AG117:AL117">TRANSPOSE(_xlfn.UNIQUE(_xlfn._xlws.FILTER(tbl_Solution[Solution Offering],tbl_Solution[[Solution Name ]]=AF117,"")))</f>
        <v>Network monitoring</v>
      </c>
      <c r="AH117" t="str">
        <v>System monitoring</v>
      </c>
      <c r="AI117" t="str">
        <v>Application monitoring</v>
      </c>
      <c r="AJ117" t="str">
        <v>Usage analytics</v>
      </c>
      <c r="AK117" t="str">
        <v>Logging analytics</v>
      </c>
      <c r="AL117" t="str">
        <v>[Manual Entry]</v>
      </c>
    </row>
    <row r="118" spans="1:38" x14ac:dyDescent="0.25">
      <c r="A118" s="9" t="s">
        <v>197</v>
      </c>
      <c r="B118" s="9" t="s">
        <v>126</v>
      </c>
      <c r="C118" t="s">
        <v>202</v>
      </c>
      <c r="D118" t="s">
        <v>203</v>
      </c>
      <c r="E118" t="s">
        <v>460</v>
      </c>
      <c r="T118" t="str">
        <v>Connectivity</v>
      </c>
      <c r="U118" t="str" cm="1">
        <f t="array" ref="U118:V118">TRANSPOSE(_xlfn.UNIQUE(_xlfn._xlws.FILTER(tbl_Solution[[Solution Name ]],tbl_Solution[Solution Category]=T118,"")))</f>
        <v>Network Access</v>
      </c>
      <c r="V118" t="str">
        <v>Remote Access</v>
      </c>
      <c r="AF118" t="str">
        <v>IT Service Management</v>
      </c>
      <c r="AG118" t="str" cm="1">
        <f t="array" ref="AG118:AK118">TRANSPOSE(_xlfn.UNIQUE(_xlfn._xlws.FILTER(tbl_Solution[Solution Offering],tbl_Solution[[Solution Name ]]=AF118,"")))</f>
        <v>Incident management</v>
      </c>
      <c r="AH118" t="str">
        <v>Problem management</v>
      </c>
      <c r="AI118" t="str">
        <v>Change management</v>
      </c>
      <c r="AJ118" t="str">
        <v>Asset management</v>
      </c>
      <c r="AK118" t="str">
        <v>[Manual Entry]</v>
      </c>
    </row>
    <row r="119" spans="1:38" x14ac:dyDescent="0.25">
      <c r="A119" s="9" t="s">
        <v>197</v>
      </c>
      <c r="B119" s="9" t="s">
        <v>126</v>
      </c>
      <c r="C119" t="s">
        <v>202</v>
      </c>
      <c r="D119" t="s">
        <v>203</v>
      </c>
      <c r="E119" t="s">
        <v>511</v>
      </c>
      <c r="T119" t="str">
        <v>Compute</v>
      </c>
      <c r="U119" t="str" cm="1">
        <f t="array" ref="U119:X119">TRANSPOSE(_xlfn.UNIQUE(_xlfn._xlws.FILTER(tbl_Solution[[Solution Name ]],tbl_Solution[Solution Category]=T119,"")))</f>
        <v>Compute on Demand</v>
      </c>
      <c r="V119" t="str">
        <v>Mainframe</v>
      </c>
      <c r="W119" t="str">
        <v>Physical Compute</v>
      </c>
      <c r="X119" t="str">
        <v>Virtual Compute &amp; Containers</v>
      </c>
      <c r="AF119" t="str">
        <v>Scheduling</v>
      </c>
      <c r="AG119" t="str" cm="1">
        <f t="array" ref="AG119:AI119">TRANSPOSE(_xlfn.UNIQUE(_xlfn._xlws.FILTER(tbl_Solution[Solution Offering],tbl_Solution[[Solution Name ]]=AF119,"")))</f>
        <v>Batch processes</v>
      </c>
      <c r="AH119" t="str">
        <v>Ad Hoc processes</v>
      </c>
      <c r="AI119" t="str">
        <v>[Manual Entry]</v>
      </c>
    </row>
    <row r="120" spans="1:38" x14ac:dyDescent="0.25">
      <c r="A120" s="9" t="s">
        <v>197</v>
      </c>
      <c r="B120" s="9" t="s">
        <v>126</v>
      </c>
      <c r="C120" t="s">
        <v>202</v>
      </c>
      <c r="D120" t="s">
        <v>203</v>
      </c>
      <c r="E120" t="s">
        <v>512</v>
      </c>
      <c r="T120" t="str">
        <v>Data Center</v>
      </c>
      <c r="U120" t="str" cm="1">
        <f t="array" ref="U120:V120">TRANSPOSE(_xlfn.UNIQUE(_xlfn._xlws.FILTER(tbl_Solution[[Solution Name ]],tbl_Solution[Solution Category]=T120,"")))</f>
        <v>Enterprise Data Center</v>
      </c>
      <c r="V120" t="str">
        <v>Other Data Center</v>
      </c>
      <c r="AF120" t="str">
        <v>Business Continuity &amp; Disaster Recovery</v>
      </c>
      <c r="AG120" t="str" cm="1">
        <f t="array" ref="AG120:AL120">TRANSPOSE(_xlfn.UNIQUE(_xlfn._xlws.FILTER(tbl_Solution[Solution Offering],tbl_Solution[[Solution Name ]]=AF120,"")))</f>
        <v>Business continuity policies</v>
      </c>
      <c r="AH120" t="str">
        <v>Business resiliency plans</v>
      </c>
      <c r="AI120" t="str">
        <v>Disaster Recovery procedures &amp; exercises</v>
      </c>
      <c r="AJ120" t="str">
        <v>Disaster Recovery facilities</v>
      </c>
      <c r="AK120" t="str">
        <v>Office continuity facilities</v>
      </c>
      <c r="AL120" t="str">
        <v>[Manual Entry]</v>
      </c>
    </row>
    <row r="121" spans="1:38" x14ac:dyDescent="0.25">
      <c r="A121" s="9" t="s">
        <v>197</v>
      </c>
      <c r="B121" s="9" t="s">
        <v>126</v>
      </c>
      <c r="C121" t="s">
        <v>202</v>
      </c>
      <c r="D121" t="s">
        <v>203</v>
      </c>
      <c r="E121" t="s">
        <v>138</v>
      </c>
      <c r="T121" t="str">
        <v>Network</v>
      </c>
      <c r="U121" t="str" cm="1">
        <f t="array" ref="U121:Z121">TRANSPOSE(_xlfn.UNIQUE(_xlfn._xlws.FILTER(tbl_Solution[[Solution Name ]],tbl_Solution[Solution Category]=T121,"")))</f>
        <v xml:space="preserve">Data Network </v>
      </c>
      <c r="V121" t="str">
        <v xml:space="preserve">Domain Services </v>
      </c>
      <c r="W121" t="str">
        <v>Internet Connectivity</v>
      </c>
      <c r="X121" t="str">
        <v>Load Balancing</v>
      </c>
      <c r="Y121" t="str">
        <v>Virtual Private Network</v>
      </c>
      <c r="Z121" t="str">
        <v>Voice Network</v>
      </c>
      <c r="AF121" t="str">
        <v>Governance, Risk &amp; Compliance</v>
      </c>
      <c r="AG121" t="str" cm="1">
        <f t="array" ref="AG121:AI121">TRANSPOSE(_xlfn.UNIQUE(_xlfn._xlws.FILTER(tbl_Solution[Solution Offering],tbl_Solution[[Solution Name ]]=AF121,"")))</f>
        <v>Policy management</v>
      </c>
      <c r="AH121" t="str">
        <v>Policy tracking</v>
      </c>
      <c r="AI121" t="str">
        <v>[Manual Entry]</v>
      </c>
    </row>
    <row r="122" spans="1:38" x14ac:dyDescent="0.25">
      <c r="A122" s="9" t="s">
        <v>197</v>
      </c>
      <c r="B122" s="9" t="s">
        <v>126</v>
      </c>
      <c r="C122" s="9" t="s">
        <v>204</v>
      </c>
      <c r="D122" s="9" t="s">
        <v>205</v>
      </c>
      <c r="E122" s="9" t="s">
        <v>461</v>
      </c>
      <c r="T122" t="str">
        <v>Storage</v>
      </c>
      <c r="U122" t="str" cm="1">
        <f t="array" ref="U122:X122">TRANSPOSE(_xlfn.UNIQUE(_xlfn._xlws.FILTER(tbl_Solution[[Solution Name ]],tbl_Solution[Solution Category]=T122,"")))</f>
        <v>Backup &amp; Archive</v>
      </c>
      <c r="V122" t="str">
        <v xml:space="preserve">Networked Storage </v>
      </c>
      <c r="W122" t="str">
        <v>Distributed Storage (CDN)</v>
      </c>
      <c r="X122" t="str">
        <v>File &amp; Object Storage</v>
      </c>
      <c r="AF122" t="str">
        <v>Identity &amp; Access Management</v>
      </c>
      <c r="AG122" t="str" cm="1">
        <f t="array" ref="AG122">TRANSPOSE(_xlfn.UNIQUE(_xlfn._xlws.FILTER(tbl_Solution[Solution Offering],tbl_Solution[[Solution Name ]]=AF122,"")))</f>
        <v>[Manual Entry]</v>
      </c>
    </row>
    <row r="123" spans="1:38" x14ac:dyDescent="0.25">
      <c r="A123" s="9" t="s">
        <v>197</v>
      </c>
      <c r="B123" s="9" t="s">
        <v>126</v>
      </c>
      <c r="C123" s="9" t="s">
        <v>204</v>
      </c>
      <c r="D123" s="9" t="s">
        <v>205</v>
      </c>
      <c r="E123" t="s">
        <v>513</v>
      </c>
      <c r="T123" t="str">
        <v>Application</v>
      </c>
      <c r="U123" t="str" cm="1">
        <f t="array" ref="U123:AB123">TRANSPOSE(_xlfn.UNIQUE(_xlfn._xlws.FILTER(tbl_Solution[[Solution Name ]],tbl_Solution[Solution Category]=T123,"")))</f>
        <v>Application Hosting</v>
      </c>
      <c r="V123" t="str">
        <v>Content Management</v>
      </c>
      <c r="W123" t="str">
        <v>Development Platform</v>
      </c>
      <c r="X123" t="str">
        <v>Foundation Platform</v>
      </c>
      <c r="Y123" t="str">
        <v>Decision Intelligence &amp; Automation</v>
      </c>
      <c r="Z123" t="str">
        <v>Message Bus &amp; Integration</v>
      </c>
      <c r="AA123" t="str">
        <v>Search</v>
      </c>
      <c r="AB123" t="str">
        <v>Streaming</v>
      </c>
      <c r="AF123" t="str">
        <v>Security Awareness</v>
      </c>
      <c r="AG123" t="str" cm="1">
        <f t="array" ref="AG123">TRANSPOSE(_xlfn.UNIQUE(_xlfn._xlws.FILTER(tbl_Solution[Solution Offering],tbl_Solution[[Solution Name ]]=AF123,"")))</f>
        <v>[Manual Entry]</v>
      </c>
    </row>
    <row r="124" spans="1:38" x14ac:dyDescent="0.25">
      <c r="A124" s="9" t="s">
        <v>197</v>
      </c>
      <c r="B124" s="9" t="s">
        <v>126</v>
      </c>
      <c r="C124" s="9" t="s">
        <v>204</v>
      </c>
      <c r="D124" s="9" t="s">
        <v>205</v>
      </c>
      <c r="E124" t="s">
        <v>514</v>
      </c>
      <c r="T124" t="str">
        <v xml:space="preserve">Data </v>
      </c>
      <c r="U124" t="str" cm="1">
        <f t="array" ref="U124:Y124">TRANSPOSE(_xlfn.UNIQUE(_xlfn._xlws.FILTER(tbl_Solution[[Solution Name ]],tbl_Solution[Solution Category]=T124,"")))</f>
        <v>Data Analytics &amp; Visualizations</v>
      </c>
      <c r="V124" t="str">
        <v>Data Management</v>
      </c>
      <c r="W124" t="str">
        <v>Data Warehouse</v>
      </c>
      <c r="X124" t="str">
        <v>Database</v>
      </c>
      <c r="Y124" t="str">
        <v>Distributed Cache</v>
      </c>
      <c r="AF124" t="str">
        <v>Cyber Security &amp; Incident Response</v>
      </c>
      <c r="AG124" t="str" cm="1">
        <f t="array" ref="AG124">TRANSPOSE(_xlfn.UNIQUE(_xlfn._xlws.FILTER(tbl_Solution[Solution Offering],tbl_Solution[[Solution Name ]]=AF124,"")))</f>
        <v>[Manual Entry]</v>
      </c>
    </row>
    <row r="125" spans="1:38" x14ac:dyDescent="0.25">
      <c r="A125" s="9" t="s">
        <v>197</v>
      </c>
      <c r="B125" s="9" t="s">
        <v>126</v>
      </c>
      <c r="C125" s="9" t="s">
        <v>204</v>
      </c>
      <c r="D125" s="9" t="s">
        <v>205</v>
      </c>
      <c r="E125" t="s">
        <v>515</v>
      </c>
      <c r="T125" t="str">
        <v>Customer Service</v>
      </c>
      <c r="U125" t="str" cm="1">
        <f t="array" ref="U125:V125">TRANSPOSE(_xlfn.UNIQUE(_xlfn._xlws.FILTER(tbl_Solution[[Solution Name ]],tbl_Solution[Solution Category]=T125,"")))</f>
        <v>Customer Care</v>
      </c>
      <c r="V125" t="str">
        <v>Order Management</v>
      </c>
      <c r="AF125" t="str">
        <v>Threat &amp; Vulnerability Management</v>
      </c>
      <c r="AG125" t="str" cm="1">
        <f t="array" ref="AG125">TRANSPOSE(_xlfn.UNIQUE(_xlfn._xlws.FILTER(tbl_Solution[Solution Offering],tbl_Solution[[Solution Name ]]=AF125,"")))</f>
        <v>[Manual Entry]</v>
      </c>
    </row>
    <row r="126" spans="1:38" x14ac:dyDescent="0.25">
      <c r="A126" s="9" t="s">
        <v>197</v>
      </c>
      <c r="B126" s="9" t="s">
        <v>126</v>
      </c>
      <c r="C126" s="9" t="s">
        <v>204</v>
      </c>
      <c r="D126" s="9" t="s">
        <v>205</v>
      </c>
      <c r="E126" t="s">
        <v>138</v>
      </c>
      <c r="T126" t="str">
        <v>Manufacturing &amp; Delivery</v>
      </c>
      <c r="U126" t="str" cm="1">
        <f t="array" ref="U126:Y126">TRANSPOSE(_xlfn.UNIQUE(_xlfn._xlws.FILTER(tbl_Solution[[Solution Name ]],tbl_Solution[Solution Category]=T126,"")))</f>
        <v>Inventory &amp; Warehousing</v>
      </c>
      <c r="V126" t="str">
        <v>Manufacturing</v>
      </c>
      <c r="W126" t="str">
        <v>Product Delivery</v>
      </c>
      <c r="X126" t="str">
        <v xml:space="preserve">Resource Planning </v>
      </c>
      <c r="Y126" t="str">
        <v>Service Delivery</v>
      </c>
      <c r="AF126" t="str">
        <v>Data Privacy &amp; Security</v>
      </c>
      <c r="AG126" t="str" cm="1">
        <f t="array" ref="AG126">TRANSPOSE(_xlfn.UNIQUE(_xlfn._xlws.FILTER(tbl_Solution[Solution Offering],tbl_Solution[[Solution Name ]]=AF126,"")))</f>
        <v>[Manual Entry]</v>
      </c>
    </row>
    <row r="127" spans="1:38" x14ac:dyDescent="0.25">
      <c r="A127" s="9" t="s">
        <v>197</v>
      </c>
      <c r="B127" s="9" t="s">
        <v>206</v>
      </c>
      <c r="C127" s="9" t="s">
        <v>207</v>
      </c>
      <c r="D127" s="9" t="s">
        <v>208</v>
      </c>
      <c r="E127" s="9" t="s">
        <v>462</v>
      </c>
      <c r="T127" t="str">
        <v>Sales &amp; Marketing</v>
      </c>
      <c r="U127" t="str" cm="1">
        <f t="array" ref="U127:X127">TRANSPOSE(_xlfn.UNIQUE(_xlfn._xlws.FILTER(tbl_Solution[[Solution Name ]],tbl_Solution[Solution Category]=T127,"")))</f>
        <v>Customer Analytics</v>
      </c>
      <c r="V127" t="str">
        <v>Customer Sales</v>
      </c>
      <c r="W127" t="str">
        <v>Marketing &amp; Advertising</v>
      </c>
      <c r="X127" t="str">
        <v>Sales Force &amp; Channel Management</v>
      </c>
      <c r="AF127" t="str">
        <v>Business Solution Consulting</v>
      </c>
      <c r="AG127" t="str" cm="1">
        <f t="array" ref="AG127:AK127">TRANSPOSE(_xlfn.UNIQUE(_xlfn._xlws.FILTER(tbl_Solution[Solution Offering],tbl_Solution[[Solution Name ]]=AF127,"")))</f>
        <v>Business relationship management</v>
      </c>
      <c r="AH127" t="str">
        <v>Business process analysis</v>
      </c>
      <c r="AI127" t="str">
        <v>Technology solution analysis</v>
      </c>
      <c r="AJ127" t="str">
        <v>Demand Management</v>
      </c>
      <c r="AK127" t="str">
        <v>[Manual Entry]</v>
      </c>
    </row>
    <row r="128" spans="1:38" x14ac:dyDescent="0.25">
      <c r="A128" s="9" t="s">
        <v>197</v>
      </c>
      <c r="B128" s="9" t="s">
        <v>206</v>
      </c>
      <c r="C128" s="9" t="s">
        <v>207</v>
      </c>
      <c r="D128" s="9" t="s">
        <v>208</v>
      </c>
      <c r="E128" t="s">
        <v>516</v>
      </c>
      <c r="T128" t="str">
        <v>Product Management</v>
      </c>
      <c r="U128" t="str" cm="1">
        <f t="array" ref="U128:V128">TRANSPOSE(_xlfn.UNIQUE(_xlfn._xlws.FILTER(tbl_Solution[[Solution Name ]],tbl_Solution[Solution Category]=T128,"")))</f>
        <v>Product Development</v>
      </c>
      <c r="V128" t="str">
        <v>Product Planning</v>
      </c>
      <c r="AF128" t="str">
        <v>Enterprise Architecture</v>
      </c>
      <c r="AG128" t="str" cm="1">
        <f t="array" ref="AG128:AK128">TRANSPOSE(_xlfn.UNIQUE(_xlfn._xlws.FILTER(tbl_Solution[Solution Offering],tbl_Solution[[Solution Name ]]=AF128,"")))</f>
        <v>Business architecture</v>
      </c>
      <c r="AH128" t="str">
        <v>Information architecture</v>
      </c>
      <c r="AI128" t="str">
        <v>Application architecture</v>
      </c>
      <c r="AJ128" t="str">
        <v>Infrastructure architecture</v>
      </c>
      <c r="AK128" t="str">
        <v>[Manual Entry]</v>
      </c>
    </row>
    <row r="129" spans="1:42" x14ac:dyDescent="0.25">
      <c r="A129" s="9" t="s">
        <v>197</v>
      </c>
      <c r="B129" s="9" t="s">
        <v>206</v>
      </c>
      <c r="C129" s="9" t="s">
        <v>207</v>
      </c>
      <c r="D129" s="9" t="s">
        <v>208</v>
      </c>
      <c r="E129" t="s">
        <v>517</v>
      </c>
      <c r="T129" t="str">
        <v>Finance Services</v>
      </c>
      <c r="U129" t="str" cm="1">
        <f t="array" ref="U129:AC129">TRANSPOSE(_xlfn.UNIQUE(_xlfn._xlws.FILTER(tbl_Solution[[Solution Name ]],tbl_Solution[Solution Category]=T129,"")))</f>
        <v xml:space="preserve">Planning &amp; Management Reporting </v>
      </c>
      <c r="V129" t="str">
        <v>Revenue Accounting</v>
      </c>
      <c r="W129" t="str">
        <v>Accounts Receivable</v>
      </c>
      <c r="X129" t="str">
        <v>General Accounting &amp; Reporting</v>
      </c>
      <c r="Y129" t="str">
        <v>Project Accounting</v>
      </c>
      <c r="Z129" t="str">
        <v>Payroll &amp; Time Reporting</v>
      </c>
      <c r="AA129" t="str">
        <v>Accounts Payables &amp; Expense Reimbursement</v>
      </c>
      <c r="AB129" t="str">
        <v>Treasury</v>
      </c>
      <c r="AC129" t="str">
        <v>Tax</v>
      </c>
      <c r="AF129" t="str">
        <v>Innovation &amp; Ideation</v>
      </c>
      <c r="AG129" t="str" cm="1">
        <f t="array" ref="AG129:AI129">TRANSPOSE(_xlfn.UNIQUE(_xlfn._xlws.FILTER(tbl_Solution[Solution Offering],tbl_Solution[[Solution Name ]]=AF129,"")))</f>
        <v>New technology solutions</v>
      </c>
      <c r="AH129" t="str">
        <v>Incubation services</v>
      </c>
      <c r="AI129" t="str">
        <v>[Manual Entry]</v>
      </c>
    </row>
    <row r="130" spans="1:42" x14ac:dyDescent="0.25">
      <c r="A130" s="9" t="s">
        <v>197</v>
      </c>
      <c r="B130" s="9" t="s">
        <v>206</v>
      </c>
      <c r="C130" s="9" t="s">
        <v>207</v>
      </c>
      <c r="D130" s="9" t="s">
        <v>208</v>
      </c>
      <c r="E130" t="s">
        <v>138</v>
      </c>
      <c r="T130" t="str">
        <v>Workforce Services</v>
      </c>
      <c r="U130" t="str" cm="1">
        <f t="array" ref="U130:AB130">TRANSPOSE(_xlfn.UNIQUE(_xlfn._xlws.FILTER(tbl_Solution[[Solution Name ]],tbl_Solution[Solution Category]=T130,"")))</f>
        <v>Recruitment</v>
      </c>
      <c r="V130" t="str">
        <v xml:space="preserve">Employee Transitions &amp; Separation  </v>
      </c>
      <c r="W130" t="str">
        <v>Workforce Management</v>
      </c>
      <c r="X130" t="str">
        <v>Performance, Retention &amp; Rewards Management</v>
      </c>
      <c r="Y130" t="str">
        <v>Benefits Management</v>
      </c>
      <c r="Z130" t="str">
        <v>Policy Management</v>
      </c>
      <c r="AA130" t="str">
        <v xml:space="preserve">Employee Development </v>
      </c>
      <c r="AB130" t="str">
        <v>Employee Communications &amp; Relations</v>
      </c>
      <c r="AF130" t="str">
        <v>IT Vendor Management</v>
      </c>
      <c r="AG130" t="str" cm="1">
        <f t="array" ref="AG130:AK130">TRANSPOSE(_xlfn.UNIQUE(_xlfn._xlws.FILTER(tbl_Solution[Solution Offering],tbl_Solution[[Solution Name ]]=AF130,"")))</f>
        <v>Vendor selection</v>
      </c>
      <c r="AH130" t="str">
        <v>Vendor negotiation</v>
      </c>
      <c r="AI130" t="str">
        <v>Vendor performance management</v>
      </c>
      <c r="AJ130" t="str">
        <v>Procurement</v>
      </c>
      <c r="AK130" t="str">
        <v>[Manual Entry]</v>
      </c>
    </row>
    <row r="131" spans="1:42" x14ac:dyDescent="0.25">
      <c r="A131" s="9" t="s">
        <v>197</v>
      </c>
      <c r="B131" s="9" t="s">
        <v>206</v>
      </c>
      <c r="C131" s="9" t="s">
        <v>209</v>
      </c>
      <c r="D131" s="9" t="s">
        <v>210</v>
      </c>
      <c r="E131" s="9" t="s">
        <v>463</v>
      </c>
      <c r="T131" t="str">
        <v>Vendor &amp; Procurement Services</v>
      </c>
      <c r="U131" t="str" cm="1">
        <f t="array" ref="U131:W131">TRANSPOSE(_xlfn.UNIQUE(_xlfn._xlws.FILTER(tbl_Solution[[Solution Name ]],tbl_Solution[Solution Category]=T131,"")))</f>
        <v>Sourcing and Procurement</v>
      </c>
      <c r="V131" t="str">
        <v>Supplier Management</v>
      </c>
      <c r="W131" t="str">
        <v>Contract Management</v>
      </c>
      <c r="AF131" t="str">
        <v>Program, Product &amp; Project Management</v>
      </c>
      <c r="AG131" t="str" cm="1">
        <f t="array" ref="AG131:AJ131">TRANSPOSE(_xlfn.UNIQUE(_xlfn._xlws.FILTER(tbl_Solution[Solution Offering],tbl_Solution[[Solution Name ]]=AF131,"")))</f>
        <v>Portfolio Investment Planning</v>
      </c>
      <c r="AH131" t="str">
        <v>Project Planning &amp; Delivery</v>
      </c>
      <c r="AI131" t="str">
        <v>Continuous Planning &amp; Delivery</v>
      </c>
      <c r="AJ131" t="str">
        <v>[Manual Entry]</v>
      </c>
    </row>
    <row r="132" spans="1:42" x14ac:dyDescent="0.25">
      <c r="A132" s="9" t="s">
        <v>197</v>
      </c>
      <c r="B132" s="9" t="s">
        <v>206</v>
      </c>
      <c r="C132" s="9" t="s">
        <v>209</v>
      </c>
      <c r="D132" s="9" t="s">
        <v>210</v>
      </c>
      <c r="E132" t="s">
        <v>527</v>
      </c>
      <c r="T132" t="str">
        <v>Health, Safety, Security &amp; Environmental Services</v>
      </c>
      <c r="U132" t="str" cm="1">
        <f t="array" ref="U132:X132">TRANSPOSE(_xlfn.UNIQUE(_xlfn._xlws.FILTER(tbl_Solution[[Solution Name ]],tbl_Solution[Solution Category]=T132,"")))</f>
        <v>Policy &amp; Governance</v>
      </c>
      <c r="V132" t="str">
        <v>Oversight &amp; Enforcement</v>
      </c>
      <c r="W132" t="str">
        <v>Healthcare Services</v>
      </c>
      <c r="X132" t="str">
        <v>Occupational Safety</v>
      </c>
      <c r="AF132" t="str">
        <v>Technology Business Management</v>
      </c>
      <c r="AG132" t="str" cm="1">
        <f t="array" ref="AG132:AP132">TRANSPOSE(_xlfn.UNIQUE(_xlfn._xlws.FILTER(tbl_Solution[Solution Offering],tbl_Solution[[Solution Name ]]=AF132,"")))</f>
        <v>IT finance and costing</v>
      </c>
      <c r="AH132" t="str">
        <v>IT billing</v>
      </c>
      <c r="AI132" t="str">
        <v>Business value</v>
      </c>
      <c r="AJ132" t="str">
        <v>Metrics</v>
      </c>
      <c r="AK132" t="str">
        <v>Benchmarking</v>
      </c>
      <c r="AL132" t="str">
        <v>Service portfolio management</v>
      </c>
      <c r="AM132" t="str">
        <v>Service catalog management</v>
      </c>
      <c r="AN132" t="str">
        <v>Service level management</v>
      </c>
      <c r="AO132" t="str">
        <v>Availability management</v>
      </c>
      <c r="AP132" t="str">
        <v>[Manual Entry]</v>
      </c>
    </row>
    <row r="133" spans="1:42" x14ac:dyDescent="0.25">
      <c r="A133" s="9" t="s">
        <v>197</v>
      </c>
      <c r="B133" s="9" t="s">
        <v>206</v>
      </c>
      <c r="C133" s="9" t="s">
        <v>209</v>
      </c>
      <c r="D133" s="9" t="s">
        <v>210</v>
      </c>
      <c r="E133" t="s">
        <v>528</v>
      </c>
      <c r="T133" t="str">
        <v>Risk, Audit &amp; Compliance Services</v>
      </c>
      <c r="U133" t="str" cm="1">
        <f t="array" ref="U133:Z133">TRANSPOSE(_xlfn.UNIQUE(_xlfn._xlws.FILTER(tbl_Solution[[Solution Name ]],tbl_Solution[Solution Category]=T133,"")))</f>
        <v>Risk Management</v>
      </c>
      <c r="V133" t="str">
        <v>Breach Management &amp; Remediation</v>
      </c>
      <c r="W133" t="str">
        <v>Business Continuity Planning &amp; Management</v>
      </c>
      <c r="X133" t="str">
        <v xml:space="preserve">Auditing </v>
      </c>
      <c r="Y133" t="str">
        <v>Investigations</v>
      </c>
      <c r="Z133" t="str">
        <v>Records Management</v>
      </c>
      <c r="AF133" t="str">
        <v>Application Support</v>
      </c>
      <c r="AG133" t="str" cm="1">
        <f t="array" ref="AG133">TRANSPOSE(_xlfn.UNIQUE(_xlfn._xlws.FILTER(tbl_Solution[Solution Offering],tbl_Solution[[Solution Name ]]=AF133,"")))</f>
        <v>[Manual Entry]</v>
      </c>
    </row>
    <row r="134" spans="1:42" x14ac:dyDescent="0.25">
      <c r="A134" s="9" t="s">
        <v>197</v>
      </c>
      <c r="B134" s="9" t="s">
        <v>206</v>
      </c>
      <c r="C134" s="9" t="s">
        <v>209</v>
      </c>
      <c r="D134" s="9" t="s">
        <v>210</v>
      </c>
      <c r="E134" t="s">
        <v>138</v>
      </c>
      <c r="T134" t="str">
        <v>Legal Services</v>
      </c>
      <c r="U134" t="str" cm="1">
        <f t="array" ref="U134:W134">TRANSPOSE(_xlfn.UNIQUE(_xlfn._xlws.FILTER(tbl_Solution[[Solution Name ]],tbl_Solution[Solution Category]=T134,"")))</f>
        <v>Legal Counsel</v>
      </c>
      <c r="V134" t="str">
        <v>Case Management</v>
      </c>
      <c r="W134" t="str">
        <v>Contract Review</v>
      </c>
      <c r="AF134" t="str">
        <v>Central Print</v>
      </c>
      <c r="AG134" t="str" cm="1">
        <f t="array" ref="AG134:AJ134">TRANSPOSE(_xlfn.UNIQUE(_xlfn._xlws.FILTER(tbl_Solution[Solution Offering],tbl_Solution[[Solution Name ]]=AF134,"")))</f>
        <v>Bill/Invoice print</v>
      </c>
      <c r="AH134" t="str">
        <v>Publications</v>
      </c>
      <c r="AI134" t="str">
        <v>Automated post processing</v>
      </c>
      <c r="AJ134" t="str">
        <v>[Manual Entry]</v>
      </c>
    </row>
    <row r="135" spans="1:42" x14ac:dyDescent="0.25">
      <c r="A135" s="9" t="s">
        <v>197</v>
      </c>
      <c r="B135" s="9" t="s">
        <v>206</v>
      </c>
      <c r="C135" s="9" t="s">
        <v>211</v>
      </c>
      <c r="D135" s="9" t="s">
        <v>212</v>
      </c>
      <c r="E135" s="9" t="s">
        <v>464</v>
      </c>
      <c r="T135" t="str">
        <v>Property &amp; Facility Services</v>
      </c>
      <c r="U135" t="str" cm="1">
        <f t="array" ref="U135:Z135">TRANSPOSE(_xlfn.UNIQUE(_xlfn._xlws.FILTER(tbl_Solution[[Solution Name ]],tbl_Solution[Solution Category]=T135,"")))</f>
        <v>Development &amp; Space Planning</v>
      </c>
      <c r="V135" t="str">
        <v>Workspace Services</v>
      </c>
      <c r="W135" t="str">
        <v>Physical Security</v>
      </c>
      <c r="X135" t="str">
        <v>Operations, Maintenance, Repair &amp; Improvements</v>
      </c>
      <c r="Y135" t="str">
        <v>Fleet Management (non-logistics)</v>
      </c>
      <c r="Z135" t="str">
        <v>Food &amp; Beverage</v>
      </c>
      <c r="AF135" t="str">
        <v>IT Training</v>
      </c>
      <c r="AG135" t="str" cm="1">
        <f t="array" ref="AG135:AL135">TRANSPOSE(_xlfn.UNIQUE(_xlfn._xlws.FILTER(tbl_Solution[Solution Offering],tbl_Solution[[Solution Name ]]=AF135,"")))</f>
        <v>Off-the-shelf productivity training</v>
      </c>
      <c r="AH135" t="str">
        <v>Business application training</v>
      </c>
      <c r="AI135" t="str">
        <v>Classroom training</v>
      </c>
      <c r="AJ135" t="str">
        <v>Web-based training</v>
      </c>
      <c r="AK135" t="str">
        <v>Computer-based training</v>
      </c>
      <c r="AL135" t="str">
        <v>[Manual Entry]</v>
      </c>
    </row>
    <row r="136" spans="1:42" x14ac:dyDescent="0.25">
      <c r="A136" s="9" t="s">
        <v>197</v>
      </c>
      <c r="B136" s="9" t="s">
        <v>206</v>
      </c>
      <c r="C136" s="9" t="s">
        <v>211</v>
      </c>
      <c r="D136" s="9" t="s">
        <v>212</v>
      </c>
      <c r="E136" t="s">
        <v>518</v>
      </c>
      <c r="T136" t="str">
        <v>Corporate Communication Services</v>
      </c>
      <c r="U136" t="str" cm="1">
        <f t="array" ref="U136:X136">TRANSPOSE(_xlfn.UNIQUE(_xlfn._xlws.FILTER(tbl_Solution[[Solution Name ]],tbl_Solution[Solution Category]=T136,"")))</f>
        <v>Stakeholder Relations</v>
      </c>
      <c r="V136" t="str">
        <v>Government Relations</v>
      </c>
      <c r="W136" t="str">
        <v>External Communications</v>
      </c>
      <c r="X136" t="str">
        <v>Community Outreach</v>
      </c>
      <c r="AF136" t="str">
        <v>Service Desk</v>
      </c>
      <c r="AG136" t="str" cm="1">
        <f t="array" ref="AG136:AL136">TRANSPOSE(_xlfn.UNIQUE(_xlfn._xlws.FILTER(tbl_Solution[Solution Offering],tbl_Solution[[Solution Name ]]=AF136,"")))</f>
        <v>Central help desk</v>
      </c>
      <c r="AH136" t="str">
        <v>Deskside support</v>
      </c>
      <c r="AI136" t="str">
        <v>Executive support</v>
      </c>
      <c r="AJ136" t="str">
        <v>IT knowledge Management</v>
      </c>
      <c r="AK136" t="str">
        <v xml:space="preserve">Request Fulfillment  </v>
      </c>
      <c r="AL136" t="str">
        <v>[Manual Entry]</v>
      </c>
    </row>
    <row r="137" spans="1:42" x14ac:dyDescent="0.25">
      <c r="A137" s="9" t="s">
        <v>197</v>
      </c>
      <c r="B137" s="9" t="s">
        <v>206</v>
      </c>
      <c r="C137" s="9" t="s">
        <v>211</v>
      </c>
      <c r="D137" s="9" t="s">
        <v>212</v>
      </c>
      <c r="E137" t="s">
        <v>519</v>
      </c>
      <c r="AF137" t="str">
        <v xml:space="preserve">Bring Your Own Device </v>
      </c>
      <c r="AG137" t="str" cm="1">
        <f t="array" ref="AG137:AJ137">TRANSPOSE(_xlfn.UNIQUE(_xlfn._xlws.FILTER(tbl_Solution[Solution Offering],tbl_Solution[[Solution Name ]]=AF137,"")))</f>
        <v>Personal computer</v>
      </c>
      <c r="AH137" t="str">
        <v>Personal tablet</v>
      </c>
      <c r="AI137" t="str">
        <v>Personal smartphone</v>
      </c>
      <c r="AJ137" t="str">
        <v>[Manual Entry]</v>
      </c>
    </row>
    <row r="138" spans="1:42" x14ac:dyDescent="0.25">
      <c r="A138" s="9" t="s">
        <v>197</v>
      </c>
      <c r="B138" s="9" t="s">
        <v>206</v>
      </c>
      <c r="C138" s="9" t="s">
        <v>211</v>
      </c>
      <c r="D138" s="9" t="s">
        <v>212</v>
      </c>
      <c r="E138" t="s">
        <v>520</v>
      </c>
      <c r="AF138" t="str">
        <v>Computer</v>
      </c>
      <c r="AG138" t="str" cm="1">
        <f t="array" ref="AG138:AJ138">TRANSPOSE(_xlfn.UNIQUE(_xlfn._xlws.FILTER(tbl_Solution[Solution Offering],tbl_Solution[[Solution Name ]]=AF138,"")))</f>
        <v>Standard desktop</v>
      </c>
      <c r="AH138" t="str">
        <v>Developer workstation</v>
      </c>
      <c r="AI138" t="str">
        <v>Standard laptop</v>
      </c>
      <c r="AJ138" t="str">
        <v>[Manual Entry]</v>
      </c>
    </row>
    <row r="139" spans="1:42" x14ac:dyDescent="0.25">
      <c r="A139" s="9" t="s">
        <v>197</v>
      </c>
      <c r="B139" s="9" t="s">
        <v>206</v>
      </c>
      <c r="C139" s="9" t="s">
        <v>211</v>
      </c>
      <c r="D139" s="9" t="s">
        <v>212</v>
      </c>
      <c r="E139" t="s">
        <v>521</v>
      </c>
      <c r="AF139" t="str">
        <v>Mobile</v>
      </c>
      <c r="AG139" t="str" cm="1">
        <f t="array" ref="AG139:AH139">TRANSPOSE(_xlfn.UNIQUE(_xlfn._xlws.FILTER(tbl_Solution[Solution Offering],tbl_Solution[[Solution Name ]]=AF139,"")))</f>
        <v>Smartphone, By O/S</v>
      </c>
      <c r="AH139" t="str">
        <v>[Manual Entry]</v>
      </c>
    </row>
    <row r="140" spans="1:42" x14ac:dyDescent="0.25">
      <c r="A140" s="9" t="s">
        <v>197</v>
      </c>
      <c r="B140" s="9" t="s">
        <v>206</v>
      </c>
      <c r="C140" s="9" t="s">
        <v>211</v>
      </c>
      <c r="D140" s="9" t="s">
        <v>212</v>
      </c>
      <c r="E140" t="s">
        <v>138</v>
      </c>
      <c r="AF140" t="str">
        <v>Virtual Client</v>
      </c>
      <c r="AG140" t="str" cm="1">
        <f t="array" ref="AG140:AJ140">TRANSPOSE(_xlfn.UNIQUE(_xlfn._xlws.FILTER(tbl_Solution[Solution Offering],tbl_Solution[[Solution Name ]]=AF140,"")))</f>
        <v>Virtual desktop</v>
      </c>
      <c r="AH140" t="str">
        <v>Virtual workspaces</v>
      </c>
      <c r="AI140" t="str">
        <v>Remote applications</v>
      </c>
      <c r="AJ140" t="str">
        <v>[Manual Entry]</v>
      </c>
    </row>
    <row r="141" spans="1:42" x14ac:dyDescent="0.25">
      <c r="A141" s="9" t="s">
        <v>197</v>
      </c>
      <c r="B141" s="9" t="s">
        <v>206</v>
      </c>
      <c r="C141" s="9" t="s">
        <v>77</v>
      </c>
      <c r="D141" s="9" t="s">
        <v>213</v>
      </c>
      <c r="E141" s="9" t="s">
        <v>529</v>
      </c>
      <c r="AF141" t="str">
        <v>Collaboration</v>
      </c>
      <c r="AG141" t="str" cm="1">
        <f t="array" ref="AG141:AI141">TRANSPOSE(_xlfn.UNIQUE(_xlfn._xlws.FILTER(tbl_Solution[Solution Offering],tbl_Solution[[Solution Name ]]=AF141,"")))</f>
        <v>Collaborative Workspace</v>
      </c>
      <c r="AH141" t="str">
        <v xml:space="preserve"> Shared Drive</v>
      </c>
      <c r="AI141" t="str">
        <v>[Manual Entry]</v>
      </c>
    </row>
    <row r="142" spans="1:42" x14ac:dyDescent="0.25">
      <c r="A142" s="9" t="s">
        <v>197</v>
      </c>
      <c r="B142" s="9" t="s">
        <v>206</v>
      </c>
      <c r="C142" s="9" t="s">
        <v>77</v>
      </c>
      <c r="D142" s="9" t="s">
        <v>213</v>
      </c>
      <c r="E142" t="s">
        <v>530</v>
      </c>
      <c r="AF142" t="str">
        <v>Communication</v>
      </c>
      <c r="AG142" t="str" cm="1">
        <f t="array" ref="AG142:AO142">TRANSPOSE(_xlfn.UNIQUE(_xlfn._xlws.FILTER(tbl_Solution[Solution Offering],tbl_Solution[[Solution Name ]]=AF142,"")))</f>
        <v>Email</v>
      </c>
      <c r="AH142" t="str">
        <v>Instant messaging</v>
      </c>
      <c r="AI142" t="str">
        <v>Social communities</v>
      </c>
      <c r="AJ142" t="str">
        <v>Audio conferencing</v>
      </c>
      <c r="AK142" t="str">
        <v>Video conferencing</v>
      </c>
      <c r="AL142" t="str">
        <v>Standard telephone</v>
      </c>
      <c r="AM142" t="str">
        <v>VoIP telephone</v>
      </c>
      <c r="AN142" t="str">
        <v>Voicemail</v>
      </c>
      <c r="AO142" t="str">
        <v>[Manual Entry]</v>
      </c>
    </row>
    <row r="143" spans="1:42" x14ac:dyDescent="0.25">
      <c r="A143" s="9" t="s">
        <v>197</v>
      </c>
      <c r="B143" s="9" t="s">
        <v>206</v>
      </c>
      <c r="C143" s="9" t="s">
        <v>77</v>
      </c>
      <c r="D143" s="9" t="s">
        <v>213</v>
      </c>
      <c r="E143" t="s">
        <v>531</v>
      </c>
      <c r="AF143" t="str">
        <v>Print</v>
      </c>
      <c r="AG143" t="str" cm="1">
        <f t="array" ref="AG143:AK143">TRANSPOSE(_xlfn.UNIQUE(_xlfn._xlws.FILTER(tbl_Solution[Solution Offering],tbl_Solution[[Solution Name ]]=AF143,"")))</f>
        <v>Desktop printer</v>
      </c>
      <c r="AH143" t="str">
        <v>Departmental multi-purpose printer</v>
      </c>
      <c r="AI143" t="str">
        <v>Network color printer</v>
      </c>
      <c r="AJ143" t="str">
        <v>Shared plotter</v>
      </c>
      <c r="AK143" t="str">
        <v>[Manual Entry]</v>
      </c>
    </row>
    <row r="144" spans="1:42" x14ac:dyDescent="0.25">
      <c r="A144" s="9" t="s">
        <v>197</v>
      </c>
      <c r="B144" s="9" t="s">
        <v>206</v>
      </c>
      <c r="C144" s="9" t="s">
        <v>77</v>
      </c>
      <c r="D144" s="9" t="s">
        <v>213</v>
      </c>
      <c r="E144" t="s">
        <v>532</v>
      </c>
      <c r="AF144" t="str">
        <v>Productivity</v>
      </c>
      <c r="AG144" t="str" cm="1">
        <f t="array" ref="AG144:AI144">TRANSPOSE(_xlfn.UNIQUE(_xlfn._xlws.FILTER(tbl_Solution[Solution Offering],tbl_Solution[[Solution Name ]]=AF144,"")))</f>
        <v>Software packages</v>
      </c>
      <c r="AH144" t="str">
        <v>Software application add-ons</v>
      </c>
      <c r="AI144" t="str">
        <v>[Manual Entry]</v>
      </c>
    </row>
    <row r="145" spans="1:43" x14ac:dyDescent="0.25">
      <c r="A145" s="9" t="s">
        <v>197</v>
      </c>
      <c r="B145" s="9" t="s">
        <v>206</v>
      </c>
      <c r="C145" s="9" t="s">
        <v>77</v>
      </c>
      <c r="D145" s="9" t="s">
        <v>213</v>
      </c>
      <c r="E145" t="s">
        <v>138</v>
      </c>
      <c r="AF145" t="str">
        <v>Network Access</v>
      </c>
      <c r="AG145" t="str" cm="1">
        <f t="array" ref="AG145:AJ145">TRANSPOSE(_xlfn.UNIQUE(_xlfn._xlws.FILTER(tbl_Solution[Solution Offering],tbl_Solution[[Solution Name ]]=AF145,"")))</f>
        <v>Local ethernet port</v>
      </c>
      <c r="AH145" t="str">
        <v>Wireless connection</v>
      </c>
      <c r="AI145" t="str">
        <v>Guest wireless connection</v>
      </c>
      <c r="AJ145" t="str">
        <v>[Manual Entry]</v>
      </c>
    </row>
    <row r="146" spans="1:43" x14ac:dyDescent="0.25">
      <c r="A146" s="9" t="s">
        <v>197</v>
      </c>
      <c r="B146" s="9" t="s">
        <v>206</v>
      </c>
      <c r="C146" s="9" t="s">
        <v>214</v>
      </c>
      <c r="D146" s="9" t="s">
        <v>215</v>
      </c>
      <c r="E146" s="9" t="s">
        <v>522</v>
      </c>
      <c r="AF146" t="str">
        <v>Remote Access</v>
      </c>
      <c r="AG146" t="str" cm="1">
        <f t="array" ref="AG146:AI146">TRANSPOSE(_xlfn.UNIQUE(_xlfn._xlws.FILTER(tbl_Solution[Solution Offering],tbl_Solution[[Solution Name ]]=AF146,"")))</f>
        <v>VPN access</v>
      </c>
      <c r="AH146" t="str">
        <v>WiFi hotspot</v>
      </c>
      <c r="AI146" t="str">
        <v>[Manual Entry]</v>
      </c>
    </row>
    <row r="147" spans="1:43" x14ac:dyDescent="0.25">
      <c r="A147" s="9" t="s">
        <v>197</v>
      </c>
      <c r="B147" s="9" t="s">
        <v>206</v>
      </c>
      <c r="C147" s="9" t="s">
        <v>214</v>
      </c>
      <c r="D147" s="9" t="s">
        <v>215</v>
      </c>
      <c r="E147" s="9" t="s">
        <v>523</v>
      </c>
      <c r="AF147" t="str">
        <v>Compute on Demand</v>
      </c>
      <c r="AG147" t="str" cm="1">
        <f t="array" ref="AG147:AJ147">TRANSPOSE(_xlfn.UNIQUE(_xlfn._xlws.FILTER(tbl_Solution[Solution Offering],tbl_Solution[[Solution Name ]]=AF147,"")))</f>
        <v>Virtual windows instance (size)</v>
      </c>
      <c r="AH147" t="str">
        <v>Virtual Linux instance (size)</v>
      </c>
      <c r="AI147" t="str">
        <v>Autoscaling</v>
      </c>
      <c r="AJ147" t="str">
        <v>[Manual Entry]</v>
      </c>
    </row>
    <row r="148" spans="1:43" x14ac:dyDescent="0.25">
      <c r="A148" s="9" t="s">
        <v>197</v>
      </c>
      <c r="B148" s="9" t="s">
        <v>206</v>
      </c>
      <c r="C148" s="9" t="s">
        <v>214</v>
      </c>
      <c r="D148" s="9" t="s">
        <v>215</v>
      </c>
      <c r="E148" t="s">
        <v>138</v>
      </c>
      <c r="AF148" t="str">
        <v>Mainframe</v>
      </c>
      <c r="AG148" t="str" cm="1">
        <f t="array" ref="AG148:AJ148">TRANSPOSE(_xlfn.UNIQUE(_xlfn._xlws.FILTER(tbl_Solution[Solution Offering],tbl_Solution[[Solution Name ]]=AF148,"")))</f>
        <v>Transactional compute</v>
      </c>
      <c r="AH148" t="str">
        <v>Batch compute (peak-time)</v>
      </c>
      <c r="AI148" t="str">
        <v>Batch compute (off peak-time)</v>
      </c>
      <c r="AJ148" t="str">
        <v>[Manual Entry]</v>
      </c>
    </row>
    <row r="149" spans="1:43" x14ac:dyDescent="0.25">
      <c r="A149" s="9" t="s">
        <v>197</v>
      </c>
      <c r="B149" s="9" t="s">
        <v>106</v>
      </c>
      <c r="C149" s="9" t="s">
        <v>216</v>
      </c>
      <c r="D149" s="9" t="s">
        <v>217</v>
      </c>
      <c r="E149" s="9" t="s">
        <v>465</v>
      </c>
      <c r="AF149" t="str">
        <v>Physical Compute</v>
      </c>
      <c r="AG149" t="str" cm="1">
        <f t="array" ref="AG149:AJ149">TRANSPOSE(_xlfn.UNIQUE(_xlfn._xlws.FILTER(tbl_Solution[Solution Offering],tbl_Solution[[Solution Name ]]=AF149,"")))</f>
        <v>Small wintel server</v>
      </c>
      <c r="AH149" t="str">
        <v>Large wintel server</v>
      </c>
      <c r="AI149" t="str">
        <v>Database server</v>
      </c>
      <c r="AJ149" t="str">
        <v>[Manual Entry]</v>
      </c>
    </row>
    <row r="150" spans="1:43" x14ac:dyDescent="0.25">
      <c r="A150" s="9" t="s">
        <v>197</v>
      </c>
      <c r="B150" s="9" t="s">
        <v>106</v>
      </c>
      <c r="C150" s="9" t="s">
        <v>216</v>
      </c>
      <c r="D150" s="9" t="s">
        <v>217</v>
      </c>
      <c r="E150" t="s">
        <v>524</v>
      </c>
      <c r="AF150" t="str">
        <v>Virtual Compute &amp; Containers</v>
      </c>
      <c r="AG150" t="str" cm="1">
        <f t="array" ref="AG150:AL150">TRANSPOSE(_xlfn.UNIQUE(_xlfn._xlws.FILTER(tbl_Solution[Solution Offering],tbl_Solution[[Solution Name ]]=AF150,"")))</f>
        <v>Virtual windows instance (size)</v>
      </c>
      <c r="AH150" t="str">
        <v>Virtual Linux instance (size)</v>
      </c>
      <c r="AI150" t="str">
        <v>Compute containers</v>
      </c>
      <c r="AJ150" t="str">
        <v>Data containers</v>
      </c>
      <c r="AK150" t="str">
        <v>App containers</v>
      </c>
      <c r="AL150" t="str">
        <v>[Manual Entry]</v>
      </c>
    </row>
    <row r="151" spans="1:43" x14ac:dyDescent="0.25">
      <c r="A151" s="9" t="s">
        <v>197</v>
      </c>
      <c r="B151" s="9" t="s">
        <v>106</v>
      </c>
      <c r="C151" s="9" t="s">
        <v>216</v>
      </c>
      <c r="D151" s="9" t="s">
        <v>217</v>
      </c>
      <c r="E151" t="s">
        <v>535</v>
      </c>
      <c r="AF151" t="str">
        <v>Enterprise Data Center</v>
      </c>
      <c r="AG151" t="str" cm="1">
        <f t="array" ref="AG151:AQ151">TRANSPOSE(_xlfn.UNIQUE(_xlfn._xlws.FILTER(tbl_Solution[Solution Offering],tbl_Solution[[Solution Name ]]=AF151,"")))</f>
        <v>Owned &amp; operated</v>
      </c>
      <c r="AH151" t="str">
        <v>Co-location</v>
      </c>
      <c r="AI151" t="str">
        <v>Tier 1</v>
      </c>
      <c r="AJ151" t="str">
        <v>Tier 2</v>
      </c>
      <c r="AK151" t="str">
        <v>Tier 3</v>
      </c>
      <c r="AL151" t="str">
        <v>Tier 4</v>
      </c>
      <c r="AM151" t="str">
        <v>Shipping &amp; receiving</v>
      </c>
      <c r="AN151" t="str">
        <v>Assembly</v>
      </c>
      <c r="AO151" t="str">
        <v>Rack &amp; stack</v>
      </c>
      <c r="AP151" t="str">
        <v>Maintenance</v>
      </c>
      <c r="AQ151" t="str">
        <v>[Manual Entry]</v>
      </c>
    </row>
    <row r="152" spans="1:43" x14ac:dyDescent="0.25">
      <c r="A152" s="9" t="s">
        <v>197</v>
      </c>
      <c r="B152" s="9" t="s">
        <v>106</v>
      </c>
      <c r="C152" s="9" t="s">
        <v>216</v>
      </c>
      <c r="D152" s="9" t="s">
        <v>217</v>
      </c>
      <c r="E152" t="s">
        <v>536</v>
      </c>
      <c r="AF152" t="str">
        <v>Other Data Center</v>
      </c>
      <c r="AG152" t="str" cm="1">
        <f t="array" ref="AG152:AH152">TRANSPOSE(_xlfn.UNIQUE(_xlfn._xlws.FILTER(tbl_Solution[Solution Offering],tbl_Solution[[Solution Name ]]=AF152,"")))</f>
        <v>Space &amp; power</v>
      </c>
      <c r="AH152" t="str">
        <v>[Manual Entry]</v>
      </c>
    </row>
    <row r="153" spans="1:43" x14ac:dyDescent="0.25">
      <c r="A153" s="9" t="s">
        <v>197</v>
      </c>
      <c r="B153" s="9" t="s">
        <v>106</v>
      </c>
      <c r="C153" s="9" t="s">
        <v>216</v>
      </c>
      <c r="D153" s="9" t="s">
        <v>217</v>
      </c>
      <c r="E153" t="s">
        <v>525</v>
      </c>
      <c r="AF153" t="str">
        <v xml:space="preserve">Data Network </v>
      </c>
      <c r="AG153" t="str" cm="1">
        <f t="array" ref="AG153:AN153">TRANSPOSE(_xlfn.UNIQUE(_xlfn._xlws.FILTER(tbl_Solution[Solution Offering],tbl_Solution[[Solution Name ]]=AF153,"")))</f>
        <v>Point to point (SONET, T1, T3)</v>
      </c>
      <c r="AH153" t="str">
        <v>MPLS</v>
      </c>
      <c r="AI153" t="str">
        <v>ATM</v>
      </c>
      <c r="AJ153" t="str">
        <v>Local access (100Mbps, 1 GB fiber)</v>
      </c>
      <c r="AK153" t="str">
        <v>Satellite/non-terrestrial</v>
      </c>
      <c r="AL153" t="str">
        <v>microwave</v>
      </c>
      <c r="AM153" t="str">
        <v xml:space="preserve">field network </v>
      </c>
      <c r="AN153" t="str">
        <v>[Manual Entry]</v>
      </c>
    </row>
    <row r="154" spans="1:43" x14ac:dyDescent="0.25">
      <c r="A154" s="9" t="s">
        <v>197</v>
      </c>
      <c r="B154" s="9" t="s">
        <v>106</v>
      </c>
      <c r="C154" s="9" t="s">
        <v>216</v>
      </c>
      <c r="D154" s="9" t="s">
        <v>217</v>
      </c>
      <c r="E154" t="s">
        <v>138</v>
      </c>
      <c r="AF154" t="str">
        <v xml:space="preserve">Domain Services </v>
      </c>
      <c r="AG154" t="str" cm="1">
        <f t="array" ref="AG154:AI154">TRANSPOSE(_xlfn.UNIQUE(_xlfn._xlws.FILTER(tbl_Solution[Solution Offering],tbl_Solution[[Solution Name ]]=AF154,"")))</f>
        <v>Domain name service</v>
      </c>
      <c r="AH154" t="str">
        <v>Internal domain name service</v>
      </c>
      <c r="AI154" t="str">
        <v>[Manual Entry]</v>
      </c>
    </row>
    <row r="155" spans="1:43" x14ac:dyDescent="0.25">
      <c r="A155" s="9" t="s">
        <v>197</v>
      </c>
      <c r="B155" s="9" t="s">
        <v>106</v>
      </c>
      <c r="C155" s="9" t="s">
        <v>218</v>
      </c>
      <c r="D155" s="9" t="s">
        <v>219</v>
      </c>
      <c r="E155" s="9" t="s">
        <v>533</v>
      </c>
      <c r="AF155" t="str">
        <v>Internet Connectivity</v>
      </c>
      <c r="AG155" t="str" cm="1">
        <f t="array" ref="AG155:AI155">TRANSPOSE(_xlfn.UNIQUE(_xlfn._xlws.FILTER(tbl_Solution[Solution Offering],tbl_Solution[[Solution Name ]]=AF155,"")))</f>
        <v>Internet access</v>
      </c>
      <c r="AH155" t="str">
        <v xml:space="preserve">Network transit </v>
      </c>
      <c r="AI155" t="str">
        <v>[Manual Entry]</v>
      </c>
    </row>
    <row r="156" spans="1:43" x14ac:dyDescent="0.25">
      <c r="A156" s="9" t="s">
        <v>197</v>
      </c>
      <c r="B156" s="9" t="s">
        <v>106</v>
      </c>
      <c r="C156" s="9" t="s">
        <v>218</v>
      </c>
      <c r="D156" s="9" t="s">
        <v>219</v>
      </c>
      <c r="E156" t="s">
        <v>526</v>
      </c>
      <c r="AF156" t="str">
        <v>Load Balancing</v>
      </c>
      <c r="AG156" t="str" cm="1">
        <f t="array" ref="AG156:AI156">TRANSPOSE(_xlfn.UNIQUE(_xlfn._xlws.FILTER(tbl_Solution[Solution Offering],tbl_Solution[[Solution Name ]]=AF156,"")))</f>
        <v>Network load balancing</v>
      </c>
      <c r="AH156" t="str">
        <v>Application load balancing</v>
      </c>
      <c r="AI156" t="str">
        <v>[Manual Entry]</v>
      </c>
    </row>
    <row r="157" spans="1:43" x14ac:dyDescent="0.25">
      <c r="A157" s="9" t="s">
        <v>197</v>
      </c>
      <c r="B157" s="9" t="s">
        <v>106</v>
      </c>
      <c r="C157" s="9" t="s">
        <v>218</v>
      </c>
      <c r="D157" s="9" t="s">
        <v>219</v>
      </c>
      <c r="E157" t="s">
        <v>138</v>
      </c>
      <c r="AF157" t="str">
        <v>Virtual Private Network</v>
      </c>
      <c r="AG157" t="str" cm="1">
        <f t="array" ref="AG157:AI157">TRANSPOSE(_xlfn.UNIQUE(_xlfn._xlws.FILTER(tbl_Solution[Solution Offering],tbl_Solution[[Solution Name ]]=AF157,"")))</f>
        <v>VPN</v>
      </c>
      <c r="AH157" t="str">
        <v>VLAN</v>
      </c>
      <c r="AI157" t="str">
        <v>[Manual Entry]</v>
      </c>
    </row>
    <row r="158" spans="1:43" x14ac:dyDescent="0.25">
      <c r="A158" s="9" t="s">
        <v>197</v>
      </c>
      <c r="B158" s="9" t="s">
        <v>106</v>
      </c>
      <c r="C158" s="9" t="s">
        <v>220</v>
      </c>
      <c r="D158" s="9" t="s">
        <v>221</v>
      </c>
      <c r="E158" t="s">
        <v>138</v>
      </c>
      <c r="AF158" t="str">
        <v>Voice Network</v>
      </c>
      <c r="AG158" t="str" cm="1">
        <f t="array" ref="AG158:AK158">TRANSPOSE(_xlfn.UNIQUE(_xlfn._xlws.FILTER(tbl_Solution[Solution Offering],tbl_Solution[[Solution Name ]]=AF158,"")))</f>
        <v>POTS</v>
      </c>
      <c r="AH158" t="str">
        <v>800 Service</v>
      </c>
      <c r="AI158" t="str">
        <v>Satellite/non-terrestrial</v>
      </c>
      <c r="AJ158" t="str">
        <v>Radio</v>
      </c>
      <c r="AK158" t="str">
        <v>[Manual Entry]</v>
      </c>
    </row>
    <row r="159" spans="1:43" x14ac:dyDescent="0.25">
      <c r="A159" s="9" t="s">
        <v>197</v>
      </c>
      <c r="B159" s="9" t="s">
        <v>106</v>
      </c>
      <c r="C159" s="9" t="s">
        <v>222</v>
      </c>
      <c r="D159" s="9" t="s">
        <v>223</v>
      </c>
      <c r="E159" t="s">
        <v>138</v>
      </c>
      <c r="AF159" t="str">
        <v>Backup &amp; Archive</v>
      </c>
      <c r="AG159" t="str" cm="1">
        <f t="array" ref="AG159:AL159">TRANSPOSE(_xlfn.UNIQUE(_xlfn._xlws.FILTER(tbl_Solution[Solution Offering],tbl_Solution[[Solution Name ]]=AF159,"")))</f>
        <v>Disk backup</v>
      </c>
      <c r="AH159" t="str">
        <v>Data Domain</v>
      </c>
      <c r="AI159" t="str">
        <v>Tape backup</v>
      </c>
      <c r="AJ159" t="str">
        <v>Optical backup</v>
      </c>
      <c r="AK159" t="str">
        <v>Off-site storage</v>
      </c>
      <c r="AL159" t="str">
        <v>[Manual Entry]</v>
      </c>
    </row>
    <row r="160" spans="1:43" x14ac:dyDescent="0.25">
      <c r="A160" s="9" t="s">
        <v>197</v>
      </c>
      <c r="B160" s="9" t="s">
        <v>106</v>
      </c>
      <c r="C160" s="9" t="s">
        <v>224</v>
      </c>
      <c r="D160" s="9" t="s">
        <v>225</v>
      </c>
      <c r="E160" t="s">
        <v>138</v>
      </c>
      <c r="AF160" t="str">
        <v xml:space="preserve">Networked Storage </v>
      </c>
      <c r="AG160" t="str" cm="1">
        <f t="array" ref="AG160:AM160">TRANSPOSE(_xlfn.UNIQUE(_xlfn._xlws.FILTER(tbl_Solution[Solution Offering],tbl_Solution[[Solution Name ]]=AF160,"")))</f>
        <v>SAN</v>
      </c>
      <c r="AH160" t="str">
        <v>NAS</v>
      </c>
      <c r="AI160" t="str">
        <v>SSD</v>
      </c>
      <c r="AJ160" t="str">
        <v>Tier 1</v>
      </c>
      <c r="AK160" t="str">
        <v>Tier 2</v>
      </c>
      <c r="AL160" t="str">
        <v>Tier 3</v>
      </c>
      <c r="AM160" t="str">
        <v>[Manual Entry]</v>
      </c>
    </row>
    <row r="161" spans="1:38" x14ac:dyDescent="0.25">
      <c r="A161" s="9" t="s">
        <v>197</v>
      </c>
      <c r="B161" s="9" t="s">
        <v>106</v>
      </c>
      <c r="C161" s="9" t="s">
        <v>226</v>
      </c>
      <c r="D161" s="9" t="s">
        <v>227</v>
      </c>
      <c r="E161" t="s">
        <v>138</v>
      </c>
      <c r="AF161" t="str">
        <v>Distributed Storage (CDN)</v>
      </c>
      <c r="AG161" t="str" cm="1">
        <f t="array" ref="AG161:AH161">TRANSPOSE(_xlfn.UNIQUE(_xlfn._xlws.FILTER(tbl_Solution[Solution Offering],tbl_Solution[[Solution Name ]]=AF161,"")))</f>
        <v>Content distributed network</v>
      </c>
      <c r="AH161" t="str">
        <v>[Manual Entry]</v>
      </c>
    </row>
    <row r="162" spans="1:38" x14ac:dyDescent="0.25">
      <c r="A162" s="9" t="s">
        <v>197</v>
      </c>
      <c r="B162" s="9" t="s">
        <v>106</v>
      </c>
      <c r="C162" s="9" t="s">
        <v>228</v>
      </c>
      <c r="D162" s="9" t="s">
        <v>229</v>
      </c>
      <c r="E162" t="s">
        <v>138</v>
      </c>
      <c r="AF162" t="str">
        <v>File &amp; Object Storage</v>
      </c>
      <c r="AG162" t="str" cm="1">
        <f t="array" ref="AG162:AH162">TRANSPOSE(_xlfn.UNIQUE(_xlfn._xlws.FILTER(tbl_Solution[Solution Offering],tbl_Solution[[Solution Name ]]=AF162,"")))</f>
        <v>Low cost storage</v>
      </c>
      <c r="AH162" t="str">
        <v>[Manual Entry]</v>
      </c>
    </row>
    <row r="163" spans="1:38" x14ac:dyDescent="0.25">
      <c r="A163" s="9" t="s">
        <v>197</v>
      </c>
      <c r="B163" s="9" t="s">
        <v>230</v>
      </c>
      <c r="C163" s="9" t="s">
        <v>231</v>
      </c>
      <c r="D163" s="9" t="s">
        <v>232</v>
      </c>
      <c r="E163" s="9" t="s">
        <v>534</v>
      </c>
      <c r="AF163" t="str">
        <v>Application Hosting</v>
      </c>
      <c r="AG163" t="str" cm="1">
        <f t="array" ref="AG163:AH163">TRANSPOSE(_xlfn.UNIQUE(_xlfn._xlws.FILTER(tbl_Solution[Solution Offering],tbl_Solution[[Solution Name ]]=AF163,"")))</f>
        <v>Web services</v>
      </c>
      <c r="AH163" t="str">
        <v>[Manual Entry]</v>
      </c>
    </row>
    <row r="164" spans="1:38" x14ac:dyDescent="0.25">
      <c r="A164" s="9" t="s">
        <v>197</v>
      </c>
      <c r="B164" s="9" t="s">
        <v>230</v>
      </c>
      <c r="C164" s="9" t="s">
        <v>231</v>
      </c>
      <c r="D164" s="9" t="s">
        <v>232</v>
      </c>
      <c r="E164" t="s">
        <v>537</v>
      </c>
      <c r="AF164" t="str">
        <v>Content Management</v>
      </c>
      <c r="AG164" t="str" cm="1">
        <f t="array" ref="AG164:AI164">TRANSPOSE(_xlfn.UNIQUE(_xlfn._xlws.FILTER(tbl_Solution[Solution Offering],tbl_Solution[[Solution Name ]]=AF164,"")))</f>
        <v>Records management</v>
      </c>
      <c r="AH164" t="str">
        <v>Digital asset management</v>
      </c>
      <c r="AI164" t="str">
        <v>[Manual Entry]</v>
      </c>
    </row>
    <row r="165" spans="1:38" x14ac:dyDescent="0.25">
      <c r="A165" s="9" t="s">
        <v>197</v>
      </c>
      <c r="B165" s="9" t="s">
        <v>230</v>
      </c>
      <c r="C165" s="9" t="s">
        <v>231</v>
      </c>
      <c r="D165" s="9" t="s">
        <v>232</v>
      </c>
      <c r="E165" t="s">
        <v>538</v>
      </c>
      <c r="AF165" t="str">
        <v>Development Platform</v>
      </c>
      <c r="AG165" t="str" cm="1">
        <f t="array" ref="AG165:AJ165">TRANSPOSE(_xlfn.UNIQUE(_xlfn._xlws.FILTER(tbl_Solution[Solution Offering],tbl_Solution[[Solution Name ]]=AF165,"")))</f>
        <v>Integrated development platform</v>
      </c>
      <c r="AH165" t="str">
        <v>IoT services</v>
      </c>
      <c r="AI165" t="str">
        <v>Ecommerce services</v>
      </c>
      <c r="AJ165" t="str">
        <v>[Manual Entry]</v>
      </c>
    </row>
    <row r="166" spans="1:38" x14ac:dyDescent="0.25">
      <c r="A166" s="9" t="s">
        <v>197</v>
      </c>
      <c r="B166" s="9" t="s">
        <v>230</v>
      </c>
      <c r="C166" s="9" t="s">
        <v>231</v>
      </c>
      <c r="D166" s="9" t="s">
        <v>232</v>
      </c>
      <c r="E166" t="s">
        <v>539</v>
      </c>
      <c r="AF166" t="str">
        <v>Foundation Platform</v>
      </c>
      <c r="AG166" t="str" cm="1">
        <f t="array" ref="AG166:AI166">TRANSPOSE(_xlfn.UNIQUE(_xlfn._xlws.FILTER(tbl_Solution[Solution Offering],tbl_Solution[[Solution Name ]]=AF166,"")))</f>
        <v>ERP administration &amp; integration</v>
      </c>
      <c r="AH166" t="str">
        <v>SaaS development platforms</v>
      </c>
      <c r="AI166" t="str">
        <v>[Manual Entry]</v>
      </c>
    </row>
    <row r="167" spans="1:38" x14ac:dyDescent="0.25">
      <c r="A167" s="9" t="s">
        <v>197</v>
      </c>
      <c r="B167" s="9" t="s">
        <v>230</v>
      </c>
      <c r="C167" s="9" t="s">
        <v>231</v>
      </c>
      <c r="D167" s="9" t="s">
        <v>232</v>
      </c>
      <c r="E167" t="s">
        <v>138</v>
      </c>
      <c r="AF167" t="str">
        <v>Decision Intelligence &amp; Automation</v>
      </c>
      <c r="AG167" t="str" cm="1">
        <f t="array" ref="AG167:AL167">TRANSPOSE(_xlfn.UNIQUE(_xlfn._xlws.FILTER(tbl_Solution[Solution Offering],tbl_Solution[[Solution Name ]]=AF167,"")))</f>
        <v>Natural language processing</v>
      </c>
      <c r="AH167" t="str">
        <v>Facial recognition</v>
      </c>
      <c r="AI167" t="str">
        <v>Object recognition</v>
      </c>
      <c r="AJ167" t="str">
        <v>Intelligent personal assistants</v>
      </c>
      <c r="AK167" t="str">
        <v>Robotic process automation</v>
      </c>
      <c r="AL167" t="str">
        <v>[Manual Entry]</v>
      </c>
    </row>
    <row r="168" spans="1:38" x14ac:dyDescent="0.25">
      <c r="A168" s="9" t="s">
        <v>197</v>
      </c>
      <c r="B168" s="9" t="s">
        <v>230</v>
      </c>
      <c r="C168" s="9" t="s">
        <v>89</v>
      </c>
      <c r="D168" s="9" t="s">
        <v>233</v>
      </c>
      <c r="E168" s="9" t="s">
        <v>466</v>
      </c>
      <c r="AF168" t="str">
        <v>Message Bus &amp; Integration</v>
      </c>
      <c r="AG168" t="str" cm="1">
        <f t="array" ref="AG168:AK168">TRANSPOSE(_xlfn.UNIQUE(_xlfn._xlws.FILTER(tbl_Solution[Solution Offering],tbl_Solution[[Solution Name ]]=AF168,"")))</f>
        <v>Message bus</v>
      </c>
      <c r="AH168" t="str">
        <v>Task completion alerts</v>
      </c>
      <c r="AI168" t="str">
        <v>Threshold alerts</v>
      </c>
      <c r="AJ168" t="str">
        <v>Notification &amp; alerting</v>
      </c>
      <c r="AK168" t="str">
        <v>[Manual Entry]</v>
      </c>
    </row>
    <row r="169" spans="1:38" x14ac:dyDescent="0.25">
      <c r="A169" s="9" t="s">
        <v>197</v>
      </c>
      <c r="B169" s="9" t="s">
        <v>230</v>
      </c>
      <c r="C169" s="9" t="s">
        <v>89</v>
      </c>
      <c r="D169" s="9" t="s">
        <v>233</v>
      </c>
      <c r="E169" t="s">
        <v>540</v>
      </c>
      <c r="AF169" t="str">
        <v>Search</v>
      </c>
      <c r="AG169" t="str" cm="1">
        <f t="array" ref="AG169:AI169">TRANSPOSE(_xlfn.UNIQUE(_xlfn._xlws.FILTER(tbl_Solution[Solution Offering],tbl_Solution[[Solution Name ]]=AF169,"")))</f>
        <v>Site search</v>
      </c>
      <c r="AH169" t="str">
        <v>Application search</v>
      </c>
      <c r="AI169" t="str">
        <v>[Manual Entry]</v>
      </c>
    </row>
    <row r="170" spans="1:38" x14ac:dyDescent="0.25">
      <c r="A170" s="9" t="s">
        <v>197</v>
      </c>
      <c r="B170" s="9" t="s">
        <v>230</v>
      </c>
      <c r="C170" s="9" t="s">
        <v>89</v>
      </c>
      <c r="D170" s="9" t="s">
        <v>233</v>
      </c>
      <c r="E170" t="s">
        <v>541</v>
      </c>
      <c r="AF170" t="str">
        <v>Streaming</v>
      </c>
      <c r="AG170" t="str" cm="1">
        <f t="array" ref="AG170:AJ170">TRANSPOSE(_xlfn.UNIQUE(_xlfn._xlws.FILTER(tbl_Solution[Solution Offering],tbl_Solution[[Solution Name ]]=AF170,"")))</f>
        <v>Live streaming</v>
      </c>
      <c r="AH170" t="str">
        <v>On-demand streaming</v>
      </c>
      <c r="AI170" t="str">
        <v>On-Demand video transcoder</v>
      </c>
      <c r="AJ170" t="str">
        <v>[Manual Entry]</v>
      </c>
    </row>
    <row r="171" spans="1:38" x14ac:dyDescent="0.25">
      <c r="A171" s="9" t="s">
        <v>197</v>
      </c>
      <c r="B171" s="9" t="s">
        <v>230</v>
      </c>
      <c r="C171" s="9" t="s">
        <v>89</v>
      </c>
      <c r="D171" s="9" t="s">
        <v>233</v>
      </c>
      <c r="E171" t="s">
        <v>542</v>
      </c>
      <c r="AF171" t="str">
        <v>Data Analytics &amp; Visualizations</v>
      </c>
      <c r="AG171" t="str" cm="1">
        <f t="array" ref="AG171:AJ171">TRANSPOSE(_xlfn.UNIQUE(_xlfn._xlws.FILTER(tbl_Solution[Solution Offering],tbl_Solution[[Solution Name ]]=AF171,"")))</f>
        <v>Visual UI / BI tools</v>
      </c>
      <c r="AH171" t="str">
        <v>Stream analytics</v>
      </c>
      <c r="AI171" t="str">
        <v>Geospatial analytics</v>
      </c>
      <c r="AJ171" t="str">
        <v>[Manual Entry]</v>
      </c>
    </row>
    <row r="172" spans="1:38" x14ac:dyDescent="0.25">
      <c r="A172" s="9" t="s">
        <v>197</v>
      </c>
      <c r="B172" s="9" t="s">
        <v>230</v>
      </c>
      <c r="C172" s="9" t="s">
        <v>89</v>
      </c>
      <c r="D172" s="9" t="s">
        <v>233</v>
      </c>
      <c r="E172" t="s">
        <v>138</v>
      </c>
      <c r="AF172" t="str">
        <v>Data Management</v>
      </c>
      <c r="AG172" t="str" cm="1">
        <f t="array" ref="AG172:AJ172">TRANSPOSE(_xlfn.UNIQUE(_xlfn._xlws.FILTER(tbl_Solution[Solution Offering],tbl_Solution[[Solution Name ]]=AF172,"")))</f>
        <v>Extract, transform &amp; load (ETL)</v>
      </c>
      <c r="AH172" t="str">
        <v>Data Quality</v>
      </c>
      <c r="AI172" t="str">
        <v>Master data management</v>
      </c>
      <c r="AJ172" t="str">
        <v>[Manual Entry]</v>
      </c>
    </row>
    <row r="173" spans="1:38" x14ac:dyDescent="0.25">
      <c r="A173" s="9" t="s">
        <v>197</v>
      </c>
      <c r="B173" s="9" t="s">
        <v>230</v>
      </c>
      <c r="C173" s="9" t="s">
        <v>234</v>
      </c>
      <c r="D173" s="9" t="s">
        <v>235</v>
      </c>
      <c r="E173" s="9" t="s">
        <v>467</v>
      </c>
      <c r="AF173" t="str">
        <v>Data Warehouse</v>
      </c>
      <c r="AG173" t="str" cm="1">
        <f t="array" ref="AG173:AI173">TRANSPOSE(_xlfn.UNIQUE(_xlfn._xlws.FILTER(tbl_Solution[Solution Offering],tbl_Solution[[Solution Name ]]=AF173,"")))</f>
        <v>Central datawarehous</v>
      </c>
      <c r="AH173" t="str">
        <v>Operational data stores</v>
      </c>
      <c r="AI173" t="str">
        <v>[Manual Entry]</v>
      </c>
    </row>
    <row r="174" spans="1:38" x14ac:dyDescent="0.25">
      <c r="A174" s="9" t="s">
        <v>197</v>
      </c>
      <c r="B174" s="9" t="s">
        <v>230</v>
      </c>
      <c r="C174" s="9" t="s">
        <v>234</v>
      </c>
      <c r="D174" s="9" t="s">
        <v>235</v>
      </c>
      <c r="E174" t="s">
        <v>543</v>
      </c>
      <c r="AF174" t="str">
        <v>Database</v>
      </c>
      <c r="AG174" t="str" cm="1">
        <f t="array" ref="AG174:AI174">TRANSPOSE(_xlfn.UNIQUE(_xlfn._xlws.FILTER(tbl_Solution[Solution Offering],tbl_Solution[[Solution Name ]]=AF174,"")))</f>
        <v>Relational database</v>
      </c>
      <c r="AH174" t="str">
        <v>Non Relational database</v>
      </c>
      <c r="AI174" t="str">
        <v>[Manual Entry]</v>
      </c>
    </row>
    <row r="175" spans="1:38" x14ac:dyDescent="0.25">
      <c r="A175" s="9" t="s">
        <v>197</v>
      </c>
      <c r="B175" s="9" t="s">
        <v>230</v>
      </c>
      <c r="C175" s="9" t="s">
        <v>234</v>
      </c>
      <c r="D175" s="9" t="s">
        <v>235</v>
      </c>
      <c r="E175" t="s">
        <v>138</v>
      </c>
      <c r="AF175" t="str">
        <v>Distributed Cache</v>
      </c>
      <c r="AG175" t="str" cm="1">
        <f t="array" ref="AG175:AI175">TRANSPOSE(_xlfn.UNIQUE(_xlfn._xlws.FILTER(tbl_Solution[Solution Offering],tbl_Solution[[Solution Name ]]=AF175,"")))</f>
        <v>Amazon ElasticCache</v>
      </c>
      <c r="AH175" t="str">
        <v>Azure Redis Cache</v>
      </c>
      <c r="AI175" t="str">
        <v>[Manual Entry]</v>
      </c>
    </row>
    <row r="176" spans="1:38" x14ac:dyDescent="0.25">
      <c r="A176" s="9" t="s">
        <v>197</v>
      </c>
      <c r="B176" s="9" t="s">
        <v>230</v>
      </c>
      <c r="C176" s="9" t="s">
        <v>236</v>
      </c>
      <c r="D176" s="9" t="s">
        <v>237</v>
      </c>
      <c r="E176" s="9" t="s">
        <v>468</v>
      </c>
      <c r="AF176" t="str">
        <v>Customer Care</v>
      </c>
      <c r="AG176" t="str" cm="1">
        <f t="array" ref="AG176">TRANSPOSE(_xlfn.UNIQUE(_xlfn._xlws.FILTER(tbl_Solution[Solution Offering],tbl_Solution[[Solution Name ]]=AF176,"")))</f>
        <v>[Manual Entry]</v>
      </c>
    </row>
    <row r="177" spans="1:33" x14ac:dyDescent="0.25">
      <c r="A177" s="9" t="s">
        <v>197</v>
      </c>
      <c r="B177" s="9" t="s">
        <v>230</v>
      </c>
      <c r="C177" s="9" t="s">
        <v>236</v>
      </c>
      <c r="D177" s="9" t="s">
        <v>237</v>
      </c>
      <c r="E177" t="s">
        <v>544</v>
      </c>
      <c r="AF177" t="str">
        <v>Order Management</v>
      </c>
      <c r="AG177" t="str" cm="1">
        <f t="array" ref="AG177">TRANSPOSE(_xlfn.UNIQUE(_xlfn._xlws.FILTER(tbl_Solution[Solution Offering],tbl_Solution[[Solution Name ]]=AF177,"")))</f>
        <v>[Manual Entry]</v>
      </c>
    </row>
    <row r="178" spans="1:33" x14ac:dyDescent="0.25">
      <c r="A178" s="9" t="s">
        <v>197</v>
      </c>
      <c r="B178" s="9" t="s">
        <v>230</v>
      </c>
      <c r="C178" s="9" t="s">
        <v>236</v>
      </c>
      <c r="D178" s="9" t="s">
        <v>237</v>
      </c>
      <c r="E178" t="s">
        <v>545</v>
      </c>
      <c r="AF178" t="str">
        <v>Inventory &amp; Warehousing</v>
      </c>
      <c r="AG178" t="str" cm="1">
        <f t="array" ref="AG178">TRANSPOSE(_xlfn.UNIQUE(_xlfn._xlws.FILTER(tbl_Solution[Solution Offering],tbl_Solution[[Solution Name ]]=AF178,"")))</f>
        <v>[Manual Entry]</v>
      </c>
    </row>
    <row r="179" spans="1:33" x14ac:dyDescent="0.25">
      <c r="A179" s="9" t="s">
        <v>197</v>
      </c>
      <c r="B179" s="9" t="s">
        <v>230</v>
      </c>
      <c r="C179" s="9" t="s">
        <v>236</v>
      </c>
      <c r="D179" s="9" t="s">
        <v>237</v>
      </c>
      <c r="E179" t="s">
        <v>546</v>
      </c>
      <c r="AF179" t="str">
        <v>Manufacturing</v>
      </c>
      <c r="AG179" t="str" cm="1">
        <f t="array" ref="AG179">TRANSPOSE(_xlfn.UNIQUE(_xlfn._xlws.FILTER(tbl_Solution[Solution Offering],tbl_Solution[[Solution Name ]]=AF179,"")))</f>
        <v>[Manual Entry]</v>
      </c>
    </row>
    <row r="180" spans="1:33" x14ac:dyDescent="0.25">
      <c r="A180" s="9" t="s">
        <v>197</v>
      </c>
      <c r="B180" s="9" t="s">
        <v>230</v>
      </c>
      <c r="C180" s="9" t="s">
        <v>236</v>
      </c>
      <c r="D180" s="9" t="s">
        <v>237</v>
      </c>
      <c r="E180" t="s">
        <v>138</v>
      </c>
      <c r="AF180" t="str">
        <v>Product Delivery</v>
      </c>
      <c r="AG180" t="str" cm="1">
        <f t="array" ref="AG180">TRANSPOSE(_xlfn.UNIQUE(_xlfn._xlws.FILTER(tbl_Solution[Solution Offering],tbl_Solution[[Solution Name ]]=AF180,"")))</f>
        <v>[Manual Entry]</v>
      </c>
    </row>
    <row r="181" spans="1:33" x14ac:dyDescent="0.25">
      <c r="A181" s="9" t="s">
        <v>197</v>
      </c>
      <c r="B181" s="9" t="s">
        <v>230</v>
      </c>
      <c r="C181" s="9" t="s">
        <v>79</v>
      </c>
      <c r="D181" s="9" t="s">
        <v>238</v>
      </c>
      <c r="E181" s="9" t="s">
        <v>648</v>
      </c>
      <c r="AF181" t="str">
        <v xml:space="preserve">Resource Planning </v>
      </c>
      <c r="AG181" t="str" cm="1">
        <f t="array" ref="AG181">TRANSPOSE(_xlfn.UNIQUE(_xlfn._xlws.FILTER(tbl_Solution[Solution Offering],tbl_Solution[[Solution Name ]]=AF181,"")))</f>
        <v>[Manual Entry]</v>
      </c>
    </row>
    <row r="182" spans="1:33" x14ac:dyDescent="0.25">
      <c r="A182" s="9" t="s">
        <v>197</v>
      </c>
      <c r="B182" s="9" t="s">
        <v>230</v>
      </c>
      <c r="C182" s="9" t="s">
        <v>79</v>
      </c>
      <c r="D182" s="9" t="s">
        <v>238</v>
      </c>
      <c r="E182" t="s">
        <v>647</v>
      </c>
      <c r="AF182" t="str">
        <v>Service Delivery</v>
      </c>
      <c r="AG182" t="str" cm="1">
        <f t="array" ref="AG182">TRANSPOSE(_xlfn.UNIQUE(_xlfn._xlws.FILTER(tbl_Solution[Solution Offering],tbl_Solution[[Solution Name ]]=AF182,"")))</f>
        <v>[Manual Entry]</v>
      </c>
    </row>
    <row r="183" spans="1:33" x14ac:dyDescent="0.25">
      <c r="A183" s="9" t="s">
        <v>197</v>
      </c>
      <c r="B183" s="9" t="s">
        <v>230</v>
      </c>
      <c r="C183" s="9" t="s">
        <v>79</v>
      </c>
      <c r="D183" s="9" t="s">
        <v>238</v>
      </c>
      <c r="E183" t="s">
        <v>649</v>
      </c>
      <c r="AF183" t="str">
        <v>Customer Analytics</v>
      </c>
      <c r="AG183" t="str" cm="1">
        <f t="array" ref="AG183">TRANSPOSE(_xlfn.UNIQUE(_xlfn._xlws.FILTER(tbl_Solution[Solution Offering],tbl_Solution[[Solution Name ]]=AF183,"")))</f>
        <v>[Manual Entry]</v>
      </c>
    </row>
    <row r="184" spans="1:33" x14ac:dyDescent="0.25">
      <c r="A184" s="9" t="s">
        <v>197</v>
      </c>
      <c r="B184" s="9" t="s">
        <v>230</v>
      </c>
      <c r="C184" s="9" t="s">
        <v>79</v>
      </c>
      <c r="D184" s="9" t="s">
        <v>238</v>
      </c>
      <c r="E184" t="s">
        <v>138</v>
      </c>
      <c r="AF184" t="str">
        <v>Customer Sales</v>
      </c>
      <c r="AG184" t="str" cm="1">
        <f t="array" ref="AG184">TRANSPOSE(_xlfn.UNIQUE(_xlfn._xlws.FILTER(tbl_Solution[Solution Offering],tbl_Solution[[Solution Name ]]=AF184,"")))</f>
        <v>[Manual Entry]</v>
      </c>
    </row>
    <row r="185" spans="1:33" x14ac:dyDescent="0.25">
      <c r="A185" s="9" t="s">
        <v>197</v>
      </c>
      <c r="B185" s="9" t="s">
        <v>230</v>
      </c>
      <c r="C185" s="9" t="s">
        <v>239</v>
      </c>
      <c r="D185" s="9" t="s">
        <v>240</v>
      </c>
      <c r="E185" s="9" t="s">
        <v>469</v>
      </c>
      <c r="AF185" t="str">
        <v>Marketing &amp; Advertising</v>
      </c>
      <c r="AG185" t="str" cm="1">
        <f t="array" ref="AG185">TRANSPOSE(_xlfn.UNIQUE(_xlfn._xlws.FILTER(tbl_Solution[Solution Offering],tbl_Solution[[Solution Name ]]=AF185,"")))</f>
        <v>[Manual Entry]</v>
      </c>
    </row>
    <row r="186" spans="1:33" x14ac:dyDescent="0.25">
      <c r="A186" s="9" t="s">
        <v>197</v>
      </c>
      <c r="B186" s="9" t="s">
        <v>230</v>
      </c>
      <c r="C186" s="9" t="s">
        <v>239</v>
      </c>
      <c r="D186" s="9" t="s">
        <v>240</v>
      </c>
      <c r="E186" t="s">
        <v>547</v>
      </c>
      <c r="AF186" t="str">
        <v>Sales Force &amp; Channel Management</v>
      </c>
      <c r="AG186" t="str" cm="1">
        <f t="array" ref="AG186">TRANSPOSE(_xlfn.UNIQUE(_xlfn._xlws.FILTER(tbl_Solution[Solution Offering],tbl_Solution[[Solution Name ]]=AF186,"")))</f>
        <v>[Manual Entry]</v>
      </c>
    </row>
    <row r="187" spans="1:33" x14ac:dyDescent="0.25">
      <c r="A187" s="9" t="s">
        <v>197</v>
      </c>
      <c r="B187" s="9" t="s">
        <v>230</v>
      </c>
      <c r="C187" s="9" t="s">
        <v>239</v>
      </c>
      <c r="D187" s="9" t="s">
        <v>240</v>
      </c>
      <c r="E187" t="s">
        <v>548</v>
      </c>
      <c r="AF187" t="str">
        <v>Product Development</v>
      </c>
      <c r="AG187" t="str" cm="1">
        <f t="array" ref="AG187">TRANSPOSE(_xlfn.UNIQUE(_xlfn._xlws.FILTER(tbl_Solution[Solution Offering],tbl_Solution[[Solution Name ]]=AF187,"")))</f>
        <v>[Manual Entry]</v>
      </c>
    </row>
    <row r="188" spans="1:33" x14ac:dyDescent="0.25">
      <c r="A188" s="9" t="s">
        <v>197</v>
      </c>
      <c r="B188" s="9" t="s">
        <v>230</v>
      </c>
      <c r="C188" s="9" t="s">
        <v>239</v>
      </c>
      <c r="D188" s="9" t="s">
        <v>240</v>
      </c>
      <c r="E188" t="s">
        <v>549</v>
      </c>
      <c r="AF188" t="str">
        <v>Product Planning</v>
      </c>
      <c r="AG188" t="str" cm="1">
        <f t="array" ref="AG188">TRANSPOSE(_xlfn.UNIQUE(_xlfn._xlws.FILTER(tbl_Solution[Solution Offering],tbl_Solution[[Solution Name ]]=AF188,"")))</f>
        <v>[Manual Entry]</v>
      </c>
    </row>
    <row r="189" spans="1:33" x14ac:dyDescent="0.25">
      <c r="A189" s="9" t="s">
        <v>197</v>
      </c>
      <c r="B189" s="9" t="s">
        <v>230</v>
      </c>
      <c r="C189" s="9" t="s">
        <v>239</v>
      </c>
      <c r="D189" s="9" t="s">
        <v>240</v>
      </c>
      <c r="E189" t="s">
        <v>550</v>
      </c>
      <c r="AF189" t="str">
        <v xml:space="preserve">Planning &amp; Management Reporting </v>
      </c>
      <c r="AG189" t="str" cm="1">
        <f t="array" ref="AG189">TRANSPOSE(_xlfn.UNIQUE(_xlfn._xlws.FILTER(tbl_Solution[Solution Offering],tbl_Solution[[Solution Name ]]=AF189,"")))</f>
        <v>[Manual Entry]</v>
      </c>
    </row>
    <row r="190" spans="1:33" x14ac:dyDescent="0.25">
      <c r="A190" s="9" t="s">
        <v>197</v>
      </c>
      <c r="B190" s="9" t="s">
        <v>230</v>
      </c>
      <c r="C190" s="9" t="s">
        <v>239</v>
      </c>
      <c r="D190" s="9" t="s">
        <v>240</v>
      </c>
      <c r="E190" s="9" t="s">
        <v>551</v>
      </c>
      <c r="AF190" t="str">
        <v>Revenue Accounting</v>
      </c>
      <c r="AG190" t="str" cm="1">
        <f t="array" ref="AG190">TRANSPOSE(_xlfn.UNIQUE(_xlfn._xlws.FILTER(tbl_Solution[Solution Offering],tbl_Solution[[Solution Name ]]=AF190,"")))</f>
        <v>[Manual Entry]</v>
      </c>
    </row>
    <row r="191" spans="1:33" x14ac:dyDescent="0.25">
      <c r="A191" s="9" t="s">
        <v>197</v>
      </c>
      <c r="B191" s="9" t="s">
        <v>230</v>
      </c>
      <c r="C191" s="9" t="s">
        <v>239</v>
      </c>
      <c r="D191" s="9" t="s">
        <v>240</v>
      </c>
      <c r="E191" t="s">
        <v>552</v>
      </c>
      <c r="AF191" t="str">
        <v>Accounts Receivable</v>
      </c>
      <c r="AG191" t="str" cm="1">
        <f t="array" ref="AG191">TRANSPOSE(_xlfn.UNIQUE(_xlfn._xlws.FILTER(tbl_Solution[Solution Offering],tbl_Solution[[Solution Name ]]=AF191,"")))</f>
        <v>[Manual Entry]</v>
      </c>
    </row>
    <row r="192" spans="1:33" x14ac:dyDescent="0.25">
      <c r="A192" s="9" t="s">
        <v>197</v>
      </c>
      <c r="B192" s="9" t="s">
        <v>230</v>
      </c>
      <c r="C192" s="9" t="s">
        <v>239</v>
      </c>
      <c r="D192" s="9" t="s">
        <v>240</v>
      </c>
      <c r="E192" t="s">
        <v>553</v>
      </c>
      <c r="AF192" t="str">
        <v>General Accounting &amp; Reporting</v>
      </c>
      <c r="AG192" t="str" cm="1">
        <f t="array" ref="AG192">TRANSPOSE(_xlfn.UNIQUE(_xlfn._xlws.FILTER(tbl_Solution[Solution Offering],tbl_Solution[[Solution Name ]]=AF192,"")))</f>
        <v>[Manual Entry]</v>
      </c>
    </row>
    <row r="193" spans="1:33" x14ac:dyDescent="0.25">
      <c r="A193" s="9" t="s">
        <v>197</v>
      </c>
      <c r="B193" s="9" t="s">
        <v>230</v>
      </c>
      <c r="C193" s="9" t="s">
        <v>239</v>
      </c>
      <c r="D193" s="9" t="s">
        <v>240</v>
      </c>
      <c r="E193" t="s">
        <v>554</v>
      </c>
      <c r="AF193" t="str">
        <v>Project Accounting</v>
      </c>
      <c r="AG193" t="str" cm="1">
        <f t="array" ref="AG193">TRANSPOSE(_xlfn.UNIQUE(_xlfn._xlws.FILTER(tbl_Solution[Solution Offering],tbl_Solution[[Solution Name ]]=AF193,"")))</f>
        <v>[Manual Entry]</v>
      </c>
    </row>
    <row r="194" spans="1:33" x14ac:dyDescent="0.25">
      <c r="A194" s="9" t="s">
        <v>197</v>
      </c>
      <c r="B194" s="9" t="s">
        <v>230</v>
      </c>
      <c r="C194" s="9" t="s">
        <v>239</v>
      </c>
      <c r="D194" s="9" t="s">
        <v>240</v>
      </c>
      <c r="E194" t="s">
        <v>138</v>
      </c>
      <c r="AF194" t="str">
        <v>Payroll &amp; Time Reporting</v>
      </c>
      <c r="AG194" t="str" cm="1">
        <f t="array" ref="AG194">TRANSPOSE(_xlfn.UNIQUE(_xlfn._xlws.FILTER(tbl_Solution[Solution Offering],tbl_Solution[[Solution Name ]]=AF194,"")))</f>
        <v>[Manual Entry]</v>
      </c>
    </row>
    <row r="195" spans="1:33" x14ac:dyDescent="0.25">
      <c r="A195" s="9" t="s">
        <v>197</v>
      </c>
      <c r="B195" s="9" t="s">
        <v>241</v>
      </c>
      <c r="C195" s="9" t="s">
        <v>242</v>
      </c>
      <c r="D195" s="9" t="s">
        <v>243</v>
      </c>
      <c r="E195" t="s">
        <v>138</v>
      </c>
      <c r="AF195" t="str">
        <v>Accounts Payables &amp; Expense Reimbursement</v>
      </c>
      <c r="AG195" t="str" cm="1">
        <f t="array" ref="AG195">TRANSPOSE(_xlfn.UNIQUE(_xlfn._xlws.FILTER(tbl_Solution[Solution Offering],tbl_Solution[[Solution Name ]]=AF195,"")))</f>
        <v>[Manual Entry]</v>
      </c>
    </row>
    <row r="196" spans="1:33" x14ac:dyDescent="0.25">
      <c r="A196" s="9" t="s">
        <v>197</v>
      </c>
      <c r="B196" s="9" t="s">
        <v>241</v>
      </c>
      <c r="C196" s="9" t="s">
        <v>98</v>
      </c>
      <c r="D196" s="9" t="s">
        <v>244</v>
      </c>
      <c r="E196" s="9" t="s">
        <v>555</v>
      </c>
      <c r="AF196" t="str">
        <v>Treasury</v>
      </c>
      <c r="AG196" t="str" cm="1">
        <f t="array" ref="AG196">TRANSPOSE(_xlfn.UNIQUE(_xlfn._xlws.FILTER(tbl_Solution[Solution Offering],tbl_Solution[[Solution Name ]]=AF196,"")))</f>
        <v>[Manual Entry]</v>
      </c>
    </row>
    <row r="197" spans="1:33" x14ac:dyDescent="0.25">
      <c r="A197" s="9" t="s">
        <v>197</v>
      </c>
      <c r="B197" s="9" t="s">
        <v>241</v>
      </c>
      <c r="C197" s="9" t="s">
        <v>98</v>
      </c>
      <c r="D197" s="9" t="s">
        <v>244</v>
      </c>
      <c r="E197" t="s">
        <v>556</v>
      </c>
      <c r="AF197" t="str">
        <v>Tax</v>
      </c>
      <c r="AG197" t="str" cm="1">
        <f t="array" ref="AG197">TRANSPOSE(_xlfn.UNIQUE(_xlfn._xlws.FILTER(tbl_Solution[Solution Offering],tbl_Solution[[Solution Name ]]=AF197,"")))</f>
        <v>[Manual Entry]</v>
      </c>
    </row>
    <row r="198" spans="1:33" x14ac:dyDescent="0.25">
      <c r="A198" s="9" t="s">
        <v>197</v>
      </c>
      <c r="B198" s="9" t="s">
        <v>241</v>
      </c>
      <c r="C198" s="9" t="s">
        <v>98</v>
      </c>
      <c r="D198" s="9" t="s">
        <v>244</v>
      </c>
      <c r="E198" t="s">
        <v>557</v>
      </c>
      <c r="AF198" t="str">
        <v>Recruitment</v>
      </c>
      <c r="AG198" t="str" cm="1">
        <f t="array" ref="AG198">TRANSPOSE(_xlfn.UNIQUE(_xlfn._xlws.FILTER(tbl_Solution[Solution Offering],tbl_Solution[[Solution Name ]]=AF198,"")))</f>
        <v>[Manual Entry]</v>
      </c>
    </row>
    <row r="199" spans="1:33" x14ac:dyDescent="0.25">
      <c r="A199" s="9" t="s">
        <v>197</v>
      </c>
      <c r="B199" s="9" t="s">
        <v>241</v>
      </c>
      <c r="C199" s="9" t="s">
        <v>98</v>
      </c>
      <c r="D199" s="9" t="s">
        <v>244</v>
      </c>
      <c r="E199" t="s">
        <v>138</v>
      </c>
      <c r="AF199" t="str">
        <v xml:space="preserve">Employee Transitions &amp; Separation  </v>
      </c>
      <c r="AG199" t="str" cm="1">
        <f t="array" ref="AG199">TRANSPOSE(_xlfn.UNIQUE(_xlfn._xlws.FILTER(tbl_Solution[Solution Offering],tbl_Solution[[Solution Name ]]=AF199,"")))</f>
        <v>[Manual Entry]</v>
      </c>
    </row>
    <row r="200" spans="1:33" x14ac:dyDescent="0.25">
      <c r="A200" s="9" t="s">
        <v>197</v>
      </c>
      <c r="B200" s="9" t="s">
        <v>241</v>
      </c>
      <c r="C200" s="9" t="s">
        <v>245</v>
      </c>
      <c r="D200" s="9" t="s">
        <v>246</v>
      </c>
      <c r="E200" s="9" t="s">
        <v>470</v>
      </c>
      <c r="AF200" t="str">
        <v>Workforce Management</v>
      </c>
      <c r="AG200" t="str" cm="1">
        <f t="array" ref="AG200">TRANSPOSE(_xlfn.UNIQUE(_xlfn._xlws.FILTER(tbl_Solution[Solution Offering],tbl_Solution[[Solution Name ]]=AF200,"")))</f>
        <v>[Manual Entry]</v>
      </c>
    </row>
    <row r="201" spans="1:33" x14ac:dyDescent="0.25">
      <c r="A201" s="9" t="s">
        <v>197</v>
      </c>
      <c r="B201" s="9" t="s">
        <v>241</v>
      </c>
      <c r="C201" s="9" t="s">
        <v>245</v>
      </c>
      <c r="D201" s="9" t="s">
        <v>246</v>
      </c>
      <c r="E201" t="s">
        <v>558</v>
      </c>
      <c r="AF201" t="str">
        <v>Performance, Retention &amp; Rewards Management</v>
      </c>
      <c r="AG201" t="str" cm="1">
        <f t="array" ref="AG201">TRANSPOSE(_xlfn.UNIQUE(_xlfn._xlws.FILTER(tbl_Solution[Solution Offering],tbl_Solution[[Solution Name ]]=AF201,"")))</f>
        <v>[Manual Entry]</v>
      </c>
    </row>
    <row r="202" spans="1:33" x14ac:dyDescent="0.25">
      <c r="A202" s="9" t="s">
        <v>197</v>
      </c>
      <c r="B202" s="9" t="s">
        <v>241</v>
      </c>
      <c r="C202" s="9" t="s">
        <v>245</v>
      </c>
      <c r="D202" s="9" t="s">
        <v>246</v>
      </c>
      <c r="E202" t="s">
        <v>559</v>
      </c>
      <c r="AF202" t="str">
        <v>Benefits Management</v>
      </c>
      <c r="AG202" t="str" cm="1">
        <f t="array" ref="AG202">TRANSPOSE(_xlfn.UNIQUE(_xlfn._xlws.FILTER(tbl_Solution[Solution Offering],tbl_Solution[[Solution Name ]]=AF202,"")))</f>
        <v>[Manual Entry]</v>
      </c>
    </row>
    <row r="203" spans="1:33" x14ac:dyDescent="0.25">
      <c r="A203" s="9" t="s">
        <v>197</v>
      </c>
      <c r="B203" s="9" t="s">
        <v>241</v>
      </c>
      <c r="C203" s="9" t="s">
        <v>245</v>
      </c>
      <c r="D203" s="9" t="s">
        <v>246</v>
      </c>
      <c r="E203" t="s">
        <v>560</v>
      </c>
      <c r="AF203" t="str">
        <v>Policy Management</v>
      </c>
      <c r="AG203" t="str" cm="1">
        <f t="array" ref="AG203">TRANSPOSE(_xlfn.UNIQUE(_xlfn._xlws.FILTER(tbl_Solution[Solution Offering],tbl_Solution[[Solution Name ]]=AF203,"")))</f>
        <v>[Manual Entry]</v>
      </c>
    </row>
    <row r="204" spans="1:33" x14ac:dyDescent="0.25">
      <c r="A204" s="9" t="s">
        <v>197</v>
      </c>
      <c r="B204" s="9" t="s">
        <v>241</v>
      </c>
      <c r="C204" s="9" t="s">
        <v>245</v>
      </c>
      <c r="D204" s="9" t="s">
        <v>246</v>
      </c>
      <c r="E204" t="s">
        <v>561</v>
      </c>
      <c r="AF204" t="str">
        <v xml:space="preserve">Employee Development </v>
      </c>
      <c r="AG204" t="str" cm="1">
        <f t="array" ref="AG204">TRANSPOSE(_xlfn.UNIQUE(_xlfn._xlws.FILTER(tbl_Solution[Solution Offering],tbl_Solution[[Solution Name ]]=AF204,"")))</f>
        <v>[Manual Entry]</v>
      </c>
    </row>
    <row r="205" spans="1:33" x14ac:dyDescent="0.25">
      <c r="A205" s="9" t="s">
        <v>197</v>
      </c>
      <c r="B205" s="9" t="s">
        <v>241</v>
      </c>
      <c r="C205" s="9" t="s">
        <v>245</v>
      </c>
      <c r="D205" s="9" t="s">
        <v>246</v>
      </c>
      <c r="E205" t="s">
        <v>138</v>
      </c>
      <c r="AF205" t="str">
        <v>Employee Communications &amp; Relations</v>
      </c>
      <c r="AG205" t="str" cm="1">
        <f t="array" ref="AG205">TRANSPOSE(_xlfn.UNIQUE(_xlfn._xlws.FILTER(tbl_Solution[Solution Offering],tbl_Solution[[Solution Name ]]=AF205,"")))</f>
        <v>[Manual Entry]</v>
      </c>
    </row>
    <row r="206" spans="1:33" x14ac:dyDescent="0.25">
      <c r="A206" s="9" t="s">
        <v>197</v>
      </c>
      <c r="B206" s="9" t="s">
        <v>241</v>
      </c>
      <c r="C206" s="9" t="s">
        <v>247</v>
      </c>
      <c r="D206" s="9" t="s">
        <v>248</v>
      </c>
      <c r="E206" s="9" t="s">
        <v>471</v>
      </c>
      <c r="AF206" t="str">
        <v>Sourcing and Procurement</v>
      </c>
      <c r="AG206" t="str" cm="1">
        <f t="array" ref="AG206">TRANSPOSE(_xlfn.UNIQUE(_xlfn._xlws.FILTER(tbl_Solution[Solution Offering],tbl_Solution[[Solution Name ]]=AF206,"")))</f>
        <v>[Manual Entry]</v>
      </c>
    </row>
    <row r="207" spans="1:33" x14ac:dyDescent="0.25">
      <c r="A207" s="9" t="s">
        <v>197</v>
      </c>
      <c r="B207" s="9" t="s">
        <v>241</v>
      </c>
      <c r="C207" s="9" t="s">
        <v>247</v>
      </c>
      <c r="D207" s="9" t="s">
        <v>248</v>
      </c>
      <c r="E207" t="s">
        <v>562</v>
      </c>
      <c r="AF207" t="str">
        <v>Supplier Management</v>
      </c>
      <c r="AG207" t="str" cm="1">
        <f t="array" ref="AG207">TRANSPOSE(_xlfn.UNIQUE(_xlfn._xlws.FILTER(tbl_Solution[Solution Offering],tbl_Solution[[Solution Name ]]=AF207,"")))</f>
        <v>[Manual Entry]</v>
      </c>
    </row>
    <row r="208" spans="1:33" x14ac:dyDescent="0.25">
      <c r="A208" s="9" t="s">
        <v>197</v>
      </c>
      <c r="B208" s="9" t="s">
        <v>241</v>
      </c>
      <c r="C208" s="9" t="s">
        <v>247</v>
      </c>
      <c r="D208" s="9" t="s">
        <v>248</v>
      </c>
      <c r="E208" t="s">
        <v>563</v>
      </c>
      <c r="AF208" t="str">
        <v>Contract Management</v>
      </c>
      <c r="AG208" t="str" cm="1">
        <f t="array" ref="AG208">TRANSPOSE(_xlfn.UNIQUE(_xlfn._xlws.FILTER(tbl_Solution[Solution Offering],tbl_Solution[[Solution Name ]]=AF208,"")))</f>
        <v>[Manual Entry]</v>
      </c>
    </row>
    <row r="209" spans="1:33" x14ac:dyDescent="0.25">
      <c r="A209" s="9" t="s">
        <v>197</v>
      </c>
      <c r="B209" s="9" t="s">
        <v>241</v>
      </c>
      <c r="C209" s="9" t="s">
        <v>247</v>
      </c>
      <c r="D209" s="9" t="s">
        <v>248</v>
      </c>
      <c r="E209" t="s">
        <v>564</v>
      </c>
      <c r="AF209" t="str">
        <v>Policy &amp; Governance</v>
      </c>
      <c r="AG209" t="str" cm="1">
        <f t="array" ref="AG209">TRANSPOSE(_xlfn.UNIQUE(_xlfn._xlws.FILTER(tbl_Solution[Solution Offering],tbl_Solution[[Solution Name ]]=AF209,"")))</f>
        <v>[Manual Entry]</v>
      </c>
    </row>
    <row r="210" spans="1:33" x14ac:dyDescent="0.25">
      <c r="A210" s="9" t="s">
        <v>197</v>
      </c>
      <c r="B210" s="9" t="s">
        <v>241</v>
      </c>
      <c r="C210" s="9" t="s">
        <v>247</v>
      </c>
      <c r="D210" s="9" t="s">
        <v>248</v>
      </c>
      <c r="E210" t="s">
        <v>565</v>
      </c>
      <c r="AF210" t="str">
        <v>Oversight &amp; Enforcement</v>
      </c>
      <c r="AG210" t="str" cm="1">
        <f t="array" ref="AG210">TRANSPOSE(_xlfn.UNIQUE(_xlfn._xlws.FILTER(tbl_Solution[Solution Offering],tbl_Solution[[Solution Name ]]=AF210,"")))</f>
        <v>[Manual Entry]</v>
      </c>
    </row>
    <row r="211" spans="1:33" x14ac:dyDescent="0.25">
      <c r="A211" s="9" t="s">
        <v>197</v>
      </c>
      <c r="B211" s="9" t="s">
        <v>241</v>
      </c>
      <c r="C211" s="9" t="s">
        <v>247</v>
      </c>
      <c r="D211" s="9" t="s">
        <v>248</v>
      </c>
      <c r="E211" t="s">
        <v>138</v>
      </c>
      <c r="AF211" t="str">
        <v>Healthcare Services</v>
      </c>
      <c r="AG211" t="str" cm="1">
        <f t="array" ref="AG211">TRANSPOSE(_xlfn.UNIQUE(_xlfn._xlws.FILTER(tbl_Solution[Solution Offering],tbl_Solution[[Solution Name ]]=AF211,"")))</f>
        <v>[Manual Entry]</v>
      </c>
    </row>
    <row r="212" spans="1:33" x14ac:dyDescent="0.25">
      <c r="A212" s="9" t="s">
        <v>249</v>
      </c>
      <c r="B212" s="9" t="s">
        <v>250</v>
      </c>
      <c r="C212" s="9" t="s">
        <v>251</v>
      </c>
      <c r="D212" s="9" t="s">
        <v>252</v>
      </c>
      <c r="E212" s="9" t="s">
        <v>472</v>
      </c>
      <c r="AF212" t="str">
        <v>Occupational Safety</v>
      </c>
      <c r="AG212" t="str" cm="1">
        <f t="array" ref="AG212">TRANSPOSE(_xlfn.UNIQUE(_xlfn._xlws.FILTER(tbl_Solution[Solution Offering],tbl_Solution[[Solution Name ]]=AF212,"")))</f>
        <v>[Manual Entry]</v>
      </c>
    </row>
    <row r="213" spans="1:33" x14ac:dyDescent="0.25">
      <c r="A213" s="9" t="s">
        <v>249</v>
      </c>
      <c r="B213" s="9" t="s">
        <v>250</v>
      </c>
      <c r="C213" s="9" t="s">
        <v>251</v>
      </c>
      <c r="D213" s="9" t="s">
        <v>252</v>
      </c>
      <c r="E213" t="s">
        <v>566</v>
      </c>
      <c r="AF213" t="str">
        <v>Risk Management</v>
      </c>
      <c r="AG213" t="str" cm="1">
        <f t="array" ref="AG213">TRANSPOSE(_xlfn.UNIQUE(_xlfn._xlws.FILTER(tbl_Solution[Solution Offering],tbl_Solution[[Solution Name ]]=AF213,"")))</f>
        <v>[Manual Entry]</v>
      </c>
    </row>
    <row r="214" spans="1:33" x14ac:dyDescent="0.25">
      <c r="A214" s="9" t="s">
        <v>249</v>
      </c>
      <c r="B214" s="9" t="s">
        <v>250</v>
      </c>
      <c r="C214" s="9" t="s">
        <v>251</v>
      </c>
      <c r="D214" s="9" t="s">
        <v>252</v>
      </c>
      <c r="E214" t="s">
        <v>567</v>
      </c>
      <c r="AF214" t="str">
        <v>Breach Management &amp; Remediation</v>
      </c>
      <c r="AG214" t="str" cm="1">
        <f t="array" ref="AG214">TRANSPOSE(_xlfn.UNIQUE(_xlfn._xlws.FILTER(tbl_Solution[Solution Offering],tbl_Solution[[Solution Name ]]=AF214,"")))</f>
        <v>[Manual Entry]</v>
      </c>
    </row>
    <row r="215" spans="1:33" x14ac:dyDescent="0.25">
      <c r="A215" s="9" t="s">
        <v>249</v>
      </c>
      <c r="B215" s="9" t="s">
        <v>250</v>
      </c>
      <c r="C215" s="9" t="s">
        <v>251</v>
      </c>
      <c r="D215" s="9" t="s">
        <v>252</v>
      </c>
      <c r="E215" t="s">
        <v>138</v>
      </c>
      <c r="AF215" t="str">
        <v>Business Continuity Planning &amp; Management</v>
      </c>
      <c r="AG215" t="str" cm="1">
        <f t="array" ref="AG215">TRANSPOSE(_xlfn.UNIQUE(_xlfn._xlws.FILTER(tbl_Solution[Solution Offering],tbl_Solution[[Solution Name ]]=AF215,"")))</f>
        <v>[Manual Entry]</v>
      </c>
    </row>
    <row r="216" spans="1:33" x14ac:dyDescent="0.25">
      <c r="A216" s="9" t="s">
        <v>249</v>
      </c>
      <c r="B216" s="9" t="s">
        <v>250</v>
      </c>
      <c r="C216" s="9" t="s">
        <v>253</v>
      </c>
      <c r="D216" s="9" t="s">
        <v>254</v>
      </c>
      <c r="E216" s="9" t="s">
        <v>473</v>
      </c>
      <c r="H216" t="s">
        <v>474</v>
      </c>
      <c r="AF216" t="str">
        <v xml:space="preserve">Auditing </v>
      </c>
      <c r="AG216" t="str" cm="1">
        <f t="array" ref="AG216">TRANSPOSE(_xlfn.UNIQUE(_xlfn._xlws.FILTER(tbl_Solution[Solution Offering],tbl_Solution[[Solution Name ]]=AF216,"")))</f>
        <v>[Manual Entry]</v>
      </c>
    </row>
    <row r="217" spans="1:33" x14ac:dyDescent="0.25">
      <c r="A217" s="9" t="s">
        <v>249</v>
      </c>
      <c r="B217" s="9" t="s">
        <v>250</v>
      </c>
      <c r="C217" s="9" t="s">
        <v>253</v>
      </c>
      <c r="D217" s="9" t="s">
        <v>254</v>
      </c>
      <c r="E217" t="s">
        <v>568</v>
      </c>
      <c r="AF217" t="str">
        <v>Investigations</v>
      </c>
      <c r="AG217" t="str" cm="1">
        <f t="array" ref="AG217">TRANSPOSE(_xlfn.UNIQUE(_xlfn._xlws.FILTER(tbl_Solution[Solution Offering],tbl_Solution[[Solution Name ]]=AF217,"")))</f>
        <v>[Manual Entry]</v>
      </c>
    </row>
    <row r="218" spans="1:33" x14ac:dyDescent="0.25">
      <c r="A218" s="9" t="s">
        <v>249</v>
      </c>
      <c r="B218" s="9" t="s">
        <v>250</v>
      </c>
      <c r="C218" s="9" t="s">
        <v>253</v>
      </c>
      <c r="D218" s="9" t="s">
        <v>254</v>
      </c>
      <c r="E218" t="s">
        <v>569</v>
      </c>
      <c r="AF218" t="str">
        <v>Records Management</v>
      </c>
      <c r="AG218" t="str" cm="1">
        <f t="array" ref="AG218">TRANSPOSE(_xlfn.UNIQUE(_xlfn._xlws.FILTER(tbl_Solution[Solution Offering],tbl_Solution[[Solution Name ]]=AF218,"")))</f>
        <v>[Manual Entry]</v>
      </c>
    </row>
    <row r="219" spans="1:33" x14ac:dyDescent="0.25">
      <c r="A219" s="9" t="s">
        <v>249</v>
      </c>
      <c r="B219" s="9" t="s">
        <v>250</v>
      </c>
      <c r="C219" s="9" t="s">
        <v>253</v>
      </c>
      <c r="D219" s="9" t="s">
        <v>254</v>
      </c>
      <c r="E219" t="s">
        <v>138</v>
      </c>
      <c r="AF219" t="str">
        <v>Legal Counsel</v>
      </c>
      <c r="AG219" t="str" cm="1">
        <f t="array" ref="AG219">TRANSPOSE(_xlfn.UNIQUE(_xlfn._xlws.FILTER(tbl_Solution[Solution Offering],tbl_Solution[[Solution Name ]]=AF219,"")))</f>
        <v>[Manual Entry]</v>
      </c>
    </row>
    <row r="220" spans="1:33" x14ac:dyDescent="0.25">
      <c r="A220" s="9" t="s">
        <v>249</v>
      </c>
      <c r="B220" s="9" t="s">
        <v>250</v>
      </c>
      <c r="C220" s="9" t="s">
        <v>255</v>
      </c>
      <c r="D220" s="9" t="s">
        <v>256</v>
      </c>
      <c r="E220" s="9" t="s">
        <v>257</v>
      </c>
      <c r="AF220" t="str">
        <v>Case Management</v>
      </c>
      <c r="AG220" t="str" cm="1">
        <f t="array" ref="AG220">TRANSPOSE(_xlfn.UNIQUE(_xlfn._xlws.FILTER(tbl_Solution[Solution Offering],tbl_Solution[[Solution Name ]]=AF220,"")))</f>
        <v>[Manual Entry]</v>
      </c>
    </row>
    <row r="221" spans="1:33" x14ac:dyDescent="0.25">
      <c r="A221" s="9" t="s">
        <v>249</v>
      </c>
      <c r="B221" s="9" t="s">
        <v>250</v>
      </c>
      <c r="C221" s="9" t="s">
        <v>255</v>
      </c>
      <c r="D221" s="9" t="s">
        <v>256</v>
      </c>
      <c r="E221" t="s">
        <v>138</v>
      </c>
      <c r="AF221" t="str">
        <v>Contract Review</v>
      </c>
      <c r="AG221" t="str" cm="1">
        <f t="array" ref="AG221">TRANSPOSE(_xlfn.UNIQUE(_xlfn._xlws.FILTER(tbl_Solution[Solution Offering],tbl_Solution[[Solution Name ]]=AF221,"")))</f>
        <v>[Manual Entry]</v>
      </c>
    </row>
    <row r="222" spans="1:33" x14ac:dyDescent="0.25">
      <c r="A222" s="9" t="s">
        <v>249</v>
      </c>
      <c r="B222" s="9" t="s">
        <v>250</v>
      </c>
      <c r="C222" s="9" t="s">
        <v>258</v>
      </c>
      <c r="D222" s="9" t="s">
        <v>259</v>
      </c>
      <c r="E222" s="9" t="s">
        <v>475</v>
      </c>
      <c r="AF222" t="str">
        <v>Development &amp; Space Planning</v>
      </c>
      <c r="AG222" t="str" cm="1">
        <f t="array" ref="AG222">TRANSPOSE(_xlfn.UNIQUE(_xlfn._xlws.FILTER(tbl_Solution[Solution Offering],tbl_Solution[[Solution Name ]]=AF222,"")))</f>
        <v>[Manual Entry]</v>
      </c>
    </row>
    <row r="223" spans="1:33" x14ac:dyDescent="0.25">
      <c r="A223" s="9" t="s">
        <v>249</v>
      </c>
      <c r="B223" s="9" t="s">
        <v>250</v>
      </c>
      <c r="C223" s="9" t="s">
        <v>258</v>
      </c>
      <c r="D223" s="9" t="s">
        <v>259</v>
      </c>
      <c r="E223" t="s">
        <v>570</v>
      </c>
      <c r="AF223" t="str">
        <v>Workspace Services</v>
      </c>
      <c r="AG223" t="str" cm="1">
        <f t="array" ref="AG223">TRANSPOSE(_xlfn.UNIQUE(_xlfn._xlws.FILTER(tbl_Solution[Solution Offering],tbl_Solution[[Solution Name ]]=AF223,"")))</f>
        <v>[Manual Entry]</v>
      </c>
    </row>
    <row r="224" spans="1:33" x14ac:dyDescent="0.25">
      <c r="A224" s="9" t="s">
        <v>249</v>
      </c>
      <c r="B224" s="9" t="s">
        <v>250</v>
      </c>
      <c r="C224" s="9" t="s">
        <v>258</v>
      </c>
      <c r="D224" s="9" t="s">
        <v>259</v>
      </c>
      <c r="E224" t="s">
        <v>571</v>
      </c>
      <c r="AF224" t="str">
        <v>Physical Security</v>
      </c>
      <c r="AG224" t="str" cm="1">
        <f t="array" ref="AG224">TRANSPOSE(_xlfn.UNIQUE(_xlfn._xlws.FILTER(tbl_Solution[Solution Offering],tbl_Solution[[Solution Name ]]=AF224,"")))</f>
        <v>[Manual Entry]</v>
      </c>
    </row>
    <row r="225" spans="1:33" x14ac:dyDescent="0.25">
      <c r="A225" s="9" t="s">
        <v>249</v>
      </c>
      <c r="B225" s="9" t="s">
        <v>250</v>
      </c>
      <c r="C225" s="9" t="s">
        <v>258</v>
      </c>
      <c r="D225" s="9" t="s">
        <v>259</v>
      </c>
      <c r="E225" t="s">
        <v>138</v>
      </c>
      <c r="AF225" t="str">
        <v>Operations, Maintenance, Repair &amp; Improvements</v>
      </c>
      <c r="AG225" t="str" cm="1">
        <f t="array" ref="AG225">TRANSPOSE(_xlfn.UNIQUE(_xlfn._xlws.FILTER(tbl_Solution[Solution Offering],tbl_Solution[[Solution Name ]]=AF225,"")))</f>
        <v>[Manual Entry]</v>
      </c>
    </row>
    <row r="226" spans="1:33" x14ac:dyDescent="0.25">
      <c r="A226" s="9" t="s">
        <v>249</v>
      </c>
      <c r="B226" s="9" t="s">
        <v>260</v>
      </c>
      <c r="C226" s="9" t="s">
        <v>134</v>
      </c>
      <c r="D226" s="9" t="s">
        <v>261</v>
      </c>
      <c r="E226" s="9" t="s">
        <v>476</v>
      </c>
      <c r="AF226" t="str">
        <v>Fleet Management (non-logistics)</v>
      </c>
      <c r="AG226" t="str" cm="1">
        <f t="array" ref="AG226">TRANSPOSE(_xlfn.UNIQUE(_xlfn._xlws.FILTER(tbl_Solution[Solution Offering],tbl_Solution[[Solution Name ]]=AF226,"")))</f>
        <v>[Manual Entry]</v>
      </c>
    </row>
    <row r="227" spans="1:33" x14ac:dyDescent="0.25">
      <c r="A227" s="9" t="s">
        <v>249</v>
      </c>
      <c r="B227" s="9" t="s">
        <v>260</v>
      </c>
      <c r="C227" s="9" t="s">
        <v>134</v>
      </c>
      <c r="D227" s="9" t="s">
        <v>261</v>
      </c>
      <c r="E227" t="s">
        <v>477</v>
      </c>
      <c r="AF227" t="str">
        <v>Food &amp; Beverage</v>
      </c>
      <c r="AG227" t="str" cm="1">
        <f t="array" ref="AG227">TRANSPOSE(_xlfn.UNIQUE(_xlfn._xlws.FILTER(tbl_Solution[Solution Offering],tbl_Solution[[Solution Name ]]=AF227,"")))</f>
        <v>[Manual Entry]</v>
      </c>
    </row>
    <row r="228" spans="1:33" x14ac:dyDescent="0.25">
      <c r="A228" s="9" t="s">
        <v>249</v>
      </c>
      <c r="B228" s="9" t="s">
        <v>260</v>
      </c>
      <c r="C228" s="9" t="s">
        <v>134</v>
      </c>
      <c r="D228" s="9" t="s">
        <v>261</v>
      </c>
      <c r="E228" t="s">
        <v>138</v>
      </c>
      <c r="AF228" t="str">
        <v>Stakeholder Relations</v>
      </c>
      <c r="AG228" t="str" cm="1">
        <f t="array" ref="AG228">TRANSPOSE(_xlfn.UNIQUE(_xlfn._xlws.FILTER(tbl_Solution[Solution Offering],tbl_Solution[[Solution Name ]]=AF228,"")))</f>
        <v>[Manual Entry]</v>
      </c>
    </row>
    <row r="229" spans="1:33" x14ac:dyDescent="0.25">
      <c r="A229" s="9" t="s">
        <v>249</v>
      </c>
      <c r="B229" s="9" t="s">
        <v>260</v>
      </c>
      <c r="C229" s="9" t="s">
        <v>133</v>
      </c>
      <c r="D229" s="9" t="s">
        <v>262</v>
      </c>
      <c r="E229" s="9" t="s">
        <v>478</v>
      </c>
      <c r="AF229" t="str">
        <v>Government Relations</v>
      </c>
      <c r="AG229" t="str" cm="1">
        <f t="array" ref="AG229">TRANSPOSE(_xlfn.UNIQUE(_xlfn._xlws.FILTER(tbl_Solution[Solution Offering],tbl_Solution[[Solution Name ]]=AF229,"")))</f>
        <v>[Manual Entry]</v>
      </c>
    </row>
    <row r="230" spans="1:33" x14ac:dyDescent="0.25">
      <c r="A230" s="9" t="s">
        <v>249</v>
      </c>
      <c r="B230" s="9" t="s">
        <v>260</v>
      </c>
      <c r="C230" s="9" t="s">
        <v>133</v>
      </c>
      <c r="D230" s="9" t="s">
        <v>262</v>
      </c>
      <c r="E230" t="s">
        <v>572</v>
      </c>
      <c r="AF230" t="str">
        <v>External Communications</v>
      </c>
      <c r="AG230" t="str" cm="1">
        <f t="array" ref="AG230">TRANSPOSE(_xlfn.UNIQUE(_xlfn._xlws.FILTER(tbl_Solution[Solution Offering],tbl_Solution[[Solution Name ]]=AF230,"")))</f>
        <v>[Manual Entry]</v>
      </c>
    </row>
    <row r="231" spans="1:33" x14ac:dyDescent="0.25">
      <c r="A231" s="9" t="s">
        <v>249</v>
      </c>
      <c r="B231" s="9" t="s">
        <v>260</v>
      </c>
      <c r="C231" s="9" t="s">
        <v>133</v>
      </c>
      <c r="D231" s="9" t="s">
        <v>262</v>
      </c>
      <c r="E231" t="s">
        <v>573</v>
      </c>
      <c r="AF231" t="str">
        <v>Community Outreach</v>
      </c>
      <c r="AG231" t="str" cm="1">
        <f t="array" ref="AG231">TRANSPOSE(_xlfn.UNIQUE(_xlfn._xlws.FILTER(tbl_Solution[Solution Offering],tbl_Solution[[Solution Name ]]=AF231,"")))</f>
        <v>[Manual Entry]</v>
      </c>
    </row>
    <row r="232" spans="1:33" x14ac:dyDescent="0.25">
      <c r="A232" s="9" t="s">
        <v>249</v>
      </c>
      <c r="B232" s="9" t="s">
        <v>260</v>
      </c>
      <c r="C232" s="9" t="s">
        <v>133</v>
      </c>
      <c r="D232" s="9" t="s">
        <v>262</v>
      </c>
      <c r="E232" t="s">
        <v>574</v>
      </c>
    </row>
    <row r="233" spans="1:33" x14ac:dyDescent="0.25">
      <c r="A233" s="9" t="s">
        <v>249</v>
      </c>
      <c r="B233" s="9" t="s">
        <v>260</v>
      </c>
      <c r="C233" s="9" t="s">
        <v>133</v>
      </c>
      <c r="D233" s="9" t="s">
        <v>262</v>
      </c>
      <c r="E233" t="s">
        <v>575</v>
      </c>
    </row>
    <row r="234" spans="1:33" x14ac:dyDescent="0.25">
      <c r="A234" s="9" t="s">
        <v>249</v>
      </c>
      <c r="B234" s="9" t="s">
        <v>260</v>
      </c>
      <c r="C234" s="9" t="s">
        <v>133</v>
      </c>
      <c r="D234" s="9" t="s">
        <v>262</v>
      </c>
      <c r="E234" t="s">
        <v>576</v>
      </c>
    </row>
    <row r="235" spans="1:33" x14ac:dyDescent="0.25">
      <c r="A235" s="9" t="s">
        <v>249</v>
      </c>
      <c r="B235" s="9" t="s">
        <v>260</v>
      </c>
      <c r="C235" s="9" t="s">
        <v>133</v>
      </c>
      <c r="D235" s="9" t="s">
        <v>262</v>
      </c>
      <c r="E235" t="s">
        <v>577</v>
      </c>
    </row>
    <row r="236" spans="1:33" x14ac:dyDescent="0.25">
      <c r="A236" s="9" t="s">
        <v>249</v>
      </c>
      <c r="B236" s="9" t="s">
        <v>260</v>
      </c>
      <c r="C236" s="9" t="s">
        <v>133</v>
      </c>
      <c r="D236" s="9" t="s">
        <v>262</v>
      </c>
      <c r="E236" t="s">
        <v>578</v>
      </c>
    </row>
    <row r="237" spans="1:33" x14ac:dyDescent="0.25">
      <c r="A237" s="9" t="s">
        <v>249</v>
      </c>
      <c r="B237" s="9" t="s">
        <v>260</v>
      </c>
      <c r="C237" s="9" t="s">
        <v>133</v>
      </c>
      <c r="D237" s="9" t="s">
        <v>262</v>
      </c>
      <c r="E237" t="s">
        <v>138</v>
      </c>
    </row>
    <row r="238" spans="1:33" x14ac:dyDescent="0.25">
      <c r="A238" s="9" t="s">
        <v>249</v>
      </c>
      <c r="B238" s="9" t="s">
        <v>260</v>
      </c>
      <c r="C238" s="9" t="s">
        <v>263</v>
      </c>
      <c r="D238" s="9" t="s">
        <v>264</v>
      </c>
      <c r="E238" s="9" t="s">
        <v>479</v>
      </c>
    </row>
    <row r="239" spans="1:33" x14ac:dyDescent="0.25">
      <c r="A239" s="9" t="s">
        <v>249</v>
      </c>
      <c r="B239" s="9" t="s">
        <v>260</v>
      </c>
      <c r="C239" s="9" t="s">
        <v>263</v>
      </c>
      <c r="D239" s="9" t="s">
        <v>264</v>
      </c>
      <c r="E239" t="s">
        <v>579</v>
      </c>
    </row>
    <row r="240" spans="1:33" x14ac:dyDescent="0.25">
      <c r="A240" s="9" t="s">
        <v>249</v>
      </c>
      <c r="B240" s="9" t="s">
        <v>260</v>
      </c>
      <c r="C240" s="9" t="s">
        <v>263</v>
      </c>
      <c r="D240" s="9" t="s">
        <v>264</v>
      </c>
      <c r="E240" t="s">
        <v>580</v>
      </c>
    </row>
    <row r="241" spans="1:5" x14ac:dyDescent="0.25">
      <c r="A241" s="9" t="s">
        <v>249</v>
      </c>
      <c r="B241" s="9" t="s">
        <v>260</v>
      </c>
      <c r="C241" s="9" t="s">
        <v>263</v>
      </c>
      <c r="D241" s="9" t="s">
        <v>264</v>
      </c>
      <c r="E241" t="s">
        <v>581</v>
      </c>
    </row>
    <row r="242" spans="1:5" x14ac:dyDescent="0.25">
      <c r="A242" s="9" t="s">
        <v>249</v>
      </c>
      <c r="B242" s="9" t="s">
        <v>260</v>
      </c>
      <c r="C242" s="9" t="s">
        <v>263</v>
      </c>
      <c r="D242" s="9" t="s">
        <v>264</v>
      </c>
      <c r="E242" t="s">
        <v>138</v>
      </c>
    </row>
    <row r="243" spans="1:5" x14ac:dyDescent="0.25">
      <c r="A243" s="9" t="s">
        <v>249</v>
      </c>
      <c r="B243" s="9" t="s">
        <v>260</v>
      </c>
      <c r="C243" s="9" t="s">
        <v>129</v>
      </c>
      <c r="D243" s="9" t="s">
        <v>265</v>
      </c>
      <c r="E243" s="9" t="s">
        <v>480</v>
      </c>
    </row>
    <row r="244" spans="1:5" x14ac:dyDescent="0.25">
      <c r="A244" s="9" t="s">
        <v>249</v>
      </c>
      <c r="B244" s="9" t="s">
        <v>260</v>
      </c>
      <c r="C244" s="9" t="s">
        <v>129</v>
      </c>
      <c r="D244" s="9" t="s">
        <v>265</v>
      </c>
      <c r="E244" t="s">
        <v>582</v>
      </c>
    </row>
    <row r="245" spans="1:5" x14ac:dyDescent="0.25">
      <c r="A245" s="9" t="s">
        <v>249</v>
      </c>
      <c r="B245" s="9" t="s">
        <v>260</v>
      </c>
      <c r="C245" s="9" t="s">
        <v>129</v>
      </c>
      <c r="D245" s="9" t="s">
        <v>265</v>
      </c>
      <c r="E245" t="s">
        <v>138</v>
      </c>
    </row>
    <row r="246" spans="1:5" x14ac:dyDescent="0.25">
      <c r="A246" s="9" t="s">
        <v>249</v>
      </c>
      <c r="B246" s="9" t="s">
        <v>266</v>
      </c>
      <c r="C246" s="9" t="s">
        <v>267</v>
      </c>
      <c r="D246" s="9" t="s">
        <v>268</v>
      </c>
      <c r="E246" s="9" t="s">
        <v>481</v>
      </c>
    </row>
    <row r="247" spans="1:5" x14ac:dyDescent="0.25">
      <c r="A247" s="9" t="s">
        <v>249</v>
      </c>
      <c r="B247" s="9" t="s">
        <v>266</v>
      </c>
      <c r="C247" s="9" t="s">
        <v>267</v>
      </c>
      <c r="D247" s="9" t="s">
        <v>268</v>
      </c>
      <c r="E247" t="s">
        <v>583</v>
      </c>
    </row>
    <row r="248" spans="1:5" x14ac:dyDescent="0.25">
      <c r="A248" s="9" t="s">
        <v>249</v>
      </c>
      <c r="B248" s="9" t="s">
        <v>266</v>
      </c>
      <c r="C248" s="9" t="s">
        <v>267</v>
      </c>
      <c r="D248" s="9" t="s">
        <v>268</v>
      </c>
      <c r="E248" t="s">
        <v>584</v>
      </c>
    </row>
    <row r="249" spans="1:5" x14ac:dyDescent="0.25">
      <c r="A249" s="9" t="s">
        <v>249</v>
      </c>
      <c r="B249" s="9" t="s">
        <v>266</v>
      </c>
      <c r="C249" s="9" t="s">
        <v>267</v>
      </c>
      <c r="D249" s="9" t="s">
        <v>268</v>
      </c>
      <c r="E249" t="s">
        <v>138</v>
      </c>
    </row>
    <row r="250" spans="1:5" x14ac:dyDescent="0.25">
      <c r="A250" s="9" t="s">
        <v>249</v>
      </c>
      <c r="B250" s="9" t="s">
        <v>266</v>
      </c>
      <c r="C250" s="9" t="s">
        <v>269</v>
      </c>
      <c r="D250" s="9" t="s">
        <v>270</v>
      </c>
      <c r="E250" s="9" t="s">
        <v>482</v>
      </c>
    </row>
    <row r="251" spans="1:5" x14ac:dyDescent="0.25">
      <c r="A251" s="9" t="s">
        <v>249</v>
      </c>
      <c r="B251" s="9" t="s">
        <v>266</v>
      </c>
      <c r="C251" s="9" t="s">
        <v>269</v>
      </c>
      <c r="D251" s="9" t="s">
        <v>270</v>
      </c>
      <c r="E251" t="s">
        <v>585</v>
      </c>
    </row>
    <row r="252" spans="1:5" x14ac:dyDescent="0.25">
      <c r="A252" s="9" t="s">
        <v>249</v>
      </c>
      <c r="B252" s="9" t="s">
        <v>266</v>
      </c>
      <c r="C252" s="9" t="s">
        <v>269</v>
      </c>
      <c r="D252" s="9" t="s">
        <v>270</v>
      </c>
      <c r="E252" t="s">
        <v>138</v>
      </c>
    </row>
    <row r="253" spans="1:5" x14ac:dyDescent="0.25">
      <c r="A253" s="9" t="s">
        <v>271</v>
      </c>
      <c r="B253" s="9" t="s">
        <v>65</v>
      </c>
      <c r="C253" s="9" t="s">
        <v>272</v>
      </c>
      <c r="D253" s="9" t="s">
        <v>273</v>
      </c>
      <c r="E253" s="9" t="s">
        <v>483</v>
      </c>
    </row>
    <row r="254" spans="1:5" x14ac:dyDescent="0.25">
      <c r="A254" s="9" t="s">
        <v>271</v>
      </c>
      <c r="B254" s="9" t="s">
        <v>65</v>
      </c>
      <c r="C254" s="9" t="s">
        <v>272</v>
      </c>
      <c r="D254" s="9" t="s">
        <v>273</v>
      </c>
      <c r="E254" t="s">
        <v>586</v>
      </c>
    </row>
    <row r="255" spans="1:5" x14ac:dyDescent="0.25">
      <c r="A255" s="9" t="s">
        <v>271</v>
      </c>
      <c r="B255" s="9" t="s">
        <v>65</v>
      </c>
      <c r="C255" s="9" t="s">
        <v>272</v>
      </c>
      <c r="D255" s="9" t="s">
        <v>273</v>
      </c>
      <c r="E255" t="s">
        <v>587</v>
      </c>
    </row>
    <row r="256" spans="1:5" x14ac:dyDescent="0.25">
      <c r="A256" s="9" t="s">
        <v>271</v>
      </c>
      <c r="B256" s="9" t="s">
        <v>65</v>
      </c>
      <c r="C256" s="9" t="s">
        <v>272</v>
      </c>
      <c r="D256" s="9" t="s">
        <v>273</v>
      </c>
      <c r="E256" t="s">
        <v>138</v>
      </c>
    </row>
    <row r="257" spans="1:5" x14ac:dyDescent="0.25">
      <c r="A257" s="9" t="s">
        <v>271</v>
      </c>
      <c r="B257" s="9" t="s">
        <v>65</v>
      </c>
      <c r="C257" s="9" t="s">
        <v>274</v>
      </c>
      <c r="D257" s="9" t="s">
        <v>275</v>
      </c>
      <c r="E257" s="9" t="s">
        <v>484</v>
      </c>
    </row>
    <row r="258" spans="1:5" x14ac:dyDescent="0.25">
      <c r="A258" s="9" t="s">
        <v>271</v>
      </c>
      <c r="B258" s="9" t="s">
        <v>65</v>
      </c>
      <c r="C258" s="9" t="s">
        <v>274</v>
      </c>
      <c r="D258" s="9" t="s">
        <v>275</v>
      </c>
      <c r="E258" t="s">
        <v>588</v>
      </c>
    </row>
    <row r="259" spans="1:5" x14ac:dyDescent="0.25">
      <c r="A259" s="9" t="s">
        <v>271</v>
      </c>
      <c r="B259" s="9" t="s">
        <v>65</v>
      </c>
      <c r="C259" s="9" t="s">
        <v>274</v>
      </c>
      <c r="D259" s="9" t="s">
        <v>275</v>
      </c>
      <c r="E259" t="s">
        <v>589</v>
      </c>
    </row>
    <row r="260" spans="1:5" x14ac:dyDescent="0.25">
      <c r="A260" s="9" t="s">
        <v>271</v>
      </c>
      <c r="B260" s="9" t="s">
        <v>65</v>
      </c>
      <c r="C260" s="9" t="s">
        <v>274</v>
      </c>
      <c r="D260" s="9" t="s">
        <v>275</v>
      </c>
      <c r="E260" t="s">
        <v>138</v>
      </c>
    </row>
    <row r="261" spans="1:5" x14ac:dyDescent="0.25">
      <c r="A261" s="9" t="s">
        <v>271</v>
      </c>
      <c r="B261" s="9" t="s">
        <v>65</v>
      </c>
      <c r="C261" s="9" t="s">
        <v>276</v>
      </c>
      <c r="D261" s="9" t="s">
        <v>277</v>
      </c>
      <c r="E261" s="9" t="s">
        <v>485</v>
      </c>
    </row>
    <row r="262" spans="1:5" x14ac:dyDescent="0.25">
      <c r="A262" s="9" t="s">
        <v>271</v>
      </c>
      <c r="B262" s="9" t="s">
        <v>65</v>
      </c>
      <c r="C262" s="9" t="s">
        <v>276</v>
      </c>
      <c r="D262" s="9" t="s">
        <v>277</v>
      </c>
      <c r="E262" t="s">
        <v>590</v>
      </c>
    </row>
    <row r="263" spans="1:5" x14ac:dyDescent="0.25">
      <c r="A263" s="9" t="s">
        <v>271</v>
      </c>
      <c r="B263" s="9" t="s">
        <v>65</v>
      </c>
      <c r="C263" s="9" t="s">
        <v>276</v>
      </c>
      <c r="D263" s="9" t="s">
        <v>277</v>
      </c>
      <c r="E263" t="s">
        <v>591</v>
      </c>
    </row>
    <row r="264" spans="1:5" x14ac:dyDescent="0.25">
      <c r="A264" s="9" t="s">
        <v>271</v>
      </c>
      <c r="B264" s="9" t="s">
        <v>65</v>
      </c>
      <c r="C264" s="9" t="s">
        <v>276</v>
      </c>
      <c r="D264" s="9" t="s">
        <v>277</v>
      </c>
      <c r="E264" t="s">
        <v>138</v>
      </c>
    </row>
    <row r="265" spans="1:5" x14ac:dyDescent="0.25">
      <c r="A265" s="9" t="s">
        <v>271</v>
      </c>
      <c r="B265" s="9" t="s">
        <v>65</v>
      </c>
      <c r="C265" s="9" t="s">
        <v>278</v>
      </c>
      <c r="D265" s="9" t="s">
        <v>279</v>
      </c>
      <c r="E265" s="9" t="s">
        <v>483</v>
      </c>
    </row>
    <row r="266" spans="1:5" x14ac:dyDescent="0.25">
      <c r="A266" s="9" t="s">
        <v>271</v>
      </c>
      <c r="B266" s="9" t="s">
        <v>65</v>
      </c>
      <c r="C266" s="9" t="s">
        <v>278</v>
      </c>
      <c r="D266" s="9" t="s">
        <v>279</v>
      </c>
      <c r="E266" t="s">
        <v>586</v>
      </c>
    </row>
    <row r="267" spans="1:5" x14ac:dyDescent="0.25">
      <c r="A267" s="9" t="s">
        <v>271</v>
      </c>
      <c r="B267" s="9" t="s">
        <v>65</v>
      </c>
      <c r="C267" s="9" t="s">
        <v>278</v>
      </c>
      <c r="D267" s="9" t="s">
        <v>279</v>
      </c>
      <c r="E267" t="s">
        <v>592</v>
      </c>
    </row>
    <row r="268" spans="1:5" x14ac:dyDescent="0.25">
      <c r="A268" s="9" t="s">
        <v>271</v>
      </c>
      <c r="B268" s="9" t="s">
        <v>65</v>
      </c>
      <c r="C268" s="9" t="s">
        <v>278</v>
      </c>
      <c r="D268" s="9" t="s">
        <v>279</v>
      </c>
      <c r="E268" t="s">
        <v>593</v>
      </c>
    </row>
    <row r="269" spans="1:5" x14ac:dyDescent="0.25">
      <c r="A269" s="9" t="s">
        <v>271</v>
      </c>
      <c r="B269" s="9" t="s">
        <v>65</v>
      </c>
      <c r="C269" s="9" t="s">
        <v>278</v>
      </c>
      <c r="D269" s="9" t="s">
        <v>279</v>
      </c>
      <c r="E269" t="s">
        <v>594</v>
      </c>
    </row>
    <row r="270" spans="1:5" x14ac:dyDescent="0.25">
      <c r="A270" s="9" t="s">
        <v>271</v>
      </c>
      <c r="B270" s="9" t="s">
        <v>65</v>
      </c>
      <c r="C270" s="9" t="s">
        <v>278</v>
      </c>
      <c r="D270" s="9" t="s">
        <v>279</v>
      </c>
      <c r="E270" t="s">
        <v>138</v>
      </c>
    </row>
    <row r="271" spans="1:5" x14ac:dyDescent="0.25">
      <c r="A271" s="9" t="s">
        <v>271</v>
      </c>
      <c r="B271" s="9" t="s">
        <v>72</v>
      </c>
      <c r="C271" s="9" t="s">
        <v>73</v>
      </c>
      <c r="D271" s="9" t="s">
        <v>280</v>
      </c>
      <c r="E271" s="9" t="s">
        <v>486</v>
      </c>
    </row>
    <row r="272" spans="1:5" x14ac:dyDescent="0.25">
      <c r="A272" s="9" t="s">
        <v>271</v>
      </c>
      <c r="B272" s="9" t="s">
        <v>72</v>
      </c>
      <c r="C272" s="9" t="s">
        <v>73</v>
      </c>
      <c r="D272" s="9" t="s">
        <v>280</v>
      </c>
      <c r="E272" t="s">
        <v>595</v>
      </c>
    </row>
    <row r="273" spans="1:5" x14ac:dyDescent="0.25">
      <c r="A273" s="9" t="s">
        <v>271</v>
      </c>
      <c r="B273" s="9" t="s">
        <v>72</v>
      </c>
      <c r="C273" s="9" t="s">
        <v>73</v>
      </c>
      <c r="D273" s="9" t="s">
        <v>280</v>
      </c>
      <c r="E273" t="s">
        <v>596</v>
      </c>
    </row>
    <row r="274" spans="1:5" x14ac:dyDescent="0.25">
      <c r="A274" s="9" t="s">
        <v>271</v>
      </c>
      <c r="B274" s="9" t="s">
        <v>72</v>
      </c>
      <c r="C274" s="9" t="s">
        <v>73</v>
      </c>
      <c r="D274" s="9" t="s">
        <v>280</v>
      </c>
      <c r="E274" t="s">
        <v>597</v>
      </c>
    </row>
    <row r="275" spans="1:5" x14ac:dyDescent="0.25">
      <c r="A275" s="9" t="s">
        <v>271</v>
      </c>
      <c r="B275" s="9" t="s">
        <v>72</v>
      </c>
      <c r="C275" s="9" t="s">
        <v>73</v>
      </c>
      <c r="D275" s="9" t="s">
        <v>280</v>
      </c>
      <c r="E275" t="s">
        <v>598</v>
      </c>
    </row>
    <row r="276" spans="1:5" x14ac:dyDescent="0.25">
      <c r="A276" s="9" t="s">
        <v>271</v>
      </c>
      <c r="B276" s="9" t="s">
        <v>72</v>
      </c>
      <c r="C276" s="9" t="s">
        <v>73</v>
      </c>
      <c r="D276" s="9" t="s">
        <v>280</v>
      </c>
      <c r="E276" t="s">
        <v>599</v>
      </c>
    </row>
    <row r="277" spans="1:5" x14ac:dyDescent="0.25">
      <c r="A277" s="9" t="s">
        <v>271</v>
      </c>
      <c r="B277" s="9" t="s">
        <v>72</v>
      </c>
      <c r="C277" s="9" t="s">
        <v>73</v>
      </c>
      <c r="D277" s="9" t="s">
        <v>280</v>
      </c>
      <c r="E277" t="s">
        <v>600</v>
      </c>
    </row>
    <row r="278" spans="1:5" x14ac:dyDescent="0.25">
      <c r="A278" s="9" t="s">
        <v>271</v>
      </c>
      <c r="B278" s="9" t="s">
        <v>72</v>
      </c>
      <c r="C278" s="9" t="s">
        <v>73</v>
      </c>
      <c r="D278" s="9" t="s">
        <v>280</v>
      </c>
      <c r="E278" t="s">
        <v>601</v>
      </c>
    </row>
    <row r="279" spans="1:5" x14ac:dyDescent="0.25">
      <c r="A279" s="9" t="s">
        <v>271</v>
      </c>
      <c r="B279" s="9" t="s">
        <v>72</v>
      </c>
      <c r="C279" s="9" t="s">
        <v>73</v>
      </c>
      <c r="D279" s="9" t="s">
        <v>280</v>
      </c>
      <c r="E279" t="s">
        <v>602</v>
      </c>
    </row>
    <row r="280" spans="1:5" x14ac:dyDescent="0.25">
      <c r="A280" s="9" t="s">
        <v>271</v>
      </c>
      <c r="B280" s="9" t="s">
        <v>72</v>
      </c>
      <c r="C280" s="9" t="s">
        <v>73</v>
      </c>
      <c r="D280" s="9" t="s">
        <v>280</v>
      </c>
      <c r="E280" t="s">
        <v>603</v>
      </c>
    </row>
    <row r="281" spans="1:5" x14ac:dyDescent="0.25">
      <c r="A281" s="9" t="s">
        <v>271</v>
      </c>
      <c r="B281" s="9" t="s">
        <v>72</v>
      </c>
      <c r="C281" s="9" t="s">
        <v>73</v>
      </c>
      <c r="D281" s="9" t="s">
        <v>280</v>
      </c>
      <c r="E281" t="s">
        <v>138</v>
      </c>
    </row>
    <row r="282" spans="1:5" x14ac:dyDescent="0.25">
      <c r="A282" s="9" t="s">
        <v>271</v>
      </c>
      <c r="B282" s="9" t="s">
        <v>72</v>
      </c>
      <c r="C282" s="9" t="s">
        <v>281</v>
      </c>
      <c r="D282" s="9" t="s">
        <v>282</v>
      </c>
      <c r="E282" s="9" t="s">
        <v>283</v>
      </c>
    </row>
    <row r="283" spans="1:5" x14ac:dyDescent="0.25">
      <c r="A283" s="9" t="s">
        <v>271</v>
      </c>
      <c r="B283" s="9" t="s">
        <v>72</v>
      </c>
      <c r="C283" s="9" t="s">
        <v>281</v>
      </c>
      <c r="D283" s="9" t="s">
        <v>282</v>
      </c>
      <c r="E283" t="s">
        <v>138</v>
      </c>
    </row>
    <row r="284" spans="1:5" x14ac:dyDescent="0.25">
      <c r="A284" s="9" t="s">
        <v>271</v>
      </c>
      <c r="B284" s="9" t="s">
        <v>93</v>
      </c>
      <c r="C284" s="9" t="s">
        <v>284</v>
      </c>
      <c r="D284" s="9" t="s">
        <v>285</v>
      </c>
      <c r="E284" s="9" t="s">
        <v>487</v>
      </c>
    </row>
    <row r="285" spans="1:5" x14ac:dyDescent="0.25">
      <c r="A285" s="9" t="s">
        <v>271</v>
      </c>
      <c r="B285" s="9" t="s">
        <v>93</v>
      </c>
      <c r="C285" s="9" t="s">
        <v>284</v>
      </c>
      <c r="D285" s="9" t="s">
        <v>285</v>
      </c>
      <c r="E285" t="s">
        <v>604</v>
      </c>
    </row>
    <row r="286" spans="1:5" x14ac:dyDescent="0.25">
      <c r="A286" s="9" t="s">
        <v>271</v>
      </c>
      <c r="B286" s="9" t="s">
        <v>93</v>
      </c>
      <c r="C286" s="9" t="s">
        <v>284</v>
      </c>
      <c r="D286" s="9" t="s">
        <v>285</v>
      </c>
      <c r="E286" t="s">
        <v>605</v>
      </c>
    </row>
    <row r="287" spans="1:5" x14ac:dyDescent="0.25">
      <c r="A287" s="9" t="s">
        <v>271</v>
      </c>
      <c r="B287" s="9" t="s">
        <v>93</v>
      </c>
      <c r="C287" s="9" t="s">
        <v>284</v>
      </c>
      <c r="D287" s="9" t="s">
        <v>285</v>
      </c>
      <c r="E287" t="s">
        <v>606</v>
      </c>
    </row>
    <row r="288" spans="1:5" x14ac:dyDescent="0.25">
      <c r="A288" s="9" t="s">
        <v>271</v>
      </c>
      <c r="B288" s="9" t="s">
        <v>93</v>
      </c>
      <c r="C288" s="9" t="s">
        <v>284</v>
      </c>
      <c r="D288" s="9" t="s">
        <v>285</v>
      </c>
      <c r="E288" t="s">
        <v>607</v>
      </c>
    </row>
    <row r="289" spans="1:5" x14ac:dyDescent="0.25">
      <c r="A289" s="9" t="s">
        <v>271</v>
      </c>
      <c r="B289" s="9" t="s">
        <v>93</v>
      </c>
      <c r="C289" s="9" t="s">
        <v>284</v>
      </c>
      <c r="D289" s="9" t="s">
        <v>285</v>
      </c>
      <c r="E289" t="s">
        <v>608</v>
      </c>
    </row>
    <row r="290" spans="1:5" x14ac:dyDescent="0.25">
      <c r="A290" s="9" t="s">
        <v>271</v>
      </c>
      <c r="B290" s="9" t="s">
        <v>93</v>
      </c>
      <c r="C290" s="9" t="s">
        <v>284</v>
      </c>
      <c r="D290" s="9" t="s">
        <v>285</v>
      </c>
      <c r="E290" t="s">
        <v>609</v>
      </c>
    </row>
    <row r="291" spans="1:5" x14ac:dyDescent="0.25">
      <c r="A291" s="9" t="s">
        <v>271</v>
      </c>
      <c r="B291" s="9" t="s">
        <v>93</v>
      </c>
      <c r="C291" s="9" t="s">
        <v>284</v>
      </c>
      <c r="D291" s="9" t="s">
        <v>285</v>
      </c>
      <c r="E291" t="s">
        <v>138</v>
      </c>
    </row>
    <row r="292" spans="1:5" x14ac:dyDescent="0.25">
      <c r="A292" s="9" t="s">
        <v>271</v>
      </c>
      <c r="B292" s="9" t="s">
        <v>93</v>
      </c>
      <c r="C292" s="9" t="s">
        <v>286</v>
      </c>
      <c r="D292" s="9" t="s">
        <v>287</v>
      </c>
      <c r="E292" s="9" t="s">
        <v>488</v>
      </c>
    </row>
    <row r="293" spans="1:5" x14ac:dyDescent="0.25">
      <c r="A293" s="9" t="s">
        <v>271</v>
      </c>
      <c r="B293" s="9" t="s">
        <v>93</v>
      </c>
      <c r="C293" s="9" t="s">
        <v>286</v>
      </c>
      <c r="D293" s="9" t="s">
        <v>287</v>
      </c>
      <c r="E293" t="s">
        <v>610</v>
      </c>
    </row>
    <row r="294" spans="1:5" x14ac:dyDescent="0.25">
      <c r="A294" s="9" t="s">
        <v>271</v>
      </c>
      <c r="B294" s="9" t="s">
        <v>93</v>
      </c>
      <c r="C294" s="9" t="s">
        <v>286</v>
      </c>
      <c r="D294" s="9" t="s">
        <v>287</v>
      </c>
      <c r="E294" t="s">
        <v>138</v>
      </c>
    </row>
    <row r="295" spans="1:5" x14ac:dyDescent="0.25">
      <c r="A295" s="9" t="s">
        <v>271</v>
      </c>
      <c r="B295" s="9" t="s">
        <v>93</v>
      </c>
      <c r="C295" s="9" t="s">
        <v>288</v>
      </c>
      <c r="D295" s="9" t="s">
        <v>289</v>
      </c>
      <c r="E295" s="9" t="s">
        <v>489</v>
      </c>
    </row>
    <row r="296" spans="1:5" x14ac:dyDescent="0.25">
      <c r="A296" s="9" t="s">
        <v>271</v>
      </c>
      <c r="B296" s="9" t="s">
        <v>93</v>
      </c>
      <c r="C296" s="9" t="s">
        <v>288</v>
      </c>
      <c r="D296" s="9" t="s">
        <v>289</v>
      </c>
      <c r="E296" t="s">
        <v>611</v>
      </c>
    </row>
    <row r="297" spans="1:5" x14ac:dyDescent="0.25">
      <c r="A297" s="9" t="s">
        <v>271</v>
      </c>
      <c r="B297" s="9" t="s">
        <v>93</v>
      </c>
      <c r="C297" s="9" t="s">
        <v>288</v>
      </c>
      <c r="D297" s="9" t="s">
        <v>289</v>
      </c>
      <c r="E297" t="s">
        <v>138</v>
      </c>
    </row>
    <row r="298" spans="1:5" x14ac:dyDescent="0.25">
      <c r="A298" s="9" t="s">
        <v>271</v>
      </c>
      <c r="B298" s="9" t="s">
        <v>93</v>
      </c>
      <c r="C298" s="9" t="s">
        <v>290</v>
      </c>
      <c r="D298" s="9" t="s">
        <v>291</v>
      </c>
      <c r="E298" s="9" t="s">
        <v>490</v>
      </c>
    </row>
    <row r="299" spans="1:5" x14ac:dyDescent="0.25">
      <c r="A299" s="9" t="s">
        <v>271</v>
      </c>
      <c r="B299" s="9" t="s">
        <v>93</v>
      </c>
      <c r="C299" s="9" t="s">
        <v>290</v>
      </c>
      <c r="D299" s="9" t="s">
        <v>291</v>
      </c>
      <c r="E299" t="s">
        <v>612</v>
      </c>
    </row>
    <row r="300" spans="1:5" x14ac:dyDescent="0.25">
      <c r="A300" s="9" t="s">
        <v>271</v>
      </c>
      <c r="B300" s="9" t="s">
        <v>93</v>
      </c>
      <c r="C300" s="9" t="s">
        <v>290</v>
      </c>
      <c r="D300" s="9" t="s">
        <v>291</v>
      </c>
      <c r="E300" t="s">
        <v>138</v>
      </c>
    </row>
    <row r="301" spans="1:5" x14ac:dyDescent="0.25">
      <c r="A301" s="9" t="s">
        <v>271</v>
      </c>
      <c r="B301" s="9" t="s">
        <v>93</v>
      </c>
      <c r="C301" s="9" t="s">
        <v>292</v>
      </c>
      <c r="D301" s="9" t="s">
        <v>293</v>
      </c>
      <c r="E301" s="9" t="s">
        <v>507</v>
      </c>
    </row>
    <row r="302" spans="1:5" x14ac:dyDescent="0.25">
      <c r="A302" s="9" t="s">
        <v>271</v>
      </c>
      <c r="B302" s="9" t="s">
        <v>93</v>
      </c>
      <c r="C302" s="9" t="s">
        <v>292</v>
      </c>
      <c r="D302" s="9" t="s">
        <v>293</v>
      </c>
      <c r="E302" s="9" t="s">
        <v>506</v>
      </c>
    </row>
    <row r="303" spans="1:5" x14ac:dyDescent="0.25">
      <c r="A303" s="9" t="s">
        <v>271</v>
      </c>
      <c r="B303" s="9" t="s">
        <v>93</v>
      </c>
      <c r="C303" s="9" t="s">
        <v>292</v>
      </c>
      <c r="D303" s="9" t="s">
        <v>293</v>
      </c>
      <c r="E303" t="s">
        <v>138</v>
      </c>
    </row>
    <row r="304" spans="1:5" x14ac:dyDescent="0.25">
      <c r="A304" s="9" t="s">
        <v>271</v>
      </c>
      <c r="B304" s="9" t="s">
        <v>93</v>
      </c>
      <c r="C304" s="9" t="s">
        <v>294</v>
      </c>
      <c r="D304" s="9" t="s">
        <v>295</v>
      </c>
      <c r="E304" s="9" t="s">
        <v>491</v>
      </c>
    </row>
    <row r="305" spans="1:5" x14ac:dyDescent="0.25">
      <c r="A305" s="9" t="s">
        <v>271</v>
      </c>
      <c r="B305" s="9" t="s">
        <v>93</v>
      </c>
      <c r="C305" s="9" t="s">
        <v>294</v>
      </c>
      <c r="D305" s="9" t="s">
        <v>295</v>
      </c>
      <c r="E305" t="s">
        <v>613</v>
      </c>
    </row>
    <row r="306" spans="1:5" x14ac:dyDescent="0.25">
      <c r="A306" s="9" t="s">
        <v>271</v>
      </c>
      <c r="B306" s="9" t="s">
        <v>93</v>
      </c>
      <c r="C306" s="9" t="s">
        <v>294</v>
      </c>
      <c r="D306" s="9" t="s">
        <v>295</v>
      </c>
      <c r="E306" t="s">
        <v>607</v>
      </c>
    </row>
    <row r="307" spans="1:5" x14ac:dyDescent="0.25">
      <c r="A307" s="9" t="s">
        <v>271</v>
      </c>
      <c r="B307" s="9" t="s">
        <v>93</v>
      </c>
      <c r="C307" s="9" t="s">
        <v>294</v>
      </c>
      <c r="D307" s="9" t="s">
        <v>295</v>
      </c>
      <c r="E307" t="s">
        <v>614</v>
      </c>
    </row>
    <row r="308" spans="1:5" x14ac:dyDescent="0.25">
      <c r="A308" s="9" t="s">
        <v>271</v>
      </c>
      <c r="B308" s="9" t="s">
        <v>93</v>
      </c>
      <c r="C308" s="9" t="s">
        <v>294</v>
      </c>
      <c r="D308" s="9" t="s">
        <v>295</v>
      </c>
      <c r="E308" t="s">
        <v>138</v>
      </c>
    </row>
    <row r="309" spans="1:5" x14ac:dyDescent="0.25">
      <c r="A309" s="9" t="s">
        <v>271</v>
      </c>
      <c r="B309" s="9" t="s">
        <v>110</v>
      </c>
      <c r="C309" s="9" t="s">
        <v>296</v>
      </c>
      <c r="D309" s="9" t="s">
        <v>297</v>
      </c>
      <c r="E309" s="9" t="s">
        <v>492</v>
      </c>
    </row>
    <row r="310" spans="1:5" x14ac:dyDescent="0.25">
      <c r="A310" s="9" t="s">
        <v>271</v>
      </c>
      <c r="B310" s="9" t="s">
        <v>110</v>
      </c>
      <c r="C310" s="9" t="s">
        <v>296</v>
      </c>
      <c r="D310" s="9" t="s">
        <v>297</v>
      </c>
      <c r="E310" t="s">
        <v>615</v>
      </c>
    </row>
    <row r="311" spans="1:5" x14ac:dyDescent="0.25">
      <c r="A311" s="9" t="s">
        <v>271</v>
      </c>
      <c r="B311" s="9" t="s">
        <v>110</v>
      </c>
      <c r="C311" s="9" t="s">
        <v>296</v>
      </c>
      <c r="D311" s="9" t="s">
        <v>297</v>
      </c>
      <c r="E311" t="s">
        <v>616</v>
      </c>
    </row>
    <row r="312" spans="1:5" x14ac:dyDescent="0.25">
      <c r="A312" s="9" t="s">
        <v>271</v>
      </c>
      <c r="B312" s="9" t="s">
        <v>110</v>
      </c>
      <c r="C312" s="9" t="s">
        <v>296</v>
      </c>
      <c r="D312" s="9" t="s">
        <v>297</v>
      </c>
      <c r="E312" t="s">
        <v>617</v>
      </c>
    </row>
    <row r="313" spans="1:5" x14ac:dyDescent="0.25">
      <c r="A313" s="9" t="s">
        <v>271</v>
      </c>
      <c r="B313" s="9" t="s">
        <v>110</v>
      </c>
      <c r="C313" s="9" t="s">
        <v>296</v>
      </c>
      <c r="D313" s="9" t="s">
        <v>297</v>
      </c>
      <c r="E313" t="s">
        <v>618</v>
      </c>
    </row>
    <row r="314" spans="1:5" x14ac:dyDescent="0.25">
      <c r="A314" s="9" t="s">
        <v>271</v>
      </c>
      <c r="B314" s="9" t="s">
        <v>110</v>
      </c>
      <c r="C314" s="9" t="s">
        <v>296</v>
      </c>
      <c r="D314" s="9" t="s">
        <v>297</v>
      </c>
      <c r="E314" t="s">
        <v>138</v>
      </c>
    </row>
    <row r="315" spans="1:5" x14ac:dyDescent="0.25">
      <c r="A315" s="9" t="s">
        <v>271</v>
      </c>
      <c r="B315" s="9" t="s">
        <v>110</v>
      </c>
      <c r="C315" s="9" t="s">
        <v>298</v>
      </c>
      <c r="D315" s="9" t="s">
        <v>299</v>
      </c>
      <c r="E315" s="9" t="s">
        <v>493</v>
      </c>
    </row>
    <row r="316" spans="1:5" x14ac:dyDescent="0.25">
      <c r="A316" s="9" t="s">
        <v>271</v>
      </c>
      <c r="B316" s="9" t="s">
        <v>110</v>
      </c>
      <c r="C316" s="9" t="s">
        <v>298</v>
      </c>
      <c r="D316" s="9" t="s">
        <v>299</v>
      </c>
      <c r="E316" t="s">
        <v>619</v>
      </c>
    </row>
    <row r="317" spans="1:5" x14ac:dyDescent="0.25">
      <c r="A317" s="9" t="s">
        <v>271</v>
      </c>
      <c r="B317" s="9" t="s">
        <v>110</v>
      </c>
      <c r="C317" s="9" t="s">
        <v>298</v>
      </c>
      <c r="D317" s="9" t="s">
        <v>299</v>
      </c>
      <c r="E317" t="s">
        <v>620</v>
      </c>
    </row>
    <row r="318" spans="1:5" x14ac:dyDescent="0.25">
      <c r="A318" s="9" t="s">
        <v>271</v>
      </c>
      <c r="B318" s="9" t="s">
        <v>110</v>
      </c>
      <c r="C318" s="9" t="s">
        <v>298</v>
      </c>
      <c r="D318" s="9" t="s">
        <v>299</v>
      </c>
      <c r="E318" t="s">
        <v>596</v>
      </c>
    </row>
    <row r="319" spans="1:5" x14ac:dyDescent="0.25">
      <c r="A319" s="9" t="s">
        <v>271</v>
      </c>
      <c r="B319" s="9" t="s">
        <v>110</v>
      </c>
      <c r="C319" s="9" t="s">
        <v>298</v>
      </c>
      <c r="D319" s="9" t="s">
        <v>299</v>
      </c>
      <c r="E319" t="s">
        <v>597</v>
      </c>
    </row>
    <row r="320" spans="1:5" x14ac:dyDescent="0.25">
      <c r="A320" s="9" t="s">
        <v>271</v>
      </c>
      <c r="B320" s="9" t="s">
        <v>110</v>
      </c>
      <c r="C320" s="9" t="s">
        <v>298</v>
      </c>
      <c r="D320" s="9" t="s">
        <v>299</v>
      </c>
      <c r="E320" t="s">
        <v>598</v>
      </c>
    </row>
    <row r="321" spans="1:5" x14ac:dyDescent="0.25">
      <c r="A321" s="9" t="s">
        <v>271</v>
      </c>
      <c r="B321" s="9" t="s">
        <v>110</v>
      </c>
      <c r="C321" s="9" t="s">
        <v>298</v>
      </c>
      <c r="D321" s="9" t="s">
        <v>299</v>
      </c>
      <c r="E321" t="s">
        <v>138</v>
      </c>
    </row>
    <row r="322" spans="1:5" x14ac:dyDescent="0.25">
      <c r="A322" s="9" t="s">
        <v>271</v>
      </c>
      <c r="B322" s="9" t="s">
        <v>110</v>
      </c>
      <c r="C322" s="9" t="s">
        <v>300</v>
      </c>
      <c r="D322" s="9" t="s">
        <v>301</v>
      </c>
      <c r="E322" s="9" t="s">
        <v>302</v>
      </c>
    </row>
    <row r="323" spans="1:5" x14ac:dyDescent="0.25">
      <c r="A323" s="9" t="s">
        <v>271</v>
      </c>
      <c r="B323" s="9" t="s">
        <v>110</v>
      </c>
      <c r="C323" s="9" t="s">
        <v>300</v>
      </c>
      <c r="D323" s="9" t="s">
        <v>301</v>
      </c>
      <c r="E323" t="s">
        <v>138</v>
      </c>
    </row>
    <row r="324" spans="1:5" x14ac:dyDescent="0.25">
      <c r="A324" s="9" t="s">
        <v>271</v>
      </c>
      <c r="B324" s="9" t="s">
        <v>110</v>
      </c>
      <c r="C324" s="9" t="s">
        <v>303</v>
      </c>
      <c r="D324" s="9" t="s">
        <v>304</v>
      </c>
      <c r="E324" s="9" t="s">
        <v>305</v>
      </c>
    </row>
    <row r="325" spans="1:5" x14ac:dyDescent="0.25">
      <c r="A325" s="9" t="s">
        <v>271</v>
      </c>
      <c r="B325" s="9" t="s">
        <v>110</v>
      </c>
      <c r="C325" s="9" t="s">
        <v>303</v>
      </c>
      <c r="D325" s="9" t="s">
        <v>304</v>
      </c>
      <c r="E325" t="s">
        <v>138</v>
      </c>
    </row>
    <row r="326" spans="1:5" x14ac:dyDescent="0.25">
      <c r="A326" s="9" t="s">
        <v>306</v>
      </c>
      <c r="B326" s="9" t="s">
        <v>61</v>
      </c>
      <c r="C326" s="9" t="s">
        <v>307</v>
      </c>
      <c r="D326" s="9" t="s">
        <v>308</v>
      </c>
      <c r="E326" s="9" t="s">
        <v>309</v>
      </c>
    </row>
    <row r="327" spans="1:5" x14ac:dyDescent="0.25">
      <c r="A327" s="9" t="s">
        <v>306</v>
      </c>
      <c r="B327" s="9" t="s">
        <v>61</v>
      </c>
      <c r="C327" s="9" t="s">
        <v>307</v>
      </c>
      <c r="D327" s="9" t="s">
        <v>308</v>
      </c>
      <c r="E327" t="s">
        <v>138</v>
      </c>
    </row>
    <row r="328" spans="1:5" x14ac:dyDescent="0.25">
      <c r="A328" s="9" t="s">
        <v>306</v>
      </c>
      <c r="B328" s="9" t="s">
        <v>61</v>
      </c>
      <c r="C328" s="9" t="s">
        <v>310</v>
      </c>
      <c r="D328" s="9" t="s">
        <v>311</v>
      </c>
      <c r="E328" s="9" t="s">
        <v>494</v>
      </c>
    </row>
    <row r="329" spans="1:5" x14ac:dyDescent="0.25">
      <c r="A329" s="9" t="s">
        <v>306</v>
      </c>
      <c r="B329" s="9" t="s">
        <v>61</v>
      </c>
      <c r="C329" s="9" t="s">
        <v>310</v>
      </c>
      <c r="D329" s="9" t="s">
        <v>311</v>
      </c>
      <c r="E329" t="s">
        <v>621</v>
      </c>
    </row>
    <row r="330" spans="1:5" x14ac:dyDescent="0.25">
      <c r="A330" s="9" t="s">
        <v>306</v>
      </c>
      <c r="B330" s="9" t="s">
        <v>61</v>
      </c>
      <c r="C330" s="9" t="s">
        <v>310</v>
      </c>
      <c r="D330" s="9" t="s">
        <v>311</v>
      </c>
      <c r="E330" t="s">
        <v>138</v>
      </c>
    </row>
    <row r="331" spans="1:5" x14ac:dyDescent="0.25">
      <c r="A331" s="9" t="s">
        <v>306</v>
      </c>
      <c r="B331" s="9" t="s">
        <v>61</v>
      </c>
      <c r="C331" t="s">
        <v>312</v>
      </c>
      <c r="D331" t="s">
        <v>313</v>
      </c>
      <c r="E331" t="s">
        <v>495</v>
      </c>
    </row>
    <row r="332" spans="1:5" x14ac:dyDescent="0.25">
      <c r="A332" s="9" t="s">
        <v>306</v>
      </c>
      <c r="B332" s="9" t="s">
        <v>61</v>
      </c>
      <c r="C332" t="s">
        <v>312</v>
      </c>
      <c r="D332" t="s">
        <v>313</v>
      </c>
      <c r="E332" t="s">
        <v>622</v>
      </c>
    </row>
    <row r="333" spans="1:5" x14ac:dyDescent="0.25">
      <c r="A333" s="9" t="s">
        <v>306</v>
      </c>
      <c r="B333" s="9" t="s">
        <v>61</v>
      </c>
      <c r="C333" t="s">
        <v>312</v>
      </c>
      <c r="D333" t="s">
        <v>313</v>
      </c>
      <c r="E333" t="s">
        <v>623</v>
      </c>
    </row>
    <row r="334" spans="1:5" x14ac:dyDescent="0.25">
      <c r="A334" s="9" t="s">
        <v>306</v>
      </c>
      <c r="B334" s="9" t="s">
        <v>61</v>
      </c>
      <c r="C334" t="s">
        <v>312</v>
      </c>
      <c r="D334" t="s">
        <v>313</v>
      </c>
      <c r="E334" t="s">
        <v>138</v>
      </c>
    </row>
    <row r="335" spans="1:5" x14ac:dyDescent="0.25">
      <c r="A335" s="9" t="s">
        <v>306</v>
      </c>
      <c r="B335" s="9" t="s">
        <v>61</v>
      </c>
      <c r="C335" s="9" t="s">
        <v>314</v>
      </c>
      <c r="D335" s="9" t="s">
        <v>315</v>
      </c>
      <c r="E335" s="9" t="s">
        <v>496</v>
      </c>
    </row>
    <row r="336" spans="1:5" x14ac:dyDescent="0.25">
      <c r="A336" s="9" t="s">
        <v>306</v>
      </c>
      <c r="B336" s="9" t="s">
        <v>61</v>
      </c>
      <c r="C336" s="9" t="s">
        <v>314</v>
      </c>
      <c r="D336" s="9" t="s">
        <v>315</v>
      </c>
      <c r="E336" t="s">
        <v>624</v>
      </c>
    </row>
    <row r="337" spans="1:5" x14ac:dyDescent="0.25">
      <c r="A337" s="9" t="s">
        <v>306</v>
      </c>
      <c r="B337" s="9" t="s">
        <v>61</v>
      </c>
      <c r="C337" s="9" t="s">
        <v>314</v>
      </c>
      <c r="D337" s="9" t="s">
        <v>315</v>
      </c>
      <c r="E337" t="s">
        <v>138</v>
      </c>
    </row>
    <row r="338" spans="1:5" x14ac:dyDescent="0.25">
      <c r="A338" s="9" t="s">
        <v>306</v>
      </c>
      <c r="B338" s="9" t="s">
        <v>61</v>
      </c>
      <c r="C338" s="9" t="s">
        <v>316</v>
      </c>
      <c r="D338" s="9" t="s">
        <v>317</v>
      </c>
      <c r="E338" s="9" t="s">
        <v>497</v>
      </c>
    </row>
    <row r="339" spans="1:5" x14ac:dyDescent="0.25">
      <c r="A339" s="9" t="s">
        <v>306</v>
      </c>
      <c r="B339" s="9" t="s">
        <v>61</v>
      </c>
      <c r="C339" s="9" t="s">
        <v>316</v>
      </c>
      <c r="D339" s="9" t="s">
        <v>317</v>
      </c>
      <c r="E339" t="s">
        <v>625</v>
      </c>
    </row>
    <row r="340" spans="1:5" x14ac:dyDescent="0.25">
      <c r="A340" s="9" t="s">
        <v>306</v>
      </c>
      <c r="B340" s="9" t="s">
        <v>61</v>
      </c>
      <c r="C340" s="9" t="s">
        <v>316</v>
      </c>
      <c r="D340" s="9" t="s">
        <v>317</v>
      </c>
      <c r="E340" t="s">
        <v>626</v>
      </c>
    </row>
    <row r="341" spans="1:5" x14ac:dyDescent="0.25">
      <c r="A341" s="9" t="s">
        <v>306</v>
      </c>
      <c r="B341" s="9" t="s">
        <v>61</v>
      </c>
      <c r="C341" s="9" t="s">
        <v>316</v>
      </c>
      <c r="D341" s="9" t="s">
        <v>317</v>
      </c>
      <c r="E341" t="s">
        <v>627</v>
      </c>
    </row>
    <row r="342" spans="1:5" x14ac:dyDescent="0.25">
      <c r="A342" s="9" t="s">
        <v>306</v>
      </c>
      <c r="B342" s="9" t="s">
        <v>61</v>
      </c>
      <c r="C342" s="9" t="s">
        <v>316</v>
      </c>
      <c r="D342" s="9" t="s">
        <v>317</v>
      </c>
      <c r="E342" t="s">
        <v>628</v>
      </c>
    </row>
    <row r="343" spans="1:5" x14ac:dyDescent="0.25">
      <c r="A343" s="9" t="s">
        <v>306</v>
      </c>
      <c r="B343" s="9" t="s">
        <v>61</v>
      </c>
      <c r="C343" s="9" t="s">
        <v>316</v>
      </c>
      <c r="D343" s="9" t="s">
        <v>317</v>
      </c>
      <c r="E343" t="s">
        <v>138</v>
      </c>
    </row>
    <row r="344" spans="1:5" x14ac:dyDescent="0.25">
      <c r="A344" s="9" t="s">
        <v>306</v>
      </c>
      <c r="B344" s="9" t="s">
        <v>61</v>
      </c>
      <c r="C344" s="9" t="s">
        <v>318</v>
      </c>
      <c r="D344" s="9" t="s">
        <v>319</v>
      </c>
      <c r="E344" s="9" t="s">
        <v>498</v>
      </c>
    </row>
    <row r="345" spans="1:5" x14ac:dyDescent="0.25">
      <c r="A345" s="9" t="s">
        <v>306</v>
      </c>
      <c r="B345" s="9" t="s">
        <v>61</v>
      </c>
      <c r="C345" s="9" t="s">
        <v>318</v>
      </c>
      <c r="D345" s="9" t="s">
        <v>319</v>
      </c>
      <c r="E345" t="s">
        <v>629</v>
      </c>
    </row>
    <row r="346" spans="1:5" x14ac:dyDescent="0.25">
      <c r="A346" s="9" t="s">
        <v>306</v>
      </c>
      <c r="B346" s="9" t="s">
        <v>61</v>
      </c>
      <c r="C346" s="9" t="s">
        <v>318</v>
      </c>
      <c r="D346" s="9" t="s">
        <v>319</v>
      </c>
      <c r="E346" t="s">
        <v>630</v>
      </c>
    </row>
    <row r="347" spans="1:5" x14ac:dyDescent="0.25">
      <c r="A347" s="9" t="s">
        <v>306</v>
      </c>
      <c r="B347" s="9" t="s">
        <v>61</v>
      </c>
      <c r="C347" s="9" t="s">
        <v>318</v>
      </c>
      <c r="D347" s="9" t="s">
        <v>319</v>
      </c>
      <c r="E347" t="s">
        <v>631</v>
      </c>
    </row>
    <row r="348" spans="1:5" x14ac:dyDescent="0.25">
      <c r="A348" s="9" t="s">
        <v>306</v>
      </c>
      <c r="B348" s="9" t="s">
        <v>61</v>
      </c>
      <c r="C348" s="9" t="s">
        <v>318</v>
      </c>
      <c r="D348" s="9" t="s">
        <v>319</v>
      </c>
      <c r="E348" t="s">
        <v>138</v>
      </c>
    </row>
    <row r="349" spans="1:5" x14ac:dyDescent="0.25">
      <c r="A349" s="9" t="s">
        <v>306</v>
      </c>
      <c r="B349" s="9" t="s">
        <v>61</v>
      </c>
      <c r="C349" s="9" t="s">
        <v>320</v>
      </c>
      <c r="D349" s="9" t="s">
        <v>321</v>
      </c>
      <c r="E349" s="9" t="s">
        <v>499</v>
      </c>
    </row>
    <row r="350" spans="1:5" x14ac:dyDescent="0.25">
      <c r="A350" s="9" t="s">
        <v>306</v>
      </c>
      <c r="B350" s="9" t="s">
        <v>61</v>
      </c>
      <c r="C350" s="9" t="s">
        <v>320</v>
      </c>
      <c r="D350" s="9" t="s">
        <v>321</v>
      </c>
      <c r="E350" t="s">
        <v>632</v>
      </c>
    </row>
    <row r="351" spans="1:5" x14ac:dyDescent="0.25">
      <c r="A351" s="9" t="s">
        <v>306</v>
      </c>
      <c r="B351" s="9" t="s">
        <v>61</v>
      </c>
      <c r="C351" s="9" t="s">
        <v>320</v>
      </c>
      <c r="D351" s="9" t="s">
        <v>321</v>
      </c>
      <c r="E351" t="s">
        <v>138</v>
      </c>
    </row>
    <row r="352" spans="1:5" x14ac:dyDescent="0.25">
      <c r="A352" s="9" t="s">
        <v>306</v>
      </c>
      <c r="B352" s="9" t="s">
        <v>61</v>
      </c>
      <c r="C352" s="9" t="s">
        <v>322</v>
      </c>
      <c r="D352" s="9" t="s">
        <v>323</v>
      </c>
      <c r="E352" s="9" t="s">
        <v>500</v>
      </c>
    </row>
    <row r="353" spans="1:6" x14ac:dyDescent="0.25">
      <c r="A353" s="9" t="s">
        <v>306</v>
      </c>
      <c r="B353" s="9" t="s">
        <v>61</v>
      </c>
      <c r="C353" s="9" t="s">
        <v>322</v>
      </c>
      <c r="D353" s="9" t="s">
        <v>323</v>
      </c>
      <c r="E353" t="s">
        <v>633</v>
      </c>
    </row>
    <row r="354" spans="1:6" x14ac:dyDescent="0.25">
      <c r="A354" s="9" t="s">
        <v>306</v>
      </c>
      <c r="B354" s="9" t="s">
        <v>61</v>
      </c>
      <c r="C354" s="9" t="s">
        <v>322</v>
      </c>
      <c r="D354" s="9" t="s">
        <v>323</v>
      </c>
      <c r="E354" t="s">
        <v>634</v>
      </c>
    </row>
    <row r="355" spans="1:6" x14ac:dyDescent="0.25">
      <c r="A355" s="9" t="s">
        <v>306</v>
      </c>
      <c r="B355" s="9" t="s">
        <v>61</v>
      </c>
      <c r="C355" s="9" t="s">
        <v>322</v>
      </c>
      <c r="D355" s="9" t="s">
        <v>323</v>
      </c>
      <c r="E355" t="s">
        <v>138</v>
      </c>
    </row>
    <row r="356" spans="1:6" x14ac:dyDescent="0.25">
      <c r="A356" s="9" t="s">
        <v>306</v>
      </c>
      <c r="B356" s="9" t="s">
        <v>324</v>
      </c>
      <c r="C356" s="9" t="s">
        <v>325</v>
      </c>
      <c r="D356" s="9" t="s">
        <v>326</v>
      </c>
      <c r="E356" s="9" t="s">
        <v>501</v>
      </c>
    </row>
    <row r="357" spans="1:6" x14ac:dyDescent="0.25">
      <c r="A357" s="9" t="s">
        <v>306</v>
      </c>
      <c r="B357" s="9" t="s">
        <v>324</v>
      </c>
      <c r="C357" s="9" t="s">
        <v>325</v>
      </c>
      <c r="D357" s="9" t="s">
        <v>326</v>
      </c>
      <c r="E357" t="s">
        <v>635</v>
      </c>
    </row>
    <row r="358" spans="1:6" x14ac:dyDescent="0.25">
      <c r="A358" s="9" t="s">
        <v>306</v>
      </c>
      <c r="B358" s="9" t="s">
        <v>324</v>
      </c>
      <c r="C358" s="9" t="s">
        <v>325</v>
      </c>
      <c r="D358" s="9" t="s">
        <v>326</v>
      </c>
      <c r="E358" t="s">
        <v>636</v>
      </c>
    </row>
    <row r="359" spans="1:6" x14ac:dyDescent="0.25">
      <c r="A359" s="9" t="s">
        <v>306</v>
      </c>
      <c r="B359" s="9" t="s">
        <v>324</v>
      </c>
      <c r="C359" s="9" t="s">
        <v>325</v>
      </c>
      <c r="D359" s="9" t="s">
        <v>326</v>
      </c>
      <c r="E359" t="s">
        <v>138</v>
      </c>
    </row>
    <row r="360" spans="1:6" x14ac:dyDescent="0.25">
      <c r="A360" s="9" t="s">
        <v>306</v>
      </c>
      <c r="B360" s="9" t="s">
        <v>324</v>
      </c>
      <c r="C360" s="9" t="s">
        <v>3</v>
      </c>
      <c r="D360" s="9" t="s">
        <v>327</v>
      </c>
      <c r="E360" s="9" t="s">
        <v>502</v>
      </c>
    </row>
    <row r="361" spans="1:6" x14ac:dyDescent="0.25">
      <c r="A361" s="9" t="s">
        <v>306</v>
      </c>
      <c r="B361" s="9" t="s">
        <v>324</v>
      </c>
      <c r="C361" s="9" t="s">
        <v>3</v>
      </c>
      <c r="D361" s="9" t="s">
        <v>327</v>
      </c>
      <c r="E361" t="s">
        <v>637</v>
      </c>
    </row>
    <row r="362" spans="1:6" x14ac:dyDescent="0.25">
      <c r="A362" s="9" t="s">
        <v>306</v>
      </c>
      <c r="B362" s="9" t="s">
        <v>324</v>
      </c>
      <c r="C362" s="9" t="s">
        <v>3</v>
      </c>
      <c r="D362" s="9" t="s">
        <v>327</v>
      </c>
      <c r="E362" t="s">
        <v>638</v>
      </c>
    </row>
    <row r="363" spans="1:6" x14ac:dyDescent="0.25">
      <c r="A363" s="9" t="s">
        <v>306</v>
      </c>
      <c r="B363" s="9" t="s">
        <v>324</v>
      </c>
      <c r="C363" s="9" t="s">
        <v>3</v>
      </c>
      <c r="D363" s="9" t="s">
        <v>327</v>
      </c>
      <c r="E363" t="s">
        <v>138</v>
      </c>
    </row>
    <row r="364" spans="1:6" x14ac:dyDescent="0.25">
      <c r="A364" s="9" t="s">
        <v>306</v>
      </c>
      <c r="B364" s="9" t="s">
        <v>324</v>
      </c>
      <c r="C364" s="9" t="s">
        <v>328</v>
      </c>
      <c r="D364" s="9" t="s">
        <v>329</v>
      </c>
      <c r="E364" s="9" t="s">
        <v>505</v>
      </c>
    </row>
    <row r="365" spans="1:6" x14ac:dyDescent="0.25">
      <c r="A365" s="9" t="s">
        <v>306</v>
      </c>
      <c r="B365" s="9" t="s">
        <v>324</v>
      </c>
      <c r="C365" s="9" t="s">
        <v>328</v>
      </c>
      <c r="D365" s="9" t="s">
        <v>329</v>
      </c>
      <c r="E365" s="9" t="s">
        <v>639</v>
      </c>
      <c r="F365" s="10"/>
    </row>
    <row r="366" spans="1:6" x14ac:dyDescent="0.25">
      <c r="A366" s="9" t="s">
        <v>306</v>
      </c>
      <c r="B366" s="9" t="s">
        <v>324</v>
      </c>
      <c r="C366" s="9" t="s">
        <v>328</v>
      </c>
      <c r="D366" s="9" t="s">
        <v>329</v>
      </c>
      <c r="E366" t="s">
        <v>138</v>
      </c>
      <c r="F366" s="10"/>
    </row>
    <row r="367" spans="1:6" x14ac:dyDescent="0.25">
      <c r="A367" s="9" t="s">
        <v>306</v>
      </c>
      <c r="B367" s="9" t="s">
        <v>324</v>
      </c>
      <c r="C367" s="9" t="s">
        <v>100</v>
      </c>
      <c r="D367" s="9" t="s">
        <v>330</v>
      </c>
      <c r="E367" s="9" t="s">
        <v>503</v>
      </c>
    </row>
    <row r="368" spans="1:6" x14ac:dyDescent="0.25">
      <c r="A368" s="9" t="s">
        <v>306</v>
      </c>
      <c r="B368" s="9" t="s">
        <v>324</v>
      </c>
      <c r="C368" s="9" t="s">
        <v>100</v>
      </c>
      <c r="D368" s="9" t="s">
        <v>330</v>
      </c>
      <c r="E368" t="s">
        <v>640</v>
      </c>
    </row>
    <row r="369" spans="1:5" x14ac:dyDescent="0.25">
      <c r="A369" s="9" t="s">
        <v>306</v>
      </c>
      <c r="B369" s="9" t="s">
        <v>324</v>
      </c>
      <c r="C369" s="9" t="s">
        <v>100</v>
      </c>
      <c r="D369" s="9" t="s">
        <v>330</v>
      </c>
      <c r="E369" t="s">
        <v>138</v>
      </c>
    </row>
    <row r="370" spans="1:5" x14ac:dyDescent="0.25">
      <c r="A370" s="9" t="s">
        <v>306</v>
      </c>
      <c r="B370" s="9" t="s">
        <v>324</v>
      </c>
      <c r="C370" s="9" t="s">
        <v>331</v>
      </c>
      <c r="D370" s="9" t="s">
        <v>332</v>
      </c>
      <c r="E370" s="9" t="s">
        <v>504</v>
      </c>
    </row>
    <row r="371" spans="1:5" x14ac:dyDescent="0.25">
      <c r="A371" s="9" t="s">
        <v>306</v>
      </c>
      <c r="B371" s="9" t="s">
        <v>324</v>
      </c>
      <c r="C371" s="9" t="s">
        <v>331</v>
      </c>
      <c r="D371" s="9" t="s">
        <v>332</v>
      </c>
      <c r="E371" t="s">
        <v>641</v>
      </c>
    </row>
    <row r="372" spans="1:5" x14ac:dyDescent="0.25">
      <c r="A372" s="9" t="s">
        <v>306</v>
      </c>
      <c r="B372" s="9" t="s">
        <v>324</v>
      </c>
      <c r="C372" s="9" t="s">
        <v>331</v>
      </c>
      <c r="D372" s="9" t="s">
        <v>332</v>
      </c>
      <c r="E372" t="s">
        <v>138</v>
      </c>
    </row>
    <row r="373" spans="1:5" x14ac:dyDescent="0.25">
      <c r="A373" s="9" t="s">
        <v>333</v>
      </c>
      <c r="B373" s="9" t="s">
        <v>334</v>
      </c>
      <c r="C373" s="9" t="s">
        <v>335</v>
      </c>
      <c r="D373" s="9" t="s">
        <v>336</v>
      </c>
      <c r="E373" t="s">
        <v>138</v>
      </c>
    </row>
    <row r="374" spans="1:5" x14ac:dyDescent="0.25">
      <c r="A374" s="9" t="s">
        <v>333</v>
      </c>
      <c r="B374" s="9" t="s">
        <v>334</v>
      </c>
      <c r="C374" s="9" t="s">
        <v>337</v>
      </c>
      <c r="D374" s="9" t="s">
        <v>338</v>
      </c>
      <c r="E374" t="s">
        <v>138</v>
      </c>
    </row>
    <row r="375" spans="1:5" x14ac:dyDescent="0.25">
      <c r="A375" s="9" t="s">
        <v>333</v>
      </c>
      <c r="B375" s="9" t="s">
        <v>339</v>
      </c>
      <c r="C375" s="9" t="s">
        <v>340</v>
      </c>
      <c r="D375" s="9" t="s">
        <v>341</v>
      </c>
      <c r="E375" t="s">
        <v>138</v>
      </c>
    </row>
    <row r="376" spans="1:5" x14ac:dyDescent="0.25">
      <c r="A376" s="9" t="s">
        <v>333</v>
      </c>
      <c r="B376" s="9" t="s">
        <v>339</v>
      </c>
      <c r="C376" s="9" t="s">
        <v>342</v>
      </c>
      <c r="D376" s="9" t="s">
        <v>343</v>
      </c>
      <c r="E376" t="s">
        <v>138</v>
      </c>
    </row>
    <row r="377" spans="1:5" x14ac:dyDescent="0.25">
      <c r="A377" s="9" t="s">
        <v>333</v>
      </c>
      <c r="B377" s="9" t="s">
        <v>339</v>
      </c>
      <c r="C377" s="9" t="s">
        <v>344</v>
      </c>
      <c r="D377" s="9" t="s">
        <v>345</v>
      </c>
      <c r="E377" t="s">
        <v>138</v>
      </c>
    </row>
    <row r="378" spans="1:5" x14ac:dyDescent="0.25">
      <c r="A378" s="9" t="s">
        <v>333</v>
      </c>
      <c r="B378" s="9" t="s">
        <v>339</v>
      </c>
      <c r="C378" s="9" t="s">
        <v>346</v>
      </c>
      <c r="D378" s="9" t="s">
        <v>347</v>
      </c>
      <c r="E378" t="s">
        <v>138</v>
      </c>
    </row>
    <row r="379" spans="1:5" x14ac:dyDescent="0.25">
      <c r="A379" s="9" t="s">
        <v>333</v>
      </c>
      <c r="B379" s="9" t="s">
        <v>339</v>
      </c>
      <c r="C379" s="9" t="s">
        <v>348</v>
      </c>
      <c r="D379" s="9" t="s">
        <v>349</v>
      </c>
      <c r="E379" t="s">
        <v>138</v>
      </c>
    </row>
    <row r="380" spans="1:5" x14ac:dyDescent="0.25">
      <c r="A380" s="9" t="s">
        <v>333</v>
      </c>
      <c r="B380" s="9" t="s">
        <v>350</v>
      </c>
      <c r="C380" s="9" t="s">
        <v>351</v>
      </c>
      <c r="D380" s="9" t="s">
        <v>352</v>
      </c>
      <c r="E380" t="s">
        <v>138</v>
      </c>
    </row>
    <row r="381" spans="1:5" x14ac:dyDescent="0.25">
      <c r="A381" s="9" t="s">
        <v>333</v>
      </c>
      <c r="B381" s="9" t="s">
        <v>350</v>
      </c>
      <c r="C381" s="9" t="s">
        <v>353</v>
      </c>
      <c r="D381" s="9" t="s">
        <v>354</v>
      </c>
      <c r="E381" t="s">
        <v>138</v>
      </c>
    </row>
    <row r="382" spans="1:5" x14ac:dyDescent="0.25">
      <c r="A382" s="9" t="s">
        <v>333</v>
      </c>
      <c r="B382" s="9" t="s">
        <v>350</v>
      </c>
      <c r="C382" s="9" t="s">
        <v>355</v>
      </c>
      <c r="D382" s="9" t="s">
        <v>356</v>
      </c>
      <c r="E382" t="s">
        <v>138</v>
      </c>
    </row>
    <row r="383" spans="1:5" x14ac:dyDescent="0.25">
      <c r="A383" s="9" t="s">
        <v>333</v>
      </c>
      <c r="B383" s="9" t="s">
        <v>350</v>
      </c>
      <c r="C383" s="9" t="s">
        <v>357</v>
      </c>
      <c r="D383" s="9" t="s">
        <v>358</v>
      </c>
      <c r="E383" t="s">
        <v>138</v>
      </c>
    </row>
    <row r="384" spans="1:5" x14ac:dyDescent="0.25">
      <c r="A384" s="9" t="s">
        <v>333</v>
      </c>
      <c r="B384" s="9" t="s">
        <v>359</v>
      </c>
      <c r="C384" s="9" t="s">
        <v>360</v>
      </c>
      <c r="D384" s="9" t="s">
        <v>361</v>
      </c>
      <c r="E384" t="s">
        <v>138</v>
      </c>
    </row>
    <row r="385" spans="1:5" x14ac:dyDescent="0.25">
      <c r="A385" s="9" t="s">
        <v>333</v>
      </c>
      <c r="B385" s="9" t="s">
        <v>359</v>
      </c>
      <c r="C385" s="9" t="s">
        <v>362</v>
      </c>
      <c r="D385" s="9" t="s">
        <v>363</v>
      </c>
      <c r="E385" t="s">
        <v>138</v>
      </c>
    </row>
    <row r="386" spans="1:5" x14ac:dyDescent="0.25">
      <c r="A386" s="9" t="s">
        <v>45</v>
      </c>
      <c r="B386" s="9" t="s">
        <v>364</v>
      </c>
      <c r="C386" s="9" t="s">
        <v>365</v>
      </c>
      <c r="D386" s="9" t="s">
        <v>366</v>
      </c>
      <c r="E386" t="s">
        <v>138</v>
      </c>
    </row>
    <row r="387" spans="1:5" x14ac:dyDescent="0.25">
      <c r="A387" s="9" t="s">
        <v>45</v>
      </c>
      <c r="B387" s="9" t="s">
        <v>364</v>
      </c>
      <c r="C387" s="9" t="s">
        <v>367</v>
      </c>
      <c r="D387" s="9" t="s">
        <v>368</v>
      </c>
      <c r="E387" t="s">
        <v>138</v>
      </c>
    </row>
    <row r="388" spans="1:5" x14ac:dyDescent="0.25">
      <c r="A388" s="9" t="s">
        <v>45</v>
      </c>
      <c r="B388" s="9" t="s">
        <v>364</v>
      </c>
      <c r="C388" s="9" t="s">
        <v>369</v>
      </c>
      <c r="D388" s="9" t="s">
        <v>370</v>
      </c>
      <c r="E388" t="s">
        <v>138</v>
      </c>
    </row>
    <row r="389" spans="1:5" x14ac:dyDescent="0.25">
      <c r="A389" s="9" t="s">
        <v>45</v>
      </c>
      <c r="B389" s="9" t="s">
        <v>364</v>
      </c>
      <c r="C389" s="9" t="s">
        <v>371</v>
      </c>
      <c r="D389" s="9" t="s">
        <v>372</v>
      </c>
      <c r="E389" t="s">
        <v>138</v>
      </c>
    </row>
    <row r="390" spans="1:5" x14ac:dyDescent="0.25">
      <c r="A390" s="9" t="s">
        <v>45</v>
      </c>
      <c r="B390" s="9" t="s">
        <v>364</v>
      </c>
      <c r="C390" s="9" t="s">
        <v>373</v>
      </c>
      <c r="D390" s="9" t="s">
        <v>374</v>
      </c>
      <c r="E390" t="s">
        <v>138</v>
      </c>
    </row>
    <row r="391" spans="1:5" x14ac:dyDescent="0.25">
      <c r="A391" s="9" t="s">
        <v>45</v>
      </c>
      <c r="B391" s="9" t="s">
        <v>364</v>
      </c>
      <c r="C391" s="9" t="s">
        <v>375</v>
      </c>
      <c r="D391" s="9" t="s">
        <v>376</v>
      </c>
      <c r="E391" t="s">
        <v>138</v>
      </c>
    </row>
    <row r="392" spans="1:5" x14ac:dyDescent="0.25">
      <c r="A392" s="9" t="s">
        <v>45</v>
      </c>
      <c r="B392" s="9" t="s">
        <v>364</v>
      </c>
      <c r="C392" s="9" t="s">
        <v>377</v>
      </c>
      <c r="D392" s="9" t="s">
        <v>378</v>
      </c>
      <c r="E392" t="s">
        <v>138</v>
      </c>
    </row>
    <row r="393" spans="1:5" x14ac:dyDescent="0.25">
      <c r="A393" s="9" t="s">
        <v>45</v>
      </c>
      <c r="B393" s="9" t="s">
        <v>364</v>
      </c>
      <c r="C393" s="9" t="s">
        <v>379</v>
      </c>
      <c r="D393" s="9" t="s">
        <v>380</v>
      </c>
      <c r="E393" t="s">
        <v>138</v>
      </c>
    </row>
    <row r="394" spans="1:5" x14ac:dyDescent="0.25">
      <c r="A394" s="9" t="s">
        <v>45</v>
      </c>
      <c r="B394" s="9" t="s">
        <v>364</v>
      </c>
      <c r="C394" s="9" t="s">
        <v>381</v>
      </c>
      <c r="D394" s="9" t="s">
        <v>382</v>
      </c>
      <c r="E394" t="s">
        <v>138</v>
      </c>
    </row>
    <row r="395" spans="1:5" x14ac:dyDescent="0.25">
      <c r="A395" s="9" t="s">
        <v>45</v>
      </c>
      <c r="B395" s="9" t="s">
        <v>383</v>
      </c>
      <c r="C395" s="9" t="s">
        <v>384</v>
      </c>
      <c r="D395" s="9" t="s">
        <v>385</v>
      </c>
      <c r="E395" t="s">
        <v>138</v>
      </c>
    </row>
    <row r="396" spans="1:5" x14ac:dyDescent="0.25">
      <c r="A396" s="9" t="s">
        <v>45</v>
      </c>
      <c r="B396" s="9" t="s">
        <v>383</v>
      </c>
      <c r="C396" s="9" t="s">
        <v>386</v>
      </c>
      <c r="D396" s="9" t="s">
        <v>387</v>
      </c>
      <c r="E396" t="s">
        <v>138</v>
      </c>
    </row>
    <row r="397" spans="1:5" x14ac:dyDescent="0.25">
      <c r="A397" s="9" t="s">
        <v>45</v>
      </c>
      <c r="B397" s="9" t="s">
        <v>383</v>
      </c>
      <c r="C397" s="9" t="s">
        <v>388</v>
      </c>
      <c r="D397" s="9" t="s">
        <v>389</v>
      </c>
      <c r="E397" t="s">
        <v>138</v>
      </c>
    </row>
    <row r="398" spans="1:5" x14ac:dyDescent="0.25">
      <c r="A398" s="9" t="s">
        <v>45</v>
      </c>
      <c r="B398" s="9" t="s">
        <v>383</v>
      </c>
      <c r="C398" s="9" t="s">
        <v>390</v>
      </c>
      <c r="D398" s="9" t="s">
        <v>391</v>
      </c>
      <c r="E398" t="s">
        <v>138</v>
      </c>
    </row>
    <row r="399" spans="1:5" x14ac:dyDescent="0.25">
      <c r="A399" s="9" t="s">
        <v>45</v>
      </c>
      <c r="B399" s="9" t="s">
        <v>383</v>
      </c>
      <c r="C399" s="9" t="s">
        <v>392</v>
      </c>
      <c r="D399" s="9" t="s">
        <v>393</v>
      </c>
      <c r="E399" t="s">
        <v>138</v>
      </c>
    </row>
    <row r="400" spans="1:5" x14ac:dyDescent="0.25">
      <c r="A400" s="9" t="s">
        <v>45</v>
      </c>
      <c r="B400" s="9" t="s">
        <v>383</v>
      </c>
      <c r="C400" s="9" t="s">
        <v>394</v>
      </c>
      <c r="D400" s="9" t="s">
        <v>395</v>
      </c>
      <c r="E400" t="s">
        <v>138</v>
      </c>
    </row>
    <row r="401" spans="1:5" x14ac:dyDescent="0.25">
      <c r="A401" s="9" t="s">
        <v>45</v>
      </c>
      <c r="B401" s="9" t="s">
        <v>383</v>
      </c>
      <c r="C401" s="9" t="s">
        <v>396</v>
      </c>
      <c r="D401" s="9" t="s">
        <v>397</v>
      </c>
      <c r="E401" t="s">
        <v>138</v>
      </c>
    </row>
    <row r="402" spans="1:5" x14ac:dyDescent="0.25">
      <c r="A402" s="9" t="s">
        <v>45</v>
      </c>
      <c r="B402" s="9" t="s">
        <v>383</v>
      </c>
      <c r="C402" s="9" t="s">
        <v>398</v>
      </c>
      <c r="D402" s="9" t="s">
        <v>399</v>
      </c>
      <c r="E402" t="s">
        <v>138</v>
      </c>
    </row>
    <row r="403" spans="1:5" x14ac:dyDescent="0.25">
      <c r="A403" s="9" t="s">
        <v>45</v>
      </c>
      <c r="B403" s="9" t="s">
        <v>400</v>
      </c>
      <c r="C403" s="9" t="s">
        <v>401</v>
      </c>
      <c r="D403" s="9" t="s">
        <v>402</v>
      </c>
      <c r="E403" t="s">
        <v>138</v>
      </c>
    </row>
    <row r="404" spans="1:5" x14ac:dyDescent="0.25">
      <c r="A404" s="9" t="s">
        <v>45</v>
      </c>
      <c r="B404" s="9" t="s">
        <v>400</v>
      </c>
      <c r="C404" s="9" t="s">
        <v>403</v>
      </c>
      <c r="D404" s="9" t="s">
        <v>404</v>
      </c>
      <c r="E404" t="s">
        <v>138</v>
      </c>
    </row>
    <row r="405" spans="1:5" x14ac:dyDescent="0.25">
      <c r="A405" s="9" t="s">
        <v>45</v>
      </c>
      <c r="B405" s="9" t="s">
        <v>400</v>
      </c>
      <c r="C405" s="9" t="s">
        <v>405</v>
      </c>
      <c r="D405" s="9" t="s">
        <v>406</v>
      </c>
      <c r="E405" t="s">
        <v>138</v>
      </c>
    </row>
    <row r="406" spans="1:5" x14ac:dyDescent="0.25">
      <c r="A406" s="9" t="s">
        <v>45</v>
      </c>
      <c r="B406" s="9" t="s">
        <v>407</v>
      </c>
      <c r="C406" s="9" t="s">
        <v>408</v>
      </c>
      <c r="D406" s="9" t="s">
        <v>409</v>
      </c>
      <c r="E406" t="s">
        <v>138</v>
      </c>
    </row>
    <row r="407" spans="1:5" x14ac:dyDescent="0.25">
      <c r="A407" s="9" t="s">
        <v>45</v>
      </c>
      <c r="B407" s="9" t="s">
        <v>407</v>
      </c>
      <c r="C407" s="9" t="s">
        <v>410</v>
      </c>
      <c r="D407" s="9" t="s">
        <v>411</v>
      </c>
      <c r="E407" t="s">
        <v>138</v>
      </c>
    </row>
    <row r="408" spans="1:5" x14ac:dyDescent="0.25">
      <c r="A408" s="9" t="s">
        <v>45</v>
      </c>
      <c r="B408" s="9" t="s">
        <v>407</v>
      </c>
      <c r="C408" s="9" t="s">
        <v>412</v>
      </c>
      <c r="D408" s="9" t="s">
        <v>413</v>
      </c>
      <c r="E408" t="s">
        <v>138</v>
      </c>
    </row>
    <row r="409" spans="1:5" x14ac:dyDescent="0.25">
      <c r="A409" s="9" t="s">
        <v>45</v>
      </c>
      <c r="B409" s="9" t="s">
        <v>407</v>
      </c>
      <c r="C409" s="9" t="s">
        <v>414</v>
      </c>
      <c r="D409" s="9" t="s">
        <v>415</v>
      </c>
      <c r="E409" t="s">
        <v>138</v>
      </c>
    </row>
    <row r="410" spans="1:5" x14ac:dyDescent="0.25">
      <c r="A410" s="9" t="s">
        <v>45</v>
      </c>
      <c r="B410" s="9" t="s">
        <v>416</v>
      </c>
      <c r="C410" s="9" t="s">
        <v>417</v>
      </c>
      <c r="D410" s="9" t="s">
        <v>418</v>
      </c>
      <c r="E410" t="s">
        <v>138</v>
      </c>
    </row>
    <row r="411" spans="1:5" x14ac:dyDescent="0.25">
      <c r="A411" s="9" t="s">
        <v>45</v>
      </c>
      <c r="B411" s="9" t="s">
        <v>416</v>
      </c>
      <c r="C411" s="9" t="s">
        <v>419</v>
      </c>
      <c r="D411" s="9" t="s">
        <v>420</v>
      </c>
      <c r="E411" t="s">
        <v>138</v>
      </c>
    </row>
    <row r="412" spans="1:5" x14ac:dyDescent="0.25">
      <c r="A412" s="9" t="s">
        <v>45</v>
      </c>
      <c r="B412" s="9" t="s">
        <v>416</v>
      </c>
      <c r="C412" s="9" t="s">
        <v>421</v>
      </c>
      <c r="D412" s="9" t="s">
        <v>422</v>
      </c>
      <c r="E412" t="s">
        <v>138</v>
      </c>
    </row>
    <row r="413" spans="1:5" x14ac:dyDescent="0.25">
      <c r="A413" s="9" t="s">
        <v>45</v>
      </c>
      <c r="B413" s="9" t="s">
        <v>416</v>
      </c>
      <c r="C413" s="9" t="s">
        <v>423</v>
      </c>
      <c r="D413" s="9" t="s">
        <v>424</v>
      </c>
      <c r="E413" t="s">
        <v>138</v>
      </c>
    </row>
    <row r="414" spans="1:5" x14ac:dyDescent="0.25">
      <c r="A414" s="9" t="s">
        <v>45</v>
      </c>
      <c r="B414" s="9" t="s">
        <v>416</v>
      </c>
      <c r="C414" s="9" t="s">
        <v>425</v>
      </c>
      <c r="D414" s="9" t="s">
        <v>426</v>
      </c>
      <c r="E414" t="s">
        <v>138</v>
      </c>
    </row>
    <row r="415" spans="1:5" x14ac:dyDescent="0.25">
      <c r="A415" s="9" t="s">
        <v>45</v>
      </c>
      <c r="B415" s="9" t="s">
        <v>416</v>
      </c>
      <c r="C415" s="9" t="s">
        <v>427</v>
      </c>
      <c r="D415" s="9" t="s">
        <v>428</v>
      </c>
      <c r="E415" t="s">
        <v>138</v>
      </c>
    </row>
    <row r="416" spans="1:5" x14ac:dyDescent="0.25">
      <c r="A416" s="9" t="s">
        <v>45</v>
      </c>
      <c r="B416" s="9" t="s">
        <v>429</v>
      </c>
      <c r="C416" s="9" t="s">
        <v>430</v>
      </c>
      <c r="D416" s="9" t="s">
        <v>431</v>
      </c>
      <c r="E416" t="s">
        <v>138</v>
      </c>
    </row>
    <row r="417" spans="1:5" x14ac:dyDescent="0.25">
      <c r="A417" s="9" t="s">
        <v>45</v>
      </c>
      <c r="B417" s="9" t="s">
        <v>429</v>
      </c>
      <c r="C417" s="9" t="s">
        <v>432</v>
      </c>
      <c r="D417" s="9" t="s">
        <v>433</v>
      </c>
      <c r="E417" t="s">
        <v>138</v>
      </c>
    </row>
    <row r="418" spans="1:5" x14ac:dyDescent="0.25">
      <c r="A418" s="9" t="s">
        <v>45</v>
      </c>
      <c r="B418" s="9" t="s">
        <v>429</v>
      </c>
      <c r="C418" s="9" t="s">
        <v>434</v>
      </c>
      <c r="D418" s="9" t="s">
        <v>435</v>
      </c>
      <c r="E418" t="s">
        <v>138</v>
      </c>
    </row>
    <row r="419" spans="1:5" x14ac:dyDescent="0.25">
      <c r="A419" s="9" t="s">
        <v>45</v>
      </c>
      <c r="B419" s="9" t="s">
        <v>436</v>
      </c>
      <c r="C419" s="9" t="s">
        <v>437</v>
      </c>
      <c r="D419" s="9" t="s">
        <v>438</v>
      </c>
      <c r="E419" t="s">
        <v>138</v>
      </c>
    </row>
    <row r="420" spans="1:5" x14ac:dyDescent="0.25">
      <c r="A420" s="9" t="s">
        <v>45</v>
      </c>
      <c r="B420" s="9" t="s">
        <v>436</v>
      </c>
      <c r="C420" s="9" t="s">
        <v>439</v>
      </c>
      <c r="D420" s="9" t="s">
        <v>440</v>
      </c>
      <c r="E420" t="s">
        <v>138</v>
      </c>
    </row>
    <row r="421" spans="1:5" x14ac:dyDescent="0.25">
      <c r="A421" s="9" t="s">
        <v>45</v>
      </c>
      <c r="B421" s="9" t="s">
        <v>436</v>
      </c>
      <c r="C421" s="9" t="s">
        <v>441</v>
      </c>
      <c r="D421" s="9" t="s">
        <v>442</v>
      </c>
      <c r="E421" t="s">
        <v>138</v>
      </c>
    </row>
    <row r="422" spans="1:5" x14ac:dyDescent="0.25">
      <c r="A422" s="9" t="s">
        <v>45</v>
      </c>
      <c r="B422" s="9" t="s">
        <v>436</v>
      </c>
      <c r="C422" s="9" t="s">
        <v>443</v>
      </c>
      <c r="D422" s="9" t="s">
        <v>444</v>
      </c>
      <c r="E422" t="s">
        <v>138</v>
      </c>
    </row>
    <row r="423" spans="1:5" x14ac:dyDescent="0.25">
      <c r="A423" s="9" t="s">
        <v>45</v>
      </c>
      <c r="B423" s="9" t="s">
        <v>436</v>
      </c>
      <c r="C423" s="9" t="s">
        <v>445</v>
      </c>
      <c r="D423" s="9" t="s">
        <v>446</v>
      </c>
      <c r="E423" t="s">
        <v>138</v>
      </c>
    </row>
    <row r="424" spans="1:5" x14ac:dyDescent="0.25">
      <c r="A424" s="9" t="s">
        <v>45</v>
      </c>
      <c r="B424" s="9" t="s">
        <v>436</v>
      </c>
      <c r="C424" s="9" t="s">
        <v>447</v>
      </c>
      <c r="D424" s="9" t="s">
        <v>448</v>
      </c>
      <c r="E424" t="s">
        <v>138</v>
      </c>
    </row>
    <row r="425" spans="1:5" x14ac:dyDescent="0.25">
      <c r="A425" s="9" t="s">
        <v>45</v>
      </c>
      <c r="B425" s="9" t="s">
        <v>449</v>
      </c>
      <c r="C425" s="9" t="s">
        <v>450</v>
      </c>
      <c r="D425" s="9" t="s">
        <v>451</v>
      </c>
      <c r="E425" t="s">
        <v>138</v>
      </c>
    </row>
    <row r="426" spans="1:5" x14ac:dyDescent="0.25">
      <c r="A426" s="9" t="s">
        <v>45</v>
      </c>
      <c r="B426" s="9" t="s">
        <v>449</v>
      </c>
      <c r="C426" s="9" t="s">
        <v>452</v>
      </c>
      <c r="D426" s="9" t="s">
        <v>453</v>
      </c>
      <c r="E426" t="s">
        <v>138</v>
      </c>
    </row>
    <row r="427" spans="1:5" x14ac:dyDescent="0.25">
      <c r="A427" s="9" t="s">
        <v>45</v>
      </c>
      <c r="B427" s="9" t="s">
        <v>449</v>
      </c>
      <c r="C427" s="9" t="s">
        <v>454</v>
      </c>
      <c r="D427" s="9" t="s">
        <v>455</v>
      </c>
      <c r="E427" t="s">
        <v>138</v>
      </c>
    </row>
    <row r="428" spans="1:5" x14ac:dyDescent="0.25">
      <c r="A428" s="9" t="s">
        <v>45</v>
      </c>
      <c r="B428" s="9" t="s">
        <v>449</v>
      </c>
      <c r="C428" s="9" t="s">
        <v>456</v>
      </c>
      <c r="D428" s="9" t="s">
        <v>457</v>
      </c>
      <c r="E428" t="s">
        <v>138</v>
      </c>
    </row>
  </sheetData>
  <pageMargins left="0.7" right="0.7" top="0.75" bottom="0.75" header="0.3" footer="0.3"/>
  <drawing r:id="rId1"/>
  <tableParts count="3">
    <tablePart r:id="rId2"/>
    <tablePart r:id="rId3"/>
    <tablePart r:id="rId4"/>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tint="-0.499984740745262"/>
  </sheetPr>
  <dimension ref="B2:D73"/>
  <sheetViews>
    <sheetView workbookViewId="0"/>
  </sheetViews>
  <sheetFormatPr defaultRowHeight="15.75" x14ac:dyDescent="0.25"/>
  <cols>
    <col min="2" max="2" width="9.140625" style="24"/>
  </cols>
  <sheetData>
    <row r="2" spans="2:3" ht="21" x14ac:dyDescent="0.35">
      <c r="B2" s="16" t="s">
        <v>689</v>
      </c>
    </row>
    <row r="3" spans="2:3" ht="21" x14ac:dyDescent="0.35">
      <c r="B3" s="16" t="s">
        <v>755</v>
      </c>
    </row>
    <row r="5" spans="2:3" x14ac:dyDescent="0.25">
      <c r="B5" s="25" t="s">
        <v>651</v>
      </c>
    </row>
    <row r="7" spans="2:3" x14ac:dyDescent="0.25">
      <c r="C7" s="19" t="s">
        <v>653</v>
      </c>
    </row>
    <row r="9" spans="2:3" x14ac:dyDescent="0.25">
      <c r="C9" s="20" t="s">
        <v>654</v>
      </c>
    </row>
    <row r="10" spans="2:3" x14ac:dyDescent="0.25">
      <c r="C10" s="21"/>
    </row>
    <row r="11" spans="2:3" x14ac:dyDescent="0.25">
      <c r="C11" s="22" t="s">
        <v>660</v>
      </c>
    </row>
    <row r="12" spans="2:3" x14ac:dyDescent="0.25">
      <c r="C12" s="22" t="s">
        <v>661</v>
      </c>
    </row>
    <row r="13" spans="2:3" x14ac:dyDescent="0.25">
      <c r="C13" s="22" t="s">
        <v>662</v>
      </c>
    </row>
    <row r="14" spans="2:3" x14ac:dyDescent="0.25">
      <c r="C14" s="22" t="s">
        <v>663</v>
      </c>
    </row>
    <row r="16" spans="2:3" x14ac:dyDescent="0.25">
      <c r="C16" s="20" t="s">
        <v>655</v>
      </c>
    </row>
    <row r="18" spans="2:3" x14ac:dyDescent="0.25">
      <c r="C18" s="2" t="s">
        <v>656</v>
      </c>
    </row>
    <row r="19" spans="2:3" x14ac:dyDescent="0.25">
      <c r="C19" s="23" t="s">
        <v>652</v>
      </c>
    </row>
    <row r="22" spans="2:3" x14ac:dyDescent="0.25">
      <c r="B22" s="25" t="s">
        <v>688</v>
      </c>
    </row>
    <row r="24" spans="2:3" x14ac:dyDescent="0.25">
      <c r="C24" s="26" t="s">
        <v>683</v>
      </c>
    </row>
    <row r="27" spans="2:3" x14ac:dyDescent="0.25">
      <c r="B27" s="25" t="s">
        <v>657</v>
      </c>
    </row>
    <row r="29" spans="2:3" x14ac:dyDescent="0.25">
      <c r="C29" s="20" t="s">
        <v>658</v>
      </c>
    </row>
    <row r="31" spans="2:3" x14ac:dyDescent="0.25">
      <c r="C31" s="20" t="s">
        <v>659</v>
      </c>
    </row>
    <row r="34" spans="2:3" x14ac:dyDescent="0.25">
      <c r="B34" s="27" t="s">
        <v>664</v>
      </c>
    </row>
    <row r="36" spans="2:3" x14ac:dyDescent="0.25">
      <c r="C36" s="20" t="s">
        <v>666</v>
      </c>
    </row>
    <row r="38" spans="2:3" x14ac:dyDescent="0.25">
      <c r="C38" s="20" t="s">
        <v>665</v>
      </c>
    </row>
    <row r="41" spans="2:3" x14ac:dyDescent="0.25">
      <c r="B41" s="27" t="s">
        <v>667</v>
      </c>
    </row>
    <row r="43" spans="2:3" x14ac:dyDescent="0.25">
      <c r="C43" s="20" t="s">
        <v>672</v>
      </c>
    </row>
    <row r="44" spans="2:3" x14ac:dyDescent="0.25">
      <c r="C44" s="23" t="s">
        <v>673</v>
      </c>
    </row>
    <row r="45" spans="2:3" x14ac:dyDescent="0.25">
      <c r="C45" s="23"/>
    </row>
    <row r="46" spans="2:3" x14ac:dyDescent="0.25">
      <c r="C46" s="20" t="s">
        <v>674</v>
      </c>
    </row>
    <row r="47" spans="2:3" x14ac:dyDescent="0.25">
      <c r="C47" s="23" t="s">
        <v>669</v>
      </c>
    </row>
    <row r="49" spans="2:3" x14ac:dyDescent="0.25">
      <c r="C49" t="s">
        <v>671</v>
      </c>
    </row>
    <row r="50" spans="2:3" x14ac:dyDescent="0.25">
      <c r="C50" s="23" t="s">
        <v>670</v>
      </c>
    </row>
    <row r="51" spans="2:3" x14ac:dyDescent="0.25">
      <c r="C51" s="23"/>
    </row>
    <row r="52" spans="2:3" x14ac:dyDescent="0.25">
      <c r="C52" s="20" t="s">
        <v>668</v>
      </c>
    </row>
    <row r="55" spans="2:3" x14ac:dyDescent="0.25">
      <c r="B55" s="27" t="s">
        <v>675</v>
      </c>
    </row>
    <row r="56" spans="2:3" ht="15" x14ac:dyDescent="0.25">
      <c r="B56"/>
    </row>
    <row r="57" spans="2:3" x14ac:dyDescent="0.25">
      <c r="C57" s="20" t="s">
        <v>676</v>
      </c>
    </row>
    <row r="58" spans="2:3" x14ac:dyDescent="0.25">
      <c r="C58" s="21"/>
    </row>
    <row r="59" spans="2:3" x14ac:dyDescent="0.25">
      <c r="C59" s="22" t="s">
        <v>684</v>
      </c>
    </row>
    <row r="60" spans="2:3" x14ac:dyDescent="0.25">
      <c r="C60" s="22" t="s">
        <v>685</v>
      </c>
    </row>
    <row r="61" spans="2:3" x14ac:dyDescent="0.25">
      <c r="C61" s="22" t="s">
        <v>686</v>
      </c>
    </row>
    <row r="62" spans="2:3" x14ac:dyDescent="0.25">
      <c r="C62" s="22" t="s">
        <v>687</v>
      </c>
    </row>
    <row r="64" spans="2:3" x14ac:dyDescent="0.25">
      <c r="C64" s="20" t="s">
        <v>677</v>
      </c>
    </row>
    <row r="65" spans="2:4" x14ac:dyDescent="0.25">
      <c r="C65" s="24"/>
    </row>
    <row r="66" spans="2:4" x14ac:dyDescent="0.25">
      <c r="C66" s="2" t="s">
        <v>656</v>
      </c>
    </row>
    <row r="67" spans="2:4" x14ac:dyDescent="0.25">
      <c r="C67" s="23" t="s">
        <v>652</v>
      </c>
    </row>
    <row r="70" spans="2:4" x14ac:dyDescent="0.25">
      <c r="B70" s="27" t="s">
        <v>678</v>
      </c>
    </row>
    <row r="72" spans="2:4" x14ac:dyDescent="0.25">
      <c r="C72" s="2" t="s">
        <v>679</v>
      </c>
      <c r="D72" s="23" t="s">
        <v>680</v>
      </c>
    </row>
    <row r="73" spans="2:4" x14ac:dyDescent="0.25">
      <c r="C73" s="2" t="s">
        <v>681</v>
      </c>
      <c r="D73" s="23" t="s">
        <v>682</v>
      </c>
    </row>
  </sheetData>
  <hyperlinks>
    <hyperlink ref="C19" r:id="rId1" xr:uid="{CFC12703-AF18-4FE1-9928-758874A41728}"/>
    <hyperlink ref="C47" r:id="rId2" xr:uid="{DDFBD66C-62CD-46DE-9854-954E9439B7B1}"/>
    <hyperlink ref="C50" r:id="rId3" xr:uid="{BFB5784D-0F07-4785-8D02-B12F998A482B}"/>
    <hyperlink ref="C44" r:id="rId4" xr:uid="{2212FA1C-2898-47E5-8E60-CAE131A1875C}"/>
    <hyperlink ref="C67" r:id="rId5" xr:uid="{555107E6-32D4-4929-B768-3426C0F2012A}"/>
    <hyperlink ref="D72" r:id="rId6" xr:uid="{FF2F486D-8517-4E26-A0A9-BC45E9716257}"/>
    <hyperlink ref="D73" r:id="rId7" xr:uid="{CE2B02FD-4D1B-4014-B71A-7AC471B8E232}"/>
  </hyperlinks>
  <pageMargins left="0.7" right="0.7" top="0.75" bottom="0.75" header="0.3" footer="0.3"/>
  <pageSetup orientation="portrait" r:id="rId8"/>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039EA1F-858A-4641-8F81-61604D0C92E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9</vt:i4>
      </vt:variant>
    </vt:vector>
  </HeadingPairs>
  <TitlesOfParts>
    <vt:vector size="17" baseType="lpstr">
      <vt:lpstr>Instructions</vt:lpstr>
      <vt:lpstr>Raw Data</vt:lpstr>
      <vt:lpstr>Raw Data Set Detail</vt:lpstr>
      <vt:lpstr>Allocation Method</vt:lpstr>
      <vt:lpstr>Allocation Method Detail</vt:lpstr>
      <vt:lpstr>Export</vt:lpstr>
      <vt:lpstr>TBM</vt:lpstr>
      <vt:lpstr>Legal</vt:lpstr>
      <vt:lpstr>Allocation</vt:lpstr>
      <vt:lpstr>LineItems</vt:lpstr>
      <vt:lpstr>SourceInfo</vt:lpstr>
      <vt:lpstr>Tier1</vt:lpstr>
      <vt:lpstr>Tier2</vt:lpstr>
      <vt:lpstr>Tier2Choice</vt:lpstr>
      <vt:lpstr>Tier3</vt:lpstr>
      <vt:lpstr>Tier3Choice</vt:lpstr>
      <vt:lpstr>Tier4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2024-04-18T00:35:36Z</dcterms:created>
  <dcterms:modified xsi:type="dcterms:W3CDTF">2024-04-19T23:56:53Z</dcterms:modified>
</cp:coreProperties>
</file>