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8821DABD-B34A-47BF-B652-EE1D251ABDB9}" xr6:coauthVersionLast="47" xr6:coauthVersionMax="47" xr10:uidLastSave="{00000000-0000-0000-0000-000000000000}"/>
  <bookViews>
    <workbookView xWindow="-120" yWindow="-120" windowWidth="29040" windowHeight="15720" activeTab="5"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Method'!$E$1:$J$993</definedName>
    <definedName name="ExternalData_1" localSheetId="5" hidden="1">Export!$A$1:$K$11</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4" l="1"/>
  <c r="J3" i="4"/>
  <c r="J4" i="4"/>
  <c r="J5" i="4"/>
  <c r="J6" i="4"/>
  <c r="J7" i="4"/>
  <c r="J11" i="4"/>
  <c r="J2" i="4"/>
  <c r="D3" i="4"/>
  <c r="D4" i="4"/>
  <c r="D5" i="4"/>
  <c r="D6" i="4"/>
  <c r="D7" i="4"/>
  <c r="D8" i="4"/>
  <c r="D9" i="4"/>
  <c r="D10" i="4"/>
  <c r="D11" i="4"/>
  <c r="D2" i="4"/>
  <c r="C5" i="11" a="1"/>
  <c r="C5" i="11" s="1"/>
  <c r="E2" i="4" l="1"/>
  <c r="E9" i="4"/>
  <c r="E8" i="4"/>
  <c r="E11" i="4"/>
  <c r="E10" i="4"/>
  <c r="E6" i="4"/>
  <c r="E5" i="4"/>
  <c r="E4" i="4"/>
  <c r="E7" i="4"/>
  <c r="E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<sst xmlns="http://schemas.openxmlformats.org/spreadsheetml/2006/main" count="2486" uniqueCount="763">
  <si>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</si>
  <si>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</si>
  <si>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</si>
  <si>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</si>
  <si>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</si>
  <si>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</si>
  <si>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</si>
  <si>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</si>
  <si>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</si>
  <si>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</si>
  <si>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</si>
  <si>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</si>
  <si>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</si>
  <si>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</si>
  <si>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</si>
  <si>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</si>
  <si>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</si>
  <si>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</si>
  <si>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</si>
  <si>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</si>
  <si>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</si>
  <si>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</si>
  <si>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</si>
  <si>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</si>
  <si>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</si>
  <si>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</si>
  <si>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</si>
  <si>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</si>
  <si>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</si>
  <si>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</si>
  <si>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</si>
  <si>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</si>
  <si>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</si>
  <si>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</si>
  <si>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</si>
  <si>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</si>
  <si>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</si>
  <si>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</si>
  <si>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</si>
  <si>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</si>
  <si>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</si>
  <si>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</si>
  <si>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</si>
  <si>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</si>
  <si>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</si>
  <si>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</si>
  <si>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</si>
  <si>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</si>
  <si>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</si>
  <si>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</si>
  <si>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</si>
  <si>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</si>
  <si>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</si>
  <si>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</si>
  <si>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</si>
  <si>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</si>
  <si>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</si>
  <si>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</si>
  <si>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</si>
  <si>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</si>
  <si>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</si>
  <si>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</si>
  <si>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</si>
  <si>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</si>
  <si>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</si>
  <si>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</si>
  <si>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</si>
  <si>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</si>
  <si>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</si>
  <si>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</si>
  <si>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</si>
  <si>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</si>
  <si>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</si>
  <si>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</si>
  <si>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</si>
  <si>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</si>
  <si>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</si>
  <si>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</si>
  <si>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</si>
  <si>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</si>
  <si>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</si>
  <si>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</si>
  <si>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</si>
  <si>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</si>
  <si>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</si>
  <si>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</si>
  <si>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</si>
  <si>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</si>
  <si>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</si>
  <si>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</si>
  <si>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</si>
  <si>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</si>
  <si>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</si>
  <si>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</si>
  <si>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</si>
  <si>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</si>
  <si>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</si>
  <si>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</si>
  <si>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</si>
  <si>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</si>
  <si>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</si>
  <si>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</si>
  <si>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</si>
  <si>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</si>
  <si>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</si>
  <si>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</si>
  <si>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</si>
  <si>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</si>
  <si>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</si>
  <si>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</si>
  <si>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</si>
  <si>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</si>
  <si>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</si>
  <si>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</si>
  <si>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</si>
  <si>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</si>
  <si>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</si>
  <si>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</si>
  <si>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</si>
  <si>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</si>
  <si>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</si>
  <si>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</si>
  <si>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</si>
  <si>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</si>
  <si>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</si>
  <si>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</si>
  <si>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</si>
  <si>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</si>
  <si>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</si>
  <si>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</si>
  <si>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</si>
  <si>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</si>
  <si>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</si>
  <si>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</si>
  <si>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</si>
  <si>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</si>
  <si>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</si>
  <si>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</si>
  <si>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</si>
  <si>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</si>
  <si>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</si>
  <si>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</si>
  <si>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</si>
  <si>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</si>
  <si>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</si>
  <si>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</si>
  <si>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</si>
  <si>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</si>
  <si>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</si>
  <si>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</si>
  <si>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</si>
  <si>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</si>
  <si>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</si>
  <si>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</si>
  <si>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</si>
  <si>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</si>
  <si>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</si>
  <si>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</si>
  <si>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</si>
  <si>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</si>
  <si>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</si>
  <si>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</si>
  <si>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</si>
  <si>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</si>
  <si>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</si>
  <si>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</si>
  <si>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</si>
  <si>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</si>
  <si>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</si>
  <si>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</si>
  <si>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</si>
  <si>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</si>
  <si>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</si>
  <si>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</si>
  <si>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</si>
  <si>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</si>
  <si>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</si>
  <si>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</si>
  <si>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</si>
  <si>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</si>
  <si>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</si>
  <si>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</si>
  <si>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</si>
  <si>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</si>
  <si>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</si>
  <si>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</si>
  <si>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</si>
  <si>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</si>
  <si>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</si>
  <si>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</si>
  <si>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</si>
  <si>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</si>
  <si>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</si>
  <si>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</si>
  <si>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</si>
  <si>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</si>
  <si>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</si>
  <si>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</si>
  <si>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</si>
  <si>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</si>
  <si>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</si>
  <si>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</si>
  <si>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</si>
  <si>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</si>
  <si>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</si>
  <si>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</si>
  <si>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</si>
  <si>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</si>
  <si>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</si>
  <si>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</si>
  <si>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</si>
  <si>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</si>
  <si>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</si>
  <si>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</si>
  <si>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</si>
  <si>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</si>
  <si>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</si>
  <si>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</si>
  <si>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</si>
  <si>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</si>
  <si>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</si>
  <si>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</si>
  <si>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</si>
  <si>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</si>
  <si>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</si>
  <si>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</si>
  <si>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</si>
  <si>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</si>
  <si>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</si>
  <si>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</si>
  <si>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</si>
  <si>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</si>
  <si>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</si>
  <si>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</si>
  <si>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</si>
  <si>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</si>
  <si>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</si>
  <si>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</si>
  <si>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</si>
  <si>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</si>
  <si>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</si>
  <si>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</si>
  <si>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</si>
  <si>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</si>
  <si>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</si>
  <si>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</si>
  <si>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</si>
  <si>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</si>
  <si>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</si>
  <si>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</si>
  <si>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</si>
  <si>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</si>
  <si>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</si>
  <si>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</si>
  <si>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</si>
  <si>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</si>
  <si>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</si>
  <si>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</si>
  <si>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</si>
  <si>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</si>
  <si>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</si>
  <si>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</si>
  <si>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</si>
  <si>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</si>
  <si>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</si>
  <si>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</si>
  <si>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</si>
  <si>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</si>
  <si>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</si>
  <si>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</si>
  <si>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</si>
  <si>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</si>
  <si>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</si>
  <si>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</si>
  <si>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</si>
  <si>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</si>
  <si>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</si>
  <si>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</si>
  <si>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</si>
  <si>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</si>
  <si>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</si>
  <si>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</si>
  <si>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</si>
  <si>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</si>
  <si>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</si>
  <si>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</si>
  <si>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</si>
  <si>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</si>
  <si>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</si>
  <si>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</si>
  <si>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</si>
  <si>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</si>
  <si>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</si>
  <si>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</si>
  <si>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</si>
  <si>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</si>
  <si>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</si>
  <si>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</si>
  <si>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</si>
  <si>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</si>
  <si>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</si>
  <si>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</si>
  <si>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</si>
  <si>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</si>
  <si>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</si>
  <si>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</si>
  <si>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</si>
  <si>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</si>
  <si>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</si>
  <si>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</si>
  <si>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</si>
  <si>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</si>
  <si>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</si>
  <si>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</si>
  <si>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</si>
  <si>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</si>
  <si>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</si>
  <si>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</si>
  <si>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</si>
  <si>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</si>
  <si>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</si>
  <si>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</si>
  <si>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</si>
  <si>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</si>
  <si>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</si>
  <si>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</si>
  <si>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</si>
  <si>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</si>
  <si>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</si>
  <si>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</si>
  <si>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</si>
  <si>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</si>
  <si>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</si>
  <si>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</si>
  <si>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</si>
  <si>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</si>
  <si>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</si>
  <si>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</si>
  <si>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</si>
  <si>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</si>
  <si>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</si>
  <si>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</si>
  <si>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</si>
  <si>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</si>
  <si>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</si>
  <si>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</si>
  <si>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</si>
  <si>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</si>
  <si>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</si>
  <si>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</si>
  <si>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</si>
  <si>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</si>
  <si>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</si>
  <si>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</si>
  <si>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</si>
  <si>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</si>
  <si>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</si>
  <si>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</si>
  <si>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</si>
  <si>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</si>
  <si>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</si>
  <si>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</si>
  <si>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</si>
  <si>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</si>
  <si>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</si>
  <si>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</si>
  <si>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</si>
  <si>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</si>
  <si>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</si>
  <si>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</si>
  <si>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</si>
  <si>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</si>
  <si>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</si>
  <si>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</si>
  <si>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</si>
  <si>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</si>
  <si>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</si>
  <si>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</si>
  <si>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</si>
  <si>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</si>
  <si>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</si>
  <si>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</si>
  <si>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</si>
  <si>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</si>
  <si>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</si>
  <si>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</si>
  <si>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</si>
  <si>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</si>
  <si>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</si>
  <si>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</si>
  <si>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</si>
  <si>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</si>
  <si>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</si>
  <si>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</si>
  <si>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</si>
  <si>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</si>
  <si>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</si>
  <si>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</si>
  <si>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</si>
  <si>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</si>
  <si>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</si>
  <si>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</si>
  <si>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</si>
  <si>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</si>
  <si>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</si>
  <si>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</si>
  <si>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</si>
  <si>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</si>
  <si>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</si>
  <si>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</si>
  <si>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</si>
  <si>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</si>
  <si>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</si>
  <si>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</si>
  <si>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</si>
  <si>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</si>
  <si>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</si>
  <si>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</si>
  <si>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</si>
  <si>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</si>
  <si>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</si>
  <si>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</si>
  <si>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</si>
  <si>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</si>
  <si>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</si>
  <si>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</si>
  <si>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</si>
  <si>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</si>
  <si>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</si>
  <si>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</si>
  <si>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</si>
  <si>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</si>
  <si>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</si>
  <si>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</si>
  <si>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</si>
  <si>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</si>
  <si>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</si>
  <si>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</si>
  <si>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</si>
  <si>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</si>
  <si>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</si>
  <si>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</si>
  <si>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</si>
  <si>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</si>
  <si>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</si>
  <si>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</si>
  <si>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</si>
  <si>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</si>
  <si>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</si>
  <si>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</si>
  <si>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</si>
  <si>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</si>
  <si>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</si>
  <si>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</si>
  <si>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</si>
  <si>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</si>
  <si>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</si>
  <si>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</si>
  <si>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</si>
  <si>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</si>
  <si>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</si>
  <si>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</si>
  <si>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</si>
  <si>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</si>
  <si>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</si>
  <si>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</si>
  <si>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</si>
  <si>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</si>
  <si>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</si>
  <si>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</si>
  <si>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</si>
  <si>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</si>
  <si>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</si>
  <si>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</si>
  <si>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</si>
  <si>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</si>
  <si>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</si>
  <si>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</si>
  <si>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</si>
  <si>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</si>
  <si>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</si>
  <si>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</si>
  <si>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</si>
  <si>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</si>
  <si>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</si>
  <si>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</si>
  <si>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</si>
  <si>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</si>
  <si>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</si>
  <si>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</si>
  <si>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</si>
  <si>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</si>
  <si>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</si>
  <si>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</si>
  <si>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</si>
  <si>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</si>
  <si>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</si>
  <si>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</si>
  <si>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</si>
  <si>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</si>
  <si>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</si>
  <si>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</si>
  <si>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</si>
  <si>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</si>
  <si>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</si>
  <si>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</si>
  <si>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</si>
  <si>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</si>
  <si>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</si>
  <si>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</si>
  <si>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</si>
  <si>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</si>
  <si>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</si>
  <si>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</si>
  <si>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</si>
  <si>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</si>
  <si>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</si>
  <si>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</si>
  <si>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</si>
  <si>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</si>
  <si>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</si>
  <si>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</si>
  <si>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</si>
  <si>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</si>
  <si>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</si>
  <si>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</si>
  <si>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</si>
  <si>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</si>
  <si>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</si>
  <si>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</si>
  <si>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</si>
  <si>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</si>
  <si>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</si>
  <si>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</si>
  <si>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</si>
  <si>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</si>
  <si>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</si>
  <si>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</si>
  <si>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</si>
  <si>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</si>
  <si>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</si>
  <si>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</si>
  <si>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</si>
  <si>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</si>
  <si>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</si>
  <si>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</si>
  <si>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</si>
  <si>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</si>
  <si>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</si>
  <si>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</si>
  <si>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</si>
  <si>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</si>
  <si>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</si>
  <si>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</si>
  <si>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</si>
  <si>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</si>
  <si>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</si>
  <si>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</si>
  <si>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</si>
  <si>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</si>
  <si>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</si>
  <si>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</si>
  <si>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</si>
  <si>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</si>
  <si>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</si>
  <si>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</si>
  <si>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</si>
  <si>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</si>
  <si>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</si>
  <si>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</si>
  <si>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</si>
  <si>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</si>
  <si>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</si>
  <si>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</si>
  <si>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</si>
  <si>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</si>
  <si>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</si>
  <si>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</si>
  <si>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</si>
  <si>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</si>
  <si>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</si>
  <si>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</si>
  <si>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</si>
  <si>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</si>
  <si>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</si>
  <si>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</si>
  <si>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</si>
  <si>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</si>
  <si>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</si>
  <si>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</si>
  <si>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</si>
  <si>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</si>
  <si>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</si>
  <si>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</si>
  <si>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</si>
  <si>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</si>
  <si>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</si>
  <si>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</si>
  <si>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</si>
  <si>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</si>
  <si>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</si>
  <si>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</si>
  <si>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</si>
  <si>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</si>
  <si>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</si>
  <si>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</si>
  <si>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</si>
  <si>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</si>
  <si>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</si>
  <si>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</si>
  <si>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</si>
  <si>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</si>
  <si>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</si>
  <si>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</si>
  <si>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</si>
  <si>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</si>
  <si>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</si>
  <si>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</si>
  <si>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</si>
  <si>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</si>
  <si>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</si>
  <si>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</si>
  <si>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</si>
  <si>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</si>
  <si>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</si>
  <si>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</si>
  <si>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</si>
  <si>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</si>
  <si>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</si>
  <si>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</si>
  <si>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</si>
  <si>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</si>
  <si>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</si>
  <si>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</si>
  <si>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</si>
  <si>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</si>
  <si>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</si>
  <si>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</si>
  <si>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</si>
  <si>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</si>
  <si>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</si>
  <si>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</si>
  <si>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</si>
  <si>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</si>
  <si>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</si>
  <si>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</si>
  <si>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</si>
  <si>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</si>
  <si>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</si>
  <si>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</si>
  <si>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</si>
  <si>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</si>
  <si>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</si>
  <si>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</si>
  <si>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</si>
  <si>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</si>
  <si>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</si>
  <si>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</si>
  <si>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</si>
  <si>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</si>
  <si>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</si>
  <si>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</si>
  <si>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</si>
  <si>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</si>
  <si>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</si>
  <si>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</si>
  <si>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</si>
  <si>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</si>
  <si>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</si>
  <si>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</si>
  <si>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</si>
  <si>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</si>
  <si>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</si>
  <si>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</si>
  <si>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</si>
  <si>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</si>
  <si>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</si>
  <si>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</si>
  <si>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</si>
  <si>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</si>
  <si>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</si>
  <si>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</si>
  <si>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</si>
  <si>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</si>
  <si>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</si>
  <si>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</si>
  <si>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</si>
  <si>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</si>
  <si>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</si>
  <si>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</si>
  <si>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</si>
  <si>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</si>
  <si>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</si>
  <si>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</si>
  <si>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</si>
  <si>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</si>
  <si>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001</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</si>
  <si>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</si>
  <si>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</si>
  <si>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</si>
  <si>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</si>
  <si>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</si>
  <si>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</si>
  <si>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</si>
  <si>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</si>
  <si>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</si>
  <si>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</si>
  <si>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</si>
  <si>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</si>
  <si>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</si>
  <si>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</si>
  <si>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</si>
  <si>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</si>
  <si>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</si>
  <si>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</si>
  <si>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</si>
  <si>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</si>
  <si>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</si>
  <si>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</si>
  <si>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</si>
  <si>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</si>
  <si>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</si>
  <si>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</si>
  <si>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Quantity</t>
  </si>
  <si>
    <t>Rate/Unit Cost</t>
  </si>
  <si>
    <t>Duration</t>
  </si>
  <si>
    <t>Total</t>
  </si>
  <si>
    <t>Personnel Costs</t>
  </si>
  <si>
    <t>Network Engineers</t>
  </si>
  <si>
    <t>$120,000/year</t>
  </si>
  <si>
    <t>6 months</t>
  </si>
  <si>
    <t>Project Manager</t>
  </si>
  <si>
    <t>$140,000/year</t>
  </si>
  <si>
    <t>Hardware Costs</t>
  </si>
  <si>
    <t>Redundant Routers</t>
  </si>
  <si>
    <t>Redundant Switches</t>
  </si>
  <si>
    <t>Fiber Optic Cables and Accessories</t>
  </si>
  <si>
    <t>20 sets</t>
  </si>
  <si>
    <t>Software Costs</t>
  </si>
  <si>
    <t>Network Management Software</t>
  </si>
  <si>
    <t>Security Software (Firewalls, Intrusion Detection)</t>
  </si>
  <si>
    <t>Installation and Configuration</t>
  </si>
  <si>
    <t>Installation Services</t>
  </si>
  <si>
    <t>Vendor: ABC Networking</t>
  </si>
  <si>
    <t>Configuration and Testing</t>
  </si>
  <si>
    <t>Contingency</t>
  </si>
  <si>
    <t>Contingency Fund (10%)</t>
  </si>
  <si>
    <t>Grand Total</t>
  </si>
  <si>
    <t>"NW Redundancy Setup ROM.xlsx"</t>
  </si>
  <si>
    <t>CostAnalyst.net</t>
  </si>
  <si>
    <t>Fake data. Use for example purposes only.</t>
  </si>
  <si>
    <t>Personnel</t>
  </si>
  <si>
    <t>Configuration</t>
  </si>
  <si>
    <t>Management</t>
  </si>
  <si>
    <t>Network Implementation</t>
  </si>
  <si>
    <t>Network Redundacy Setup</t>
  </si>
  <si>
    <t>"SPAM Template - Network Redundacy Setup.xlsx"</t>
  </si>
  <si>
    <t>2</t>
  </si>
  <si>
    <t>5</t>
  </si>
  <si>
    <t>3</t>
  </si>
  <si>
    <t>4</t>
  </si>
  <si>
    <t>6</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</si>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</sst>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3"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
      <sz val="9.6"/>
      <color rgb="FF0D0D0D"/>
      <name val="Segoe UI"/>
      <family val="2"/>
    </font>
    <font>
      <sz val="9.6"/>
      <color rgb="FF0D0D0D"/>
      <name val="Segoe U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FF"/>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53">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21" fillId="5" borderId="8" xfId="0" applyFont="1" applyFill="1" applyBorder="1" applyAlignment="1">
      <alignment horizontal="center" wrapText="1"/>
    </xf>
    <xf numFmtId="0" fontId="21" fillId="5" borderId="9" xfId="0" applyFont="1" applyFill="1" applyBorder="1" applyAlignment="1">
      <alignment horizontal="center" wrapText="1"/>
    </xf>
    <xf numFmtId="0" fontId="21" fillId="5" borderId="10" xfId="0" applyFont="1" applyFill="1" applyBorder="1" applyAlignment="1">
      <alignment vertical="center" wrapText="1"/>
    </xf>
    <xf numFmtId="0" fontId="22" fillId="5" borderId="10" xfId="0" applyFont="1" applyFill="1" applyBorder="1" applyAlignment="1">
      <alignment vertical="center" wrapText="1"/>
    </xf>
    <xf numFmtId="0" fontId="22" fillId="5" borderId="11" xfId="0" applyFont="1" applyFill="1" applyBorder="1" applyAlignment="1">
      <alignment vertical="center" wrapText="1"/>
    </xf>
    <xf numFmtId="6" fontId="22" fillId="5" borderId="11" xfId="0" applyNumberFormat="1" applyFont="1" applyFill="1" applyBorder="1" applyAlignment="1">
      <alignment vertical="center" wrapText="1"/>
    </xf>
    <xf numFmtId="6" fontId="22" fillId="5" borderId="10" xfId="0" applyNumberFormat="1" applyFont="1" applyFill="1" applyBorder="1" applyAlignment="1">
      <alignment vertical="center" wrapText="1"/>
    </xf>
    <xf numFmtId="6" fontId="21" fillId="5" borderId="11" xfId="0" applyNumberFormat="1" applyFont="1" applyFill="1" applyBorder="1" applyAlignment="1">
      <alignment vertical="center" wrapText="1"/>
    </xf>
    <xf numFmtId="0" fontId="0" fillId="0" borderId="0" xfId="0" applyAlignment="1">
      <alignment horizontal="left" vertical="top" wrapText="1"/>
    </xf>
    <xf numFmtId="49" fontId="0" fillId="0" borderId="0" xfId="0" applyNumberFormat="1" applyAlignment="1">
      <alignment horizontal="left"/>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1" tableType="queryTable" totalsRowShown="0">
  <autoFilter ref="A1:K11"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720</v>
      </c>
    </row>
    <row r="8" spans="2:4" x14ac:dyDescent="0.25">
      <c r="C8" t="s">
        <v>721</v>
      </c>
    </row>
    <row r="10" spans="2:4" x14ac:dyDescent="0.25">
      <c r="C10" t="s">
        <v>711</v>
      </c>
    </row>
    <row r="11" spans="2:4" x14ac:dyDescent="0.25">
      <c r="D11" s="18" t="s">
        <v>712</v>
      </c>
    </row>
    <row r="13" spans="2:4" x14ac:dyDescent="0.25">
      <c r="C13" t="s">
        <v>713</v>
      </c>
    </row>
    <row r="15" spans="2:4" x14ac:dyDescent="0.25">
      <c r="C15" t="s">
        <v>719</v>
      </c>
    </row>
    <row r="16" spans="2:4" x14ac:dyDescent="0.25">
      <c r="D16" s="18" t="s">
        <v>710</v>
      </c>
    </row>
    <row r="18" spans="3:4" x14ac:dyDescent="0.25">
      <c r="C18" t="s">
        <v>716</v>
      </c>
    </row>
    <row r="20" spans="3:4" x14ac:dyDescent="0.25">
      <c r="C20" t="s">
        <v>717</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F41"/>
  <sheetViews>
    <sheetView workbookViewId="0">
      <selection activeCell="A16" sqref="A16"/>
    </sheetView>
  </sheetViews>
  <sheetFormatPr defaultColWidth="9.140625" defaultRowHeight="15" x14ac:dyDescent="0.25"/>
  <cols>
    <col min="1" max="1" width="41.5703125" bestFit="1" customWidth="1"/>
    <col min="2" max="2" width="22" bestFit="1" customWidth="1"/>
    <col min="3" max="3" width="9" style="29" bestFit="1" customWidth="1"/>
    <col min="4" max="4" width="15.140625" style="32" bestFit="1" customWidth="1"/>
    <col min="5" max="5" width="9.28515625" bestFit="1" customWidth="1"/>
    <col min="6" max="6" width="10.28515625" bestFit="1" customWidth="1"/>
  </cols>
  <sheetData>
    <row r="1" spans="1:6" ht="15.75" thickBot="1" x14ac:dyDescent="0.3">
      <c r="A1" s="43" t="s">
        <v>695</v>
      </c>
      <c r="B1" s="43" t="s">
        <v>58</v>
      </c>
      <c r="C1" s="43" t="s">
        <v>723</v>
      </c>
      <c r="D1" s="43" t="s">
        <v>724</v>
      </c>
      <c r="E1" s="43" t="s">
        <v>725</v>
      </c>
      <c r="F1" s="44" t="s">
        <v>726</v>
      </c>
    </row>
    <row r="2" spans="1:6" ht="15.75" thickBot="1" x14ac:dyDescent="0.3">
      <c r="A2" s="45" t="s">
        <v>727</v>
      </c>
      <c r="B2" s="46"/>
      <c r="C2" s="46"/>
      <c r="D2" s="46"/>
      <c r="E2" s="46"/>
      <c r="F2" s="47"/>
    </row>
    <row r="3" spans="1:6" ht="15.75" thickBot="1" x14ac:dyDescent="0.3">
      <c r="A3" s="46" t="s">
        <v>728</v>
      </c>
      <c r="B3" s="46"/>
      <c r="C3" s="46">
        <v>3</v>
      </c>
      <c r="D3" s="46" t="s">
        <v>729</v>
      </c>
      <c r="E3" s="46" t="s">
        <v>730</v>
      </c>
      <c r="F3" s="48">
        <v>180000</v>
      </c>
    </row>
    <row r="4" spans="1:6" ht="15.75" thickBot="1" x14ac:dyDescent="0.3">
      <c r="A4" s="46" t="s">
        <v>731</v>
      </c>
      <c r="B4" s="46"/>
      <c r="C4" s="46">
        <v>1</v>
      </c>
      <c r="D4" s="46" t="s">
        <v>732</v>
      </c>
      <c r="E4" s="46" t="s">
        <v>730</v>
      </c>
      <c r="F4" s="48">
        <v>70000</v>
      </c>
    </row>
    <row r="5" spans="1:6" ht="15.75" thickBot="1" x14ac:dyDescent="0.3">
      <c r="A5" s="45" t="s">
        <v>733</v>
      </c>
      <c r="B5" s="46"/>
      <c r="C5" s="46"/>
      <c r="D5" s="46"/>
      <c r="E5" s="46"/>
      <c r="F5" s="47"/>
    </row>
    <row r="6" spans="1:6" ht="15.75" thickBot="1" x14ac:dyDescent="0.3">
      <c r="A6" s="46" t="s">
        <v>734</v>
      </c>
      <c r="B6" s="46"/>
      <c r="C6" s="46">
        <v>5</v>
      </c>
      <c r="D6" s="49">
        <v>10000</v>
      </c>
      <c r="E6" s="46"/>
      <c r="F6" s="48">
        <v>50000</v>
      </c>
    </row>
    <row r="7" spans="1:6" ht="15.75" thickBot="1" x14ac:dyDescent="0.3">
      <c r="A7" s="46" t="s">
        <v>735</v>
      </c>
      <c r="B7" s="46"/>
      <c r="C7" s="46">
        <v>10</v>
      </c>
      <c r="D7" s="49">
        <v>5000</v>
      </c>
      <c r="E7" s="46"/>
      <c r="F7" s="48">
        <v>50000</v>
      </c>
    </row>
    <row r="8" spans="1:6" ht="15.75" thickBot="1" x14ac:dyDescent="0.3">
      <c r="A8" s="46" t="s">
        <v>736</v>
      </c>
      <c r="B8" s="46"/>
      <c r="C8" s="46" t="s">
        <v>737</v>
      </c>
      <c r="D8" s="49">
        <v>1500</v>
      </c>
      <c r="E8" s="46"/>
      <c r="F8" s="48">
        <v>30000</v>
      </c>
    </row>
    <row r="9" spans="1:6" ht="15.75" thickBot="1" x14ac:dyDescent="0.3">
      <c r="A9" s="45" t="s">
        <v>738</v>
      </c>
      <c r="B9" s="46"/>
      <c r="C9" s="46"/>
      <c r="D9" s="46"/>
      <c r="E9" s="46"/>
      <c r="F9" s="47"/>
    </row>
    <row r="10" spans="1:6" ht="15.75" thickBot="1" x14ac:dyDescent="0.3">
      <c r="A10" s="46" t="s">
        <v>739</v>
      </c>
      <c r="B10" s="46"/>
      <c r="C10" s="46">
        <v>5</v>
      </c>
      <c r="D10" s="49">
        <v>5000</v>
      </c>
      <c r="E10" s="46"/>
      <c r="F10" s="48">
        <v>25000</v>
      </c>
    </row>
    <row r="11" spans="1:6" ht="15.75" thickBot="1" x14ac:dyDescent="0.3">
      <c r="A11" s="46" t="s">
        <v>740</v>
      </c>
      <c r="B11" s="46"/>
      <c r="C11" s="46">
        <v>5</v>
      </c>
      <c r="D11" s="49">
        <v>8000</v>
      </c>
      <c r="E11" s="46"/>
      <c r="F11" s="48">
        <v>40000</v>
      </c>
    </row>
    <row r="12" spans="1:6" ht="15.75" thickBot="1" x14ac:dyDescent="0.3">
      <c r="A12" s="45" t="s">
        <v>741</v>
      </c>
      <c r="B12" s="46"/>
      <c r="C12" s="46"/>
      <c r="D12" s="46"/>
      <c r="E12" s="46"/>
      <c r="F12" s="47"/>
    </row>
    <row r="13" spans="1:6" ht="15.75" thickBot="1" x14ac:dyDescent="0.3">
      <c r="A13" s="46" t="s">
        <v>742</v>
      </c>
      <c r="B13" s="46" t="s">
        <v>743</v>
      </c>
      <c r="C13" s="46"/>
      <c r="D13" s="46"/>
      <c r="E13" s="46"/>
      <c r="F13" s="48">
        <v>30000</v>
      </c>
    </row>
    <row r="14" spans="1:6" ht="15.75" thickBot="1" x14ac:dyDescent="0.3">
      <c r="A14" s="46" t="s">
        <v>744</v>
      </c>
      <c r="B14" s="46" t="s">
        <v>743</v>
      </c>
      <c r="C14" s="46"/>
      <c r="D14" s="46"/>
      <c r="E14" s="46"/>
      <c r="F14" s="48">
        <v>25000</v>
      </c>
    </row>
    <row r="15" spans="1:6" ht="15.75" thickBot="1" x14ac:dyDescent="0.3">
      <c r="A15" s="45" t="s">
        <v>745</v>
      </c>
      <c r="B15" s="46"/>
      <c r="C15" s="46"/>
      <c r="D15" s="46"/>
      <c r="E15" s="46"/>
      <c r="F15" s="47"/>
    </row>
    <row r="16" spans="1:6" ht="15.75" thickBot="1" x14ac:dyDescent="0.3">
      <c r="A16" s="46" t="s">
        <v>746</v>
      </c>
      <c r="B16" s="46"/>
      <c r="C16" s="46"/>
      <c r="D16" s="46"/>
      <c r="E16" s="46"/>
      <c r="F16" s="48">
        <v>50000</v>
      </c>
    </row>
    <row r="17" spans="1:6" ht="15.75" thickBot="1" x14ac:dyDescent="0.3">
      <c r="A17" s="45" t="s">
        <v>747</v>
      </c>
      <c r="B17" s="46"/>
      <c r="C17" s="46"/>
      <c r="D17" s="46"/>
      <c r="E17" s="46"/>
      <c r="F17" s="50">
        <v>550000</v>
      </c>
    </row>
    <row r="20" spans="1:6" x14ac:dyDescent="0.25">
      <c r="A20" s="30"/>
    </row>
    <row r="21" spans="1:6" x14ac:dyDescent="0.25">
      <c r="A21" s="28"/>
      <c r="B21" s="4"/>
    </row>
    <row r="22" spans="1:6" x14ac:dyDescent="0.25">
      <c r="A22" s="28"/>
      <c r="B22" s="4"/>
    </row>
    <row r="23" spans="1:6" x14ac:dyDescent="0.25">
      <c r="A23" s="28"/>
      <c r="B23" s="4"/>
    </row>
    <row r="24" spans="1:6" x14ac:dyDescent="0.25">
      <c r="A24" s="28"/>
      <c r="B24" s="4"/>
    </row>
    <row r="25" spans="1:6" x14ac:dyDescent="0.25">
      <c r="A25" s="31"/>
    </row>
    <row r="26" spans="1:6" x14ac:dyDescent="0.25">
      <c r="A26" s="30"/>
    </row>
    <row r="27" spans="1:6" x14ac:dyDescent="0.25">
      <c r="A27" s="28"/>
      <c r="B27" s="4"/>
    </row>
    <row r="28" spans="1:6" x14ac:dyDescent="0.25">
      <c r="A28" s="28"/>
      <c r="B28" s="4"/>
    </row>
    <row r="29" spans="1:6" x14ac:dyDescent="0.25">
      <c r="A29" s="28"/>
      <c r="B29" s="4"/>
    </row>
    <row r="30" spans="1:6" x14ac:dyDescent="0.25">
      <c r="A30" s="28"/>
      <c r="B30" s="4"/>
    </row>
    <row r="31" spans="1:6" x14ac:dyDescent="0.25">
      <c r="A31" s="31"/>
    </row>
    <row r="32" spans="1:6" x14ac:dyDescent="0.25">
      <c r="A32" s="30"/>
    </row>
    <row r="33" spans="1:2" x14ac:dyDescent="0.25">
      <c r="A33" s="29"/>
      <c r="B33" s="29"/>
    </row>
    <row r="34" spans="1:2" x14ac:dyDescent="0.25">
      <c r="A34" s="29"/>
      <c r="B34" s="29"/>
    </row>
    <row r="35" spans="1:2" x14ac:dyDescent="0.25">
      <c r="A35" s="29"/>
      <c r="B35" s="29"/>
    </row>
    <row r="36" spans="1:2" x14ac:dyDescent="0.25">
      <c r="A36" s="29"/>
      <c r="B36" s="29"/>
    </row>
    <row r="37" spans="1:2" x14ac:dyDescent="0.25">
      <c r="A37" s="29"/>
      <c r="B37" s="29"/>
    </row>
    <row r="38" spans="1:2" x14ac:dyDescent="0.25">
      <c r="A38" s="29"/>
      <c r="B38" s="29"/>
    </row>
    <row r="39" spans="1:2" x14ac:dyDescent="0.25">
      <c r="A39" s="29"/>
      <c r="B39" s="29"/>
    </row>
    <row r="40" spans="1:2" x14ac:dyDescent="0.25">
      <c r="A40" s="29"/>
      <c r="B40" s="29"/>
    </row>
    <row r="41" spans="1:2" x14ac:dyDescent="0.25">
      <c r="A41" s="29"/>
      <c r="B41"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B25" sqref="B25"/>
    </sheetView>
  </sheetViews>
  <sheetFormatPr defaultRowHeight="15" x14ac:dyDescent="0.25"/>
  <cols>
    <col min="2" max="2" width="17.7109375" bestFit="1" customWidth="1"/>
    <col min="3" max="3" width="9.7109375" bestFit="1" customWidth="1"/>
  </cols>
  <sheetData>
    <row r="2" spans="2:11" x14ac:dyDescent="0.25">
      <c r="B2" s="2" t="s">
        <v>692</v>
      </c>
      <c r="C2" t="s">
        <v>748</v>
      </c>
    </row>
    <row r="3" spans="2:11" x14ac:dyDescent="0.25">
      <c r="B3" s="2" t="s">
        <v>690</v>
      </c>
      <c r="C3" s="36">
        <v>72686</v>
      </c>
    </row>
    <row r="4" spans="2:11" x14ac:dyDescent="0.25">
      <c r="B4" s="2" t="s">
        <v>691</v>
      </c>
      <c r="C4" t="s">
        <v>749</v>
      </c>
    </row>
    <row r="5" spans="2:11" x14ac:dyDescent="0.25">
      <c r="B5" s="2" t="s">
        <v>693</v>
      </c>
    </row>
    <row r="6" spans="2:11" x14ac:dyDescent="0.25">
      <c r="B6" s="51" t="s">
        <v>750</v>
      </c>
      <c r="C6" s="51"/>
      <c r="D6" s="51"/>
      <c r="E6" s="51"/>
      <c r="F6" s="51"/>
      <c r="G6" s="51"/>
      <c r="H6" s="51"/>
      <c r="I6" s="51"/>
      <c r="J6" s="51"/>
      <c r="K6" s="51"/>
    </row>
    <row r="7" spans="2:11" x14ac:dyDescent="0.25">
      <c r="B7" s="51"/>
      <c r="C7" s="51"/>
      <c r="D7" s="51"/>
      <c r="E7" s="51"/>
      <c r="F7" s="51"/>
      <c r="G7" s="51"/>
      <c r="H7" s="51"/>
      <c r="I7" s="51"/>
      <c r="J7" s="51"/>
      <c r="K7" s="51"/>
    </row>
    <row r="8" spans="2:11" x14ac:dyDescent="0.25">
      <c r="B8" s="51"/>
      <c r="C8" s="51"/>
      <c r="D8" s="51"/>
      <c r="E8" s="51"/>
      <c r="F8" s="51"/>
      <c r="G8" s="51"/>
      <c r="H8" s="51"/>
      <c r="I8" s="51"/>
      <c r="J8" s="51"/>
      <c r="K8" s="51"/>
    </row>
    <row r="9" spans="2:11" x14ac:dyDescent="0.25">
      <c r="B9" s="51"/>
      <c r="C9" s="51"/>
      <c r="D9" s="51"/>
      <c r="E9" s="51"/>
      <c r="F9" s="51"/>
      <c r="G9" s="51"/>
      <c r="H9" s="51"/>
      <c r="I9" s="51"/>
      <c r="J9" s="51"/>
      <c r="K9" s="51"/>
    </row>
    <row r="10" spans="2:11" x14ac:dyDescent="0.25">
      <c r="B10" s="51"/>
      <c r="C10" s="51"/>
      <c r="D10" s="51"/>
      <c r="E10" s="51"/>
      <c r="F10" s="51"/>
      <c r="G10" s="51"/>
      <c r="H10" s="51"/>
      <c r="I10" s="51"/>
      <c r="J10" s="51"/>
      <c r="K10" s="51"/>
    </row>
    <row r="11" spans="2:11" x14ac:dyDescent="0.25">
      <c r="B11" s="51"/>
      <c r="C11" s="51"/>
      <c r="D11" s="51"/>
      <c r="E11" s="51"/>
      <c r="F11" s="51"/>
      <c r="G11" s="51"/>
      <c r="H11" s="51"/>
      <c r="I11" s="51"/>
      <c r="J11" s="51"/>
      <c r="K11" s="51"/>
    </row>
    <row r="12" spans="2:11" x14ac:dyDescent="0.25">
      <c r="B12" s="51"/>
      <c r="C12" s="51"/>
      <c r="D12" s="51"/>
      <c r="E12" s="51"/>
      <c r="F12" s="51"/>
      <c r="G12" s="51"/>
      <c r="H12" s="51"/>
      <c r="I12" s="51"/>
      <c r="J12" s="51"/>
      <c r="K12" s="51"/>
    </row>
    <row r="13" spans="2:11" x14ac:dyDescent="0.25">
      <c r="B13" s="51"/>
      <c r="C13" s="51"/>
      <c r="D13" s="51"/>
      <c r="E13" s="51"/>
      <c r="F13" s="51"/>
      <c r="G13" s="51"/>
      <c r="H13" s="51"/>
      <c r="I13" s="51"/>
      <c r="J13" s="51"/>
      <c r="K13" s="51"/>
    </row>
    <row r="14" spans="2:11" x14ac:dyDescent="0.25">
      <c r="B14" s="51"/>
      <c r="C14" s="51"/>
      <c r="D14" s="51"/>
      <c r="E14" s="51"/>
      <c r="F14" s="51"/>
      <c r="G14" s="51"/>
      <c r="H14" s="51"/>
      <c r="I14" s="51"/>
      <c r="J14" s="51"/>
      <c r="K14" s="51"/>
    </row>
    <row r="15" spans="2:11" x14ac:dyDescent="0.25">
      <c r="B15" s="51"/>
      <c r="C15" s="51"/>
      <c r="D15" s="51"/>
      <c r="E15" s="51"/>
      <c r="F15" s="51"/>
      <c r="G15" s="51"/>
      <c r="H15" s="51"/>
      <c r="I15" s="51"/>
      <c r="J15" s="51"/>
      <c r="K15" s="51"/>
    </row>
    <row r="16" spans="2:11" x14ac:dyDescent="0.25">
      <c r="B16" s="51"/>
      <c r="C16" s="51"/>
      <c r="D16" s="51"/>
      <c r="E16" s="51"/>
      <c r="F16" s="51"/>
      <c r="G16" s="51"/>
      <c r="H16" s="51"/>
      <c r="I16" s="51"/>
      <c r="J16" s="51"/>
      <c r="K16" s="51"/>
    </row>
    <row r="17" spans="2:11" x14ac:dyDescent="0.25">
      <c r="B17" s="51"/>
      <c r="C17" s="51"/>
      <c r="D17" s="51"/>
      <c r="E17" s="51"/>
      <c r="F17" s="51"/>
      <c r="G17" s="51"/>
      <c r="H17" s="51"/>
      <c r="I17" s="51"/>
      <c r="J17" s="51"/>
      <c r="K17" s="51"/>
    </row>
    <row r="18" spans="2:11" x14ac:dyDescent="0.25">
      <c r="B18" s="51"/>
      <c r="C18" s="51"/>
      <c r="D18" s="51"/>
      <c r="E18" s="51"/>
      <c r="F18" s="51"/>
      <c r="G18" s="51"/>
      <c r="H18" s="51"/>
      <c r="I18" s="51"/>
      <c r="J18" s="51"/>
      <c r="K18" s="51"/>
    </row>
    <row r="19" spans="2:11" x14ac:dyDescent="0.25">
      <c r="B19" s="51"/>
      <c r="C19" s="51"/>
      <c r="D19" s="51"/>
      <c r="E19" s="51"/>
      <c r="F19" s="51"/>
      <c r="G19" s="51"/>
      <c r="H19" s="51"/>
      <c r="I19" s="51"/>
      <c r="J19" s="51"/>
      <c r="K19" s="51"/>
    </row>
    <row r="20" spans="2:11" x14ac:dyDescent="0.25">
      <c r="B20" s="51"/>
      <c r="C20" s="51"/>
      <c r="D20" s="51"/>
      <c r="E20" s="51"/>
      <c r="F20" s="51"/>
      <c r="G20" s="51"/>
      <c r="H20" s="51"/>
      <c r="I20" s="51"/>
      <c r="J20" s="51"/>
      <c r="K20" s="51"/>
    </row>
    <row r="21" spans="2:11" x14ac:dyDescent="0.25">
      <c r="B21" s="51"/>
      <c r="C21" s="51"/>
      <c r="D21" s="51"/>
      <c r="E21" s="51"/>
      <c r="F21" s="51"/>
      <c r="G21" s="51"/>
      <c r="H21" s="51"/>
      <c r="I21" s="51"/>
      <c r="J21" s="51"/>
      <c r="K21" s="51"/>
    </row>
    <row r="22" spans="2:11" x14ac:dyDescent="0.25">
      <c r="B22" s="51"/>
      <c r="C22" s="51"/>
      <c r="D22" s="51"/>
      <c r="E22" s="51"/>
      <c r="F22" s="51"/>
      <c r="G22" s="51"/>
      <c r="H22" s="51"/>
      <c r="I22" s="51"/>
      <c r="J22" s="51"/>
      <c r="K22" s="51"/>
    </row>
    <row r="23" spans="2:11" x14ac:dyDescent="0.25">
      <c r="B23" s="51"/>
      <c r="C23" s="51"/>
      <c r="D23" s="51"/>
      <c r="E23" s="51"/>
      <c r="F23" s="51"/>
      <c r="G23" s="51"/>
      <c r="H23" s="51"/>
      <c r="I23" s="51"/>
      <c r="J23" s="51"/>
      <c r="K23" s="51"/>
    </row>
    <row r="24" spans="2:11" x14ac:dyDescent="0.25">
      <c r="B24" s="51"/>
      <c r="C24" s="51"/>
      <c r="D24" s="51"/>
      <c r="E24" s="51"/>
      <c r="F24" s="51"/>
      <c r="G24" s="51"/>
      <c r="H24" s="51"/>
      <c r="I24" s="51"/>
      <c r="J24" s="51"/>
      <c r="K24" s="51"/>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1"/>
  <sheetViews>
    <sheetView workbookViewId="0">
      <pane ySplit="1" topLeftCell="A2" activePane="bottomLeft" state="frozen"/>
      <selection pane="bottomLeft" activeCell="C14" sqref="C14"/>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5"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3" t="s">
        <v>697</v>
      </c>
      <c r="F1" s="13" t="s">
        <v>4</v>
      </c>
      <c r="G1" s="2" t="s">
        <v>60</v>
      </c>
      <c r="H1" s="13" t="s">
        <v>139</v>
      </c>
      <c r="I1" s="2" t="s">
        <v>140</v>
      </c>
      <c r="J1" s="2" t="s">
        <v>141</v>
      </c>
    </row>
    <row r="2" spans="1:10" x14ac:dyDescent="0.25">
      <c r="A2" s="37">
        <v>1</v>
      </c>
      <c r="B2" t="s">
        <v>751</v>
      </c>
      <c r="C2" t="s">
        <v>728</v>
      </c>
      <c r="D2" s="6">
        <f>VLOOKUP(C2,'Raw Data'!A1:F17,6,FALSE)</f>
        <v>180000</v>
      </c>
      <c r="E2" s="34">
        <f t="shared" ref="E2:E11" si="0">IFERROR(D2/SUM(D:D),"")</f>
        <v>0.32727272727272727</v>
      </c>
      <c r="F2" s="14" t="s">
        <v>9</v>
      </c>
      <c r="G2" s="12" t="s">
        <v>6</v>
      </c>
      <c r="H2" s="14" t="s">
        <v>93</v>
      </c>
      <c r="I2" s="8" t="s">
        <v>94</v>
      </c>
      <c r="J2" s="12" t="str">
        <f>C2</f>
        <v>Network Engineers</v>
      </c>
    </row>
    <row r="3" spans="1:10" x14ac:dyDescent="0.25">
      <c r="A3" s="52" t="s">
        <v>757</v>
      </c>
      <c r="B3" t="s">
        <v>751</v>
      </c>
      <c r="C3" t="s">
        <v>731</v>
      </c>
      <c r="D3" s="6">
        <f>VLOOKUP(C3,'Raw Data'!A2:F18,6,FALSE)</f>
        <v>70000</v>
      </c>
      <c r="E3" s="34">
        <f t="shared" si="0"/>
        <v>0.12727272727272726</v>
      </c>
      <c r="F3" s="14" t="s">
        <v>9</v>
      </c>
      <c r="G3" s="12" t="s">
        <v>6</v>
      </c>
      <c r="H3" s="14" t="s">
        <v>75</v>
      </c>
      <c r="I3" s="8" t="s">
        <v>79</v>
      </c>
      <c r="J3" s="12" t="str">
        <f t="shared" ref="J3:J11" si="1">C3</f>
        <v>Project Manager</v>
      </c>
    </row>
    <row r="4" spans="1:10" x14ac:dyDescent="0.25">
      <c r="A4" s="52" t="s">
        <v>759</v>
      </c>
      <c r="B4" t="s">
        <v>18</v>
      </c>
      <c r="C4" t="s">
        <v>734</v>
      </c>
      <c r="D4" s="6">
        <f>VLOOKUP(C4,'Raw Data'!A3:F19,6,FALSE)</f>
        <v>50000</v>
      </c>
      <c r="E4" s="34">
        <f t="shared" si="0"/>
        <v>9.0909090909090912E-2</v>
      </c>
      <c r="F4" s="14" t="s">
        <v>18</v>
      </c>
      <c r="G4" s="12" t="s">
        <v>47</v>
      </c>
      <c r="H4" s="14" t="s">
        <v>93</v>
      </c>
      <c r="I4" s="8" t="s">
        <v>94</v>
      </c>
      <c r="J4" s="12" t="str">
        <f t="shared" si="1"/>
        <v>Redundant Routers</v>
      </c>
    </row>
    <row r="5" spans="1:10" x14ac:dyDescent="0.25">
      <c r="A5" s="37">
        <v>2</v>
      </c>
      <c r="B5" t="s">
        <v>18</v>
      </c>
      <c r="C5" t="s">
        <v>735</v>
      </c>
      <c r="D5" s="6">
        <f>VLOOKUP(C5,'Raw Data'!A4:F20,6,FALSE)</f>
        <v>50000</v>
      </c>
      <c r="E5" s="34">
        <f t="shared" si="0"/>
        <v>9.0909090909090912E-2</v>
      </c>
      <c r="F5" s="14" t="s">
        <v>18</v>
      </c>
      <c r="G5" s="12" t="s">
        <v>47</v>
      </c>
      <c r="H5" s="14" t="s">
        <v>93</v>
      </c>
      <c r="I5" s="8" t="s">
        <v>94</v>
      </c>
      <c r="J5" s="12" t="str">
        <f t="shared" si="1"/>
        <v>Redundant Switches</v>
      </c>
    </row>
    <row r="6" spans="1:10" x14ac:dyDescent="0.25">
      <c r="A6" s="52" t="s">
        <v>760</v>
      </c>
      <c r="B6" t="s">
        <v>18</v>
      </c>
      <c r="C6" t="s">
        <v>736</v>
      </c>
      <c r="D6" s="6">
        <f>VLOOKUP(C6,'Raw Data'!A5:F21,6,FALSE)</f>
        <v>30000</v>
      </c>
      <c r="E6" s="34">
        <f t="shared" si="0"/>
        <v>5.4545454545454543E-2</v>
      </c>
      <c r="F6" s="14" t="s">
        <v>18</v>
      </c>
      <c r="G6" s="12" t="s">
        <v>47</v>
      </c>
      <c r="H6" s="14" t="s">
        <v>93</v>
      </c>
      <c r="I6" s="8" t="s">
        <v>95</v>
      </c>
      <c r="J6" s="12" t="str">
        <f t="shared" si="1"/>
        <v>Fiber Optic Cables and Accessories</v>
      </c>
    </row>
    <row r="7" spans="1:10" x14ac:dyDescent="0.25">
      <c r="A7" s="52" t="s">
        <v>758</v>
      </c>
      <c r="B7" t="s">
        <v>26</v>
      </c>
      <c r="C7" t="s">
        <v>739</v>
      </c>
      <c r="D7" s="6">
        <f>VLOOKUP(C7,'Raw Data'!A6:F22,6,FALSE)</f>
        <v>25000</v>
      </c>
      <c r="E7" s="34">
        <f t="shared" si="0"/>
        <v>4.5454545454545456E-2</v>
      </c>
      <c r="F7" s="14" t="s">
        <v>26</v>
      </c>
      <c r="G7" s="12" t="s">
        <v>6</v>
      </c>
      <c r="H7" s="14" t="s">
        <v>93</v>
      </c>
      <c r="I7" s="8" t="s">
        <v>94</v>
      </c>
      <c r="J7" s="12" t="str">
        <f t="shared" si="1"/>
        <v>Network Management Software</v>
      </c>
    </row>
    <row r="8" spans="1:10" x14ac:dyDescent="0.25">
      <c r="A8" s="37">
        <v>3</v>
      </c>
      <c r="B8" t="s">
        <v>26</v>
      </c>
      <c r="C8" t="s">
        <v>740</v>
      </c>
      <c r="D8" s="6">
        <f>VLOOKUP(C8,'Raw Data'!A7:F23,6,FALSE)</f>
        <v>40000</v>
      </c>
      <c r="E8" s="34">
        <f t="shared" si="0"/>
        <v>7.2727272727272724E-2</v>
      </c>
      <c r="F8" s="14" t="s">
        <v>26</v>
      </c>
      <c r="G8" s="12" t="s">
        <v>6</v>
      </c>
      <c r="H8" s="14" t="s">
        <v>106</v>
      </c>
      <c r="I8" s="8" t="s">
        <v>109</v>
      </c>
      <c r="J8" s="12" t="str">
        <f>C8</f>
        <v>Security Software (Firewalls, Intrusion Detection)</v>
      </c>
    </row>
    <row r="9" spans="1:10" x14ac:dyDescent="0.25">
      <c r="A9" s="52" t="s">
        <v>761</v>
      </c>
      <c r="B9" t="s">
        <v>752</v>
      </c>
      <c r="C9" t="s">
        <v>742</v>
      </c>
      <c r="D9" s="6">
        <f>VLOOKUP(C9,'Raw Data'!A8:F24,6,FALSE)</f>
        <v>30000</v>
      </c>
      <c r="E9" s="34">
        <f t="shared" si="0"/>
        <v>5.4545454545454543E-2</v>
      </c>
      <c r="F9" s="14" t="s">
        <v>44</v>
      </c>
      <c r="G9" s="12" t="s">
        <v>45</v>
      </c>
      <c r="H9" s="14" t="s">
        <v>75</v>
      </c>
      <c r="I9" s="8" t="s">
        <v>77</v>
      </c>
      <c r="J9" s="12" t="s">
        <v>754</v>
      </c>
    </row>
    <row r="10" spans="1:10" x14ac:dyDescent="0.25">
      <c r="A10" s="52" t="s">
        <v>762</v>
      </c>
      <c r="B10" t="s">
        <v>752</v>
      </c>
      <c r="C10" t="s">
        <v>744</v>
      </c>
      <c r="D10" s="6">
        <f>VLOOKUP(C10,'Raw Data'!A9:F25,6,FALSE)</f>
        <v>25000</v>
      </c>
      <c r="E10" s="34">
        <f t="shared" si="0"/>
        <v>4.5454545454545456E-2</v>
      </c>
      <c r="F10" s="14" t="s">
        <v>44</v>
      </c>
      <c r="G10" s="12" t="s">
        <v>45</v>
      </c>
      <c r="H10" s="14" t="s">
        <v>75</v>
      </c>
      <c r="I10" s="8" t="s">
        <v>77</v>
      </c>
      <c r="J10" s="12" t="s">
        <v>754</v>
      </c>
    </row>
    <row r="11" spans="1:10" x14ac:dyDescent="0.25">
      <c r="A11" s="37">
        <v>4</v>
      </c>
      <c r="B11" t="s">
        <v>753</v>
      </c>
      <c r="C11" t="s">
        <v>746</v>
      </c>
      <c r="D11" s="6">
        <f>VLOOKUP(C11,'Raw Data'!A10:F26,6,FALSE)</f>
        <v>50000</v>
      </c>
      <c r="E11" s="34">
        <f t="shared" si="0"/>
        <v>9.0909090909090912E-2</v>
      </c>
      <c r="F11" s="14" t="s">
        <v>42</v>
      </c>
      <c r="G11" s="12" t="s">
        <v>42</v>
      </c>
      <c r="H11" s="14" t="s">
        <v>88</v>
      </c>
      <c r="I11" s="8" t="s">
        <v>91</v>
      </c>
      <c r="J11" s="12" t="str">
        <f t="shared" si="1"/>
        <v>Contingency Fund (10%)</v>
      </c>
    </row>
  </sheetData>
  <phoneticPr fontId="9" type="noConversion"/>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1 I2:I11" xr:uid="{D3DD9682-A30C-4A20-A1E6-1C258425C0B2}">
      <formula1>_xlfn.ANCHORARRAY(_xlfn.XLOOKUP(F2,Tier1,Tier2))</formula1>
    </dataValidation>
    <dataValidation type="list" allowBlank="1" showInputMessage="1" sqref="J2:J11"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F2:F11</xm:sqref>
        </x14:dataValidation>
        <x14:dataValidation type="list" allowBlank="1" showInputMessage="1" showErrorMessage="1" xr:uid="{DD80281C-92E4-4DEB-8114-F6E8B4FDBCB5}">
          <x14:formula1>
            <xm:f>_xlfn.ANCHORARRAY(TBM!$H$35)</xm:f>
          </x14:formula1>
          <xm:sqref>H2:H11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10" sqref="C10"/>
    </sheetView>
  </sheetViews>
  <sheetFormatPr defaultRowHeight="15" x14ac:dyDescent="0.25"/>
  <cols>
    <col min="2" max="2" width="24.7109375" style="3" bestFit="1" customWidth="1"/>
    <col min="3" max="3" width="64.140625" style="37" customWidth="1"/>
  </cols>
  <sheetData>
    <row r="2" spans="2:19" x14ac:dyDescent="0.25">
      <c r="B2" s="2" t="s">
        <v>708</v>
      </c>
      <c r="C2" s="37" t="s">
        <v>755</v>
      </c>
      <c r="E2" s="2" t="s">
        <v>718</v>
      </c>
    </row>
    <row r="3" spans="2:19" x14ac:dyDescent="0.25">
      <c r="B3" s="2" t="s">
        <v>714</v>
      </c>
      <c r="C3" s="38">
        <v>72686</v>
      </c>
      <c r="E3" s="51"/>
      <c r="F3" s="51"/>
      <c r="G3" s="51"/>
      <c r="H3" s="51"/>
      <c r="I3" s="51"/>
      <c r="J3" s="51"/>
      <c r="K3" s="51"/>
      <c r="L3" s="51"/>
      <c r="M3" s="51"/>
      <c r="N3" s="51"/>
      <c r="O3" s="51"/>
      <c r="P3" s="51"/>
      <c r="Q3" s="51"/>
      <c r="R3" s="51"/>
      <c r="S3" s="51"/>
    </row>
    <row r="4" spans="2:19" x14ac:dyDescent="0.25">
      <c r="B4" s="2" t="s">
        <v>715</v>
      </c>
      <c r="C4" s="37" t="s">
        <v>749</v>
      </c>
      <c r="E4" s="51"/>
      <c r="F4" s="51"/>
      <c r="G4" s="51"/>
      <c r="H4" s="51"/>
      <c r="I4" s="51"/>
      <c r="J4" s="51"/>
      <c r="K4" s="51"/>
      <c r="L4" s="51"/>
      <c r="M4" s="51"/>
      <c r="N4" s="51"/>
      <c r="O4" s="51"/>
      <c r="P4" s="51"/>
      <c r="Q4" s="51"/>
      <c r="R4" s="51"/>
      <c r="S4" s="51"/>
    </row>
    <row r="5" spans="2:19" x14ac:dyDescent="0.25">
      <c r="B5" s="2" t="s">
        <v>706</v>
      </c>
      <c r="C5" s="42" t="str" cm="1">
        <f t="array" aca="1" ref="C5" ca="1">""""&amp;MID(CELL("filename"),SEARCH("[",CELL("filename"))+1, SEARCH("]",CELL("filename"))-SEARCH("[",CELL("filename"))-1)&amp;""""</f>
        <v>"SPAM Template - Network Redundacy Setup.xlsx"</v>
      </c>
      <c r="E5" s="51"/>
      <c r="F5" s="51"/>
      <c r="G5" s="51"/>
      <c r="H5" s="51"/>
      <c r="I5" s="51"/>
      <c r="J5" s="51"/>
      <c r="K5" s="51"/>
      <c r="L5" s="51"/>
      <c r="M5" s="51"/>
      <c r="N5" s="51"/>
      <c r="O5" s="51"/>
      <c r="P5" s="51"/>
      <c r="Q5" s="51"/>
      <c r="R5" s="51"/>
      <c r="S5" s="51"/>
    </row>
    <row r="6" spans="2:19" x14ac:dyDescent="0.25">
      <c r="E6" s="51"/>
      <c r="F6" s="51"/>
      <c r="G6" s="51"/>
      <c r="H6" s="51"/>
      <c r="I6" s="51"/>
      <c r="J6" s="51"/>
      <c r="K6" s="51"/>
      <c r="L6" s="51"/>
      <c r="M6" s="51"/>
      <c r="N6" s="51"/>
      <c r="O6" s="51"/>
      <c r="P6" s="51"/>
      <c r="Q6" s="51"/>
      <c r="R6" s="51"/>
      <c r="S6" s="51"/>
    </row>
    <row r="8" spans="2:19" ht="15.75" thickBot="1" x14ac:dyDescent="0.3">
      <c r="B8" s="40" t="s">
        <v>1</v>
      </c>
      <c r="C8" s="41" t="s">
        <v>58</v>
      </c>
    </row>
    <row r="9" spans="2:19" x14ac:dyDescent="0.25">
      <c r="B9" s="3" t="s">
        <v>696</v>
      </c>
      <c r="C9" s="37" t="s">
        <v>755</v>
      </c>
    </row>
    <row r="10" spans="2:19" x14ac:dyDescent="0.25">
      <c r="C10" s="39"/>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1"/>
  <sheetViews>
    <sheetView tabSelected="1" workbookViewId="0">
      <selection activeCell="E7" sqref="E7"/>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45.71093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709</v>
      </c>
      <c r="C1" t="s">
        <v>703</v>
      </c>
      <c r="D1" t="s">
        <v>698</v>
      </c>
      <c r="E1" t="s">
        <v>699</v>
      </c>
      <c r="F1" t="s">
        <v>700</v>
      </c>
      <c r="G1" t="s">
        <v>701</v>
      </c>
      <c r="H1" t="s">
        <v>702</v>
      </c>
      <c r="I1" t="s">
        <v>704</v>
      </c>
      <c r="J1" t="s">
        <v>705</v>
      </c>
      <c r="K1" t="s">
        <v>707</v>
      </c>
    </row>
    <row r="2" spans="1:11" x14ac:dyDescent="0.25">
      <c r="A2" t="s">
        <v>696</v>
      </c>
      <c r="B2" t="s">
        <v>755</v>
      </c>
      <c r="C2">
        <v>7.2727272727272724E-2</v>
      </c>
      <c r="D2" t="s">
        <v>26</v>
      </c>
      <c r="E2" t="s">
        <v>6</v>
      </c>
      <c r="F2" t="s">
        <v>106</v>
      </c>
      <c r="G2" t="s">
        <v>109</v>
      </c>
      <c r="H2" t="s">
        <v>740</v>
      </c>
      <c r="I2">
        <v>72686</v>
      </c>
      <c r="J2" t="s">
        <v>749</v>
      </c>
      <c r="K2" t="s">
        <v>756</v>
      </c>
    </row>
    <row r="3" spans="1:11" x14ac:dyDescent="0.25">
      <c r="A3" t="s">
        <v>696</v>
      </c>
      <c r="B3" t="s">
        <v>755</v>
      </c>
      <c r="C3">
        <v>4.5454545454545456E-2</v>
      </c>
      <c r="D3" t="s">
        <v>26</v>
      </c>
      <c r="E3" t="s">
        <v>6</v>
      </c>
      <c r="F3" t="s">
        <v>93</v>
      </c>
      <c r="G3" t="s">
        <v>94</v>
      </c>
      <c r="H3" t="s">
        <v>739</v>
      </c>
      <c r="I3">
        <v>72686</v>
      </c>
      <c r="J3" t="s">
        <v>749</v>
      </c>
      <c r="K3" t="s">
        <v>756</v>
      </c>
    </row>
    <row r="4" spans="1:11" x14ac:dyDescent="0.25">
      <c r="A4" t="s">
        <v>696</v>
      </c>
      <c r="B4" t="s">
        <v>755</v>
      </c>
      <c r="C4">
        <v>5.4545454545454543E-2</v>
      </c>
      <c r="D4" t="s">
        <v>44</v>
      </c>
      <c r="E4" t="s">
        <v>45</v>
      </c>
      <c r="F4" t="s">
        <v>75</v>
      </c>
      <c r="G4" t="s">
        <v>77</v>
      </c>
      <c r="H4" t="s">
        <v>754</v>
      </c>
      <c r="I4">
        <v>72686</v>
      </c>
      <c r="J4" t="s">
        <v>749</v>
      </c>
      <c r="K4" t="s">
        <v>756</v>
      </c>
    </row>
    <row r="5" spans="1:11" x14ac:dyDescent="0.25">
      <c r="A5" t="s">
        <v>696</v>
      </c>
      <c r="B5" t="s">
        <v>755</v>
      </c>
      <c r="C5">
        <v>9.0909090909090912E-2</v>
      </c>
      <c r="D5" t="s">
        <v>42</v>
      </c>
      <c r="E5" t="s">
        <v>42</v>
      </c>
      <c r="F5" t="s">
        <v>88</v>
      </c>
      <c r="G5" t="s">
        <v>91</v>
      </c>
      <c r="H5" t="s">
        <v>746</v>
      </c>
      <c r="I5">
        <v>72686</v>
      </c>
      <c r="J5" t="s">
        <v>749</v>
      </c>
      <c r="K5" t="s">
        <v>756</v>
      </c>
    </row>
    <row r="6" spans="1:11" x14ac:dyDescent="0.25">
      <c r="A6" t="s">
        <v>696</v>
      </c>
      <c r="B6" t="s">
        <v>755</v>
      </c>
      <c r="C6">
        <v>4.5454545454545456E-2</v>
      </c>
      <c r="D6" t="s">
        <v>44</v>
      </c>
      <c r="E6" t="s">
        <v>45</v>
      </c>
      <c r="F6" t="s">
        <v>75</v>
      </c>
      <c r="G6" t="s">
        <v>77</v>
      </c>
      <c r="H6" t="s">
        <v>754</v>
      </c>
      <c r="I6">
        <v>72686</v>
      </c>
      <c r="J6" t="s">
        <v>749</v>
      </c>
      <c r="K6" t="s">
        <v>756</v>
      </c>
    </row>
    <row r="7" spans="1:11" x14ac:dyDescent="0.25">
      <c r="A7" t="s">
        <v>696</v>
      </c>
      <c r="B7" t="s">
        <v>755</v>
      </c>
      <c r="C7">
        <v>0.12727272727272726</v>
      </c>
      <c r="D7" t="s">
        <v>9</v>
      </c>
      <c r="E7" t="s">
        <v>6</v>
      </c>
      <c r="F7" t="s">
        <v>75</v>
      </c>
      <c r="G7" t="s">
        <v>79</v>
      </c>
      <c r="H7" t="s">
        <v>731</v>
      </c>
      <c r="I7">
        <v>72686</v>
      </c>
      <c r="J7" t="s">
        <v>749</v>
      </c>
      <c r="K7" t="s">
        <v>756</v>
      </c>
    </row>
    <row r="8" spans="1:11" x14ac:dyDescent="0.25">
      <c r="A8" t="s">
        <v>696</v>
      </c>
      <c r="B8" t="s">
        <v>755</v>
      </c>
      <c r="C8">
        <v>0.32727272727272727</v>
      </c>
      <c r="D8" t="s">
        <v>9</v>
      </c>
      <c r="E8" t="s">
        <v>6</v>
      </c>
      <c r="F8" t="s">
        <v>93</v>
      </c>
      <c r="G8" t="s">
        <v>94</v>
      </c>
      <c r="H8" t="s">
        <v>728</v>
      </c>
      <c r="I8">
        <v>72686</v>
      </c>
      <c r="J8" t="s">
        <v>749</v>
      </c>
      <c r="K8" t="s">
        <v>756</v>
      </c>
    </row>
    <row r="9" spans="1:11" x14ac:dyDescent="0.25">
      <c r="A9" t="s">
        <v>696</v>
      </c>
      <c r="B9" t="s">
        <v>755</v>
      </c>
      <c r="C9">
        <v>9.0909090909090912E-2</v>
      </c>
      <c r="D9" t="s">
        <v>18</v>
      </c>
      <c r="E9" t="s">
        <v>47</v>
      </c>
      <c r="F9" t="s">
        <v>93</v>
      </c>
      <c r="G9" t="s">
        <v>94</v>
      </c>
      <c r="H9" t="s">
        <v>734</v>
      </c>
      <c r="I9">
        <v>72686</v>
      </c>
      <c r="J9" t="s">
        <v>749</v>
      </c>
      <c r="K9" t="s">
        <v>756</v>
      </c>
    </row>
    <row r="10" spans="1:11" x14ac:dyDescent="0.25">
      <c r="A10" t="s">
        <v>696</v>
      </c>
      <c r="B10" t="s">
        <v>755</v>
      </c>
      <c r="C10">
        <v>5.4545454545454543E-2</v>
      </c>
      <c r="D10" t="s">
        <v>18</v>
      </c>
      <c r="E10" t="s">
        <v>47</v>
      </c>
      <c r="F10" t="s">
        <v>93</v>
      </c>
      <c r="G10" t="s">
        <v>95</v>
      </c>
      <c r="H10" t="s">
        <v>736</v>
      </c>
      <c r="I10">
        <v>72686</v>
      </c>
      <c r="J10" t="s">
        <v>749</v>
      </c>
      <c r="K10" t="s">
        <v>756</v>
      </c>
    </row>
    <row r="11" spans="1:11" x14ac:dyDescent="0.25">
      <c r="A11" t="s">
        <v>696</v>
      </c>
      <c r="B11" t="s">
        <v>755</v>
      </c>
      <c r="C11">
        <v>9.0909090909090912E-2</v>
      </c>
      <c r="D11" t="s">
        <v>18</v>
      </c>
      <c r="E11" t="s">
        <v>47</v>
      </c>
      <c r="F11" t="s">
        <v>93</v>
      </c>
      <c r="G11" t="s">
        <v>94</v>
      </c>
      <c r="H11" t="s">
        <v>735</v>
      </c>
      <c r="I11">
        <v>72686</v>
      </c>
      <c r="J11" t="s">
        <v>749</v>
      </c>
      <c r="K11" t="s">
        <v>756</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722</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2024-05-20T16:45:32Z</dcterms:modified>
</cp:coreProperties>
</file>