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sta\Dropbox\Informatique PTSI\"/>
    </mc:Choice>
  </mc:AlternateContent>
  <bookViews>
    <workbookView xWindow="0" yWindow="0" windowWidth="16388" windowHeight="8190" tabRatio="993" activeTab="2"/>
  </bookViews>
  <sheets>
    <sheet name="Cahier" sheetId="1" r:id="rId1"/>
    <sheet name="Cours" sheetId="2" r:id="rId2"/>
    <sheet name="TP" sheetId="3" r:id="rId3"/>
    <sheet name="Programme" sheetId="4" r:id="rId4"/>
  </sheets>
  <definedNames>
    <definedName name="Print_Area_0" localSheetId="0">Cahier!$A$1:$I$114</definedName>
    <definedName name="Print_Area_0_0" localSheetId="0">Cahier!$A$1:$I$114</definedName>
    <definedName name="_xlnm.Print_Area" localSheetId="0">Cahier!$A$1:$I$114</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112" i="1" l="1"/>
  <c r="H112" i="1"/>
  <c r="I109" i="1"/>
  <c r="H109" i="1"/>
  <c r="I106" i="1"/>
  <c r="H106" i="1"/>
  <c r="I103" i="1"/>
  <c r="H103" i="1"/>
  <c r="I100" i="1"/>
  <c r="H100" i="1"/>
  <c r="I97" i="1"/>
  <c r="H97" i="1"/>
  <c r="I94" i="1"/>
  <c r="H94" i="1"/>
  <c r="A93" i="1"/>
  <c r="I93" i="1" s="1"/>
  <c r="I91" i="1"/>
  <c r="H91" i="1"/>
  <c r="I88" i="1"/>
  <c r="H88" i="1"/>
  <c r="I85" i="1"/>
  <c r="H85" i="1"/>
  <c r="I80" i="1"/>
  <c r="H80" i="1"/>
  <c r="I77" i="1"/>
  <c r="H77" i="1"/>
  <c r="I74" i="1"/>
  <c r="H74" i="1"/>
  <c r="A73" i="1"/>
  <c r="A76" i="1" s="1"/>
  <c r="I71" i="1"/>
  <c r="H71" i="1"/>
  <c r="I70" i="1"/>
  <c r="H70" i="1"/>
  <c r="I66" i="1"/>
  <c r="H66" i="1"/>
  <c r="I63" i="1"/>
  <c r="H63" i="1"/>
  <c r="I60" i="1"/>
  <c r="H60" i="1"/>
  <c r="I57" i="1"/>
  <c r="H57" i="1"/>
  <c r="I53" i="1"/>
  <c r="H53" i="1"/>
  <c r="I50" i="1"/>
  <c r="H50" i="1"/>
  <c r="I49" i="1"/>
  <c r="A49" i="1"/>
  <c r="A52" i="1" s="1"/>
  <c r="I47" i="1"/>
  <c r="H47" i="1"/>
  <c r="I46" i="1"/>
  <c r="H46" i="1"/>
  <c r="I41" i="1"/>
  <c r="H41" i="1"/>
  <c r="I38" i="1"/>
  <c r="H38" i="1"/>
  <c r="I35" i="1"/>
  <c r="H35" i="1"/>
  <c r="I32" i="1"/>
  <c r="H32" i="1"/>
  <c r="I29" i="1"/>
  <c r="H29" i="1"/>
  <c r="I28" i="1"/>
  <c r="A28" i="1"/>
  <c r="A31" i="1" s="1"/>
  <c r="I26" i="1"/>
  <c r="H26" i="1"/>
  <c r="I25" i="1"/>
  <c r="H25" i="1"/>
  <c r="I21" i="1"/>
  <c r="H21" i="1"/>
  <c r="I18" i="1"/>
  <c r="H18" i="1"/>
  <c r="I15" i="1"/>
  <c r="H15" i="1"/>
  <c r="I12" i="1"/>
  <c r="H12" i="1"/>
  <c r="I9" i="1"/>
  <c r="H9" i="1"/>
  <c r="I6" i="1"/>
  <c r="H6" i="1"/>
  <c r="A5" i="1"/>
  <c r="I5" i="1" s="1"/>
  <c r="I3" i="1"/>
  <c r="I2" i="1"/>
  <c r="H2" i="1"/>
  <c r="C2" i="1"/>
  <c r="C5" i="1" s="1"/>
  <c r="A79" i="1" l="1"/>
  <c r="H76" i="1"/>
  <c r="I76" i="1"/>
  <c r="B5" i="1"/>
  <c r="E5" i="1"/>
  <c r="C8" i="1"/>
  <c r="A34" i="1"/>
  <c r="H31" i="1"/>
  <c r="I31" i="1"/>
  <c r="I52" i="1"/>
  <c r="A56" i="1"/>
  <c r="H52" i="1"/>
  <c r="B2" i="1"/>
  <c r="H49" i="1"/>
  <c r="I73" i="1"/>
  <c r="H93" i="1"/>
  <c r="A96" i="1"/>
  <c r="E2" i="1"/>
  <c r="H5" i="1"/>
  <c r="A8" i="1"/>
  <c r="H28" i="1"/>
  <c r="H73" i="1"/>
  <c r="I8" i="1" l="1"/>
  <c r="A11" i="1"/>
  <c r="H8" i="1"/>
  <c r="I56" i="1"/>
  <c r="A59" i="1"/>
  <c r="H56" i="1"/>
  <c r="A37" i="1"/>
  <c r="H34" i="1"/>
  <c r="I34" i="1"/>
  <c r="E8" i="1"/>
  <c r="C11" i="1"/>
  <c r="B8" i="1"/>
  <c r="I96" i="1"/>
  <c r="A99" i="1"/>
  <c r="H96" i="1"/>
  <c r="A84" i="1"/>
  <c r="H79" i="1"/>
  <c r="I79" i="1"/>
  <c r="I99" i="1" l="1"/>
  <c r="A102" i="1"/>
  <c r="H99" i="1"/>
  <c r="I11" i="1"/>
  <c r="A14" i="1"/>
  <c r="H11" i="1"/>
  <c r="A87" i="1"/>
  <c r="H84" i="1"/>
  <c r="I84" i="1"/>
  <c r="E11" i="1"/>
  <c r="C14" i="1"/>
  <c r="B11" i="1"/>
  <c r="A40" i="1"/>
  <c r="H37" i="1"/>
  <c r="I37" i="1"/>
  <c r="I59" i="1"/>
  <c r="A62" i="1"/>
  <c r="H59" i="1"/>
  <c r="E14" i="1" l="1"/>
  <c r="B14" i="1"/>
  <c r="C17" i="1"/>
  <c r="H87" i="1"/>
  <c r="I87" i="1"/>
  <c r="I102" i="1"/>
  <c r="A105" i="1"/>
  <c r="H102" i="1"/>
  <c r="I62" i="1"/>
  <c r="A65" i="1"/>
  <c r="H62" i="1"/>
  <c r="H40" i="1"/>
  <c r="I40" i="1"/>
  <c r="I14" i="1"/>
  <c r="A17" i="1"/>
  <c r="H14" i="1"/>
  <c r="I17" i="1" l="1"/>
  <c r="A20" i="1"/>
  <c r="H17" i="1"/>
  <c r="I105" i="1"/>
  <c r="A108" i="1"/>
  <c r="H105" i="1"/>
  <c r="E17" i="1"/>
  <c r="C20" i="1"/>
  <c r="B17" i="1"/>
  <c r="I65" i="1"/>
  <c r="H65" i="1"/>
  <c r="E20" i="1" l="1"/>
  <c r="B20" i="1"/>
  <c r="C23" i="1"/>
  <c r="I20" i="1"/>
  <c r="H20" i="1"/>
  <c r="I108" i="1"/>
  <c r="A111" i="1"/>
  <c r="H108" i="1"/>
  <c r="I111" i="1" l="1"/>
  <c r="H111" i="1"/>
  <c r="E23" i="1"/>
  <c r="C24" i="1"/>
  <c r="E24" i="1" l="1"/>
  <c r="C25" i="1"/>
  <c r="C28" i="1" l="1"/>
  <c r="B25" i="1"/>
  <c r="E25" i="1"/>
  <c r="E28" i="1" l="1"/>
  <c r="C31" i="1"/>
  <c r="B28" i="1"/>
  <c r="C34" i="1" l="1"/>
  <c r="B31" i="1"/>
  <c r="E31" i="1"/>
  <c r="E34" i="1" l="1"/>
  <c r="C37" i="1"/>
  <c r="B34" i="1"/>
  <c r="C40" i="1" l="1"/>
  <c r="B37" i="1"/>
  <c r="E37" i="1"/>
  <c r="C43" i="1" l="1"/>
  <c r="E40" i="1"/>
  <c r="B40" i="1"/>
  <c r="C44" i="1" l="1"/>
  <c r="E43" i="1"/>
  <c r="C45" i="1" l="1"/>
  <c r="E44" i="1"/>
  <c r="E45" i="1" l="1"/>
  <c r="C46" i="1"/>
  <c r="E46" i="1" l="1"/>
  <c r="C49" i="1"/>
  <c r="B46" i="1"/>
  <c r="E49" i="1" l="1"/>
  <c r="B49" i="1"/>
  <c r="C52" i="1"/>
  <c r="E52" i="1" l="1"/>
  <c r="C56" i="1"/>
  <c r="B52" i="1"/>
  <c r="E56" i="1" l="1"/>
  <c r="C59" i="1"/>
  <c r="B56" i="1"/>
  <c r="E59" i="1" l="1"/>
  <c r="B59" i="1"/>
  <c r="C62" i="1"/>
  <c r="E62" i="1" l="1"/>
  <c r="C65" i="1"/>
  <c r="B62" i="1"/>
  <c r="E65" i="1" l="1"/>
  <c r="B65" i="1"/>
  <c r="C68" i="1"/>
  <c r="C69" i="1" l="1"/>
  <c r="E68" i="1"/>
  <c r="E69" i="1" l="1"/>
  <c r="C70" i="1"/>
  <c r="E70" i="1" l="1"/>
  <c r="C73" i="1"/>
  <c r="B70" i="1"/>
  <c r="E73" i="1" l="1"/>
  <c r="C76" i="1"/>
  <c r="B73" i="1"/>
  <c r="E76" i="1" l="1"/>
  <c r="C79" i="1"/>
  <c r="B76" i="1"/>
  <c r="E79" i="1" l="1"/>
  <c r="C84" i="1"/>
  <c r="B79" i="1"/>
  <c r="E84" i="1" l="1"/>
  <c r="C87" i="1"/>
  <c r="B84" i="1"/>
  <c r="C82" i="1" l="1"/>
  <c r="E87" i="1"/>
  <c r="B87" i="1"/>
  <c r="C83" i="1" l="1"/>
  <c r="E82" i="1"/>
  <c r="E83" i="1" l="1"/>
  <c r="C90" i="1"/>
  <c r="B90" i="1" l="1"/>
  <c r="C93" i="1"/>
  <c r="E90" i="1"/>
  <c r="E93" i="1" l="1"/>
  <c r="C96" i="1"/>
  <c r="B93" i="1"/>
  <c r="E96" i="1" l="1"/>
  <c r="C99" i="1"/>
  <c r="B96" i="1"/>
  <c r="E99" i="1" l="1"/>
  <c r="C102" i="1"/>
  <c r="B99" i="1"/>
  <c r="E102" i="1" l="1"/>
  <c r="C105" i="1"/>
  <c r="B102" i="1"/>
  <c r="E105" i="1" l="1"/>
  <c r="C108" i="1"/>
  <c r="B105" i="1"/>
  <c r="E108" i="1" l="1"/>
  <c r="C111" i="1"/>
  <c r="B108" i="1"/>
  <c r="E111" i="1" l="1"/>
  <c r="B111" i="1"/>
</calcChain>
</file>

<file path=xl/sharedStrings.xml><?xml version="1.0" encoding="utf-8"?>
<sst xmlns="http://schemas.openxmlformats.org/spreadsheetml/2006/main" count="346" uniqueCount="180">
  <si>
    <t>Lundi</t>
  </si>
  <si>
    <t>au</t>
  </si>
  <si>
    <t>Samedi</t>
  </si>
  <si>
    <t>Activité</t>
  </si>
  <si>
    <t>Intitulé</t>
  </si>
  <si>
    <t>Compétence</t>
  </si>
  <si>
    <t>Cours</t>
  </si>
  <si>
    <t>TP</t>
  </si>
  <si>
    <t>Evaluation</t>
  </si>
  <si>
    <t>Vacances de la Toussaint (à cheval sur 3 semaines)</t>
  </si>
  <si>
    <t>Concours blanc</t>
  </si>
  <si>
    <t>Vacances de Noël</t>
  </si>
  <si>
    <t>FIN DU PREMIER SEMESTRE</t>
  </si>
  <si>
    <t>Vacances de février</t>
  </si>
  <si>
    <t>Vacances de Pâques</t>
  </si>
  <si>
    <t>Jeudi de l'Ascension</t>
  </si>
  <si>
    <t>*</t>
  </si>
  <si>
    <t>FIN DU SECOND SEMESTRE</t>
  </si>
  <si>
    <t>Sem</t>
  </si>
  <si>
    <t>Contenu</t>
  </si>
  <si>
    <t>01-Présentation de l'informatique
Architecture des ordinateurs
Les Systèmes d'Exploitation</t>
  </si>
  <si>
    <t>Déc-C1</t>
  </si>
  <si>
    <t>02-Représentation des nombres et conséquences</t>
  </si>
  <si>
    <t>Déc-C2,Déc-C3</t>
  </si>
  <si>
    <t>03-Introduction à la programmation</t>
  </si>
  <si>
    <t>Alg-C1, Alg-C2</t>
  </si>
  <si>
    <t>04-Introduction à l'algorithme</t>
  </si>
  <si>
    <t>05-Variant et invariant de boucle</t>
  </si>
  <si>
    <t>Alg-C6, Alg-C7</t>
  </si>
  <si>
    <t>06-Complexité d'algorithmes</t>
  </si>
  <si>
    <t>07-Instruction conditionnelle
Structures de test</t>
  </si>
  <si>
    <t>Alg-C5</t>
  </si>
  <si>
    <t>08-Traitement de listes
Import/export de fichiers</t>
  </si>
  <si>
    <t>Alg-C12</t>
  </si>
  <si>
    <t>09-Algorithmes itératifs et récursifs</t>
  </si>
  <si>
    <t>Alg-C3</t>
  </si>
  <si>
    <t>10-Fonctions et dichotomie</t>
  </si>
  <si>
    <t>Alg-C10,Alg-C14</t>
  </si>
  <si>
    <t>DS Cours</t>
  </si>
  <si>
    <t>11-Calcul des intégrales</t>
  </si>
  <si>
    <t>Alg-C3, Alg-C8, Alg-C9, Alg-C11</t>
  </si>
  <si>
    <t>12-Tracé de données</t>
  </si>
  <si>
    <t>13-Introduction à Numpy</t>
  </si>
  <si>
    <t>Ing - C3,Ing - C4</t>
  </si>
  <si>
    <t>14-Numpy: Fonctions complémentaires</t>
  </si>
  <si>
    <t>TD</t>
  </si>
  <si>
    <t>15-Méthode de Newton</t>
  </si>
  <si>
    <t>Ing-C1, Ing-C2, Ing-C3, Ing-C4, Ing-C5</t>
  </si>
  <si>
    <t>16-Méthode d'Euler</t>
  </si>
  <si>
    <t>17-Pivot de Gauss</t>
  </si>
  <si>
    <t>Implémentation de l'algorithme du pivot de Gauss</t>
  </si>
  <si>
    <t>Méthodes de conception d'algorithmes</t>
  </si>
  <si>
    <t xml:space="preserve">Alg-C3, Alg-C4, Alg-C9, Alg-C10, Alg-C11, Alg-C12, Alg-C14 </t>
  </si>
  <si>
    <t>Introduction aux bases de données</t>
  </si>
  <si>
    <t>BDD-C1, BDD-C4</t>
  </si>
  <si>
    <t>Le modèle relationnel</t>
  </si>
  <si>
    <t>BDD-C1</t>
  </si>
  <si>
    <t>Les bases du langage SQL</t>
  </si>
  <si>
    <t>BDD-C1, BDD-C2</t>
  </si>
  <si>
    <t>L'architecture trois-tiers</t>
  </si>
  <si>
    <t>BDD-C2</t>
  </si>
  <si>
    <t>Manipulation d'un OS</t>
  </si>
  <si>
    <t>Les différents types de variables</t>
  </si>
  <si>
    <t>Déc-C2</t>
  </si>
  <si>
    <t>Algorithme et programmation</t>
  </si>
  <si>
    <t>Boucles et complexité</t>
  </si>
  <si>
    <t>Tests et recherches, manipulation de liste</t>
  </si>
  <si>
    <t>Import/export de fichiers</t>
  </si>
  <si>
    <t xml:space="preserve"> Alg-C12</t>
  </si>
  <si>
    <t>Résolution d'équations simples
Régression linéaire</t>
  </si>
  <si>
    <t>TP Examen</t>
  </si>
  <si>
    <t>Calcul d'intégrale
Tracé d'équations et de fonctions</t>
  </si>
  <si>
    <t>Problème stationnaire à une dimension
Dichotomie/Newton</t>
  </si>
  <si>
    <t>Problème discret multidirectionnel
Pivot de Gauss</t>
  </si>
  <si>
    <t>Problème dynamique à une dimension
Méthode d'Euler</t>
  </si>
  <si>
    <t>Conception d'algorithmes</t>
  </si>
  <si>
    <t>Projet : Instruments de musique</t>
  </si>
  <si>
    <t>Bases de données 1</t>
  </si>
  <si>
    <t>BDD-C1, BDD-C2, BDD-C3, BDD-C4</t>
  </si>
  <si>
    <t>Bases de données 2</t>
  </si>
  <si>
    <t>Capacités</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</si>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</sst>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b/>
      <sz val="11"/>
      <color rgb="FF000000"/>
      <name val="Calibri"/>
      <family val="2"/>
      <charset val="1"/>
    </font>
    <font>
      <sz val="11"/>
      <name val="Calibri"/>
      <family val="2"/>
      <charset val="1"/>
    </font>
    <font>
      <sz val="9"/>
      <color rgb="FF000000"/>
      <name val="Calibri"/>
      <family val="2"/>
      <charset val="1"/>
    </font>
    <font>
      <sz val="11"/>
      <color rgb="FFFFFFFF"/>
      <name val="Calibri"/>
      <family val="2"/>
      <charset val="1"/>
    </font>
    <font>
      <b/>
      <i/>
      <sz val="11"/>
      <color rgb="FF000000"/>
      <name val="Calibri"/>
      <family val="2"/>
      <charset val="1"/>
    </font>
    <font>
      <i/>
      <sz val="11"/>
      <color rgb="FF000000"/>
      <name val="Calibri"/>
      <family val="2"/>
      <charset val="1"/>
    </font>
    <font>
      <sz val="11"/>
      <name val="Consolas"/>
      <family val="3"/>
      <charset val="1"/>
    </font>
    <font>
      <sz val="11"/>
      <color rgb="FF808080"/>
      <name val="Calibri"/>
      <family val="2"/>
      <charset val="1"/>
    </font>
    <font>
      <sz val="10"/>
      <color rgb="FF000000"/>
      <name val="Arial"/>
      <family val="2"/>
      <charset val="1"/>
    </font>
  </fonts>
  <fills count="8">
    <fill>
      <patternFill patternType="none"/>
    </fill>
    <fill>
      <patternFill patternType="gray125"/>
    </fill>
    <fill>
      <patternFill patternType="solid">
        <fgColor rgb="FFC6D9F1"/>
        <bgColor rgb="FFD9D9D9"/>
      </patternFill>
    </fill>
    <fill>
      <patternFill patternType="solid">
        <fgColor rgb="FFE6B9B8"/>
        <bgColor rgb="FFD9D9D9"/>
      </patternFill>
    </fill>
    <fill>
      <patternFill patternType="solid">
        <fgColor rgb="FFC3D69B"/>
        <bgColor rgb="FFD9D9D9"/>
      </patternFill>
    </fill>
    <fill>
      <patternFill patternType="solid">
        <fgColor rgb="FFFFFF00"/>
        <bgColor rgb="FFFFFF00"/>
      </patternFill>
    </fill>
    <fill>
      <patternFill patternType="solid">
        <fgColor rgb="FFD9D9D9"/>
        <bgColor rgb="FFC6D9F1"/>
      </patternFill>
    </fill>
    <fill>
      <patternFill patternType="solid">
        <fgColor rgb="FF00B050"/>
        <bgColor rgb="FF008080"/>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7">
    <xf numFmtId="0" fontId="0" fillId="0" borderId="0" xfId="0"/>
    <xf numFmtId="14" fontId="3" fillId="0" borderId="7" xfId="0" applyNumberFormat="1" applyFont="1" applyBorder="1" applyAlignment="1">
      <alignment horizontal="center" vertical="center" wrapText="1"/>
    </xf>
    <xf numFmtId="0" fontId="1" fillId="0" borderId="10" xfId="0" applyFont="1" applyBorder="1" applyAlignment="1">
      <alignment horizontal="center" vertical="center" wrapText="1"/>
    </xf>
    <xf numFmtId="0" fontId="0" fillId="6" borderId="3" xfId="0" applyFont="1" applyFill="1" applyBorder="1" applyAlignment="1">
      <alignment horizontal="center" vertical="center" wrapText="1"/>
    </xf>
    <xf numFmtId="0" fontId="8" fillId="4" borderId="0" xfId="0" applyFont="1" applyFill="1" applyBorder="1" applyAlignment="1">
      <alignment horizontal="left" vertical="center" wrapText="1"/>
    </xf>
    <xf numFmtId="14" fontId="3" fillId="0" borderId="4" xfId="0" applyNumberFormat="1" applyFont="1" applyBorder="1" applyAlignment="1">
      <alignment horizontal="center" vertical="center" wrapText="1"/>
    </xf>
    <xf numFmtId="0" fontId="1" fillId="0" borderId="9" xfId="0" applyFont="1" applyBorder="1" applyAlignment="1">
      <alignment horizontal="center" vertical="center" wrapText="1"/>
    </xf>
    <xf numFmtId="14" fontId="7" fillId="5" borderId="4" xfId="0" applyNumberFormat="1" applyFont="1" applyFill="1" applyBorder="1" applyAlignment="1">
      <alignment horizontal="center" vertical="center"/>
    </xf>
    <xf numFmtId="0" fontId="8" fillId="4" borderId="7" xfId="0" applyFont="1" applyFill="1" applyBorder="1" applyAlignment="1">
      <alignment horizontal="left" vertical="center" wrapText="1"/>
    </xf>
    <xf numFmtId="0" fontId="0" fillId="2" borderId="4" xfId="0" applyFont="1" applyFill="1" applyBorder="1" applyAlignment="1">
      <alignment horizontal="left" vertical="center" wrapText="1"/>
    </xf>
    <xf numFmtId="14" fontId="3" fillId="0" borderId="2" xfId="0" applyNumberFormat="1" applyFont="1" applyBorder="1" applyAlignment="1">
      <alignment horizontal="center" vertical="center" wrapText="1"/>
    </xf>
    <xf numFmtId="14" fontId="7" fillId="0" borderId="4" xfId="0" applyNumberFormat="1" applyFont="1" applyBorder="1" applyAlignment="1">
      <alignment horizontal="center" vertical="center"/>
    </xf>
    <xf numFmtId="0" fontId="1" fillId="0" borderId="1" xfId="0" applyFont="1" applyBorder="1" applyAlignment="1">
      <alignment horizontal="center" vertical="center" wrapText="1"/>
    </xf>
    <xf numFmtId="14" fontId="5" fillId="0" borderId="2"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 fillId="0" borderId="0" xfId="0" applyFont="1" applyBorder="1" applyAlignment="1">
      <alignment horizontal="center" vertical="center" wrapText="1"/>
    </xf>
    <xf numFmtId="0" fontId="2" fillId="0" borderId="0" xfId="0" applyFont="1" applyAlignment="1">
      <alignment horizontal="center" vertical="center"/>
    </xf>
    <xf numFmtId="14" fontId="3" fillId="0" borderId="0" xfId="0" applyNumberFormat="1" applyFont="1" applyBorder="1" applyAlignment="1">
      <alignment horizontal="center" vertical="center" wrapText="1"/>
    </xf>
    <xf numFmtId="0" fontId="0" fillId="0" borderId="0" xfId="0" applyBorder="1" applyAlignment="1">
      <alignment horizontal="left" vertical="center" wrapText="1"/>
    </xf>
    <xf numFmtId="0" fontId="4" fillId="0" borderId="0" xfId="0" applyFont="1" applyAlignment="1">
      <alignment horizontal="center" vertical="center"/>
    </xf>
    <xf numFmtId="14" fontId="5" fillId="0" borderId="2" xfId="0" applyNumberFormat="1" applyFont="1" applyBorder="1" applyAlignment="1">
      <alignment horizontal="center" vertical="center" wrapText="1"/>
    </xf>
    <xf numFmtId="14" fontId="5" fillId="0" borderId="3" xfId="0" applyNumberFormat="1" applyFont="1" applyBorder="1" applyAlignment="1">
      <alignment horizontal="center" vertical="center" wrapText="1"/>
    </xf>
    <xf numFmtId="0" fontId="6" fillId="0" borderId="0" xfId="0" applyFont="1"/>
    <xf numFmtId="0" fontId="1" fillId="0" borderId="1" xfId="0" applyFont="1" applyBorder="1" applyAlignment="1">
      <alignment horizontal="center" vertical="center" wrapText="1"/>
    </xf>
    <xf numFmtId="14" fontId="3" fillId="0" borderId="2" xfId="0" applyNumberFormat="1" applyFont="1" applyBorder="1" applyAlignment="1">
      <alignment horizontal="center" vertical="center" wrapText="1"/>
    </xf>
    <xf numFmtId="0" fontId="0" fillId="2" borderId="4"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3" borderId="0" xfId="0" applyFont="1" applyFill="1" applyBorder="1" applyAlignment="1">
      <alignment horizontal="left" vertical="center" wrapText="1"/>
    </xf>
    <xf numFmtId="0" fontId="0" fillId="3" borderId="6" xfId="0" applyFont="1" applyFill="1" applyBorder="1" applyAlignment="1">
      <alignmen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0" borderId="0" xfId="0" applyAlignment="1">
      <alignment horizontal="left"/>
    </xf>
    <xf numFmtId="0" fontId="9" fillId="0" borderId="0" xfId="0" applyFont="1" applyAlignment="1">
      <alignment wrapText="1"/>
    </xf>
    <xf numFmtId="14" fontId="3" fillId="0" borderId="4" xfId="0" applyNumberFormat="1" applyFont="1" applyBorder="1" applyAlignment="1">
      <alignment horizontal="center" vertical="center" wrapText="1"/>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14" fontId="3" fillId="0" borderId="7" xfId="0" applyNumberFormat="1" applyFont="1" applyBorder="1" applyAlignment="1">
      <alignment horizontal="center" vertical="center" wrapText="1"/>
    </xf>
    <xf numFmtId="0" fontId="5" fillId="0" borderId="0" xfId="0" applyFont="1" applyAlignment="1">
      <alignment horizontal="center"/>
    </xf>
    <xf numFmtId="0" fontId="5" fillId="0" borderId="4" xfId="0" applyFont="1" applyBorder="1" applyAlignment="1">
      <alignment horizontal="left" vertical="center" wrapText="1"/>
    </xf>
    <xf numFmtId="0" fontId="1" fillId="0" borderId="11" xfId="0" applyFont="1" applyBorder="1" applyAlignment="1">
      <alignment horizontal="center" vertical="center" wrapText="1"/>
    </xf>
    <xf numFmtId="0" fontId="1" fillId="0" borderId="0" xfId="0" applyFont="1"/>
    <xf numFmtId="0" fontId="0" fillId="0" borderId="1" xfId="0" applyFont="1" applyBorder="1"/>
    <xf numFmtId="0" fontId="0" fillId="0" borderId="2" xfId="0" applyFont="1" applyBorder="1"/>
    <xf numFmtId="0" fontId="0" fillId="2" borderId="2" xfId="0"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0" borderId="0" xfId="0" applyAlignment="1">
      <alignment horizontal="center"/>
    </xf>
    <xf numFmtId="0" fontId="5" fillId="3" borderId="2" xfId="0" applyFont="1" applyFill="1" applyBorder="1" applyAlignment="1">
      <alignment horizontal="center" vertical="center" wrapText="1"/>
    </xf>
    <xf numFmtId="0" fontId="0" fillId="3" borderId="7" xfId="0" applyFill="1" applyBorder="1" applyAlignment="1">
      <alignment horizontal="center" vertical="center" wrapText="1"/>
    </xf>
    <xf numFmtId="0" fontId="0" fillId="3" borderId="7" xfId="0" applyFont="1"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2" xfId="0" applyFill="1" applyBorder="1" applyAlignment="1">
      <alignment horizontal="center" vertical="center" wrapText="1"/>
    </xf>
    <xf numFmtId="0" fontId="0" fillId="0" borderId="0" xfId="0" applyAlignment="1">
      <alignment wrapText="1"/>
    </xf>
    <xf numFmtId="0" fontId="1" fillId="7" borderId="0" xfId="0" applyFont="1" applyFill="1"/>
    <xf numFmtId="0" fontId="1" fillId="6" borderId="11" xfId="0" applyFont="1" applyFill="1" applyBorder="1" applyAlignment="1">
      <alignment horizontal="center" vertical="center" wrapText="1"/>
    </xf>
    <xf numFmtId="0" fontId="0" fillId="6" borderId="5" xfId="0" applyFont="1" applyFill="1" applyBorder="1" applyAlignment="1">
      <alignment horizontal="center" vertical="center" wrapText="1"/>
    </xf>
  </cellXfs>
  <cellStyles count="1">
    <cellStyle name="Normal" xfId="0" builtinId="0"/>
  </cellStyles>
  <dxfs count="4">
    <dxf>
      <fill>
        <patternFill>
          <bgColor rgb="FFD9D9D9"/>
        </patternFill>
      </fill>
    </dxf>
    <dxf>
      <fill>
        <patternFill>
          <bgColor rgb="FFF2F2F2"/>
        </patternFill>
      </fill>
    </dxf>
    <dxf>
      <fill>
        <patternFill>
          <bgColor rgb="FFD9D9D9"/>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999FF"/>
      <rgbColor rgb="FF993366"/>
      <rgbColor rgb="FFF2F2F2"/>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E6B9B8"/>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4"/>
  <sheetViews>
    <sheetView zoomScaleNormal="100" workbookViewId="0">
      <pane ySplit="1" topLeftCell="A65" activePane="bottomLeft" state="frozen"/>
      <selection pane="bottomLeft" activeCell="A84" sqref="A84"/>
    </sheetView>
  </sheetViews>
  <sheetFormatPr baseColWidth="10" defaultColWidth="9.06640625" defaultRowHeight="14.25" x14ac:dyDescent="0.45"/>
  <cols>
    <col min="1" max="1" width="3.3984375" style="15"/>
    <col min="2" max="2" width="5.9296875" style="16"/>
    <col min="3" max="3" width="8.796875" style="17"/>
    <col min="4" max="4" width="3.6640625" style="17"/>
    <col min="5" max="5" width="10.9296875" style="17"/>
    <col min="6" max="6" width="9.86328125" style="18"/>
    <col min="7" max="7" width="2.53125" style="18"/>
    <col min="8" max="8" width="46.73046875" style="18"/>
    <col min="9" max="9" width="53.19921875" style="19"/>
    <col min="10" max="10" width="8.19921875"/>
    <col min="11" max="11" width="8.53125"/>
    <col min="12" max="1025" width="8.19921875"/>
  </cols>
  <sheetData>
    <row r="1" spans="1:11" s="22" customFormat="1" ht="14.65" customHeight="1" x14ac:dyDescent="0.45">
      <c r="A1" s="14"/>
      <c r="B1" s="14"/>
      <c r="C1" s="20" t="s">
        <v>0</v>
      </c>
      <c r="D1" s="20" t="s">
        <v>1</v>
      </c>
      <c r="E1" s="20" t="s">
        <v>2</v>
      </c>
      <c r="F1" s="13" t="s">
        <v>3</v>
      </c>
      <c r="G1" s="13"/>
      <c r="H1" s="20" t="s">
        <v>4</v>
      </c>
      <c r="I1" s="21" t="s">
        <v>5</v>
      </c>
    </row>
    <row r="2" spans="1:11" ht="43.8" customHeight="1" x14ac:dyDescent="0.45">
      <c r="A2" s="12">
        <v>1</v>
      </c>
      <c r="B2" s="11">
        <f ca="1">C2-TODAY()</f>
        <v>-553</v>
      </c>
      <c r="C2" s="10">
        <f>DATE(2016,8,29)</f>
        <v>42611</v>
      </c>
      <c r="D2" s="10" t="s">
        <v>1</v>
      </c>
      <c r="E2" s="10">
        <f>C2+5</f>
        <v>42616</v>
      </c>
      <c r="F2" s="9" t="s">
        <v>6</v>
      </c>
      <c r="G2" s="9"/>
      <c r="H2" s="26" t="str">
        <f>IF(INDEX(Cours!$B$2:$B$100,MATCH(A2,Cours!$A$2:$A$101))=0,"",INDEX(Cours!$B$2:$B$100,MATCH(A2,Cours!$A$2:$A$101)))</f>
        <v>01-Présentation de l'informatique
Architecture des ordinateurs
Les Systèmes d'Exploitation</v>
      </c>
      <c r="I2" s="27" t="str">
        <f>IF(INDEX(Cours!$C$2:$C$100,MATCH(A2,Cours!$A$2:$A$101))=0,"",INDEX(Cours!$C$2:$C$100,MATCH(A2,Cours!$A$2:$A$101)))</f>
        <v>Déc-C1</v>
      </c>
    </row>
    <row r="3" spans="1:11" x14ac:dyDescent="0.45">
      <c r="A3" s="12"/>
      <c r="B3" s="11"/>
      <c r="C3" s="10"/>
      <c r="D3" s="10"/>
      <c r="E3" s="10"/>
      <c r="F3" s="28" t="s">
        <v>7</v>
      </c>
      <c r="G3" s="28"/>
      <c r="H3" s="28"/>
      <c r="I3" s="29" t="e">
        <f>IF(INDEX(TP!$C$2:$C$33,MATCH(G3,TP!$A$2:$A$32))=0,"",INDEX(TP!$C$2:$C$33,MATCH(G3,TP!$A$2:$A$32)))</f>
        <v>#N/A</v>
      </c>
    </row>
    <row r="4" spans="1:11" ht="14.65" customHeight="1" x14ac:dyDescent="0.45">
      <c r="A4" s="12"/>
      <c r="B4" s="11"/>
      <c r="C4" s="10"/>
      <c r="D4" s="10"/>
      <c r="E4" s="10"/>
      <c r="F4" s="8" t="s">
        <v>8</v>
      </c>
      <c r="G4" s="8"/>
      <c r="H4" s="30"/>
      <c r="I4" s="31"/>
    </row>
    <row r="5" spans="1:11" ht="14.65" customHeight="1" x14ac:dyDescent="0.45">
      <c r="A5" s="12">
        <f>A2+1</f>
        <v>2</v>
      </c>
      <c r="B5" s="11">
        <f ca="1">C5-TODAY()</f>
        <v>-546</v>
      </c>
      <c r="C5" s="10">
        <f>C2+7</f>
        <v>42618</v>
      </c>
      <c r="D5" s="10" t="s">
        <v>1</v>
      </c>
      <c r="E5" s="10">
        <f>C5+5</f>
        <v>42623</v>
      </c>
      <c r="F5" s="9" t="s">
        <v>6</v>
      </c>
      <c r="G5" s="9"/>
      <c r="H5" s="26" t="str">
        <f>IF(INDEX(Cours!$B$2:$B$100,MATCH(A5,Cours!$A$2:$A$101))=0,"",INDEX(Cours!$B$2:$B$100,MATCH(A5,Cours!$A$2:$A$101)))</f>
        <v>02-Représentation des nombres et conséquences</v>
      </c>
      <c r="I5" s="27" t="str">
        <f>IF(INDEX(Cours!$C$2:$C$100,MATCH(A5,Cours!$A$2:$A$101))=0,"",INDEX(Cours!$C$2:$C$100,MATCH(A5,Cours!$A$2:$A$101)))</f>
        <v>Déc-C2,Déc-C3</v>
      </c>
    </row>
    <row r="6" spans="1:11" x14ac:dyDescent="0.45">
      <c r="A6" s="12"/>
      <c r="B6" s="11"/>
      <c r="C6" s="10"/>
      <c r="D6" s="10"/>
      <c r="E6" s="10"/>
      <c r="F6" s="28" t="s">
        <v>7</v>
      </c>
      <c r="G6" s="28">
        <v>1</v>
      </c>
      <c r="H6" s="28" t="str">
        <f>IF(INDEX(TP!$B$2:$B$18,MATCH(G6,TP!$A$2:$A$18))=0,"",INDEX(TP!$B$2:$B$18,MATCH(G6,TP!$A$2:$A$18)))</f>
        <v>Manipulation d'un OS</v>
      </c>
      <c r="I6" s="29" t="str">
        <f>IF(INDEX(TP!$C$2:$C$33,MATCH(G6,TP!$A$2:$A$32))=0,"",INDEX(TP!$C$2:$C$33,MATCH(G6,TP!$A$2:$A$32)))</f>
        <v>Déc-C1</v>
      </c>
    </row>
    <row r="7" spans="1:11" ht="14.65" customHeight="1" x14ac:dyDescent="0.45">
      <c r="A7" s="12"/>
      <c r="B7" s="11"/>
      <c r="C7" s="10"/>
      <c r="D7" s="10"/>
      <c r="E7" s="10"/>
      <c r="F7" s="8" t="s">
        <v>8</v>
      </c>
      <c r="G7" s="8"/>
      <c r="H7" s="30"/>
      <c r="I7" s="31"/>
    </row>
    <row r="8" spans="1:11" ht="14.65" customHeight="1" x14ac:dyDescent="0.45">
      <c r="A8" s="12">
        <f>A5+1</f>
        <v>3</v>
      </c>
      <c r="B8" s="11">
        <f ca="1">C8-TODAY()</f>
        <v>-539</v>
      </c>
      <c r="C8" s="10">
        <f>C5+7</f>
        <v>42625</v>
      </c>
      <c r="D8" s="10" t="s">
        <v>1</v>
      </c>
      <c r="E8" s="10">
        <f>C8+5</f>
        <v>42630</v>
      </c>
      <c r="F8" s="9" t="s">
        <v>6</v>
      </c>
      <c r="G8" s="9"/>
      <c r="H8" s="26" t="str">
        <f>IF(INDEX(Cours!$B$2:$B$100,MATCH(A8,Cours!$A$2:$A$101))=0,"",INDEX(Cours!$B$2:$B$100,MATCH(A8,Cours!$A$2:$A$101)))</f>
        <v>03-Introduction à la programmation</v>
      </c>
      <c r="I8" s="27" t="str">
        <f>IF(INDEX(Cours!$C$2:$C$100,MATCH(A8,Cours!$A$2:$A$101))=0,"",INDEX(Cours!$C$2:$C$100,MATCH(A8,Cours!$A$2:$A$101)))</f>
        <v>Alg-C1, Alg-C2</v>
      </c>
    </row>
    <row r="9" spans="1:11" x14ac:dyDescent="0.45">
      <c r="A9" s="12"/>
      <c r="B9" s="11"/>
      <c r="C9" s="10"/>
      <c r="D9" s="10"/>
      <c r="E9" s="10"/>
      <c r="F9" s="28" t="s">
        <v>7</v>
      </c>
      <c r="G9" s="28">
        <v>2</v>
      </c>
      <c r="H9" s="28" t="str">
        <f>IF(INDEX(TP!$B$2:$B$18,MATCH(G9,TP!$A$2:$A$18))=0,"",INDEX(TP!$B$2:$B$18,MATCH(G9,TP!$A$2:$A$18)))</f>
        <v>Les différents types de variables</v>
      </c>
      <c r="I9" s="29" t="str">
        <f>IF(INDEX(TP!$C$2:$C$33,MATCH(G9,TP!$A$2:$A$32))=0,"",INDEX(TP!$C$2:$C$33,MATCH(G9,TP!$A$2:$A$32)))</f>
        <v>Déc-C2</v>
      </c>
    </row>
    <row r="10" spans="1:11" ht="14.65" customHeight="1" x14ac:dyDescent="0.45">
      <c r="A10" s="12"/>
      <c r="B10" s="11"/>
      <c r="C10" s="10"/>
      <c r="D10" s="10"/>
      <c r="E10" s="10"/>
      <c r="F10" s="8" t="s">
        <v>8</v>
      </c>
      <c r="G10" s="8"/>
      <c r="H10" s="30"/>
      <c r="I10" s="31"/>
      <c r="J10" s="32"/>
      <c r="K10" s="32"/>
    </row>
    <row r="11" spans="1:11" ht="14.65" customHeight="1" x14ac:dyDescent="0.45">
      <c r="A11" s="12">
        <f>A8+1</f>
        <v>4</v>
      </c>
      <c r="B11" s="7">
        <f ca="1">C11-TODAY()</f>
        <v>-532</v>
      </c>
      <c r="C11" s="10">
        <f>C8+7</f>
        <v>42632</v>
      </c>
      <c r="D11" s="10" t="s">
        <v>1</v>
      </c>
      <c r="E11" s="10">
        <f>C11+5</f>
        <v>42637</v>
      </c>
      <c r="F11" s="9" t="s">
        <v>6</v>
      </c>
      <c r="G11" s="9"/>
      <c r="H11" s="26" t="str">
        <f>IF(INDEX(Cours!$B$2:$B$100,MATCH(A11,Cours!$A$2:$A$101))=0,"",INDEX(Cours!$B$2:$B$100,MATCH(A11,Cours!$A$2:$A$101)))</f>
        <v>04-Introduction à l'algorithme</v>
      </c>
      <c r="I11" s="27" t="str">
        <f>IF(INDEX(Cours!$C$2:$C$100,MATCH(A11,Cours!$A$2:$A$101))=0,"",INDEX(Cours!$C$2:$C$100,MATCH(A11,Cours!$A$2:$A$101)))</f>
        <v>Alg-C1, Alg-C2</v>
      </c>
      <c r="J11" s="32"/>
      <c r="K11" s="32"/>
    </row>
    <row r="12" spans="1:11" x14ac:dyDescent="0.45">
      <c r="A12" s="12"/>
      <c r="B12" s="7"/>
      <c r="C12" s="10"/>
      <c r="D12" s="10"/>
      <c r="E12" s="10"/>
      <c r="F12" s="28" t="s">
        <v>7</v>
      </c>
      <c r="G12" s="28">
        <v>2</v>
      </c>
      <c r="H12" s="28" t="str">
        <f>IF(INDEX(TP!$B$2:$B$18,MATCH(G12,TP!$A$2:$A$18))=0,"",INDEX(TP!$B$2:$B$18,MATCH(G12,TP!$A$2:$A$18)))</f>
        <v>Les différents types de variables</v>
      </c>
      <c r="I12" s="29" t="str">
        <f>IF(INDEX(TP!$C$2:$C$33,MATCH(G12,TP!$A$2:$A$32))=0,"",INDEX(TP!$C$2:$C$33,MATCH(G12,TP!$A$2:$A$32)))</f>
        <v>Déc-C2</v>
      </c>
      <c r="J12" s="32"/>
      <c r="K12" s="32"/>
    </row>
    <row r="13" spans="1:11" ht="14.65" customHeight="1" x14ac:dyDescent="0.45">
      <c r="A13" s="12"/>
      <c r="B13" s="7"/>
      <c r="C13" s="10"/>
      <c r="D13" s="10"/>
      <c r="E13" s="10"/>
      <c r="F13" s="8" t="s">
        <v>8</v>
      </c>
      <c r="G13" s="8"/>
      <c r="H13" s="30"/>
      <c r="I13" s="31"/>
      <c r="J13" s="32"/>
      <c r="K13" s="32"/>
    </row>
    <row r="14" spans="1:11" ht="14.65" customHeight="1" x14ac:dyDescent="0.45">
      <c r="A14" s="12">
        <f>A11+1</f>
        <v>5</v>
      </c>
      <c r="B14" s="11">
        <f ca="1">C14-TODAY()</f>
        <v>-525</v>
      </c>
      <c r="C14" s="10">
        <f>C11+7</f>
        <v>42639</v>
      </c>
      <c r="D14" s="10" t="s">
        <v>1</v>
      </c>
      <c r="E14" s="10">
        <f>C14+5</f>
        <v>42644</v>
      </c>
      <c r="F14" s="9" t="s">
        <v>6</v>
      </c>
      <c r="G14" s="9"/>
      <c r="H14" s="26" t="str">
        <f>IF(INDEX(Cours!$B$2:$B$100,MATCH(A14,Cours!$A$2:$A$101))=0,"",INDEX(Cours!$B$2:$B$100,MATCH(A14,Cours!$A$2:$A$101)))</f>
        <v>05-Variant et invariant de boucle</v>
      </c>
      <c r="I14" s="27" t="str">
        <f>IF(INDEX(Cours!$C$2:$C$100,MATCH(A14,Cours!$A$2:$A$101))=0,"",INDEX(Cours!$C$2:$C$100,MATCH(A14,Cours!$A$2:$A$101)))</f>
        <v>Alg-C6, Alg-C7</v>
      </c>
      <c r="J14" s="32"/>
      <c r="K14" s="32"/>
    </row>
    <row r="15" spans="1:11" x14ac:dyDescent="0.45">
      <c r="A15" s="12"/>
      <c r="B15" s="11"/>
      <c r="C15" s="10"/>
      <c r="D15" s="10"/>
      <c r="E15" s="10"/>
      <c r="F15" s="28" t="s">
        <v>7</v>
      </c>
      <c r="G15" s="28">
        <v>3</v>
      </c>
      <c r="H15" s="28" t="str">
        <f>IF(INDEX(TP!$B$2:$B$18,MATCH(G15,TP!$A$2:$A$18))=0,"",INDEX(TP!$B$2:$B$18,MATCH(G15,TP!$A$2:$A$18)))</f>
        <v>Algorithme et programmation</v>
      </c>
      <c r="I15" s="29" t="str">
        <f>IF(INDEX(TP!$C$2:$C$33,MATCH(G15,TP!$A$2:$A$32))=0,"",INDEX(TP!$C$2:$C$33,MATCH(G15,TP!$A$2:$A$32)))</f>
        <v>Alg-C1, Alg-C2</v>
      </c>
      <c r="J15" s="32"/>
      <c r="K15" s="32"/>
    </row>
    <row r="16" spans="1:11" ht="14.65" customHeight="1" x14ac:dyDescent="0.45">
      <c r="A16" s="12"/>
      <c r="B16" s="11"/>
      <c r="C16" s="10"/>
      <c r="D16" s="10"/>
      <c r="E16" s="10"/>
      <c r="F16" s="8" t="s">
        <v>8</v>
      </c>
      <c r="G16" s="8"/>
      <c r="H16" s="30"/>
      <c r="I16" s="31"/>
      <c r="J16" s="32"/>
      <c r="K16" s="33"/>
    </row>
    <row r="17" spans="1:11" ht="14.65" customHeight="1" x14ac:dyDescent="0.45">
      <c r="A17" s="12">
        <f>A14+1</f>
        <v>6</v>
      </c>
      <c r="B17" s="11">
        <f ca="1">C17-TODAY()</f>
        <v>-518</v>
      </c>
      <c r="C17" s="10">
        <f>C14+7</f>
        <v>42646</v>
      </c>
      <c r="D17" s="10" t="s">
        <v>1</v>
      </c>
      <c r="E17" s="10">
        <f>C17+5</f>
        <v>42651</v>
      </c>
      <c r="F17" s="9" t="s">
        <v>6</v>
      </c>
      <c r="G17" s="9"/>
      <c r="H17" s="26" t="str">
        <f>IF(INDEX(Cours!$B$2:$B$100,MATCH(A17,Cours!$A$2:$A$101))=0,"",INDEX(Cours!$B$2:$B$100,MATCH(A17,Cours!$A$2:$A$101)))</f>
        <v>06-Complexité d'algorithmes</v>
      </c>
      <c r="I17" s="27" t="str">
        <f>IF(INDEX(Cours!$C$2:$C$100,MATCH(A17,Cours!$A$2:$A$101))=0,"",INDEX(Cours!$C$2:$C$100,MATCH(A17,Cours!$A$2:$A$101)))</f>
        <v>Alg-C6, Alg-C7</v>
      </c>
      <c r="J17" s="32"/>
      <c r="K17" s="32"/>
    </row>
    <row r="18" spans="1:11" x14ac:dyDescent="0.45">
      <c r="A18" s="12"/>
      <c r="B18" s="11"/>
      <c r="C18" s="10"/>
      <c r="D18" s="10"/>
      <c r="E18" s="10"/>
      <c r="F18" s="28" t="s">
        <v>7</v>
      </c>
      <c r="G18" s="28">
        <v>3</v>
      </c>
      <c r="H18" s="28" t="str">
        <f>IF(INDEX(TP!$B$2:$B$18,MATCH(G18,TP!$A$2:$A$18))=0,"",INDEX(TP!$B$2:$B$18,MATCH(G18,TP!$A$2:$A$18)))</f>
        <v>Algorithme et programmation</v>
      </c>
      <c r="I18" s="29" t="str">
        <f>IF(INDEX(TP!$C$2:$C$33,MATCH(G18,TP!$A$2:$A$32))=0,"",INDEX(TP!$C$2:$C$33,MATCH(G18,TP!$A$2:$A$32)))</f>
        <v>Alg-C1, Alg-C2</v>
      </c>
      <c r="J18" s="32"/>
      <c r="K18" s="32"/>
    </row>
    <row r="19" spans="1:11" ht="14.65" customHeight="1" x14ac:dyDescent="0.45">
      <c r="A19" s="12"/>
      <c r="B19" s="11"/>
      <c r="C19" s="10"/>
      <c r="D19" s="10"/>
      <c r="E19" s="10"/>
      <c r="F19" s="8" t="s">
        <v>8</v>
      </c>
      <c r="G19" s="8"/>
      <c r="H19" s="30"/>
      <c r="I19" s="31"/>
      <c r="J19" s="32"/>
      <c r="K19" s="32"/>
    </row>
    <row r="20" spans="1:11" ht="29.2" customHeight="1" x14ac:dyDescent="0.45">
      <c r="A20" s="6">
        <f>A17+1</f>
        <v>7</v>
      </c>
      <c r="B20" s="11">
        <f ca="1">C20-TODAY()</f>
        <v>-511</v>
      </c>
      <c r="C20" s="5">
        <f>C17+7</f>
        <v>42653</v>
      </c>
      <c r="D20" s="5" t="s">
        <v>1</v>
      </c>
      <c r="E20" s="5">
        <f>C20+5</f>
        <v>42658</v>
      </c>
      <c r="F20" s="9" t="s">
        <v>6</v>
      </c>
      <c r="G20" s="9"/>
      <c r="H20" s="26" t="str">
        <f>IF(INDEX(Cours!$B$2:$B$100,MATCH(A20,Cours!$A$2:$A$101))=0,"",INDEX(Cours!$B$2:$B$100,MATCH(A20,Cours!$A$2:$A$101)))</f>
        <v>07-Instruction conditionnelle
Structures de test</v>
      </c>
      <c r="I20" s="27" t="str">
        <f>IF(INDEX(Cours!$C$2:$C$100,MATCH(A20,Cours!$A$2:$A$101))=0,"",INDEX(Cours!$C$2:$C$100,MATCH(A20,Cours!$A$2:$A$101)))</f>
        <v>Alg-C5</v>
      </c>
      <c r="J20" s="32"/>
      <c r="K20" s="33"/>
    </row>
    <row r="21" spans="1:11" x14ac:dyDescent="0.45">
      <c r="A21" s="6"/>
      <c r="B21" s="11"/>
      <c r="C21" s="5"/>
      <c r="D21" s="5"/>
      <c r="E21" s="5"/>
      <c r="F21" s="28" t="s">
        <v>7</v>
      </c>
      <c r="G21" s="28">
        <v>4</v>
      </c>
      <c r="H21" s="28" t="str">
        <f>IF(INDEX(TP!$B$2:$B$18,MATCH(G21,TP!$A$2:$A$18))=0,"",INDEX(TP!$B$2:$B$18,MATCH(G21,TP!$A$2:$A$18)))</f>
        <v>Boucles et complexité</v>
      </c>
      <c r="I21" s="29" t="str">
        <f>IF(INDEX(TP!$C$2:$C$33,MATCH(G21,TP!$A$2:$A$32))=0,"",INDEX(TP!$C$2:$C$33,MATCH(G21,TP!$A$2:$A$32)))</f>
        <v>Alg-C6, Alg-C7</v>
      </c>
      <c r="J21" s="32"/>
      <c r="K21" s="33"/>
    </row>
    <row r="22" spans="1:11" ht="14.65" customHeight="1" x14ac:dyDescent="0.45">
      <c r="A22" s="6"/>
      <c r="B22" s="11"/>
      <c r="C22" s="5"/>
      <c r="D22" s="5"/>
      <c r="E22" s="5"/>
      <c r="F22" s="4" t="s">
        <v>8</v>
      </c>
      <c r="G22" s="4"/>
      <c r="H22" s="35"/>
      <c r="I22" s="36"/>
      <c r="J22" s="32"/>
      <c r="K22" s="33"/>
    </row>
    <row r="23" spans="1:11" ht="14.65" customHeight="1" x14ac:dyDescent="0.45">
      <c r="A23" s="6"/>
      <c r="B23" s="6"/>
      <c r="C23" s="34">
        <f>C20+7</f>
        <v>42660</v>
      </c>
      <c r="D23" s="34" t="s">
        <v>1</v>
      </c>
      <c r="E23" s="34">
        <f>C23+5</f>
        <v>42665</v>
      </c>
      <c r="F23" s="3" t="s">
        <v>9</v>
      </c>
      <c r="G23" s="3"/>
      <c r="H23" s="3"/>
      <c r="I23" s="3"/>
      <c r="J23" s="32"/>
      <c r="K23" s="32"/>
    </row>
    <row r="24" spans="1:11" x14ac:dyDescent="0.45">
      <c r="A24" s="2"/>
      <c r="B24" s="2"/>
      <c r="C24" s="37">
        <f>C23+7</f>
        <v>42667</v>
      </c>
      <c r="D24" s="37" t="s">
        <v>1</v>
      </c>
      <c r="E24" s="37">
        <f>C24+5</f>
        <v>42672</v>
      </c>
      <c r="F24" s="3"/>
      <c r="G24" s="3"/>
      <c r="H24" s="3"/>
      <c r="I24" s="3"/>
      <c r="J24" s="32"/>
      <c r="K24" s="32"/>
    </row>
    <row r="25" spans="1:11" ht="29.2" customHeight="1" x14ac:dyDescent="0.45">
      <c r="A25" s="2">
        <v>8</v>
      </c>
      <c r="B25" s="11">
        <f ca="1">C25-TODAY()</f>
        <v>-490</v>
      </c>
      <c r="C25" s="1">
        <f>C24+7</f>
        <v>42674</v>
      </c>
      <c r="D25" s="1" t="s">
        <v>1</v>
      </c>
      <c r="E25" s="1">
        <f>C25+5</f>
        <v>42679</v>
      </c>
      <c r="F25" s="9" t="s">
        <v>6</v>
      </c>
      <c r="G25" s="9"/>
      <c r="H25" s="26" t="str">
        <f>IF(INDEX(Cours!$B$2:$B$100,MATCH(A25,Cours!$A$2:$A$101))=0,"",INDEX(Cours!$B$2:$B$100,MATCH(A25,Cours!$A$2:$A$101)))</f>
        <v>08-Traitement de listes
Import/export de fichiers</v>
      </c>
      <c r="I25" s="27" t="str">
        <f>IF(INDEX(Cours!$C$2:$C$100,MATCH(A25,Cours!$A$2:$A$101))=0,"",INDEX(Cours!$C$2:$C$100,MATCH(A25,Cours!$A$2:$A$101)))</f>
        <v>Alg-C12</v>
      </c>
    </row>
    <row r="26" spans="1:11" x14ac:dyDescent="0.45">
      <c r="A26" s="2"/>
      <c r="B26" s="11"/>
      <c r="C26" s="1"/>
      <c r="D26" s="1"/>
      <c r="E26" s="1"/>
      <c r="F26" s="28" t="s">
        <v>7</v>
      </c>
      <c r="G26" s="28">
        <v>4</v>
      </c>
      <c r="H26" s="28" t="str">
        <f>IF(INDEX(TP!$B$2:$B$18,MATCH(G26,TP!$A$2:$A$18))=0,"",INDEX(TP!$B$2:$B$18,MATCH(G26,TP!$A$2:$A$18)))</f>
        <v>Boucles et complexité</v>
      </c>
      <c r="I26" s="29" t="str">
        <f>IF(INDEX(TP!$C$2:$C$33,MATCH(G26,TP!$A$2:$A$32))=0,"",INDEX(TP!$C$2:$C$33,MATCH(G26,TP!$A$2:$A$32)))</f>
        <v>Alg-C6, Alg-C7</v>
      </c>
    </row>
    <row r="27" spans="1:11" ht="14.65" customHeight="1" x14ac:dyDescent="0.45">
      <c r="A27" s="2"/>
      <c r="B27" s="11"/>
      <c r="C27" s="1"/>
      <c r="D27" s="1"/>
      <c r="E27" s="1"/>
      <c r="F27" s="8" t="s">
        <v>8</v>
      </c>
      <c r="G27" s="8"/>
      <c r="H27" s="30"/>
      <c r="I27" s="31"/>
    </row>
    <row r="28" spans="1:11" ht="14.65" customHeight="1" x14ac:dyDescent="0.45">
      <c r="A28" s="12">
        <f>A25+1</f>
        <v>9</v>
      </c>
      <c r="B28" s="11">
        <f ca="1">C28-TODAY()</f>
        <v>-483</v>
      </c>
      <c r="C28" s="10">
        <f>C25+7</f>
        <v>42681</v>
      </c>
      <c r="D28" s="10" t="s">
        <v>1</v>
      </c>
      <c r="E28" s="10">
        <f>C28+5</f>
        <v>42686</v>
      </c>
      <c r="F28" s="9" t="s">
        <v>6</v>
      </c>
      <c r="G28" s="9"/>
      <c r="H28" s="26" t="str">
        <f>IF(INDEX(Cours!$B$2:$B$100,MATCH(A28,Cours!$A$2:$A$101))=0,"",INDEX(Cours!$B$2:$B$100,MATCH(A28,Cours!$A$2:$A$101)))</f>
        <v>09-Algorithmes itératifs et récursifs</v>
      </c>
      <c r="I28" s="27" t="str">
        <f>IF(INDEX(Cours!$C$2:$C$100,MATCH(A28,Cours!$A$2:$A$101))=0,"",INDEX(Cours!$C$2:$C$100,MATCH(A28,Cours!$A$2:$A$101)))</f>
        <v>Alg-C3</v>
      </c>
    </row>
    <row r="29" spans="1:11" x14ac:dyDescent="0.45">
      <c r="A29" s="12"/>
      <c r="B29" s="11"/>
      <c r="C29" s="10"/>
      <c r="D29" s="10"/>
      <c r="E29" s="10"/>
      <c r="F29" s="28" t="s">
        <v>7</v>
      </c>
      <c r="G29" s="28">
        <v>5</v>
      </c>
      <c r="H29" s="28" t="str">
        <f>IF(INDEX(TP!$B$2:$B$18,MATCH(G29,TP!$A$2:$A$18))=0,"",INDEX(TP!$B$2:$B$18,MATCH(G29,TP!$A$2:$A$18)))</f>
        <v>Tests et recherches, manipulation de liste</v>
      </c>
      <c r="I29" s="29" t="str">
        <f>IF(INDEX(TP!$C$2:$C$33,MATCH(G29,TP!$A$2:$A$32))=0,"",INDEX(TP!$C$2:$C$33,MATCH(G29,TP!$A$2:$A$32)))</f>
        <v>Alg-C5</v>
      </c>
    </row>
    <row r="30" spans="1:11" ht="14.65" customHeight="1" x14ac:dyDescent="0.45">
      <c r="A30" s="12"/>
      <c r="B30" s="11"/>
      <c r="C30" s="10"/>
      <c r="D30" s="10"/>
      <c r="E30" s="10"/>
      <c r="F30" s="8" t="s">
        <v>8</v>
      </c>
      <c r="G30" s="8"/>
      <c r="H30" s="30"/>
      <c r="I30" s="31"/>
    </row>
    <row r="31" spans="1:11" ht="14.65" customHeight="1" x14ac:dyDescent="0.45">
      <c r="A31" s="12">
        <f>A28+1</f>
        <v>10</v>
      </c>
      <c r="B31" s="11">
        <f ca="1">C31-TODAY()</f>
        <v>-476</v>
      </c>
      <c r="C31" s="10">
        <f>C28+7</f>
        <v>42688</v>
      </c>
      <c r="D31" s="10" t="s">
        <v>1</v>
      </c>
      <c r="E31" s="10">
        <f>C31+5</f>
        <v>42693</v>
      </c>
      <c r="F31" s="9" t="s">
        <v>6</v>
      </c>
      <c r="G31" s="9"/>
      <c r="H31" s="26" t="str">
        <f>IF(INDEX(Cours!$B$2:$B$100,MATCH(A31,Cours!$A$2:$A$101))=0,"",INDEX(Cours!$B$2:$B$100,MATCH(A31,Cours!$A$2:$A$101)))</f>
        <v>10-Fonctions et dichotomie</v>
      </c>
      <c r="I31" s="27" t="str">
        <f>IF(INDEX(Cours!$C$2:$C$100,MATCH(A31,Cours!$A$2:$A$101))=0,"",INDEX(Cours!$C$2:$C$100,MATCH(A31,Cours!$A$2:$A$101)))</f>
        <v>Alg-C10,Alg-C14</v>
      </c>
    </row>
    <row r="32" spans="1:11" x14ac:dyDescent="0.45">
      <c r="A32" s="12"/>
      <c r="B32" s="11"/>
      <c r="C32" s="10"/>
      <c r="D32" s="10"/>
      <c r="E32" s="10"/>
      <c r="F32" s="28" t="s">
        <v>7</v>
      </c>
      <c r="G32" s="28">
        <v>5</v>
      </c>
      <c r="H32" s="28" t="str">
        <f>IF(INDEX(TP!$B$2:$B$18,MATCH(G32,TP!$A$2:$A$18))=0,"",INDEX(TP!$B$2:$B$18,MATCH(G32,TP!$A$2:$A$18)))</f>
        <v>Tests et recherches, manipulation de liste</v>
      </c>
      <c r="I32" s="29" t="str">
        <f>IF(INDEX(TP!$C$2:$C$33,MATCH(G32,TP!$A$2:$A$32))=0,"",INDEX(TP!$C$2:$C$33,MATCH(G32,TP!$A$2:$A$32)))</f>
        <v>Alg-C5</v>
      </c>
    </row>
    <row r="33" spans="1:9" ht="14.65" customHeight="1" x14ac:dyDescent="0.45">
      <c r="A33" s="12"/>
      <c r="B33" s="11"/>
      <c r="C33" s="10"/>
      <c r="D33" s="10"/>
      <c r="E33" s="10"/>
      <c r="F33" s="8" t="s">
        <v>8</v>
      </c>
      <c r="G33" s="8"/>
      <c r="H33" s="30"/>
      <c r="I33" s="31"/>
    </row>
    <row r="34" spans="1:9" ht="14.65" customHeight="1" x14ac:dyDescent="0.45">
      <c r="A34" s="12">
        <f>A31+1</f>
        <v>11</v>
      </c>
      <c r="B34" s="11">
        <f ca="1">C34-TODAY()</f>
        <v>-469</v>
      </c>
      <c r="C34" s="10">
        <f>C31+7</f>
        <v>42695</v>
      </c>
      <c r="D34" s="10" t="s">
        <v>1</v>
      </c>
      <c r="E34" s="10">
        <f>C34+5</f>
        <v>42700</v>
      </c>
      <c r="F34" s="9" t="s">
        <v>6</v>
      </c>
      <c r="G34" s="9"/>
      <c r="H34" s="26" t="str">
        <f>IF(INDEX(Cours!$B$2:$B$100,MATCH(A34,Cours!$A$2:$A$101))=0,"",INDEX(Cours!$B$2:$B$100,MATCH(A34,Cours!$A$2:$A$101)))</f>
        <v>DS Cours</v>
      </c>
      <c r="I34" s="27" t="str">
        <f>IF(INDEX(Cours!$C$2:$C$100,MATCH(A34,Cours!$A$2:$A$101))=0,"",INDEX(Cours!$C$2:$C$100,MATCH(A34,Cours!$A$2:$A$101)))</f>
        <v/>
      </c>
    </row>
    <row r="35" spans="1:9" x14ac:dyDescent="0.45">
      <c r="A35" s="12"/>
      <c r="B35" s="11"/>
      <c r="C35" s="10"/>
      <c r="D35" s="10"/>
      <c r="E35" s="10"/>
      <c r="F35" s="28" t="s">
        <v>7</v>
      </c>
      <c r="G35" s="28">
        <v>5</v>
      </c>
      <c r="H35" s="28" t="str">
        <f>IF(INDEX(TP!$B$2:$B$18,MATCH(G35,TP!$A$2:$A$18))=0,"",INDEX(TP!$B$2:$B$18,MATCH(G35,TP!$A$2:$A$18)))</f>
        <v>Tests et recherches, manipulation de liste</v>
      </c>
      <c r="I35" s="29" t="str">
        <f>IF(INDEX(TP!$C$2:$C$33,MATCH(G35,TP!$A$2:$A$32))=0,"",INDEX(TP!$C$2:$C$33,MATCH(G35,TP!$A$2:$A$32)))</f>
        <v>Alg-C5</v>
      </c>
    </row>
    <row r="36" spans="1:9" ht="14.65" customHeight="1" x14ac:dyDescent="0.45">
      <c r="A36" s="12"/>
      <c r="B36" s="11"/>
      <c r="C36" s="10"/>
      <c r="D36" s="10"/>
      <c r="E36" s="10"/>
      <c r="F36" s="8" t="s">
        <v>8</v>
      </c>
      <c r="G36" s="8"/>
      <c r="H36" s="30"/>
      <c r="I36" s="31"/>
    </row>
    <row r="37" spans="1:9" ht="14.65" customHeight="1" x14ac:dyDescent="0.45">
      <c r="A37" s="12">
        <f>A34+1</f>
        <v>12</v>
      </c>
      <c r="B37" s="11">
        <f ca="1">C37-TODAY()</f>
        <v>-462</v>
      </c>
      <c r="C37" s="10">
        <f>C34+7</f>
        <v>42702</v>
      </c>
      <c r="D37" s="10" t="s">
        <v>1</v>
      </c>
      <c r="E37" s="10">
        <f>C37+5</f>
        <v>42707</v>
      </c>
      <c r="F37" s="9" t="s">
        <v>6</v>
      </c>
      <c r="G37" s="9"/>
      <c r="H37" s="26" t="str">
        <f>IF(INDEX(Cours!$B$2:$B$100,MATCH(A37,Cours!$A$2:$A$101))=0,"",INDEX(Cours!$B$2:$B$100,MATCH(A37,Cours!$A$2:$A$101)))</f>
        <v>11-Calcul des intégrales</v>
      </c>
      <c r="I37" s="27" t="str">
        <f>IF(INDEX(Cours!$C$2:$C$100,MATCH(A37,Cours!$A$2:$A$101))=0,"",INDEX(Cours!$C$2:$C$100,MATCH(A37,Cours!$A$2:$A$101)))</f>
        <v>Alg-C3, Alg-C8, Alg-C9, Alg-C11</v>
      </c>
    </row>
    <row r="38" spans="1:9" x14ac:dyDescent="0.45">
      <c r="A38" s="12"/>
      <c r="B38" s="11"/>
      <c r="C38" s="10"/>
      <c r="D38" s="10"/>
      <c r="E38" s="10"/>
      <c r="F38" s="28" t="s">
        <v>7</v>
      </c>
      <c r="G38" s="28">
        <v>5</v>
      </c>
      <c r="H38" s="28" t="str">
        <f>IF(INDEX(TP!$B$2:$B$18,MATCH(G38,TP!$A$2:$A$18))=0,"",INDEX(TP!$B$2:$B$18,MATCH(G38,TP!$A$2:$A$18)))</f>
        <v>Tests et recherches, manipulation de liste</v>
      </c>
      <c r="I38" s="29" t="str">
        <f>IF(INDEX(TP!$C$2:$C$33,MATCH(G38,TP!$A$2:$A$32))=0,"",INDEX(TP!$C$2:$C$33,MATCH(G38,TP!$A$2:$A$32)))</f>
        <v>Alg-C5</v>
      </c>
    </row>
    <row r="39" spans="1:9" ht="14.65" customHeight="1" x14ac:dyDescent="0.45">
      <c r="A39" s="12"/>
      <c r="B39" s="11"/>
      <c r="C39" s="10"/>
      <c r="D39" s="10"/>
      <c r="E39" s="10"/>
      <c r="F39" s="8" t="s">
        <v>8</v>
      </c>
      <c r="G39" s="8"/>
      <c r="H39" s="30"/>
      <c r="I39" s="31"/>
    </row>
    <row r="40" spans="1:9" ht="14.65" customHeight="1" x14ac:dyDescent="0.45">
      <c r="A40" s="6">
        <f>A37+1</f>
        <v>13</v>
      </c>
      <c r="B40" s="11">
        <f ca="1">C40-TODAY()</f>
        <v>-455</v>
      </c>
      <c r="C40" s="5">
        <f>C37+7</f>
        <v>42709</v>
      </c>
      <c r="D40" s="5" t="s">
        <v>1</v>
      </c>
      <c r="E40" s="5">
        <f>C40+5</f>
        <v>42714</v>
      </c>
      <c r="F40" s="9" t="s">
        <v>6</v>
      </c>
      <c r="G40" s="9"/>
      <c r="H40" s="26" t="str">
        <f>IF(INDEX(Cours!$B$2:$B$100,MATCH(A40,Cours!$A$2:$A$101))=0,"",INDEX(Cours!$B$2:$B$100,MATCH(A40,Cours!$A$2:$A$101)))</f>
        <v>12-Tracé de données</v>
      </c>
      <c r="I40" s="27" t="str">
        <f>IF(INDEX(Cours!$C$2:$C$100,MATCH(A40,Cours!$A$2:$A$101))=0,"",INDEX(Cours!$C$2:$C$100,MATCH(A40,Cours!$A$2:$A$101)))</f>
        <v>Alg-C3, Alg-C8, Alg-C9, Alg-C11</v>
      </c>
    </row>
    <row r="41" spans="1:9" x14ac:dyDescent="0.45">
      <c r="A41" s="6"/>
      <c r="B41" s="11"/>
      <c r="C41" s="5"/>
      <c r="D41" s="5"/>
      <c r="E41" s="5"/>
      <c r="F41" s="28" t="s">
        <v>7</v>
      </c>
      <c r="G41" s="28">
        <v>6</v>
      </c>
      <c r="H41" s="28" t="str">
        <f>IF(INDEX(TP!$B$2:$B$18,MATCH(G41,TP!$A$2:$A$18))=0,"",INDEX(TP!$B$2:$B$18,MATCH(G41,TP!$A$2:$A$18)))</f>
        <v>Import/export de fichiers</v>
      </c>
      <c r="I41" s="29" t="str">
        <f>IF(INDEX(TP!$C$2:$C$33,MATCH(G41,TP!$A$2:$A$32))=0,"",INDEX(TP!$C$2:$C$33,MATCH(G41,TP!$A$2:$A$32)))</f>
        <v xml:space="preserve"> Alg-C12</v>
      </c>
    </row>
    <row r="42" spans="1:9" ht="14.65" customHeight="1" x14ac:dyDescent="0.45">
      <c r="A42" s="6"/>
      <c r="B42" s="11"/>
      <c r="C42" s="5"/>
      <c r="D42" s="5"/>
      <c r="E42" s="5"/>
      <c r="F42" s="4" t="s">
        <v>8</v>
      </c>
      <c r="G42" s="4"/>
      <c r="H42" s="35"/>
      <c r="I42" s="36"/>
    </row>
    <row r="43" spans="1:9" ht="14.65" customHeight="1" x14ac:dyDescent="0.45">
      <c r="A43" s="12"/>
      <c r="B43" s="12"/>
      <c r="C43" s="24">
        <f>C40+7</f>
        <v>42716</v>
      </c>
      <c r="D43" s="24" t="s">
        <v>1</v>
      </c>
      <c r="E43" s="24">
        <f>C43+5</f>
        <v>42721</v>
      </c>
      <c r="F43" s="3" t="s">
        <v>10</v>
      </c>
      <c r="G43" s="3"/>
      <c r="H43" s="3"/>
      <c r="I43" s="3"/>
    </row>
    <row r="44" spans="1:9" ht="14.65" customHeight="1" x14ac:dyDescent="0.45">
      <c r="A44" s="6"/>
      <c r="B44" s="6"/>
      <c r="C44" s="34">
        <f>C43+7</f>
        <v>42723</v>
      </c>
      <c r="D44" s="34" t="s">
        <v>1</v>
      </c>
      <c r="E44" s="34">
        <f>C44+5</f>
        <v>42728</v>
      </c>
      <c r="F44" s="3" t="s">
        <v>11</v>
      </c>
      <c r="G44" s="3"/>
      <c r="H44" s="3"/>
      <c r="I44" s="3"/>
    </row>
    <row r="45" spans="1:9" x14ac:dyDescent="0.45">
      <c r="A45" s="2"/>
      <c r="B45" s="2"/>
      <c r="C45" s="37">
        <f>C44+7</f>
        <v>42730</v>
      </c>
      <c r="D45" s="37" t="s">
        <v>1</v>
      </c>
      <c r="E45" s="37">
        <f>C45+5</f>
        <v>42735</v>
      </c>
      <c r="F45" s="3"/>
      <c r="G45" s="3"/>
      <c r="H45" s="3"/>
      <c r="I45" s="3"/>
    </row>
    <row r="46" spans="1:9" ht="14.65" customHeight="1" x14ac:dyDescent="0.45">
      <c r="A46" s="2">
        <v>14</v>
      </c>
      <c r="B46" s="11">
        <f ca="1">C46-TODAY()</f>
        <v>-427</v>
      </c>
      <c r="C46" s="1">
        <f>C45+7</f>
        <v>42737</v>
      </c>
      <c r="D46" s="1" t="s">
        <v>1</v>
      </c>
      <c r="E46" s="1">
        <f>C46+5</f>
        <v>42742</v>
      </c>
      <c r="F46" s="9" t="s">
        <v>6</v>
      </c>
      <c r="G46" s="9"/>
      <c r="H46" s="26" t="str">
        <f>IF(INDEX(Cours!$B$2:$B$100,MATCH(A46,Cours!$A$2:$A$101))=0,"",INDEX(Cours!$B$2:$B$100,MATCH(A46,Cours!$A$2:$A$101)))</f>
        <v>Concours blanc</v>
      </c>
      <c r="I46" s="27" t="str">
        <f>IF(INDEX(Cours!$C$2:$C$100,MATCH(A46,Cours!$A$2:$A$101))=0,"",INDEX(Cours!$C$2:$C$100,MATCH(A46,Cours!$A$2:$A$101)))</f>
        <v/>
      </c>
    </row>
    <row r="47" spans="1:9" x14ac:dyDescent="0.45">
      <c r="A47" s="2"/>
      <c r="B47" s="11"/>
      <c r="C47" s="1"/>
      <c r="D47" s="1"/>
      <c r="E47" s="1"/>
      <c r="F47" s="28" t="s">
        <v>7</v>
      </c>
      <c r="G47" s="28">
        <v>6</v>
      </c>
      <c r="H47" s="28" t="str">
        <f>IF(INDEX(TP!$B$2:$B$18,MATCH(G47,TP!$A$2:$A$18))=0,"",INDEX(TP!$B$2:$B$18,MATCH(G47,TP!$A$2:$A$18)))</f>
        <v>Import/export de fichiers</v>
      </c>
      <c r="I47" s="29" t="str">
        <f>IF(INDEX(TP!$C$2:$C$33,MATCH(G47,TP!$A$2:$A$32))=0,"",INDEX(TP!$C$2:$C$33,MATCH(G47,TP!$A$2:$A$32)))</f>
        <v xml:space="preserve"> Alg-C12</v>
      </c>
    </row>
    <row r="48" spans="1:9" ht="14.65" customHeight="1" x14ac:dyDescent="0.45">
      <c r="A48" s="2"/>
      <c r="B48" s="11"/>
      <c r="C48" s="1"/>
      <c r="D48" s="1"/>
      <c r="E48" s="1"/>
      <c r="F48" s="8" t="s">
        <v>8</v>
      </c>
      <c r="G48" s="8"/>
      <c r="H48" s="30"/>
      <c r="I48" s="31"/>
    </row>
    <row r="49" spans="1:9" ht="14.65" customHeight="1" x14ac:dyDescent="0.45">
      <c r="A49" s="12">
        <f>A46+1</f>
        <v>15</v>
      </c>
      <c r="B49" s="11">
        <f ca="1">C49-TODAY()</f>
        <v>-420</v>
      </c>
      <c r="C49" s="10">
        <f>C46+7</f>
        <v>42744</v>
      </c>
      <c r="D49" s="10" t="s">
        <v>1</v>
      </c>
      <c r="E49" s="10">
        <f>C49+5</f>
        <v>42749</v>
      </c>
      <c r="F49" s="9" t="s">
        <v>6</v>
      </c>
      <c r="G49" s="9"/>
      <c r="H49" s="26" t="str">
        <f>IF(INDEX(Cours!$B$2:$B$100,MATCH(A49,Cours!$A$2:$A$101))=0,"",INDEX(Cours!$B$2:$B$100,MATCH(A49,Cours!$A$2:$A$101)))</f>
        <v>13-Introduction à Numpy</v>
      </c>
      <c r="I49" s="27" t="str">
        <f>IF(INDEX(Cours!$C$2:$C$100,MATCH(A49,Cours!$A$2:$A$101))=0,"",INDEX(Cours!$C$2:$C$100,MATCH(A49,Cours!$A$2:$A$101)))</f>
        <v>Ing - C3,Ing - C4</v>
      </c>
    </row>
    <row r="50" spans="1:9" ht="28.5" x14ac:dyDescent="0.45">
      <c r="A50" s="12"/>
      <c r="B50" s="11"/>
      <c r="C50" s="10"/>
      <c r="D50" s="10"/>
      <c r="E50" s="10"/>
      <c r="F50" s="28" t="s">
        <v>7</v>
      </c>
      <c r="G50" s="28">
        <v>7</v>
      </c>
      <c r="H50" s="28" t="str">
        <f>IF(INDEX(TP!$B$2:$B$18,MATCH(G50,TP!$A$2:$A$18))=0,"",INDEX(TP!$B$2:$B$18,MATCH(G50,TP!$A$2:$A$18)))</f>
        <v>Résolution d'équations simples
Régression linéaire</v>
      </c>
      <c r="I50" s="29" t="str">
        <f>IF(INDEX(TP!$C$2:$C$33,MATCH(G50,TP!$A$2:$A$32))=0,"",INDEX(TP!$C$2:$C$33,MATCH(G50,TP!$A$2:$A$32)))</f>
        <v>Alg-C3, Alg-C8, Alg-C9, Alg-C11</v>
      </c>
    </row>
    <row r="51" spans="1:9" ht="14.65" customHeight="1" x14ac:dyDescent="0.45">
      <c r="A51" s="12"/>
      <c r="B51" s="11"/>
      <c r="C51" s="10"/>
      <c r="D51" s="10"/>
      <c r="E51" s="10"/>
      <c r="F51" s="8" t="s">
        <v>8</v>
      </c>
      <c r="G51" s="8"/>
      <c r="H51" s="30"/>
      <c r="I51" s="31"/>
    </row>
    <row r="52" spans="1:9" ht="14.65" customHeight="1" x14ac:dyDescent="0.45">
      <c r="A52" s="12">
        <f>A49+1</f>
        <v>16</v>
      </c>
      <c r="B52" s="11">
        <f ca="1">C52-TODAY()</f>
        <v>-413</v>
      </c>
      <c r="C52" s="10">
        <f>C49+7</f>
        <v>42751</v>
      </c>
      <c r="D52" s="10" t="s">
        <v>1</v>
      </c>
      <c r="E52" s="10">
        <f>C52+5</f>
        <v>42756</v>
      </c>
      <c r="F52" s="9" t="s">
        <v>6</v>
      </c>
      <c r="G52" s="9"/>
      <c r="H52" s="26" t="str">
        <f>IF(INDEX(Cours!$B$2:$B$100,MATCH(A52,Cours!$A$2:$A$101))=0,"",INDEX(Cours!$B$2:$B$100,MATCH(A52,Cours!$A$2:$A$101)))</f>
        <v>14-Numpy: Fonctions complémentaires</v>
      </c>
      <c r="I52" s="27" t="str">
        <f>IF(INDEX(Cours!$C$2:$C$100,MATCH(A52,Cours!$A$2:$A$101))=0,"",INDEX(Cours!$C$2:$C$100,MATCH(A52,Cours!$A$2:$A$101)))</f>
        <v>Ing - C3,Ing - C4</v>
      </c>
    </row>
    <row r="53" spans="1:9" ht="28.5" x14ac:dyDescent="0.45">
      <c r="A53" s="12"/>
      <c r="B53" s="11"/>
      <c r="C53" s="10"/>
      <c r="D53" s="10"/>
      <c r="E53" s="10"/>
      <c r="F53" s="28" t="s">
        <v>7</v>
      </c>
      <c r="G53" s="28">
        <v>7</v>
      </c>
      <c r="H53" s="28" t="str">
        <f>IF(INDEX(TP!$B$2:$B$18,MATCH(G53,TP!$A$2:$A$18))=0,"",INDEX(TP!$B$2:$B$18,MATCH(G53,TP!$A$2:$A$18)))</f>
        <v>Résolution d'équations simples
Régression linéaire</v>
      </c>
      <c r="I53" s="29" t="str">
        <f>IF(INDEX(TP!$C$2:$C$33,MATCH(G53,TP!$A$2:$A$32))=0,"",INDEX(TP!$C$2:$C$33,MATCH(G53,TP!$A$2:$A$32)))</f>
        <v>Alg-C3, Alg-C8, Alg-C9, Alg-C11</v>
      </c>
    </row>
    <row r="54" spans="1:9" ht="14.65" customHeight="1" x14ac:dyDescent="0.45">
      <c r="A54" s="12"/>
      <c r="B54" s="11"/>
      <c r="C54" s="10"/>
      <c r="D54" s="10"/>
      <c r="E54" s="10"/>
      <c r="F54" s="8" t="s">
        <v>8</v>
      </c>
      <c r="G54" s="8"/>
      <c r="H54" s="30"/>
      <c r="I54" s="31"/>
    </row>
    <row r="55" spans="1:9" ht="14.65" customHeight="1" x14ac:dyDescent="0.45">
      <c r="A55" s="55" t="s">
        <v>12</v>
      </c>
      <c r="B55" s="55"/>
      <c r="C55" s="55"/>
      <c r="D55" s="55"/>
      <c r="E55" s="55"/>
      <c r="F55" s="55"/>
      <c r="G55" s="55"/>
      <c r="H55" s="55"/>
      <c r="I55" s="55"/>
    </row>
    <row r="56" spans="1:9" ht="14.65" customHeight="1" x14ac:dyDescent="0.45">
      <c r="A56" s="12">
        <f>A52+1</f>
        <v>17</v>
      </c>
      <c r="B56" s="11">
        <f ca="1">C56-TODAY()</f>
        <v>-406</v>
      </c>
      <c r="C56" s="10">
        <f>C52+7</f>
        <v>42758</v>
      </c>
      <c r="D56" s="10" t="s">
        <v>1</v>
      </c>
      <c r="E56" s="10">
        <f>C56+5</f>
        <v>42763</v>
      </c>
      <c r="F56" s="9" t="s">
        <v>6</v>
      </c>
      <c r="G56" s="9"/>
      <c r="H56" s="26" t="str">
        <f>IF(INDEX(Cours!$B$2:$B$100,MATCH(A56,Cours!$A$2:$A$101))=0,"",INDEX(Cours!$B$2:$B$100,MATCH(A56,Cours!$A$2:$A$101)))</f>
        <v>TD</v>
      </c>
      <c r="I56" s="27" t="str">
        <f>IF(INDEX(Cours!$C$2:$C$100,MATCH(A56,Cours!$A$2:$A$101))=0,"",INDEX(Cours!$C$2:$C$100,MATCH(A56,Cours!$A$2:$A$101)))</f>
        <v/>
      </c>
    </row>
    <row r="57" spans="1:9" ht="28.5" x14ac:dyDescent="0.45">
      <c r="A57" s="12"/>
      <c r="B57" s="11"/>
      <c r="C57" s="10"/>
      <c r="D57" s="10"/>
      <c r="E57" s="10"/>
      <c r="F57" s="28" t="s">
        <v>7</v>
      </c>
      <c r="G57" s="28">
        <v>9</v>
      </c>
      <c r="H57" s="28" t="str">
        <f>IF(INDEX(TP!$B$2:$B$18,MATCH(G57,TP!$A$2:$A$18))=0,"",INDEX(TP!$B$2:$B$18,MATCH(G57,TP!$A$2:$A$18)))</f>
        <v>Calcul d'intégrale
Tracé d'équations et de fonctions</v>
      </c>
      <c r="I57" s="29" t="str">
        <f>IF(INDEX(TP!$C$2:$C$33,MATCH(G57,TP!$A$2:$A$32))=0,"",INDEX(TP!$C$2:$C$33,MATCH(G57,TP!$A$2:$A$32)))</f>
        <v>Alg-C3, Alg-C8, Alg-C9, Alg-C11</v>
      </c>
    </row>
    <row r="58" spans="1:9" ht="14.65" customHeight="1" x14ac:dyDescent="0.45">
      <c r="A58" s="12"/>
      <c r="B58" s="11"/>
      <c r="C58" s="10"/>
      <c r="D58" s="10"/>
      <c r="E58" s="10"/>
      <c r="F58" s="8" t="s">
        <v>8</v>
      </c>
      <c r="G58" s="8"/>
      <c r="H58" s="30"/>
      <c r="I58" s="31"/>
    </row>
    <row r="59" spans="1:9" ht="14.65" customHeight="1" x14ac:dyDescent="0.45">
      <c r="A59" s="12">
        <f>A56+1</f>
        <v>18</v>
      </c>
      <c r="B59" s="11">
        <f ca="1">C59-TODAY()</f>
        <v>-399</v>
      </c>
      <c r="C59" s="10">
        <f>C56+7</f>
        <v>42765</v>
      </c>
      <c r="D59" s="10" t="s">
        <v>1</v>
      </c>
      <c r="E59" s="10">
        <f>C59+5</f>
        <v>42770</v>
      </c>
      <c r="F59" s="9" t="s">
        <v>6</v>
      </c>
      <c r="G59" s="9"/>
      <c r="H59" s="26" t="str">
        <f>IF(INDEX(Cours!$B$2:$B$100,MATCH(A59,Cours!$A$2:$A$101))=0,"",INDEX(Cours!$B$2:$B$100,MATCH(A59,Cours!$A$2:$A$101)))</f>
        <v>15-Méthode de Newton</v>
      </c>
      <c r="I59" s="27" t="str">
        <f>IF(INDEX(Cours!$C$2:$C$100,MATCH(A59,Cours!$A$2:$A$101))=0,"",INDEX(Cours!$C$2:$C$100,MATCH(A59,Cours!$A$2:$A$101)))</f>
        <v>Ing-C1, Ing-C2, Ing-C3, Ing-C4, Ing-C5</v>
      </c>
    </row>
    <row r="60" spans="1:9" ht="28.5" x14ac:dyDescent="0.45">
      <c r="A60" s="12"/>
      <c r="B60" s="11"/>
      <c r="C60" s="10"/>
      <c r="D60" s="10"/>
      <c r="E60" s="10"/>
      <c r="F60" s="28" t="s">
        <v>7</v>
      </c>
      <c r="G60" s="28">
        <v>9</v>
      </c>
      <c r="H60" s="28" t="str">
        <f>IF(INDEX(TP!$B$2:$B$18,MATCH(G60,TP!$A$2:$A$18))=0,"",INDEX(TP!$B$2:$B$18,MATCH(G60,TP!$A$2:$A$18)))</f>
        <v>Calcul d'intégrale
Tracé d'équations et de fonctions</v>
      </c>
      <c r="I60" s="29" t="str">
        <f>IF(INDEX(TP!$C$2:$C$33,MATCH(G60,TP!$A$2:$A$32))=0,"",INDEX(TP!$C$2:$C$33,MATCH(G60,TP!$A$2:$A$32)))</f>
        <v>Alg-C3, Alg-C8, Alg-C9, Alg-C11</v>
      </c>
    </row>
    <row r="61" spans="1:9" ht="14.65" customHeight="1" x14ac:dyDescent="0.45">
      <c r="A61" s="12"/>
      <c r="B61" s="11"/>
      <c r="C61" s="10"/>
      <c r="D61" s="10"/>
      <c r="E61" s="10"/>
      <c r="F61" s="8" t="s">
        <v>8</v>
      </c>
      <c r="G61" s="8"/>
      <c r="H61" s="30"/>
      <c r="I61" s="31"/>
    </row>
    <row r="62" spans="1:9" ht="14.65" customHeight="1" x14ac:dyDescent="0.45">
      <c r="A62" s="12">
        <f>A59+1</f>
        <v>19</v>
      </c>
      <c r="B62" s="11">
        <f ca="1">C62-TODAY()</f>
        <v>-392</v>
      </c>
      <c r="C62" s="10">
        <f>C59+7</f>
        <v>42772</v>
      </c>
      <c r="D62" s="10" t="s">
        <v>1</v>
      </c>
      <c r="E62" s="10">
        <f>C62+5</f>
        <v>42777</v>
      </c>
      <c r="F62" s="9" t="s">
        <v>6</v>
      </c>
      <c r="G62" s="9"/>
      <c r="H62" s="26" t="str">
        <f>IF(INDEX(Cours!$B$2:$B$100,MATCH(A62,Cours!$A$2:$A$101))=0,"",INDEX(Cours!$B$2:$B$100,MATCH(A62,Cours!$A$2:$A$101)))</f>
        <v/>
      </c>
      <c r="I62" s="27" t="str">
        <f>IF(INDEX(Cours!$C$2:$C$100,MATCH(A62,Cours!$A$2:$A$101))=0,"",INDEX(Cours!$C$2:$C$100,MATCH(A62,Cours!$A$2:$A$101)))</f>
        <v/>
      </c>
    </row>
    <row r="63" spans="1:9" ht="28.5" x14ac:dyDescent="0.45">
      <c r="A63" s="12"/>
      <c r="B63" s="11"/>
      <c r="C63" s="10"/>
      <c r="D63" s="10"/>
      <c r="E63" s="10"/>
      <c r="F63" s="28" t="s">
        <v>7</v>
      </c>
      <c r="G63" s="28">
        <v>10</v>
      </c>
      <c r="H63" s="28" t="str">
        <f>IF(INDEX(TP!$B$2:$B$18,MATCH(G63,TP!$A$2:$A$18))=0,"",INDEX(TP!$B$2:$B$18,MATCH(G63,TP!$A$2:$A$18)))</f>
        <v>Problème stationnaire à une dimension
Dichotomie/Newton</v>
      </c>
      <c r="I63" s="29" t="str">
        <f>IF(INDEX(TP!$C$2:$C$33,MATCH(G63,TP!$A$2:$A$32))=0,"",INDEX(TP!$C$2:$C$33,MATCH(G63,TP!$A$2:$A$32)))</f>
        <v>Ing-C1, Ing-C2, Ing-C3, Ing-C4, Ing-C5</v>
      </c>
    </row>
    <row r="64" spans="1:9" ht="14.65" customHeight="1" x14ac:dyDescent="0.45">
      <c r="A64" s="12"/>
      <c r="B64" s="11"/>
      <c r="C64" s="10"/>
      <c r="D64" s="10"/>
      <c r="E64" s="10"/>
      <c r="F64" s="8" t="s">
        <v>8</v>
      </c>
      <c r="G64" s="8"/>
      <c r="H64" s="30"/>
      <c r="I64" s="31"/>
    </row>
    <row r="65" spans="1:9" ht="14.65" customHeight="1" x14ac:dyDescent="0.45">
      <c r="A65" s="6">
        <f>A62+1</f>
        <v>20</v>
      </c>
      <c r="B65" s="11">
        <f ca="1">C65-TODAY()</f>
        <v>-385</v>
      </c>
      <c r="C65" s="5">
        <f>C62+7</f>
        <v>42779</v>
      </c>
      <c r="D65" s="5" t="s">
        <v>1</v>
      </c>
      <c r="E65" s="5">
        <f>C65+5</f>
        <v>42784</v>
      </c>
      <c r="F65" s="9" t="s">
        <v>6</v>
      </c>
      <c r="G65" s="9"/>
      <c r="H65" s="26" t="str">
        <f>IF(INDEX(Cours!$B$2:$B$100,MATCH(A65,Cours!$A$2:$A$101))=0,"",INDEX(Cours!$B$2:$B$100,MATCH(A65,Cours!$A$2:$A$101)))</f>
        <v>16-Méthode d'Euler</v>
      </c>
      <c r="I65" s="27" t="str">
        <f>IF(INDEX(Cours!$C$2:$C$100,MATCH(A65,Cours!$A$2:$A$101))=0,"",INDEX(Cours!$C$2:$C$100,MATCH(A65,Cours!$A$2:$A$101)))</f>
        <v>Ing-C1, Ing-C2, Ing-C3, Ing-C4, Ing-C5</v>
      </c>
    </row>
    <row r="66" spans="1:9" ht="28.5" x14ac:dyDescent="0.45">
      <c r="A66" s="6"/>
      <c r="B66" s="11"/>
      <c r="C66" s="5"/>
      <c r="D66" s="5"/>
      <c r="E66" s="5"/>
      <c r="F66" s="28" t="s">
        <v>7</v>
      </c>
      <c r="G66" s="28">
        <v>10</v>
      </c>
      <c r="H66" s="28" t="str">
        <f>IF(INDEX(TP!$B$2:$B$18,MATCH(G66,TP!$A$2:$A$18))=0,"",INDEX(TP!$B$2:$B$18,MATCH(G66,TP!$A$2:$A$18)))</f>
        <v>Problème stationnaire à une dimension
Dichotomie/Newton</v>
      </c>
      <c r="I66" s="29" t="str">
        <f>IF(INDEX(TP!$C$2:$C$33,MATCH(G66,TP!$A$2:$A$32))=0,"",INDEX(TP!$C$2:$C$33,MATCH(G66,TP!$A$2:$A$32)))</f>
        <v>Ing-C1, Ing-C2, Ing-C3, Ing-C4, Ing-C5</v>
      </c>
    </row>
    <row r="67" spans="1:9" ht="14.65" customHeight="1" x14ac:dyDescent="0.45">
      <c r="A67" s="6"/>
      <c r="B67" s="11"/>
      <c r="C67" s="5"/>
      <c r="D67" s="5"/>
      <c r="E67" s="5"/>
      <c r="F67" s="8" t="s">
        <v>8</v>
      </c>
      <c r="G67" s="8"/>
      <c r="H67" s="35"/>
      <c r="I67" s="36"/>
    </row>
    <row r="68" spans="1:9" ht="14.65" customHeight="1" x14ac:dyDescent="0.45">
      <c r="A68" s="6"/>
      <c r="B68" s="6"/>
      <c r="C68" s="34">
        <f>C65+7</f>
        <v>42786</v>
      </c>
      <c r="D68" s="34" t="s">
        <v>1</v>
      </c>
      <c r="E68" s="34">
        <f>C68+5</f>
        <v>42791</v>
      </c>
      <c r="F68" s="3" t="s">
        <v>13</v>
      </c>
      <c r="G68" s="3"/>
      <c r="H68" s="3"/>
      <c r="I68" s="3"/>
    </row>
    <row r="69" spans="1:9" x14ac:dyDescent="0.45">
      <c r="A69" s="2"/>
      <c r="B69" s="2"/>
      <c r="C69" s="37">
        <f>C68+7</f>
        <v>42793</v>
      </c>
      <c r="D69" s="37" t="s">
        <v>1</v>
      </c>
      <c r="E69" s="37">
        <f>C69+5</f>
        <v>42798</v>
      </c>
      <c r="F69" s="3"/>
      <c r="G69" s="3"/>
      <c r="H69" s="3"/>
      <c r="I69" s="3"/>
    </row>
    <row r="70" spans="1:9" ht="14.65" customHeight="1" x14ac:dyDescent="0.45">
      <c r="A70" s="2">
        <v>21</v>
      </c>
      <c r="B70" s="11">
        <f ca="1">C70-TODAY()</f>
        <v>-364</v>
      </c>
      <c r="C70" s="1">
        <f>C69+7</f>
        <v>42800</v>
      </c>
      <c r="D70" s="1" t="s">
        <v>1</v>
      </c>
      <c r="E70" s="1">
        <f>C70+5</f>
        <v>42805</v>
      </c>
      <c r="F70" s="9" t="s">
        <v>6</v>
      </c>
      <c r="G70" s="9"/>
      <c r="H70" s="26" t="str">
        <f>IF(INDEX(Cours!$B$2:$B$100,MATCH(A70,Cours!$A$2:$A$101))=0,"",INDEX(Cours!$B$2:$B$100,MATCH(A70,Cours!$A$2:$A$101)))</f>
        <v/>
      </c>
      <c r="I70" s="27" t="str">
        <f>IF(INDEX(Cours!$C$2:$C$100,MATCH(A70,Cours!$A$2:$A$101))=0,"",INDEX(Cours!$C$2:$C$100,MATCH(A70,Cours!$A$2:$A$101)))</f>
        <v/>
      </c>
    </row>
    <row r="71" spans="1:9" ht="28.5" x14ac:dyDescent="0.45">
      <c r="A71" s="2"/>
      <c r="B71" s="11"/>
      <c r="C71" s="1"/>
      <c r="D71" s="1"/>
      <c r="E71" s="1"/>
      <c r="F71" s="28" t="s">
        <v>7</v>
      </c>
      <c r="G71" s="28">
        <v>11</v>
      </c>
      <c r="H71" s="28" t="str">
        <f>IF(INDEX(TP!$B$2:$B$18,MATCH(G71,TP!$A$2:$A$18))=0,"",INDEX(TP!$B$2:$B$18,MATCH(G71,TP!$A$2:$A$18)))</f>
        <v>Problème discret multidirectionnel
Pivot de Gauss</v>
      </c>
      <c r="I71" s="29" t="str">
        <f>IF(INDEX(TP!$C$2:$C$33,MATCH(G71,TP!$A$2:$A$32))=0,"",INDEX(TP!$C$2:$C$33,MATCH(G71,TP!$A$2:$A$32)))</f>
        <v>Ing-C1, Ing-C2, Ing-C3, Ing-C4, Ing-C5</v>
      </c>
    </row>
    <row r="72" spans="1:9" ht="14.65" customHeight="1" x14ac:dyDescent="0.45">
      <c r="A72" s="2"/>
      <c r="B72" s="11"/>
      <c r="C72" s="1"/>
      <c r="D72" s="1"/>
      <c r="E72" s="1"/>
      <c r="F72" s="8" t="s">
        <v>8</v>
      </c>
      <c r="G72" s="8"/>
      <c r="H72" s="30"/>
      <c r="I72" s="31"/>
    </row>
    <row r="73" spans="1:9" ht="14.65" customHeight="1" x14ac:dyDescent="0.45">
      <c r="A73" s="12">
        <f>A70+1</f>
        <v>22</v>
      </c>
      <c r="B73" s="11">
        <f ca="1">C73-TODAY()</f>
        <v>-357</v>
      </c>
      <c r="C73" s="10">
        <f>C70+7</f>
        <v>42807</v>
      </c>
      <c r="D73" s="10" t="s">
        <v>1</v>
      </c>
      <c r="E73" s="10">
        <f>C73+5</f>
        <v>42812</v>
      </c>
      <c r="F73" s="9" t="s">
        <v>6</v>
      </c>
      <c r="G73" s="9"/>
      <c r="H73" s="26" t="str">
        <f>IF(INDEX(Cours!$B$2:$B$100,MATCH(A73,Cours!$A$2:$A$101))=0,"",INDEX(Cours!$B$2:$B$100,MATCH(A73,Cours!$A$2:$A$101)))</f>
        <v>17-Pivot de Gauss</v>
      </c>
      <c r="I73" s="27" t="str">
        <f>IF(INDEX(Cours!$C$2:$C$100,MATCH(A73,Cours!$A$2:$A$101))=0,"",INDEX(Cours!$C$2:$C$100,MATCH(A73,Cours!$A$2:$A$101)))</f>
        <v>Ing-C1, Ing-C2, Ing-C3, Ing-C4, Ing-C5</v>
      </c>
    </row>
    <row r="74" spans="1:9" ht="28.5" x14ac:dyDescent="0.45">
      <c r="A74" s="12"/>
      <c r="B74" s="11"/>
      <c r="C74" s="10"/>
      <c r="D74" s="10"/>
      <c r="E74" s="10"/>
      <c r="F74" s="28" t="s">
        <v>7</v>
      </c>
      <c r="G74" s="28">
        <v>11</v>
      </c>
      <c r="H74" s="28" t="str">
        <f>IF(INDEX(TP!$B$2:$B$18,MATCH(G74,TP!$A$2:$A$18))=0,"",INDEX(TP!$B$2:$B$18,MATCH(G74,TP!$A$2:$A$18)))</f>
        <v>Problème discret multidirectionnel
Pivot de Gauss</v>
      </c>
      <c r="I74" s="29" t="str">
        <f>IF(INDEX(TP!$C$2:$C$33,MATCH(G74,TP!$A$2:$A$32))=0,"",INDEX(TP!$C$2:$C$33,MATCH(G74,TP!$A$2:$A$32)))</f>
        <v>Ing-C1, Ing-C2, Ing-C3, Ing-C4, Ing-C5</v>
      </c>
    </row>
    <row r="75" spans="1:9" ht="14.65" customHeight="1" x14ac:dyDescent="0.45">
      <c r="A75" s="12"/>
      <c r="B75" s="11"/>
      <c r="C75" s="10"/>
      <c r="D75" s="10"/>
      <c r="E75" s="10"/>
      <c r="F75" s="8" t="s">
        <v>8</v>
      </c>
      <c r="G75" s="8"/>
      <c r="H75" s="30"/>
      <c r="I75" s="31"/>
    </row>
    <row r="76" spans="1:9" ht="14.65" customHeight="1" x14ac:dyDescent="0.45">
      <c r="A76" s="12">
        <f>A73+1</f>
        <v>23</v>
      </c>
      <c r="B76" s="11">
        <f ca="1">C76-TODAY()</f>
        <v>-350</v>
      </c>
      <c r="C76" s="10">
        <f>C73+7</f>
        <v>42814</v>
      </c>
      <c r="D76" s="10" t="s">
        <v>1</v>
      </c>
      <c r="E76" s="10">
        <f>C76+5</f>
        <v>42819</v>
      </c>
      <c r="F76" s="9" t="s">
        <v>6</v>
      </c>
      <c r="G76" s="9"/>
      <c r="H76" s="26" t="str">
        <f>IF(INDEX(Cours!$B$2:$B$100,MATCH(A76,Cours!$A$2:$A$101))=0,"",INDEX(Cours!$B$2:$B$100,MATCH(A76,Cours!$A$2:$A$101)))</f>
        <v/>
      </c>
      <c r="I76" s="27" t="str">
        <f>IF(INDEX(Cours!$C$2:$C$100,MATCH(A76,Cours!$A$2:$A$101))=0,"",INDEX(Cours!$C$2:$C$100,MATCH(A76,Cours!$A$2:$A$101)))</f>
        <v/>
      </c>
    </row>
    <row r="77" spans="1:9" ht="28.5" x14ac:dyDescent="0.45">
      <c r="A77" s="12"/>
      <c r="B77" s="11"/>
      <c r="C77" s="10"/>
      <c r="D77" s="10"/>
      <c r="E77" s="10"/>
      <c r="F77" s="28" t="s">
        <v>7</v>
      </c>
      <c r="G77" s="28">
        <v>12</v>
      </c>
      <c r="H77" s="28" t="str">
        <f>IF(INDEX(TP!$B$2:$B$18,MATCH(G77,TP!$A$2:$A$18))=0,"",INDEX(TP!$B$2:$B$18,MATCH(G77,TP!$A$2:$A$18)))</f>
        <v>Problème dynamique à une dimension
Méthode d'Euler</v>
      </c>
      <c r="I77" s="29" t="str">
        <f>IF(INDEX(TP!$C$2:$C$33,MATCH(G77,TP!$A$2:$A$32))=0,"",INDEX(TP!$C$2:$C$33,MATCH(G77,TP!$A$2:$A$32)))</f>
        <v>Ing-C1, Ing-C2, Ing-C3, Ing-C4, Ing-C5</v>
      </c>
    </row>
    <row r="78" spans="1:9" ht="14.65" customHeight="1" x14ac:dyDescent="0.45">
      <c r="A78" s="12"/>
      <c r="B78" s="11"/>
      <c r="C78" s="10"/>
      <c r="D78" s="10"/>
      <c r="E78" s="10"/>
      <c r="F78" s="8" t="s">
        <v>8</v>
      </c>
      <c r="G78" s="8"/>
      <c r="H78" s="30"/>
      <c r="I78" s="31"/>
    </row>
    <row r="79" spans="1:9" ht="14.65" customHeight="1" x14ac:dyDescent="0.45">
      <c r="A79" s="12">
        <f>A76+1</f>
        <v>24</v>
      </c>
      <c r="B79" s="11">
        <f ca="1">C79-TODAY()</f>
        <v>-343</v>
      </c>
      <c r="C79" s="10">
        <f>C76+7</f>
        <v>42821</v>
      </c>
      <c r="D79" s="10" t="s">
        <v>1</v>
      </c>
      <c r="E79" s="10">
        <f>C79+5</f>
        <v>42826</v>
      </c>
      <c r="F79" s="9" t="s">
        <v>6</v>
      </c>
      <c r="G79" s="9"/>
      <c r="H79" s="26" t="str">
        <f>IF(INDEX(Cours!$B$2:$B$100,MATCH(A79,Cours!$A$2:$A$101))=0,"",INDEX(Cours!$B$2:$B$100,MATCH(A79,Cours!$A$2:$A$101)))</f>
        <v>Implémentation de l'algorithme du pivot de Gauss</v>
      </c>
      <c r="I79" s="27" t="str">
        <f>IF(INDEX(Cours!$C$2:$C$100,MATCH(A79,Cours!$A$2:$A$101))=0,"",INDEX(Cours!$C$2:$C$100,MATCH(A79,Cours!$A$2:$A$101)))</f>
        <v>Ing-C1, Ing-C2, Ing-C3, Ing-C4, Ing-C5</v>
      </c>
    </row>
    <row r="80" spans="1:9" ht="28.5" x14ac:dyDescent="0.45">
      <c r="A80" s="12"/>
      <c r="B80" s="11"/>
      <c r="C80" s="10"/>
      <c r="D80" s="10"/>
      <c r="E80" s="10"/>
      <c r="F80" s="28" t="s">
        <v>7</v>
      </c>
      <c r="G80" s="28">
        <v>12</v>
      </c>
      <c r="H80" s="28" t="str">
        <f>IF(INDEX(TP!$B$2:$B$18,MATCH(G80,TP!$A$2:$A$18))=0,"",INDEX(TP!$B$2:$B$18,MATCH(G80,TP!$A$2:$A$18)))</f>
        <v>Problème dynamique à une dimension
Méthode d'Euler</v>
      </c>
      <c r="I80" s="29" t="str">
        <f>IF(INDEX(TP!$C$2:$C$33,MATCH(G80,TP!$A$2:$A$32))=0,"",INDEX(TP!$C$2:$C$33,MATCH(G80,TP!$A$2:$A$32)))</f>
        <v>Ing-C1, Ing-C2, Ing-C3, Ing-C4, Ing-C5</v>
      </c>
    </row>
    <row r="81" spans="1:9" ht="14.65" customHeight="1" x14ac:dyDescent="0.45">
      <c r="A81" s="12"/>
      <c r="B81" s="11"/>
      <c r="C81" s="10"/>
      <c r="D81" s="10"/>
      <c r="E81" s="10"/>
      <c r="F81" s="8" t="s">
        <v>8</v>
      </c>
      <c r="G81" s="8"/>
      <c r="H81" s="30"/>
      <c r="I81" s="31"/>
    </row>
    <row r="82" spans="1:9" ht="14.65" customHeight="1" x14ac:dyDescent="0.45">
      <c r="A82" s="6"/>
      <c r="B82" s="6"/>
      <c r="C82" s="34">
        <f>C87+7</f>
        <v>42842</v>
      </c>
      <c r="D82" s="34" t="s">
        <v>1</v>
      </c>
      <c r="E82" s="34">
        <f>C82+5</f>
        <v>42847</v>
      </c>
      <c r="F82" s="3" t="s">
        <v>14</v>
      </c>
      <c r="G82" s="3"/>
      <c r="H82" s="3"/>
      <c r="I82" s="3"/>
    </row>
    <row r="83" spans="1:9" ht="14.65" customHeight="1" x14ac:dyDescent="0.45">
      <c r="A83" s="2"/>
      <c r="B83" s="2"/>
      <c r="C83" s="37">
        <f>C82+7</f>
        <v>42849</v>
      </c>
      <c r="D83" s="37" t="s">
        <v>1</v>
      </c>
      <c r="E83" s="37">
        <f>C83+5</f>
        <v>42854</v>
      </c>
      <c r="F83" s="3"/>
      <c r="G83" s="3"/>
      <c r="H83" s="3"/>
      <c r="I83" s="3"/>
    </row>
    <row r="84" spans="1:9" ht="14.65" customHeight="1" x14ac:dyDescent="0.45">
      <c r="A84" s="12">
        <f>A79+1</f>
        <v>25</v>
      </c>
      <c r="B84" s="11">
        <f ca="1">C84-TODAY()</f>
        <v>-336</v>
      </c>
      <c r="C84" s="10">
        <f>C79+7</f>
        <v>42828</v>
      </c>
      <c r="D84" s="10" t="s">
        <v>1</v>
      </c>
      <c r="E84" s="10">
        <f>C84+5</f>
        <v>42833</v>
      </c>
      <c r="F84" s="9" t="s">
        <v>6</v>
      </c>
      <c r="G84" s="9"/>
      <c r="H84" s="26" t="str">
        <f>IF(INDEX(Cours!$B$2:$B$100,MATCH(A84,Cours!$A$2:$A$101))=0,"",INDEX(Cours!$B$2:$B$100,MATCH(A84,Cours!$A$2:$A$101)))</f>
        <v/>
      </c>
      <c r="I84" s="27" t="str">
        <f>IF(INDEX(Cours!$C$2:$C$100,MATCH(A84,Cours!$A$2:$A$101))=0,"",INDEX(Cours!$C$2:$C$100,MATCH(A84,Cours!$A$2:$A$101)))</f>
        <v/>
      </c>
    </row>
    <row r="85" spans="1:9" x14ac:dyDescent="0.45">
      <c r="A85" s="12"/>
      <c r="B85" s="11"/>
      <c r="C85" s="10"/>
      <c r="D85" s="10"/>
      <c r="E85" s="10"/>
      <c r="F85" s="28" t="s">
        <v>7</v>
      </c>
      <c r="G85" s="28">
        <v>13</v>
      </c>
      <c r="H85" s="28" t="str">
        <f>IF(INDEX(TP!$B$2:$B$18,MATCH(G85,TP!$A$2:$A$18))=0,"",INDEX(TP!$B$2:$B$18,MATCH(G85,TP!$A$2:$A$18)))</f>
        <v>Conception d'algorithmes</v>
      </c>
      <c r="I85" s="29" t="str">
        <f>IF(INDEX(TP!$C$2:$C$33,MATCH(G85,TP!$A$2:$A$32))=0,"",INDEX(TP!$C$2:$C$33,MATCH(G85,TP!$A$2:$A$32)))</f>
        <v xml:space="preserve">Alg-C3, Alg-C4, Alg-C9, Alg-C10, Alg-C11, Alg-C12, Alg-C14 </v>
      </c>
    </row>
    <row r="86" spans="1:9" ht="14.65" customHeight="1" x14ac:dyDescent="0.45">
      <c r="A86" s="12"/>
      <c r="B86" s="11"/>
      <c r="C86" s="10"/>
      <c r="D86" s="10"/>
      <c r="E86" s="10"/>
      <c r="F86" s="8" t="s">
        <v>8</v>
      </c>
      <c r="G86" s="8"/>
      <c r="H86" s="30"/>
      <c r="I86" s="31"/>
    </row>
    <row r="87" spans="1:9" ht="14.65" customHeight="1" x14ac:dyDescent="0.45">
      <c r="A87" s="6">
        <f>A84+1</f>
        <v>26</v>
      </c>
      <c r="B87" s="11">
        <f ca="1">C87-TODAY()</f>
        <v>-329</v>
      </c>
      <c r="C87" s="5">
        <f>C84+7</f>
        <v>42835</v>
      </c>
      <c r="D87" s="5" t="s">
        <v>1</v>
      </c>
      <c r="E87" s="5">
        <f>C87+5</f>
        <v>42840</v>
      </c>
      <c r="F87" s="9" t="s">
        <v>6</v>
      </c>
      <c r="G87" s="9"/>
      <c r="H87" s="26" t="str">
        <f>IF(INDEX(Cours!$B$2:$B$100,MATCH(A87,Cours!$A$2:$A$101))=0,"",INDEX(Cours!$B$2:$B$100,MATCH(A87,Cours!$A$2:$A$101)))</f>
        <v>Méthodes de conception d'algorithmes</v>
      </c>
      <c r="I87" s="27" t="str">
        <f>IF(INDEX(Cours!$C$2:$C$100,MATCH(A87,Cours!$A$2:$A$101))=0,"",INDEX(Cours!$C$2:$C$100,MATCH(A87,Cours!$A$2:$A$101)))</f>
        <v xml:space="preserve">Alg-C3, Alg-C4, Alg-C9, Alg-C10, Alg-C11, Alg-C12, Alg-C14 </v>
      </c>
    </row>
    <row r="88" spans="1:9" x14ac:dyDescent="0.45">
      <c r="A88" s="6"/>
      <c r="B88" s="11"/>
      <c r="C88" s="5"/>
      <c r="D88" s="5"/>
      <c r="E88" s="5"/>
      <c r="F88" s="28" t="s">
        <v>7</v>
      </c>
      <c r="G88" s="28">
        <v>13</v>
      </c>
      <c r="H88" s="28" t="str">
        <f>IF(INDEX(TP!$B$2:$B$18,MATCH(G88,TP!$A$2:$A$18))=0,"",INDEX(TP!$B$2:$B$18,MATCH(G88,TP!$A$2:$A$18)))</f>
        <v>Conception d'algorithmes</v>
      </c>
      <c r="I88" s="29" t="str">
        <f>IF(INDEX(TP!$C$2:$C$33,MATCH(G88,TP!$A$2:$A$32))=0,"",INDEX(TP!$C$2:$C$33,MATCH(G88,TP!$A$2:$A$32)))</f>
        <v xml:space="preserve">Alg-C3, Alg-C4, Alg-C9, Alg-C10, Alg-C11, Alg-C12, Alg-C14 </v>
      </c>
    </row>
    <row r="89" spans="1:9" ht="14.65" customHeight="1" x14ac:dyDescent="0.45">
      <c r="A89" s="6"/>
      <c r="B89" s="11"/>
      <c r="C89" s="5"/>
      <c r="D89" s="5"/>
      <c r="E89" s="5"/>
      <c r="F89" s="4" t="s">
        <v>8</v>
      </c>
      <c r="G89" s="4"/>
      <c r="H89" s="35"/>
      <c r="I89" s="36"/>
    </row>
    <row r="90" spans="1:9" ht="14.65" customHeight="1" x14ac:dyDescent="0.45">
      <c r="A90" s="2">
        <v>27</v>
      </c>
      <c r="B90" s="11">
        <f ca="1">C90-TODAY()</f>
        <v>-308</v>
      </c>
      <c r="C90" s="1">
        <f>C83+7</f>
        <v>42856</v>
      </c>
      <c r="D90" s="1" t="s">
        <v>1</v>
      </c>
      <c r="E90" s="1">
        <f>C90+5</f>
        <v>42861</v>
      </c>
      <c r="F90" s="56" t="s">
        <v>15</v>
      </c>
      <c r="G90" s="56"/>
      <c r="H90" s="56"/>
      <c r="I90" s="56"/>
    </row>
    <row r="91" spans="1:9" x14ac:dyDescent="0.45">
      <c r="A91" s="2"/>
      <c r="B91" s="11"/>
      <c r="C91" s="1"/>
      <c r="D91" s="1"/>
      <c r="E91" s="1"/>
      <c r="F91" s="28" t="s">
        <v>7</v>
      </c>
      <c r="G91" s="28">
        <v>14</v>
      </c>
      <c r="H91" s="28" t="str">
        <f>IF(INDEX(TP!$B$2:$B$18,MATCH(G91,TP!$A$2:$A$18))=0,"",INDEX(TP!$B$2:$B$18,MATCH(G91,TP!$A$2:$A$18)))</f>
        <v>Projet : Instruments de musique</v>
      </c>
      <c r="I91" s="29" t="str">
        <f>IF(INDEX(TP!$C$2:$C$33,MATCH(G91,TP!$A$2:$A$32))=0,"",INDEX(TP!$C$2:$C$33,MATCH(G91,TP!$A$2:$A$32)))</f>
        <v/>
      </c>
    </row>
    <row r="92" spans="1:9" ht="14.65" customHeight="1" x14ac:dyDescent="0.45">
      <c r="A92" s="2"/>
      <c r="B92" s="11"/>
      <c r="C92" s="1"/>
      <c r="D92" s="1"/>
      <c r="E92" s="1"/>
      <c r="F92" s="8" t="s">
        <v>8</v>
      </c>
      <c r="G92" s="8"/>
      <c r="H92" s="30"/>
      <c r="I92" s="31"/>
    </row>
    <row r="93" spans="1:9" ht="14.65" customHeight="1" x14ac:dyDescent="0.45">
      <c r="A93" s="12">
        <f>A90+1</f>
        <v>28</v>
      </c>
      <c r="B93" s="11">
        <f ca="1">C93-TODAY()</f>
        <v>-301</v>
      </c>
      <c r="C93" s="10">
        <f>C90+7</f>
        <v>42863</v>
      </c>
      <c r="D93" s="10" t="s">
        <v>1</v>
      </c>
      <c r="E93" s="10">
        <f>C93+5</f>
        <v>42868</v>
      </c>
      <c r="F93" s="9" t="s">
        <v>6</v>
      </c>
      <c r="G93" s="9"/>
      <c r="H93" s="26" t="str">
        <f>IF(INDEX(Cours!$B$2:$B$100,MATCH(A93,Cours!$A$2:$A$101))=0,"",INDEX(Cours!$B$2:$B$100,MATCH(A93,Cours!$A$2:$A$101)))</f>
        <v/>
      </c>
      <c r="I93" s="27" t="str">
        <f>IF(INDEX(Cours!$C$2:$C$100,MATCH(A93,Cours!$A$2:$A$101))=0,"",INDEX(Cours!$C$2:$C$100,MATCH(A93,Cours!$A$2:$A$101)))</f>
        <v/>
      </c>
    </row>
    <row r="94" spans="1:9" x14ac:dyDescent="0.45">
      <c r="A94" s="12"/>
      <c r="B94" s="11"/>
      <c r="C94" s="10"/>
      <c r="D94" s="10"/>
      <c r="E94" s="10"/>
      <c r="F94" s="28" t="s">
        <v>7</v>
      </c>
      <c r="G94" s="28">
        <v>14</v>
      </c>
      <c r="H94" s="28" t="str">
        <f>IF(INDEX(TP!$B$2:$B$18,MATCH(G94,TP!$A$2:$A$18))=0,"",INDEX(TP!$B$2:$B$18,MATCH(G94,TP!$A$2:$A$18)))</f>
        <v>Projet : Instruments de musique</v>
      </c>
      <c r="I94" s="29" t="str">
        <f>IF(INDEX(TP!$C$2:$C$33,MATCH(G94,TP!$A$2:$A$32))=0,"",INDEX(TP!$C$2:$C$33,MATCH(G94,TP!$A$2:$A$32)))</f>
        <v/>
      </c>
    </row>
    <row r="95" spans="1:9" ht="14.65" customHeight="1" x14ac:dyDescent="0.45">
      <c r="A95" s="12"/>
      <c r="B95" s="11"/>
      <c r="C95" s="10"/>
      <c r="D95" s="10"/>
      <c r="E95" s="10"/>
      <c r="F95" s="8" t="s">
        <v>16</v>
      </c>
      <c r="G95" s="8"/>
      <c r="H95" s="30"/>
      <c r="I95" s="31"/>
    </row>
    <row r="96" spans="1:9" ht="14.65" customHeight="1" x14ac:dyDescent="0.45">
      <c r="A96" s="12">
        <f>A93+1</f>
        <v>29</v>
      </c>
      <c r="B96" s="11">
        <f ca="1">C96-TODAY()</f>
        <v>-294</v>
      </c>
      <c r="C96" s="10">
        <f>C93+7</f>
        <v>42870</v>
      </c>
      <c r="D96" s="10" t="s">
        <v>1</v>
      </c>
      <c r="E96" s="10">
        <f>C96+5</f>
        <v>42875</v>
      </c>
      <c r="F96" s="9" t="s">
        <v>6</v>
      </c>
      <c r="G96" s="9"/>
      <c r="H96" s="26" t="str">
        <f>IF(INDEX(Cours!$B$2:$B$100,MATCH(A96,Cours!$A$2:$A$101))=0,"",INDEX(Cours!$B$2:$B$100,MATCH(A96,Cours!$A$2:$A$101)))</f>
        <v/>
      </c>
      <c r="I96" s="27" t="str">
        <f>IF(INDEX(Cours!$C$2:$C$100,MATCH(A96,Cours!$A$2:$A$101))=0,"",INDEX(Cours!$C$2:$C$100,MATCH(A96,Cours!$A$2:$A$101)))</f>
        <v/>
      </c>
    </row>
    <row r="97" spans="1:9" x14ac:dyDescent="0.45">
      <c r="A97" s="12"/>
      <c r="B97" s="11"/>
      <c r="C97" s="10"/>
      <c r="D97" s="10"/>
      <c r="E97" s="10"/>
      <c r="F97" s="28" t="s">
        <v>7</v>
      </c>
      <c r="G97" s="28">
        <v>16</v>
      </c>
      <c r="H97" s="28" t="str">
        <f>IF(INDEX(TP!$B$2:$B$18,MATCH(G97,TP!$A$2:$A$18))=0,"",INDEX(TP!$B$2:$B$18,MATCH(G97,TP!$A$2:$A$18)))</f>
        <v>Bases de données 1</v>
      </c>
      <c r="I97" s="29" t="str">
        <f>IF(INDEX(TP!$C$2:$C$33,MATCH(G97,TP!$A$2:$A$32))=0,"",INDEX(TP!$C$2:$C$33,MATCH(G97,TP!$A$2:$A$32)))</f>
        <v>BDD-C1, BDD-C2, BDD-C3, BDD-C4</v>
      </c>
    </row>
    <row r="98" spans="1:9" ht="14.65" customHeight="1" x14ac:dyDescent="0.45">
      <c r="A98" s="12"/>
      <c r="B98" s="11"/>
      <c r="C98" s="10"/>
      <c r="D98" s="10"/>
      <c r="E98" s="10"/>
      <c r="F98" s="8" t="s">
        <v>8</v>
      </c>
      <c r="G98" s="8"/>
      <c r="H98" s="30"/>
      <c r="I98" s="31"/>
    </row>
    <row r="99" spans="1:9" ht="14.65" customHeight="1" x14ac:dyDescent="0.45">
      <c r="A99" s="12">
        <f>A96+1</f>
        <v>30</v>
      </c>
      <c r="B99" s="11">
        <f ca="1">C99-TODAY()</f>
        <v>-287</v>
      </c>
      <c r="C99" s="10">
        <f>C96+7</f>
        <v>42877</v>
      </c>
      <c r="D99" s="10" t="s">
        <v>1</v>
      </c>
      <c r="E99" s="10">
        <f>C99+5</f>
        <v>42882</v>
      </c>
      <c r="F99" s="9" t="s">
        <v>6</v>
      </c>
      <c r="G99" s="9"/>
      <c r="H99" s="26" t="str">
        <f>IF(INDEX(Cours!$B$2:$B$100,MATCH(A99,Cours!$A$2:$A$101))=0,"",INDEX(Cours!$B$2:$B$100,MATCH(A99,Cours!$A$2:$A$101)))</f>
        <v>Introduction aux bases de données</v>
      </c>
      <c r="I99" s="27" t="str">
        <f>IF(INDEX(Cours!$C$2:$C$100,MATCH(A99,Cours!$A$2:$A$101))=0,"",INDEX(Cours!$C$2:$C$100,MATCH(A99,Cours!$A$2:$A$101)))</f>
        <v>BDD-C1, BDD-C4</v>
      </c>
    </row>
    <row r="100" spans="1:9" x14ac:dyDescent="0.45">
      <c r="A100" s="12"/>
      <c r="B100" s="11"/>
      <c r="C100" s="10"/>
      <c r="D100" s="10"/>
      <c r="E100" s="10"/>
      <c r="F100" s="28" t="s">
        <v>7</v>
      </c>
      <c r="G100" s="28">
        <v>16</v>
      </c>
      <c r="H100" s="28" t="str">
        <f>IF(INDEX(TP!$B$2:$B$18,MATCH(G100,TP!$A$2:$A$18))=0,"",INDEX(TP!$B$2:$B$18,MATCH(G100,TP!$A$2:$A$18)))</f>
        <v>Bases de données 1</v>
      </c>
      <c r="I100" s="29" t="str">
        <f>IF(INDEX(TP!$C$2:$C$33,MATCH(G100,TP!$A$2:$A$32))=0,"",INDEX(TP!$C$2:$C$33,MATCH(G100,TP!$A$2:$A$32)))</f>
        <v>BDD-C1, BDD-C2, BDD-C3, BDD-C4</v>
      </c>
    </row>
    <row r="101" spans="1:9" ht="14.65" customHeight="1" x14ac:dyDescent="0.45">
      <c r="A101" s="12"/>
      <c r="B101" s="11"/>
      <c r="C101" s="10"/>
      <c r="D101" s="10"/>
      <c r="E101" s="10"/>
      <c r="F101" s="8" t="s">
        <v>8</v>
      </c>
      <c r="G101" s="8"/>
      <c r="H101" s="30"/>
      <c r="I101" s="31"/>
    </row>
    <row r="102" spans="1:9" ht="14.65" customHeight="1" x14ac:dyDescent="0.45">
      <c r="A102" s="12">
        <f>A99+1</f>
        <v>31</v>
      </c>
      <c r="B102" s="11">
        <f ca="1">C102-TODAY()</f>
        <v>-280</v>
      </c>
      <c r="C102" s="10">
        <f>C99+7</f>
        <v>42884</v>
      </c>
      <c r="D102" s="10" t="s">
        <v>1</v>
      </c>
      <c r="E102" s="10">
        <f>C102+5</f>
        <v>42889</v>
      </c>
      <c r="F102" s="9" t="s">
        <v>6</v>
      </c>
      <c r="G102" s="9"/>
      <c r="H102" s="26" t="str">
        <f>IF(INDEX(Cours!$B$2:$B$100,MATCH(A102,Cours!$A$2:$A$101))=0,"",INDEX(Cours!$B$2:$B$100,MATCH(A102,Cours!$A$2:$A$101)))</f>
        <v>Le modèle relationnel</v>
      </c>
      <c r="I102" s="27" t="str">
        <f>IF(INDEX(Cours!$C$2:$C$100,MATCH(A102,Cours!$A$2:$A$101))=0,"",INDEX(Cours!$C$2:$C$100,MATCH(A102,Cours!$A$2:$A$101)))</f>
        <v>BDD-C1</v>
      </c>
    </row>
    <row r="103" spans="1:9" x14ac:dyDescent="0.45">
      <c r="A103" s="12"/>
      <c r="B103" s="11"/>
      <c r="C103" s="10"/>
      <c r="D103" s="10"/>
      <c r="E103" s="10"/>
      <c r="F103" s="28" t="s">
        <v>7</v>
      </c>
      <c r="G103" s="28">
        <v>17</v>
      </c>
      <c r="H103" s="28" t="str">
        <f>IF(INDEX(TP!$B$2:$B$18,MATCH(G103,TP!$A$2:$A$18))=0,"",INDEX(TP!$B$2:$B$18,MATCH(G103,TP!$A$2:$A$18)))</f>
        <v>Bases de données 2</v>
      </c>
      <c r="I103" s="29" t="str">
        <f>IF(INDEX(TP!$C$2:$C$33,MATCH(G103,TP!$A$2:$A$32))=0,"",INDEX(TP!$C$2:$C$33,MATCH(G103,TP!$A$2:$A$32)))</f>
        <v>BDD-C1, BDD-C2, BDD-C3, BDD-C4</v>
      </c>
    </row>
    <row r="104" spans="1:9" ht="14.65" customHeight="1" x14ac:dyDescent="0.45">
      <c r="A104" s="12"/>
      <c r="B104" s="11"/>
      <c r="C104" s="10"/>
      <c r="D104" s="10"/>
      <c r="E104" s="10"/>
      <c r="F104" s="8" t="s">
        <v>8</v>
      </c>
      <c r="G104" s="8"/>
      <c r="H104" s="30"/>
      <c r="I104" s="31"/>
    </row>
    <row r="105" spans="1:9" ht="14.65" customHeight="1" x14ac:dyDescent="0.45">
      <c r="A105" s="12">
        <f>A102+1</f>
        <v>32</v>
      </c>
      <c r="B105" s="11">
        <f ca="1">C105-TODAY()</f>
        <v>-273</v>
      </c>
      <c r="C105" s="10">
        <f>C102+7</f>
        <v>42891</v>
      </c>
      <c r="D105" s="10" t="s">
        <v>1</v>
      </c>
      <c r="E105" s="10">
        <f>C105+5</f>
        <v>42896</v>
      </c>
      <c r="F105" s="9" t="s">
        <v>6</v>
      </c>
      <c r="G105" s="9"/>
      <c r="H105" s="26" t="str">
        <f>IF(INDEX(Cours!$B$2:$B$100,MATCH(A105,Cours!$A$2:$A$101))=0,"",INDEX(Cours!$B$2:$B$100,MATCH(A105,Cours!$A$2:$A$101)))</f>
        <v>Les bases du langage SQL</v>
      </c>
      <c r="I105" s="27" t="str">
        <f>IF(INDEX(Cours!$C$2:$C$100,MATCH(A105,Cours!$A$2:$A$101))=0,"",INDEX(Cours!$C$2:$C$100,MATCH(A105,Cours!$A$2:$A$101)))</f>
        <v>BDD-C1, BDD-C2</v>
      </c>
    </row>
    <row r="106" spans="1:9" x14ac:dyDescent="0.45">
      <c r="A106" s="12"/>
      <c r="B106" s="11"/>
      <c r="C106" s="10"/>
      <c r="D106" s="10"/>
      <c r="E106" s="10"/>
      <c r="F106" s="28" t="s">
        <v>7</v>
      </c>
      <c r="G106" s="28">
        <v>17</v>
      </c>
      <c r="H106" s="28" t="str">
        <f>IF(INDEX(TP!$B$2:$B$18,MATCH(G106,TP!$A$2:$A$18))=0,"",INDEX(TP!$B$2:$B$18,MATCH(G106,TP!$A$2:$A$18)))</f>
        <v>Bases de données 2</v>
      </c>
      <c r="I106" s="29" t="str">
        <f>IF(INDEX(TP!$C$2:$C$33,MATCH(G106,TP!$A$2:$A$32))=0,"",INDEX(TP!$C$2:$C$33,MATCH(G106,TP!$A$2:$A$32)))</f>
        <v>BDD-C1, BDD-C2, BDD-C3, BDD-C4</v>
      </c>
    </row>
    <row r="107" spans="1:9" ht="13.8" customHeight="1" x14ac:dyDescent="0.45">
      <c r="A107" s="12"/>
      <c r="B107" s="11"/>
      <c r="C107" s="10"/>
      <c r="D107" s="10"/>
      <c r="E107" s="10"/>
      <c r="F107" s="8" t="s">
        <v>8</v>
      </c>
      <c r="G107" s="8"/>
      <c r="H107" s="30"/>
      <c r="I107" s="31"/>
    </row>
    <row r="108" spans="1:9" ht="14.65" customHeight="1" x14ac:dyDescent="0.45">
      <c r="A108" s="12">
        <f>A105+1</f>
        <v>33</v>
      </c>
      <c r="B108" s="11">
        <f ca="1">C108-TODAY()</f>
        <v>-266</v>
      </c>
      <c r="C108" s="10">
        <f>C105+7</f>
        <v>42898</v>
      </c>
      <c r="D108" s="10" t="s">
        <v>1</v>
      </c>
      <c r="E108" s="10">
        <f>C108+5</f>
        <v>42903</v>
      </c>
      <c r="F108" s="9" t="s">
        <v>6</v>
      </c>
      <c r="G108" s="9"/>
      <c r="H108" s="26" t="str">
        <f>IF(INDEX(Cours!$B$2:$B$100,MATCH(A108,Cours!$A$2:$A$101))=0,"",INDEX(Cours!$B$2:$B$100,MATCH(A108,Cours!$A$2:$A$101)))</f>
        <v>L'architecture trois-tiers</v>
      </c>
      <c r="I108" s="27" t="str">
        <f>IF(INDEX(Cours!$C$2:$C$100,MATCH(A108,Cours!$A$2:$A$101))=0,"",INDEX(Cours!$C$2:$C$100,MATCH(A108,Cours!$A$2:$A$101)))</f>
        <v>BDD-C2</v>
      </c>
    </row>
    <row r="109" spans="1:9" x14ac:dyDescent="0.45">
      <c r="A109" s="12"/>
      <c r="B109" s="11"/>
      <c r="C109" s="10"/>
      <c r="D109" s="10"/>
      <c r="E109" s="10"/>
      <c r="F109" s="28" t="s">
        <v>7</v>
      </c>
      <c r="G109" s="28"/>
      <c r="H109" s="28" t="e">
        <f>IF(INDEX(TP!$B$2:$B$18,MATCH(G109,TP!$A$2:$A$18))=0,"",INDEX(TP!$B$2:$B$18,MATCH(G109,TP!$A$2:$A$18)))</f>
        <v>#N/A</v>
      </c>
      <c r="I109" s="29" t="e">
        <f>IF(INDEX(TP!$C$2:$C$33,MATCH(G109,TP!$A$2:$A$32))=0,"",INDEX(TP!$C$2:$C$33,MATCH(G109,TP!$A$2:$A$32)))</f>
        <v>#N/A</v>
      </c>
    </row>
    <row r="110" spans="1:9" ht="14.65" customHeight="1" x14ac:dyDescent="0.45">
      <c r="A110" s="12"/>
      <c r="B110" s="11"/>
      <c r="C110" s="10"/>
      <c r="D110" s="10"/>
      <c r="E110" s="10"/>
      <c r="F110" s="8" t="s">
        <v>8</v>
      </c>
      <c r="G110" s="8"/>
      <c r="H110" s="30"/>
      <c r="I110" s="31"/>
    </row>
    <row r="111" spans="1:9" ht="14.65" customHeight="1" x14ac:dyDescent="0.45">
      <c r="A111" s="12">
        <f>A108+1</f>
        <v>34</v>
      </c>
      <c r="B111" s="11">
        <f ca="1">C111-TODAY()</f>
        <v>-259</v>
      </c>
      <c r="C111" s="10">
        <f>C108+7</f>
        <v>42905</v>
      </c>
      <c r="D111" s="10" t="s">
        <v>1</v>
      </c>
      <c r="E111" s="10">
        <f>C111+5</f>
        <v>42910</v>
      </c>
      <c r="F111" s="9" t="s">
        <v>6</v>
      </c>
      <c r="G111" s="9"/>
      <c r="H111" s="26" t="str">
        <f>IF(INDEX(Cours!$B$2:$B$100,MATCH(A111,Cours!$A$2:$A$101))=0,"",INDEX(Cours!$B$2:$B$100,MATCH(A111,Cours!$A$2:$A$101)))</f>
        <v/>
      </c>
      <c r="I111" s="27" t="str">
        <f>IF(INDEX(Cours!$C$2:$C$100,MATCH(A111,Cours!$A$2:$A$101))=0,"",INDEX(Cours!$C$2:$C$100,MATCH(A111,Cours!$A$2:$A$101)))</f>
        <v/>
      </c>
    </row>
    <row r="112" spans="1:9" x14ac:dyDescent="0.45">
      <c r="A112" s="12"/>
      <c r="B112" s="11"/>
      <c r="C112" s="10"/>
      <c r="D112" s="10"/>
      <c r="E112" s="10"/>
      <c r="F112" s="28" t="s">
        <v>7</v>
      </c>
      <c r="G112" s="28"/>
      <c r="H112" s="28" t="e">
        <f>IF(INDEX(TP!$B$2:$B$18,MATCH(G112,TP!$A$2:$A$18))=0,"",INDEX(TP!$B$2:$B$18,MATCH(G112,TP!$A$2:$A$18)))</f>
        <v>#N/A</v>
      </c>
      <c r="I112" s="29" t="e">
        <f>IF(INDEX(TP!$C$2:$C$33,MATCH(G112,TP!$A$2:$A$32))=0,"",INDEX(TP!$C$2:$C$33,MATCH(G112,TP!$A$2:$A$32)))</f>
        <v>#N/A</v>
      </c>
    </row>
    <row r="113" spans="1:9" ht="14.65" customHeight="1" x14ac:dyDescent="0.45">
      <c r="A113" s="12"/>
      <c r="B113" s="11"/>
      <c r="C113" s="10"/>
      <c r="D113" s="10"/>
      <c r="E113" s="10"/>
      <c r="F113" s="8" t="s">
        <v>8</v>
      </c>
      <c r="G113" s="8"/>
      <c r="H113" s="30"/>
      <c r="I113" s="31"/>
    </row>
    <row r="114" spans="1:9" ht="14.65" customHeight="1" x14ac:dyDescent="0.45">
      <c r="A114" s="55" t="s">
        <v>17</v>
      </c>
      <c r="B114" s="55"/>
      <c r="C114" s="55"/>
      <c r="D114" s="55"/>
      <c r="E114" s="55"/>
      <c r="F114" s="55"/>
      <c r="G114" s="55"/>
      <c r="H114" s="55"/>
      <c r="I114" s="55"/>
    </row>
  </sheetData>
  <mergeCells count="256">
    <mergeCell ref="A114:I114"/>
    <mergeCell ref="A108:A110"/>
    <mergeCell ref="B108:B110"/>
    <mergeCell ref="C108:C110"/>
    <mergeCell ref="D108:D110"/>
    <mergeCell ref="E108:E110"/>
    <mergeCell ref="F108:G108"/>
    <mergeCell ref="F110:G110"/>
    <mergeCell ref="A111:A113"/>
    <mergeCell ref="B111:B113"/>
    <mergeCell ref="C111:C113"/>
    <mergeCell ref="D111:D113"/>
    <mergeCell ref="E111:E113"/>
    <mergeCell ref="F111:G111"/>
    <mergeCell ref="F113:G113"/>
    <mergeCell ref="A102:A104"/>
    <mergeCell ref="B102:B104"/>
    <mergeCell ref="C102:C104"/>
    <mergeCell ref="D102:D104"/>
    <mergeCell ref="E102:E104"/>
    <mergeCell ref="F102:G102"/>
    <mergeCell ref="F104:G104"/>
    <mergeCell ref="A105:A107"/>
    <mergeCell ref="B105:B107"/>
    <mergeCell ref="C105:C107"/>
    <mergeCell ref="D105:D107"/>
    <mergeCell ref="E105:E107"/>
    <mergeCell ref="F105:G105"/>
    <mergeCell ref="F107:G107"/>
    <mergeCell ref="A96:A98"/>
    <mergeCell ref="B96:B98"/>
    <mergeCell ref="C96:C98"/>
    <mergeCell ref="D96:D98"/>
    <mergeCell ref="E96:E98"/>
    <mergeCell ref="F96:G96"/>
    <mergeCell ref="F98:G98"/>
    <mergeCell ref="A99:A101"/>
    <mergeCell ref="B99:B101"/>
    <mergeCell ref="C99:C101"/>
    <mergeCell ref="D99:D101"/>
    <mergeCell ref="E99:E101"/>
    <mergeCell ref="F99:G99"/>
    <mergeCell ref="F101:G101"/>
    <mergeCell ref="A90:A92"/>
    <mergeCell ref="B90:B92"/>
    <mergeCell ref="C90:C92"/>
    <mergeCell ref="D90:D92"/>
    <mergeCell ref="E90:E92"/>
    <mergeCell ref="F90:I90"/>
    <mergeCell ref="F92:G92"/>
    <mergeCell ref="A93:A95"/>
    <mergeCell ref="B93:B95"/>
    <mergeCell ref="C93:C95"/>
    <mergeCell ref="D93:D95"/>
    <mergeCell ref="E93:E95"/>
    <mergeCell ref="F93:G93"/>
    <mergeCell ref="F95:G95"/>
    <mergeCell ref="A84:A86"/>
    <mergeCell ref="B84:B86"/>
    <mergeCell ref="C84:C86"/>
    <mergeCell ref="D84:D86"/>
    <mergeCell ref="E84:E86"/>
    <mergeCell ref="F84:G84"/>
    <mergeCell ref="F86:G86"/>
    <mergeCell ref="A87:A89"/>
    <mergeCell ref="B87:B89"/>
    <mergeCell ref="C87:C89"/>
    <mergeCell ref="D87:D89"/>
    <mergeCell ref="E87:E89"/>
    <mergeCell ref="F87:G87"/>
    <mergeCell ref="F89:G89"/>
    <mergeCell ref="A79:A81"/>
    <mergeCell ref="B79:B81"/>
    <mergeCell ref="C79:C81"/>
    <mergeCell ref="D79:D81"/>
    <mergeCell ref="E79:E81"/>
    <mergeCell ref="F79:G79"/>
    <mergeCell ref="F81:G81"/>
    <mergeCell ref="A82:B82"/>
    <mergeCell ref="F82:I83"/>
    <mergeCell ref="A83:B83"/>
    <mergeCell ref="A73:A75"/>
    <mergeCell ref="B73:B75"/>
    <mergeCell ref="C73:C75"/>
    <mergeCell ref="D73:D75"/>
    <mergeCell ref="E73:E75"/>
    <mergeCell ref="F73:G73"/>
    <mergeCell ref="F75:G75"/>
    <mergeCell ref="A76:A78"/>
    <mergeCell ref="B76:B78"/>
    <mergeCell ref="C76:C78"/>
    <mergeCell ref="D76:D78"/>
    <mergeCell ref="E76:E78"/>
    <mergeCell ref="F76:G76"/>
    <mergeCell ref="F78:G78"/>
    <mergeCell ref="A68:B68"/>
    <mergeCell ref="F68:I69"/>
    <mergeCell ref="A69:B69"/>
    <mergeCell ref="A70:A72"/>
    <mergeCell ref="B70:B72"/>
    <mergeCell ref="C70:C72"/>
    <mergeCell ref="D70:D72"/>
    <mergeCell ref="E70:E72"/>
    <mergeCell ref="F70:G70"/>
    <mergeCell ref="F72:G72"/>
    <mergeCell ref="A62:A64"/>
    <mergeCell ref="B62:B64"/>
    <mergeCell ref="C62:C64"/>
    <mergeCell ref="D62:D64"/>
    <mergeCell ref="E62:E64"/>
    <mergeCell ref="F62:G62"/>
    <mergeCell ref="F64:G64"/>
    <mergeCell ref="A65:A67"/>
    <mergeCell ref="B65:B67"/>
    <mergeCell ref="C65:C67"/>
    <mergeCell ref="D65:D67"/>
    <mergeCell ref="E65:E67"/>
    <mergeCell ref="F65:G65"/>
    <mergeCell ref="F67:G67"/>
    <mergeCell ref="A55:I55"/>
    <mergeCell ref="A56:A58"/>
    <mergeCell ref="B56:B58"/>
    <mergeCell ref="C56:C58"/>
    <mergeCell ref="D56:D58"/>
    <mergeCell ref="E56:E58"/>
    <mergeCell ref="F56:G56"/>
    <mergeCell ref="F58:G58"/>
    <mergeCell ref="A59:A61"/>
    <mergeCell ref="B59:B61"/>
    <mergeCell ref="C59:C61"/>
    <mergeCell ref="D59:D61"/>
    <mergeCell ref="E59:E61"/>
    <mergeCell ref="F59:G59"/>
    <mergeCell ref="F61:G61"/>
    <mergeCell ref="A49:A51"/>
    <mergeCell ref="B49:B51"/>
    <mergeCell ref="C49:C51"/>
    <mergeCell ref="D49:D51"/>
    <mergeCell ref="E49:E51"/>
    <mergeCell ref="F49:G49"/>
    <mergeCell ref="F51:G51"/>
    <mergeCell ref="A52:A54"/>
    <mergeCell ref="B52:B54"/>
    <mergeCell ref="C52:C54"/>
    <mergeCell ref="D52:D54"/>
    <mergeCell ref="E52:E54"/>
    <mergeCell ref="F52:G52"/>
    <mergeCell ref="F54:G54"/>
    <mergeCell ref="A44:B44"/>
    <mergeCell ref="F44:I45"/>
    <mergeCell ref="A45:B45"/>
    <mergeCell ref="A46:A48"/>
    <mergeCell ref="B46:B48"/>
    <mergeCell ref="C46:C48"/>
    <mergeCell ref="D46:D48"/>
    <mergeCell ref="E46:E48"/>
    <mergeCell ref="F46:G46"/>
    <mergeCell ref="F48:G48"/>
    <mergeCell ref="A40:A42"/>
    <mergeCell ref="B40:B42"/>
    <mergeCell ref="C40:C42"/>
    <mergeCell ref="D40:D42"/>
    <mergeCell ref="E40:E42"/>
    <mergeCell ref="F40:G40"/>
    <mergeCell ref="F42:G42"/>
    <mergeCell ref="A43:B43"/>
    <mergeCell ref="F43:I43"/>
    <mergeCell ref="A34:A36"/>
    <mergeCell ref="B34:B36"/>
    <mergeCell ref="C34:C36"/>
    <mergeCell ref="D34:D36"/>
    <mergeCell ref="E34:E36"/>
    <mergeCell ref="F34:G34"/>
    <mergeCell ref="F36:G36"/>
    <mergeCell ref="A37:A39"/>
    <mergeCell ref="B37:B39"/>
    <mergeCell ref="C37:C39"/>
    <mergeCell ref="D37:D39"/>
    <mergeCell ref="E37:E39"/>
    <mergeCell ref="F37:G37"/>
    <mergeCell ref="F39:G39"/>
    <mergeCell ref="A28:A30"/>
    <mergeCell ref="B28:B30"/>
    <mergeCell ref="C28:C30"/>
    <mergeCell ref="D28:D30"/>
    <mergeCell ref="E28:E30"/>
    <mergeCell ref="F28:G28"/>
    <mergeCell ref="F30:G30"/>
    <mergeCell ref="A31:A33"/>
    <mergeCell ref="B31:B33"/>
    <mergeCell ref="C31:C33"/>
    <mergeCell ref="D31:D33"/>
    <mergeCell ref="E31:E33"/>
    <mergeCell ref="F31:G31"/>
    <mergeCell ref="F33:G33"/>
    <mergeCell ref="A23:B23"/>
    <mergeCell ref="F23:I24"/>
    <mergeCell ref="A24:B24"/>
    <mergeCell ref="A25:A27"/>
    <mergeCell ref="B25:B27"/>
    <mergeCell ref="C25:C27"/>
    <mergeCell ref="D25:D27"/>
    <mergeCell ref="E25:E27"/>
    <mergeCell ref="F25:G25"/>
    <mergeCell ref="F27:G27"/>
    <mergeCell ref="A17:A19"/>
    <mergeCell ref="B17:B19"/>
    <mergeCell ref="C17:C19"/>
    <mergeCell ref="D17:D19"/>
    <mergeCell ref="E17:E19"/>
    <mergeCell ref="F17:G17"/>
    <mergeCell ref="F19:G19"/>
    <mergeCell ref="A20:A22"/>
    <mergeCell ref="B20:B22"/>
    <mergeCell ref="C20:C22"/>
    <mergeCell ref="D20:D22"/>
    <mergeCell ref="E20:E22"/>
    <mergeCell ref="F20:G20"/>
    <mergeCell ref="F22:G22"/>
    <mergeCell ref="A11:A13"/>
    <mergeCell ref="B11:B13"/>
    <mergeCell ref="C11:C13"/>
    <mergeCell ref="D11:D13"/>
    <mergeCell ref="E11:E13"/>
    <mergeCell ref="F11:G11"/>
    <mergeCell ref="F13:G13"/>
    <mergeCell ref="A14:A16"/>
    <mergeCell ref="B14:B16"/>
    <mergeCell ref="C14:C16"/>
    <mergeCell ref="D14:D16"/>
    <mergeCell ref="E14:E16"/>
    <mergeCell ref="F14:G14"/>
    <mergeCell ref="F16:G16"/>
    <mergeCell ref="A5:A7"/>
    <mergeCell ref="B5:B7"/>
    <mergeCell ref="C5:C7"/>
    <mergeCell ref="D5:D7"/>
    <mergeCell ref="E5:E7"/>
    <mergeCell ref="F5:G5"/>
    <mergeCell ref="F7:G7"/>
    <mergeCell ref="A8:A10"/>
    <mergeCell ref="B8:B10"/>
    <mergeCell ref="C8:C10"/>
    <mergeCell ref="D8:D10"/>
    <mergeCell ref="E8:E10"/>
    <mergeCell ref="F8:G8"/>
    <mergeCell ref="F10:G10"/>
    <mergeCell ref="A1:B1"/>
    <mergeCell ref="F1:G1"/>
    <mergeCell ref="A2:A4"/>
    <mergeCell ref="B2:B4"/>
    <mergeCell ref="C2:C4"/>
    <mergeCell ref="D2:D4"/>
    <mergeCell ref="E2:E4"/>
    <mergeCell ref="F2:G2"/>
    <mergeCell ref="F4:G4"/>
  </mergeCells>
  <conditionalFormatting sqref="H1:I1">
    <cfRule type="expression" dxfId="3" priority="2">
      <formula>NOT(MOD(ROW(),2))</formula>
    </cfRule>
    <cfRule type="expression" dxfId="2" priority="3">
      <formula>MOD(ROW(),2)</formula>
    </cfRule>
  </conditionalFormatting>
  <conditionalFormatting sqref="F1">
    <cfRule type="expression" dxfId="1" priority="4">
      <formula>NOT(MOD(ROW(),2))</formula>
    </cfRule>
    <cfRule type="expression" dxfId="0" priority="5">
      <formula>MOD(ROW(),2)</formula>
    </cfRule>
  </conditionalFormatting>
  <pageMargins left="0.70833333333333304" right="0.70833333333333304" top="0.74791666666666701" bottom="0.94513888888888897" header="0.51180555555555496" footer="0.51180555555555496"/>
  <pageSetup paperSize="0" scale="0" firstPageNumber="0" fitToHeight="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Normal="100" workbookViewId="0">
      <pane ySplit="1" topLeftCell="A3" activePane="bottomLeft" state="frozen"/>
      <selection pane="bottomLeft" activeCell="B23" sqref="B23"/>
    </sheetView>
  </sheetViews>
  <sheetFormatPr baseColWidth="10" defaultColWidth="9.06640625" defaultRowHeight="14.25" x14ac:dyDescent="0.45"/>
  <cols>
    <col min="1" max="1" width="3.53125" style="15"/>
    <col min="2" max="2" width="35.06640625"/>
    <col min="3" max="3" width="37.6640625"/>
    <col min="4" max="1025" width="8.19921875"/>
  </cols>
  <sheetData>
    <row r="1" spans="1:10" x14ac:dyDescent="0.45">
      <c r="A1" s="38" t="s">
        <v>18</v>
      </c>
      <c r="B1" s="39" t="s">
        <v>4</v>
      </c>
      <c r="C1" s="39" t="s">
        <v>5</v>
      </c>
      <c r="D1" s="39" t="s">
        <v>19</v>
      </c>
    </row>
    <row r="2" spans="1:10" ht="42.75" x14ac:dyDescent="0.45">
      <c r="A2" s="40">
        <v>1</v>
      </c>
      <c r="B2" s="25" t="s">
        <v>20</v>
      </c>
      <c r="C2" s="25" t="s">
        <v>21</v>
      </c>
      <c r="D2" s="25"/>
    </row>
    <row r="3" spans="1:10" ht="28.5" x14ac:dyDescent="0.45">
      <c r="A3" s="40">
        <v>2</v>
      </c>
      <c r="B3" s="25" t="s">
        <v>22</v>
      </c>
      <c r="C3" s="25" t="s">
        <v>23</v>
      </c>
      <c r="D3" s="25"/>
      <c r="J3" s="41"/>
    </row>
    <row r="4" spans="1:10" x14ac:dyDescent="0.45">
      <c r="A4" s="40">
        <v>3</v>
      </c>
      <c r="B4" s="25" t="s">
        <v>24</v>
      </c>
      <c r="C4" s="25" t="s">
        <v>25</v>
      </c>
      <c r="D4" s="25"/>
      <c r="J4" s="41"/>
    </row>
    <row r="5" spans="1:10" x14ac:dyDescent="0.45">
      <c r="A5" s="40">
        <v>4</v>
      </c>
      <c r="B5" s="25" t="s">
        <v>26</v>
      </c>
      <c r="C5" s="25" t="s">
        <v>25</v>
      </c>
      <c r="D5" s="25"/>
    </row>
    <row r="6" spans="1:10" x14ac:dyDescent="0.45">
      <c r="A6" s="40">
        <v>5</v>
      </c>
      <c r="B6" s="25" t="s">
        <v>27</v>
      </c>
      <c r="C6" s="25" t="s">
        <v>28</v>
      </c>
      <c r="D6" s="25"/>
    </row>
    <row r="7" spans="1:10" x14ac:dyDescent="0.45">
      <c r="A7" s="40">
        <v>6</v>
      </c>
      <c r="B7" s="25" t="s">
        <v>29</v>
      </c>
      <c r="C7" s="25" t="s">
        <v>28</v>
      </c>
      <c r="D7" s="25"/>
    </row>
    <row r="8" spans="1:10" ht="28.5" x14ac:dyDescent="0.45">
      <c r="A8" s="40">
        <v>7</v>
      </c>
      <c r="B8" s="25" t="s">
        <v>30</v>
      </c>
      <c r="C8" s="25" t="s">
        <v>31</v>
      </c>
      <c r="D8" s="25"/>
    </row>
    <row r="9" spans="1:10" x14ac:dyDescent="0.45">
      <c r="A9" s="23"/>
      <c r="B9" s="25"/>
      <c r="C9" s="25"/>
      <c r="D9" s="25"/>
    </row>
    <row r="10" spans="1:10" x14ac:dyDescent="0.45">
      <c r="A10" s="23"/>
      <c r="B10" s="25"/>
      <c r="C10" s="25"/>
      <c r="D10" s="25"/>
    </row>
    <row r="11" spans="1:10" ht="28.5" x14ac:dyDescent="0.45">
      <c r="A11" s="40">
        <v>8</v>
      </c>
      <c r="B11" s="25" t="s">
        <v>32</v>
      </c>
      <c r="C11" s="25" t="s">
        <v>33</v>
      </c>
      <c r="D11" s="25"/>
    </row>
    <row r="12" spans="1:10" x14ac:dyDescent="0.45">
      <c r="A12" s="40">
        <v>9</v>
      </c>
      <c r="B12" s="25" t="s">
        <v>34</v>
      </c>
      <c r="C12" s="25" t="s">
        <v>35</v>
      </c>
      <c r="D12" s="25"/>
    </row>
    <row r="13" spans="1:10" x14ac:dyDescent="0.45">
      <c r="A13" s="40">
        <v>10</v>
      </c>
      <c r="B13" s="25" t="s">
        <v>36</v>
      </c>
      <c r="C13" s="25" t="s">
        <v>37</v>
      </c>
      <c r="D13" s="25"/>
    </row>
    <row r="14" spans="1:10" x14ac:dyDescent="0.45">
      <c r="A14" s="40">
        <v>11</v>
      </c>
      <c r="B14" s="25" t="s">
        <v>38</v>
      </c>
      <c r="C14" s="25"/>
      <c r="D14" s="25"/>
    </row>
    <row r="15" spans="1:10" x14ac:dyDescent="0.45">
      <c r="A15" s="40">
        <v>12</v>
      </c>
      <c r="B15" s="25" t="s">
        <v>39</v>
      </c>
      <c r="C15" s="25" t="s">
        <v>40</v>
      </c>
      <c r="D15" s="25"/>
    </row>
    <row r="16" spans="1:10" x14ac:dyDescent="0.45">
      <c r="A16" s="40">
        <v>13</v>
      </c>
      <c r="B16" s="25" t="s">
        <v>41</v>
      </c>
      <c r="C16" s="25" t="s">
        <v>40</v>
      </c>
      <c r="D16" s="25"/>
    </row>
    <row r="17" spans="1:4" x14ac:dyDescent="0.45">
      <c r="A17" s="40">
        <v>14</v>
      </c>
      <c r="B17" s="25" t="s">
        <v>10</v>
      </c>
      <c r="C17" s="25"/>
      <c r="D17" s="25"/>
    </row>
    <row r="18" spans="1:4" x14ac:dyDescent="0.45">
      <c r="A18" s="40">
        <v>15</v>
      </c>
      <c r="B18" s="25" t="s">
        <v>42</v>
      </c>
      <c r="C18" s="25" t="s">
        <v>43</v>
      </c>
      <c r="D18" s="25"/>
    </row>
    <row r="19" spans="1:4" x14ac:dyDescent="0.45">
      <c r="A19" s="40">
        <v>16</v>
      </c>
      <c r="B19" s="42" t="s">
        <v>44</v>
      </c>
      <c r="C19" s="43" t="s">
        <v>43</v>
      </c>
      <c r="D19" s="44"/>
    </row>
    <row r="20" spans="1:4" x14ac:dyDescent="0.45">
      <c r="A20" s="40">
        <v>17</v>
      </c>
      <c r="B20" s="45" t="s">
        <v>45</v>
      </c>
      <c r="D20" s="45"/>
    </row>
    <row r="21" spans="1:4" x14ac:dyDescent="0.45">
      <c r="A21" s="40">
        <v>18</v>
      </c>
      <c r="B21" s="46" t="s">
        <v>46</v>
      </c>
      <c r="C21" s="44" t="s">
        <v>47</v>
      </c>
      <c r="D21" s="44"/>
    </row>
    <row r="22" spans="1:4" x14ac:dyDescent="0.45">
      <c r="A22" s="40">
        <v>19</v>
      </c>
      <c r="B22" s="25"/>
      <c r="C22" s="25"/>
      <c r="D22" s="25"/>
    </row>
    <row r="23" spans="1:4" x14ac:dyDescent="0.45">
      <c r="A23" s="40">
        <v>20</v>
      </c>
      <c r="B23" s="25" t="s">
        <v>48</v>
      </c>
      <c r="C23" s="25" t="s">
        <v>47</v>
      </c>
      <c r="D23" s="25"/>
    </row>
    <row r="24" spans="1:4" x14ac:dyDescent="0.45">
      <c r="A24" s="40">
        <v>21</v>
      </c>
      <c r="B24" s="25"/>
      <c r="C24" s="25"/>
      <c r="D24" s="25"/>
    </row>
    <row r="25" spans="1:4" x14ac:dyDescent="0.45">
      <c r="A25" s="40">
        <v>22</v>
      </c>
      <c r="B25" s="25" t="s">
        <v>49</v>
      </c>
      <c r="C25" s="25" t="s">
        <v>47</v>
      </c>
      <c r="D25" s="25"/>
    </row>
    <row r="26" spans="1:4" x14ac:dyDescent="0.45">
      <c r="A26" s="40">
        <v>23</v>
      </c>
      <c r="B26" s="25"/>
      <c r="C26" s="25"/>
      <c r="D26" s="25"/>
    </row>
    <row r="27" spans="1:4" ht="28.5" x14ac:dyDescent="0.45">
      <c r="A27" s="40">
        <v>24</v>
      </c>
      <c r="B27" s="25" t="s">
        <v>50</v>
      </c>
      <c r="C27" s="25" t="s">
        <v>47</v>
      </c>
      <c r="D27" s="25"/>
    </row>
    <row r="28" spans="1:4" x14ac:dyDescent="0.45">
      <c r="A28" s="40">
        <v>25</v>
      </c>
      <c r="B28" s="25"/>
      <c r="C28" s="25"/>
      <c r="D28" s="25"/>
    </row>
    <row r="29" spans="1:4" ht="28.5" x14ac:dyDescent="0.45">
      <c r="A29" s="40">
        <v>26</v>
      </c>
      <c r="B29" s="25" t="s">
        <v>51</v>
      </c>
      <c r="C29" s="25" t="s">
        <v>52</v>
      </c>
      <c r="D29" s="25"/>
    </row>
    <row r="30" spans="1:4" x14ac:dyDescent="0.45">
      <c r="A30" s="40">
        <v>27</v>
      </c>
      <c r="B30" s="25"/>
      <c r="C30" s="25"/>
      <c r="D30" s="25"/>
    </row>
    <row r="31" spans="1:4" x14ac:dyDescent="0.45">
      <c r="A31" s="40">
        <v>28</v>
      </c>
      <c r="B31" s="25"/>
      <c r="C31" s="25"/>
      <c r="D31" s="25"/>
    </row>
    <row r="32" spans="1:4" x14ac:dyDescent="0.45">
      <c r="A32" s="40">
        <v>29</v>
      </c>
      <c r="B32" s="25"/>
      <c r="C32" s="25"/>
      <c r="D32" s="25"/>
    </row>
    <row r="33" spans="1:4" x14ac:dyDescent="0.45">
      <c r="A33" s="40">
        <v>30</v>
      </c>
      <c r="B33" s="25" t="s">
        <v>53</v>
      </c>
      <c r="C33" s="25" t="s">
        <v>54</v>
      </c>
      <c r="D33" s="25"/>
    </row>
    <row r="34" spans="1:4" x14ac:dyDescent="0.45">
      <c r="A34" s="40">
        <v>31</v>
      </c>
      <c r="B34" s="25" t="s">
        <v>55</v>
      </c>
      <c r="C34" s="25" t="s">
        <v>56</v>
      </c>
      <c r="D34" s="25"/>
    </row>
    <row r="35" spans="1:4" x14ac:dyDescent="0.45">
      <c r="A35" s="40">
        <v>32</v>
      </c>
      <c r="B35" s="25" t="s">
        <v>57</v>
      </c>
      <c r="C35" s="25" t="s">
        <v>58</v>
      </c>
      <c r="D35" s="25"/>
    </row>
    <row r="36" spans="1:4" x14ac:dyDescent="0.45">
      <c r="A36" s="40">
        <v>33</v>
      </c>
      <c r="B36" s="25" t="s">
        <v>59</v>
      </c>
      <c r="C36" s="25" t="s">
        <v>60</v>
      </c>
      <c r="D36" s="25"/>
    </row>
    <row r="37" spans="1:4" x14ac:dyDescent="0.45">
      <c r="A37" s="40">
        <v>34</v>
      </c>
      <c r="B37" s="25"/>
      <c r="C37" s="25"/>
      <c r="D37" s="25"/>
    </row>
    <row r="38" spans="1:4" x14ac:dyDescent="0.45">
      <c r="A38" s="40">
        <v>35</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zoomScaleNormal="100" workbookViewId="0">
      <pane ySplit="1" topLeftCell="A2" activePane="bottomLeft" state="frozen"/>
      <selection pane="bottomLeft" activeCell="C12" sqref="C12"/>
    </sheetView>
  </sheetViews>
  <sheetFormatPr baseColWidth="10" defaultColWidth="9.06640625" defaultRowHeight="14.25" x14ac:dyDescent="0.45"/>
  <cols>
    <col min="1" max="1" width="6.19921875" style="47"/>
    <col min="2" max="2" width="43.86328125"/>
    <col min="3" max="3" width="50.73046875"/>
    <col min="4" max="1025" width="8.19921875"/>
  </cols>
  <sheetData>
    <row r="1" spans="1:5" ht="15" customHeight="1" x14ac:dyDescent="0.45">
      <c r="A1" s="48" t="s">
        <v>18</v>
      </c>
      <c r="B1" s="48" t="s">
        <v>4</v>
      </c>
      <c r="C1" s="48" t="s">
        <v>5</v>
      </c>
      <c r="D1" s="48" t="s">
        <v>19</v>
      </c>
    </row>
    <row r="2" spans="1:5" x14ac:dyDescent="0.45">
      <c r="A2" s="49">
        <v>1</v>
      </c>
      <c r="B2" s="50" t="s">
        <v>61</v>
      </c>
      <c r="C2" s="51" t="s">
        <v>21</v>
      </c>
      <c r="D2" s="51"/>
      <c r="E2" s="32"/>
    </row>
    <row r="3" spans="1:5" x14ac:dyDescent="0.45">
      <c r="A3" s="52">
        <v>2</v>
      </c>
      <c r="B3" s="50" t="s">
        <v>62</v>
      </c>
      <c r="C3" s="51" t="s">
        <v>63</v>
      </c>
      <c r="D3" s="51"/>
      <c r="E3" s="32"/>
    </row>
    <row r="4" spans="1:5" x14ac:dyDescent="0.45">
      <c r="A4" s="49">
        <v>3</v>
      </c>
      <c r="B4" s="50" t="s">
        <v>64</v>
      </c>
      <c r="C4" s="51" t="s">
        <v>25</v>
      </c>
      <c r="D4" s="51"/>
      <c r="E4" s="32"/>
    </row>
    <row r="5" spans="1:5" x14ac:dyDescent="0.45">
      <c r="A5" s="52">
        <v>4</v>
      </c>
      <c r="B5" s="50" t="s">
        <v>65</v>
      </c>
      <c r="C5" s="51" t="s">
        <v>28</v>
      </c>
      <c r="D5" s="51"/>
      <c r="E5" s="32"/>
    </row>
    <row r="6" spans="1:5" x14ac:dyDescent="0.45">
      <c r="A6" s="49">
        <v>5</v>
      </c>
      <c r="B6" s="50" t="s">
        <v>66</v>
      </c>
      <c r="C6" s="51" t="s">
        <v>31</v>
      </c>
      <c r="D6" s="51"/>
      <c r="E6" s="32"/>
    </row>
    <row r="7" spans="1:5" x14ac:dyDescent="0.45">
      <c r="A7" s="52">
        <v>6</v>
      </c>
      <c r="B7" s="50" t="s">
        <v>67</v>
      </c>
      <c r="C7" s="28" t="s">
        <v>68</v>
      </c>
      <c r="D7" s="51"/>
    </row>
    <row r="8" spans="1:5" ht="28.5" x14ac:dyDescent="0.45">
      <c r="A8" s="49">
        <v>7</v>
      </c>
      <c r="B8" s="50" t="s">
        <v>69</v>
      </c>
      <c r="C8" s="51" t="s">
        <v>40</v>
      </c>
      <c r="D8" s="51"/>
      <c r="E8" s="32"/>
    </row>
    <row r="9" spans="1:5" x14ac:dyDescent="0.45">
      <c r="A9" s="52">
        <v>8</v>
      </c>
      <c r="B9" s="50" t="s">
        <v>70</v>
      </c>
      <c r="C9" s="51"/>
      <c r="D9" s="51"/>
      <c r="E9" s="32"/>
    </row>
    <row r="10" spans="1:5" ht="28.5" x14ac:dyDescent="0.45">
      <c r="A10" s="49">
        <v>9</v>
      </c>
      <c r="B10" s="50" t="s">
        <v>71</v>
      </c>
      <c r="C10" s="51" t="s">
        <v>40</v>
      </c>
      <c r="D10" s="51"/>
      <c r="E10" s="32"/>
    </row>
    <row r="11" spans="1:5" ht="28.5" x14ac:dyDescent="0.45">
      <c r="A11" s="52">
        <v>10</v>
      </c>
      <c r="B11" s="50" t="s">
        <v>72</v>
      </c>
      <c r="C11" s="51" t="s">
        <v>47</v>
      </c>
      <c r="D11" s="51"/>
      <c r="E11" s="33"/>
    </row>
    <row r="12" spans="1:5" ht="28.5" x14ac:dyDescent="0.45">
      <c r="A12" s="49">
        <v>11</v>
      </c>
      <c r="B12" s="50" t="s">
        <v>73</v>
      </c>
      <c r="C12" s="51" t="s">
        <v>47</v>
      </c>
      <c r="D12" s="51"/>
      <c r="E12" s="33"/>
    </row>
    <row r="13" spans="1:5" ht="28.5" x14ac:dyDescent="0.45">
      <c r="A13" s="52">
        <v>12</v>
      </c>
      <c r="B13" s="50" t="s">
        <v>74</v>
      </c>
      <c r="C13" s="51" t="s">
        <v>47</v>
      </c>
      <c r="D13" s="51"/>
      <c r="E13" s="33"/>
    </row>
    <row r="14" spans="1:5" x14ac:dyDescent="0.45">
      <c r="A14" s="49">
        <v>13</v>
      </c>
      <c r="B14" s="50" t="s">
        <v>75</v>
      </c>
      <c r="C14" s="51" t="s">
        <v>52</v>
      </c>
      <c r="D14" s="51"/>
      <c r="E14" s="32"/>
    </row>
    <row r="15" spans="1:5" x14ac:dyDescent="0.45">
      <c r="A15" s="52">
        <v>14</v>
      </c>
      <c r="B15" s="50" t="s">
        <v>76</v>
      </c>
      <c r="C15" s="51"/>
      <c r="D15" s="51"/>
      <c r="E15" s="32"/>
    </row>
    <row r="16" spans="1:5" x14ac:dyDescent="0.45">
      <c r="A16" s="49">
        <v>15</v>
      </c>
      <c r="B16" s="50" t="s">
        <v>70</v>
      </c>
      <c r="C16" s="51"/>
      <c r="D16" s="51"/>
    </row>
    <row r="17" spans="1:4" x14ac:dyDescent="0.45">
      <c r="A17" s="52">
        <v>16</v>
      </c>
      <c r="B17" s="50" t="s">
        <v>77</v>
      </c>
      <c r="C17" s="51" t="s">
        <v>78</v>
      </c>
      <c r="D17" s="51"/>
    </row>
    <row r="18" spans="1:4" x14ac:dyDescent="0.45">
      <c r="A18" s="49">
        <v>17</v>
      </c>
      <c r="B18" s="50" t="s">
        <v>79</v>
      </c>
      <c r="C18" s="51" t="s">
        <v>78</v>
      </c>
      <c r="D18" s="51"/>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opLeftCell="A13" zoomScaleNormal="100" workbookViewId="0">
      <selection activeCell="C23" sqref="C23"/>
    </sheetView>
  </sheetViews>
  <sheetFormatPr baseColWidth="10" defaultColWidth="9.06640625" defaultRowHeight="14.25" x14ac:dyDescent="0.45"/>
  <cols>
    <col min="1" max="1" width="10.796875" style="41"/>
    <col min="2" max="2" width="8.53125"/>
    <col min="3" max="3" width="77.33203125" style="53"/>
    <col min="4" max="4" width="85.46484375" style="53"/>
    <col min="5" max="1025" width="8.53125"/>
  </cols>
  <sheetData>
    <row r="1" spans="1:4" x14ac:dyDescent="0.45">
      <c r="A1" s="54"/>
      <c r="B1" t="s">
        <v>80</v>
      </c>
      <c r="C1"/>
      <c r="D1"/>
    </row>
    <row r="2" spans="1:4" x14ac:dyDescent="0.45">
      <c r="A2" s="54"/>
      <c r="C2"/>
      <c r="D2"/>
    </row>
    <row r="3" spans="1:4" x14ac:dyDescent="0.45">
      <c r="A3" s="54"/>
      <c r="B3" s="41" t="s">
        <v>81</v>
      </c>
      <c r="C3"/>
      <c r="D3"/>
    </row>
    <row r="4" spans="1:4" x14ac:dyDescent="0.45">
      <c r="A4" s="54" t="s">
        <v>82</v>
      </c>
      <c r="B4" t="s">
        <v>83</v>
      </c>
      <c r="C4"/>
      <c r="D4"/>
    </row>
    <row r="5" spans="1:4" ht="57" x14ac:dyDescent="0.45">
      <c r="A5" s="54"/>
      <c r="C5" s="53" t="s">
        <v>84</v>
      </c>
      <c r="D5"/>
    </row>
    <row r="6" spans="1:4" ht="42.75" x14ac:dyDescent="0.45">
      <c r="A6" s="54"/>
      <c r="C6" s="53" t="s">
        <v>85</v>
      </c>
      <c r="D6"/>
    </row>
    <row r="7" spans="1:4" x14ac:dyDescent="0.45">
      <c r="A7" s="54"/>
      <c r="C7" s="53" t="s">
        <v>86</v>
      </c>
      <c r="D7"/>
    </row>
    <row r="8" spans="1:4" x14ac:dyDescent="0.45">
      <c r="A8" s="54"/>
      <c r="C8"/>
      <c r="D8"/>
    </row>
    <row r="9" spans="1:4" x14ac:dyDescent="0.45">
      <c r="A9" s="54" t="s">
        <v>87</v>
      </c>
      <c r="B9" t="s">
        <v>88</v>
      </c>
      <c r="C9"/>
      <c r="D9"/>
    </row>
    <row r="10" spans="1:4" x14ac:dyDescent="0.45">
      <c r="A10" s="54" t="s">
        <v>89</v>
      </c>
      <c r="B10" t="s">
        <v>90</v>
      </c>
      <c r="C10"/>
      <c r="D10" s="53" t="s">
        <v>91</v>
      </c>
    </row>
    <row r="11" spans="1:4" ht="42.75" x14ac:dyDescent="0.45">
      <c r="A11" s="54"/>
      <c r="C11" s="53" t="s">
        <v>92</v>
      </c>
      <c r="D11" s="53" t="s">
        <v>93</v>
      </c>
    </row>
    <row r="12" spans="1:4" ht="57" x14ac:dyDescent="0.45">
      <c r="A12" s="54"/>
      <c r="C12" s="53" t="s">
        <v>94</v>
      </c>
      <c r="D12" s="53" t="s">
        <v>95</v>
      </c>
    </row>
    <row r="13" spans="1:4" x14ac:dyDescent="0.45">
      <c r="A13" s="54"/>
      <c r="C13"/>
      <c r="D13"/>
    </row>
    <row r="14" spans="1:4" x14ac:dyDescent="0.45">
      <c r="A14" s="54"/>
      <c r="B14" s="41" t="s">
        <v>96</v>
      </c>
      <c r="C14"/>
      <c r="D14"/>
    </row>
    <row r="15" spans="1:4" x14ac:dyDescent="0.45">
      <c r="A15" s="54" t="s">
        <v>97</v>
      </c>
      <c r="B15" t="s">
        <v>98</v>
      </c>
      <c r="C15"/>
      <c r="D15"/>
    </row>
    <row r="16" spans="1:4" x14ac:dyDescent="0.45">
      <c r="A16" s="54" t="s">
        <v>99</v>
      </c>
      <c r="B16" t="s">
        <v>100</v>
      </c>
      <c r="C16"/>
      <c r="D16"/>
    </row>
    <row r="17" spans="1:4" x14ac:dyDescent="0.45">
      <c r="A17" s="54" t="s">
        <v>101</v>
      </c>
      <c r="B17" t="s">
        <v>102</v>
      </c>
      <c r="C17"/>
      <c r="D17"/>
    </row>
    <row r="18" spans="1:4" x14ac:dyDescent="0.45">
      <c r="A18" s="54" t="s">
        <v>103</v>
      </c>
      <c r="B18" t="s">
        <v>104</v>
      </c>
      <c r="C18"/>
      <c r="D18"/>
    </row>
    <row r="19" spans="1:4" x14ac:dyDescent="0.45">
      <c r="A19" s="54" t="s">
        <v>105</v>
      </c>
      <c r="B19" t="s">
        <v>106</v>
      </c>
      <c r="C19"/>
      <c r="D19"/>
    </row>
    <row r="20" spans="1:4" x14ac:dyDescent="0.45">
      <c r="A20" s="54" t="s">
        <v>107</v>
      </c>
      <c r="B20" t="s">
        <v>108</v>
      </c>
      <c r="C20"/>
      <c r="D20"/>
    </row>
    <row r="21" spans="1:4" x14ac:dyDescent="0.45">
      <c r="A21" s="54" t="s">
        <v>109</v>
      </c>
      <c r="B21" t="s">
        <v>110</v>
      </c>
      <c r="C21"/>
      <c r="D21"/>
    </row>
    <row r="22" spans="1:4" x14ac:dyDescent="0.45">
      <c r="A22" s="54" t="s">
        <v>111</v>
      </c>
      <c r="B22" t="s">
        <v>112</v>
      </c>
      <c r="C22"/>
      <c r="D22"/>
    </row>
    <row r="23" spans="1:4" ht="28.5" x14ac:dyDescent="0.45">
      <c r="A23" s="54"/>
      <c r="C23" s="53" t="s">
        <v>113</v>
      </c>
      <c r="D23"/>
    </row>
    <row r="24" spans="1:4" ht="28.5" x14ac:dyDescent="0.45">
      <c r="A24"/>
      <c r="C24" s="53" t="s">
        <v>114</v>
      </c>
      <c r="D24"/>
    </row>
    <row r="25" spans="1:4" ht="28.5" x14ac:dyDescent="0.45">
      <c r="A25"/>
      <c r="C25" s="53" t="s">
        <v>115</v>
      </c>
      <c r="D25"/>
    </row>
    <row r="26" spans="1:4" x14ac:dyDescent="0.45">
      <c r="A26"/>
      <c r="C26" s="53" t="s">
        <v>116</v>
      </c>
      <c r="D26"/>
    </row>
    <row r="27" spans="1:4" x14ac:dyDescent="0.45">
      <c r="A27"/>
      <c r="C27" s="53" t="s">
        <v>117</v>
      </c>
      <c r="D27"/>
    </row>
    <row r="28" spans="1:4" x14ac:dyDescent="0.45">
      <c r="A28"/>
      <c r="C28"/>
      <c r="D28"/>
    </row>
    <row r="29" spans="1:4" x14ac:dyDescent="0.45">
      <c r="A29" s="54" t="s">
        <v>118</v>
      </c>
      <c r="B29" t="s">
        <v>119</v>
      </c>
      <c r="C29"/>
      <c r="D29"/>
    </row>
    <row r="30" spans="1:4" x14ac:dyDescent="0.45">
      <c r="A30" s="54" t="s">
        <v>120</v>
      </c>
      <c r="B30" t="s">
        <v>121</v>
      </c>
      <c r="C30"/>
      <c r="D30"/>
    </row>
    <row r="31" spans="1:4" x14ac:dyDescent="0.45">
      <c r="A31" s="54" t="s">
        <v>122</v>
      </c>
      <c r="B31" t="s">
        <v>123</v>
      </c>
      <c r="C31"/>
      <c r="D31"/>
    </row>
    <row r="32" spans="1:4" x14ac:dyDescent="0.45">
      <c r="A32" s="54" t="s">
        <v>124</v>
      </c>
      <c r="B32" t="s">
        <v>125</v>
      </c>
      <c r="C32"/>
      <c r="D32"/>
    </row>
    <row r="33" spans="1:4" x14ac:dyDescent="0.45">
      <c r="A33" s="54" t="s">
        <v>126</v>
      </c>
      <c r="B33" t="s">
        <v>127</v>
      </c>
      <c r="C33"/>
      <c r="D33"/>
    </row>
    <row r="34" spans="1:4" x14ac:dyDescent="0.45">
      <c r="A34" s="54" t="s">
        <v>128</v>
      </c>
      <c r="B34" t="s">
        <v>129</v>
      </c>
      <c r="C34"/>
      <c r="D34"/>
    </row>
    <row r="35" spans="1:4" x14ac:dyDescent="0.45">
      <c r="A35"/>
      <c r="C35" s="53" t="s">
        <v>130</v>
      </c>
      <c r="D35" s="53" t="s">
        <v>131</v>
      </c>
    </row>
    <row r="36" spans="1:4" ht="28.5" x14ac:dyDescent="0.45">
      <c r="A36"/>
      <c r="C36" s="53" t="s">
        <v>132</v>
      </c>
      <c r="D36" s="53" t="s">
        <v>133</v>
      </c>
    </row>
    <row r="37" spans="1:4" ht="28.5" x14ac:dyDescent="0.45">
      <c r="A37"/>
      <c r="C37" s="53" t="s">
        <v>134</v>
      </c>
      <c r="D37" s="53" t="s">
        <v>135</v>
      </c>
    </row>
    <row r="38" spans="1:4" ht="42.75" x14ac:dyDescent="0.45">
      <c r="A38"/>
      <c r="C38" s="53" t="s">
        <v>136</v>
      </c>
      <c r="D38" s="53" t="s">
        <v>137</v>
      </c>
    </row>
    <row r="39" spans="1:4" ht="28.5" x14ac:dyDescent="0.45">
      <c r="A39"/>
      <c r="C39" s="53" t="s">
        <v>138</v>
      </c>
      <c r="D39" s="53" t="s">
        <v>139</v>
      </c>
    </row>
    <row r="40" spans="1:4" ht="71.25" x14ac:dyDescent="0.45">
      <c r="A40"/>
      <c r="C40" s="53" t="s">
        <v>140</v>
      </c>
      <c r="D40" s="53" t="s">
        <v>141</v>
      </c>
    </row>
    <row r="41" spans="1:4" ht="28.5" x14ac:dyDescent="0.45">
      <c r="A41"/>
      <c r="C41" s="53" t="s">
        <v>142</v>
      </c>
      <c r="D41" s="53" t="s">
        <v>143</v>
      </c>
    </row>
    <row r="42" spans="1:4" x14ac:dyDescent="0.45">
      <c r="A42"/>
      <c r="C42"/>
      <c r="D42"/>
    </row>
    <row r="43" spans="1:4" x14ac:dyDescent="0.45">
      <c r="A43"/>
      <c r="B43" s="41" t="s">
        <v>144</v>
      </c>
      <c r="C43"/>
      <c r="D43"/>
    </row>
    <row r="44" spans="1:4" x14ac:dyDescent="0.45">
      <c r="A44" s="41" t="s">
        <v>145</v>
      </c>
      <c r="B44" t="s">
        <v>146</v>
      </c>
      <c r="C44"/>
      <c r="D44"/>
    </row>
    <row r="45" spans="1:4" x14ac:dyDescent="0.45">
      <c r="A45" s="41" t="s">
        <v>147</v>
      </c>
      <c r="B45" t="s">
        <v>148</v>
      </c>
      <c r="C45"/>
      <c r="D45"/>
    </row>
    <row r="46" spans="1:4" x14ac:dyDescent="0.45">
      <c r="A46" s="41" t="s">
        <v>149</v>
      </c>
      <c r="B46" t="s">
        <v>150</v>
      </c>
      <c r="C46"/>
      <c r="D46"/>
    </row>
    <row r="47" spans="1:4" x14ac:dyDescent="0.45">
      <c r="A47" s="41" t="s">
        <v>151</v>
      </c>
      <c r="B47" t="s">
        <v>152</v>
      </c>
      <c r="C47"/>
      <c r="D47"/>
    </row>
    <row r="48" spans="1:4" x14ac:dyDescent="0.45">
      <c r="A48" s="41" t="s">
        <v>153</v>
      </c>
      <c r="B48" t="s">
        <v>154</v>
      </c>
      <c r="C48"/>
      <c r="D48"/>
    </row>
    <row r="49" spans="1:4" ht="42.75" x14ac:dyDescent="0.45">
      <c r="A49"/>
      <c r="C49" s="53" t="s">
        <v>155</v>
      </c>
      <c r="D49" s="53" t="s">
        <v>156</v>
      </c>
    </row>
    <row r="50" spans="1:4" ht="28.5" x14ac:dyDescent="0.45">
      <c r="A50"/>
      <c r="C50" s="53" t="s">
        <v>157</v>
      </c>
      <c r="D50" s="53" t="s">
        <v>158</v>
      </c>
    </row>
    <row r="51" spans="1:4" ht="42.75" x14ac:dyDescent="0.45">
      <c r="A51"/>
      <c r="C51" s="53" t="s">
        <v>159</v>
      </c>
      <c r="D51" s="53" t="s">
        <v>160</v>
      </c>
    </row>
    <row r="52" spans="1:4" ht="71.25" x14ac:dyDescent="0.45">
      <c r="A52"/>
      <c r="C52" s="53" t="s">
        <v>161</v>
      </c>
      <c r="D52" s="53" t="s">
        <v>162</v>
      </c>
    </row>
    <row r="53" spans="1:4" x14ac:dyDescent="0.45">
      <c r="A53"/>
      <c r="C53"/>
      <c r="D53"/>
    </row>
    <row r="54" spans="1:4" x14ac:dyDescent="0.45">
      <c r="A54"/>
      <c r="B54" s="41" t="s">
        <v>163</v>
      </c>
      <c r="C54"/>
      <c r="D54"/>
    </row>
    <row r="55" spans="1:4" x14ac:dyDescent="0.45">
      <c r="A55" s="41" t="s">
        <v>164</v>
      </c>
      <c r="B55" t="s">
        <v>165</v>
      </c>
      <c r="C55"/>
      <c r="D55"/>
    </row>
    <row r="56" spans="1:4" x14ac:dyDescent="0.45">
      <c r="A56" s="41" t="s">
        <v>166</v>
      </c>
      <c r="B56" t="s">
        <v>167</v>
      </c>
      <c r="C56"/>
      <c r="D56"/>
    </row>
    <row r="57" spans="1:4" x14ac:dyDescent="0.45">
      <c r="A57" s="41" t="s">
        <v>168</v>
      </c>
      <c r="B57" t="s">
        <v>169</v>
      </c>
      <c r="C57"/>
      <c r="D57"/>
    </row>
    <row r="58" spans="1:4" x14ac:dyDescent="0.45">
      <c r="A58" s="41" t="s">
        <v>170</v>
      </c>
      <c r="B58" t="s">
        <v>171</v>
      </c>
      <c r="C58"/>
      <c r="D58"/>
    </row>
    <row r="59" spans="1:4" x14ac:dyDescent="0.45">
      <c r="A59" s="41" t="s">
        <v>172</v>
      </c>
      <c r="B59" t="s">
        <v>173</v>
      </c>
      <c r="C59"/>
      <c r="D59"/>
    </row>
    <row r="60" spans="1:4" ht="28.5" x14ac:dyDescent="0.45">
      <c r="C60" s="53" t="s">
        <v>174</v>
      </c>
      <c r="D60" s="53" t="s">
        <v>175</v>
      </c>
    </row>
    <row r="61" spans="1:4" ht="71.25" x14ac:dyDescent="0.45">
      <c r="C61" s="53" t="s">
        <v>176</v>
      </c>
      <c r="D61" s="53" t="s">
        <v>177</v>
      </c>
    </row>
    <row r="62" spans="1:4" x14ac:dyDescent="0.45">
      <c r="C62" s="53" t="s">
        <v>178</v>
      </c>
      <c r="D62" s="53" t="s">
        <v>179</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119</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Cahier</vt:lpstr>
      <vt:lpstr>Cours</vt:lpstr>
      <vt:lpstr>TP</vt:lpstr>
      <vt:lpstr>Programme</vt:lpstr>
      <vt:lpstr>Cahier!Print_Area_0</vt:lpstr>
      <vt:lpstr>Cahier!Print_Area_0_0</vt:lpstr>
      <vt:lpstr>Cahier!Zone_d_impression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Renaud Costadoat</cp:lastModifiedBy>
  <cp:revision>3</cp:revision>
  <cp:lastPrinted>2015-07-01T16:04:10Z</cp:lastPrinted>
  <dcterms:created xsi:type="dcterms:W3CDTF">2006-09-16T00:00:00Z</dcterms:created>
  <dcterms:modified xsi:type="dcterms:W3CDTF">2018-03-05T14:13:35Z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