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sta\Dropbox\Informatique PTSI\"/>
    </mc:Choice>
  </mc:AlternateContent>
  <bookViews>
    <workbookView xWindow="0" yWindow="0" windowWidth="16388" windowHeight="8190" tabRatio="500" activeTab="2"/>
  </bookViews>
  <sheets>
    <sheet name="Cahier" sheetId="1" r:id="rId1"/>
    <sheet name="Cours" sheetId="2" r:id="rId2"/>
    <sheet name="TP" sheetId="3" r:id="rId3"/>
    <sheet name="Programme" sheetId="4" r:id="rId4"/>
  </sheets>
  <definedNames>
    <definedName name="Print_Area_0" localSheetId="0">Cahier!$A$1:$H$107</definedName>
    <definedName name="Print_Area_0_0" localSheetId="0">Cahier!$A$1:$H$107</definedName>
    <definedName name="_xlnm.Print_Area" localSheetId="0">Cahier!$A$1:$H$107</definedName>
  </definedNames>
  <calcPr calcId="152511" iterateDelta="1E-4"/>
</workbook>
</file>

<file path=xl/calcChain.xml><?xml version="1.0" encoding="utf-8"?>
<calcChain xmlns="http://schemas.openxmlformats.org/spreadsheetml/2006/main">
  <c r="A30" i="2" l="1"/>
  <c r="A31" i="2" s="1"/>
  <c r="A29" i="2"/>
  <c r="A28" i="2"/>
  <c r="A4" i="2"/>
  <c r="A5" i="2"/>
  <c r="A6" i="2"/>
  <c r="A7" i="2"/>
  <c r="A8" i="2" s="1"/>
  <c r="A9" i="2" s="1"/>
  <c r="A10" i="2" s="1"/>
  <c r="A11" i="2" s="1"/>
  <c r="A12" i="2" s="1"/>
  <c r="A13" i="2" s="1"/>
  <c r="A14" i="2" s="1"/>
  <c r="A15" i="2" s="1"/>
  <c r="A16" i="2" s="1"/>
  <c r="A17" i="2" s="1"/>
  <c r="A18" i="2" s="1"/>
  <c r="A19" i="2" s="1"/>
  <c r="A20" i="2" s="1"/>
  <c r="A21" i="2" s="1"/>
  <c r="A22" i="2" s="1"/>
  <c r="A23" i="2" s="1"/>
  <c r="A3" i="2"/>
  <c r="H105" i="1"/>
  <c r="G105" i="1"/>
  <c r="H103" i="1"/>
  <c r="G103" i="1"/>
  <c r="A101" i="1"/>
  <c r="A105" i="1" s="1"/>
  <c r="H99" i="1"/>
  <c r="G99" i="1"/>
  <c r="H97" i="1"/>
  <c r="G97" i="1"/>
  <c r="A95" i="1"/>
  <c r="A99" i="1" s="1"/>
  <c r="H93" i="1"/>
  <c r="G93" i="1"/>
  <c r="H91" i="1"/>
  <c r="G91" i="1"/>
  <c r="A89" i="1"/>
  <c r="A93" i="1" s="1"/>
  <c r="A83" i="1"/>
  <c r="H87" i="1"/>
  <c r="G87" i="1"/>
  <c r="H85" i="1"/>
  <c r="G85" i="1"/>
  <c r="A87" i="1"/>
  <c r="B81" i="1"/>
  <c r="H79" i="1"/>
  <c r="G79" i="1"/>
  <c r="B79" i="1"/>
  <c r="D79" i="1" s="1"/>
  <c r="H77" i="1"/>
  <c r="G77" i="1"/>
  <c r="D75" i="1"/>
  <c r="B75" i="1"/>
  <c r="A75" i="1"/>
  <c r="A79" i="1" s="1"/>
  <c r="H73" i="1"/>
  <c r="G73" i="1"/>
  <c r="H71" i="1"/>
  <c r="G71" i="1"/>
  <c r="H67" i="1"/>
  <c r="G67" i="1"/>
  <c r="H65" i="1"/>
  <c r="G65" i="1"/>
  <c r="H59" i="1"/>
  <c r="G59" i="1"/>
  <c r="H57" i="1"/>
  <c r="G57" i="1"/>
  <c r="H53" i="1"/>
  <c r="G53" i="1"/>
  <c r="H51" i="1"/>
  <c r="G51" i="1"/>
  <c r="H47" i="1"/>
  <c r="G47" i="1"/>
  <c r="H45" i="1"/>
  <c r="G45" i="1"/>
  <c r="H38" i="1"/>
  <c r="G38" i="1"/>
  <c r="H36" i="1"/>
  <c r="G36" i="1"/>
  <c r="H32" i="1"/>
  <c r="G32" i="1"/>
  <c r="H30" i="1"/>
  <c r="G30" i="1"/>
  <c r="H26" i="1"/>
  <c r="G26" i="1"/>
  <c r="H24" i="1"/>
  <c r="G24" i="1"/>
  <c r="H18" i="1"/>
  <c r="G18" i="1"/>
  <c r="H16" i="1"/>
  <c r="G16" i="1"/>
  <c r="H12" i="1"/>
  <c r="G12" i="1"/>
  <c r="H10" i="1"/>
  <c r="G10" i="1"/>
  <c r="A24" i="2" l="1"/>
  <c r="A25" i="2" s="1"/>
  <c r="A26" i="2" s="1"/>
  <c r="A27" i="2" s="1"/>
  <c r="H95" i="1"/>
  <c r="G90" i="1"/>
  <c r="G83" i="1"/>
  <c r="H76" i="1"/>
  <c r="G70" i="1"/>
  <c r="G64" i="1"/>
  <c r="G56" i="1"/>
  <c r="G50" i="1"/>
  <c r="G44" i="1"/>
  <c r="G35" i="1"/>
  <c r="G29" i="1"/>
  <c r="G23" i="1"/>
  <c r="G15" i="1"/>
  <c r="G9" i="1"/>
  <c r="G89" i="1"/>
  <c r="H75" i="1"/>
  <c r="G63" i="1"/>
  <c r="G49" i="1"/>
  <c r="G34" i="1"/>
  <c r="G22" i="1"/>
  <c r="G8" i="1"/>
  <c r="H90" i="1"/>
  <c r="G75" i="1"/>
  <c r="H64" i="1"/>
  <c r="H50" i="1"/>
  <c r="H35" i="1"/>
  <c r="H23" i="1"/>
  <c r="H9" i="1"/>
  <c r="G95" i="1"/>
  <c r="H89" i="1"/>
  <c r="H84" i="1"/>
  <c r="G76" i="1"/>
  <c r="H69" i="1"/>
  <c r="H63" i="1"/>
  <c r="H55" i="1"/>
  <c r="H49" i="1"/>
  <c r="H43" i="1"/>
  <c r="H34" i="1"/>
  <c r="H28" i="1"/>
  <c r="H22" i="1"/>
  <c r="H14" i="1"/>
  <c r="H8" i="1"/>
  <c r="H96" i="1"/>
  <c r="G84" i="1"/>
  <c r="G69" i="1"/>
  <c r="G55" i="1"/>
  <c r="G43" i="1"/>
  <c r="G28" i="1"/>
  <c r="G14" i="1"/>
  <c r="G96" i="1"/>
  <c r="H83" i="1"/>
  <c r="H70" i="1"/>
  <c r="H56" i="1"/>
  <c r="H44" i="1"/>
  <c r="H29" i="1"/>
  <c r="H15" i="1"/>
  <c r="H2" i="1"/>
  <c r="H3" i="1"/>
  <c r="G3" i="1"/>
  <c r="G2" i="1"/>
  <c r="H6" i="1"/>
  <c r="G6" i="1"/>
  <c r="A6" i="1"/>
  <c r="A8" i="1" s="1"/>
  <c r="A12" i="1" s="1"/>
  <c r="A14" i="1" s="1"/>
  <c r="A18" i="1" s="1"/>
  <c r="A22" i="1" s="1"/>
  <c r="A26" i="1" s="1"/>
  <c r="A28" i="1" s="1"/>
  <c r="A32" i="1" s="1"/>
  <c r="A34" i="1" s="1"/>
  <c r="A38" i="1" s="1"/>
  <c r="A40" i="1" s="1"/>
  <c r="A43" i="1" s="1"/>
  <c r="A47" i="1" s="1"/>
  <c r="A49" i="1" s="1"/>
  <c r="A53" i="1" s="1"/>
  <c r="A55" i="1" s="1"/>
  <c r="A59" i="1" s="1"/>
  <c r="A63" i="1" s="1"/>
  <c r="A67" i="1" s="1"/>
  <c r="A69" i="1" s="1"/>
  <c r="A73" i="1" s="1"/>
  <c r="H4" i="1"/>
  <c r="G4" i="1"/>
  <c r="B2" i="1"/>
  <c r="D2" i="1" l="1"/>
  <c r="B6" i="1"/>
  <c r="B8" i="1" s="1"/>
  <c r="B12" i="1" l="1"/>
  <c r="D8" i="1"/>
  <c r="D6" i="1"/>
  <c r="D12" i="1" l="1"/>
  <c r="B14" i="1"/>
  <c r="B18" i="1" l="1"/>
  <c r="D14" i="1"/>
  <c r="D18" i="1" l="1"/>
  <c r="B20" i="1"/>
  <c r="D20" i="1" l="1"/>
  <c r="B21" i="1"/>
  <c r="B22" i="1" s="1"/>
  <c r="B26" i="1" l="1"/>
  <c r="D22" i="1"/>
  <c r="D21" i="1"/>
  <c r="D26" i="1" l="1"/>
  <c r="B28" i="1"/>
  <c r="B32" i="1" l="1"/>
  <c r="D28" i="1"/>
  <c r="D32" i="1" l="1"/>
  <c r="B34" i="1"/>
  <c r="D34" i="1" l="1"/>
  <c r="B38" i="1"/>
  <c r="D38" i="1" l="1"/>
  <c r="B40" i="1"/>
  <c r="B41" i="1" l="1"/>
  <c r="D40" i="1"/>
  <c r="D41" i="1" l="1"/>
  <c r="B42" i="1"/>
  <c r="D42" i="1" l="1"/>
  <c r="B43" i="1"/>
  <c r="B47" i="1" s="1"/>
  <c r="D43" i="1"/>
  <c r="D47" i="1" l="1"/>
  <c r="B49" i="1"/>
  <c r="B53" i="1" l="1"/>
  <c r="D49" i="1"/>
  <c r="D53" i="1" l="1"/>
  <c r="B55" i="1"/>
  <c r="B59" i="1" l="1"/>
  <c r="D55" i="1"/>
  <c r="D59" i="1" l="1"/>
  <c r="B61" i="1"/>
  <c r="D61" i="1" l="1"/>
  <c r="B62" i="1"/>
  <c r="B82" i="1"/>
  <c r="B83" i="1" s="1"/>
  <c r="D81" i="1"/>
  <c r="B87" i="1" l="1"/>
  <c r="D83" i="1"/>
  <c r="B63" i="1"/>
  <c r="D62" i="1"/>
  <c r="D82" i="1"/>
  <c r="D87" i="1" l="1"/>
  <c r="B89" i="1"/>
  <c r="D63" i="1"/>
  <c r="B67" i="1"/>
  <c r="D89" i="1" l="1"/>
  <c r="B93" i="1"/>
  <c r="D67" i="1"/>
  <c r="B69" i="1"/>
  <c r="D93" i="1" l="1"/>
  <c r="B95" i="1"/>
  <c r="B73" i="1"/>
  <c r="D73" i="1" s="1"/>
  <c r="D69" i="1"/>
  <c r="D95" i="1" l="1"/>
  <c r="B99" i="1"/>
  <c r="D99" i="1" l="1"/>
  <c r="B101" i="1"/>
  <c r="D101" i="1" l="1"/>
  <c r="B105" i="1"/>
  <c r="D105" i="1" s="1"/>
</calcChain>
</file>

<file path=xl/sharedStrings.xml><?xml version="1.0" encoding="utf-8"?>
<sst xmlns="http://schemas.openxmlformats.org/spreadsheetml/2006/main" count="315" uniqueCount="171">
  <si>
    <t>Lundi</t>
  </si>
  <si>
    <t>au</t>
  </si>
  <si>
    <t>Samedi</t>
  </si>
  <si>
    <t>Activité</t>
  </si>
  <si>
    <t>Intitulé</t>
  </si>
  <si>
    <t>Compétence</t>
  </si>
  <si>
    <t>Cours</t>
  </si>
  <si>
    <t>TP</t>
  </si>
  <si>
    <t>Evaluation</t>
  </si>
  <si>
    <t>Vacances de la Toussaint (à cheval sur 3 semaines)</t>
  </si>
  <si>
    <t>Concours blanc</t>
  </si>
  <si>
    <t>Vacances de Noël</t>
  </si>
  <si>
    <t>Vacances de février</t>
  </si>
  <si>
    <t>Vacances de Pâques</t>
  </si>
  <si>
    <t>FIN DU SECOND SEMESTRE</t>
  </si>
  <si>
    <t>Sem</t>
  </si>
  <si>
    <t>Contenu</t>
  </si>
  <si>
    <t>Déc-C1</t>
  </si>
  <si>
    <t>Déc-C2,Déc-C3</t>
  </si>
  <si>
    <t>Alg-C1, Alg-C2</t>
  </si>
  <si>
    <t>Alg-C1, Alg-C2, Alg-C5</t>
  </si>
  <si>
    <t>Alg-C6, Alg-C7</t>
  </si>
  <si>
    <t>Alg-C12</t>
  </si>
  <si>
    <t>Alg-C3, Alg-C8, Alg-C9, Alg-C11</t>
  </si>
  <si>
    <t>Ing - C3,Ing - C4</t>
  </si>
  <si>
    <t>Ing-C1, Ing-C2, Ing-C3, Ing-C4, Ing-C5</t>
  </si>
  <si>
    <t>Gauss</t>
  </si>
  <si>
    <t>Euler</t>
  </si>
  <si>
    <t xml:space="preserve">Alg-C3, Alg-C4, Alg-C9, Alg-C10, Alg-C11, Alg-C12, Alg-C14 </t>
  </si>
  <si>
    <t>Introduction aux bases de données</t>
  </si>
  <si>
    <t>BDD-C1, BDD-C4</t>
  </si>
  <si>
    <t>Manipulation d'un OS</t>
  </si>
  <si>
    <t>Représentation des nombres</t>
  </si>
  <si>
    <t>Déc-C2</t>
  </si>
  <si>
    <t>Comprendre et modifier un programme</t>
  </si>
  <si>
    <t>Boucles et complexité</t>
  </si>
  <si>
    <t>Recherches, manipulation de liste</t>
  </si>
  <si>
    <t>Alg-C3, Alg-C5</t>
  </si>
  <si>
    <t>Import/export de fichiers</t>
  </si>
  <si>
    <t xml:space="preserve"> Alg-C12</t>
  </si>
  <si>
    <t>Résolution d'équations simples
Régression linéaire</t>
  </si>
  <si>
    <t>Calcul d'intégrale
Tracé d'équations et de fonctions</t>
  </si>
  <si>
    <t>Problème stationnaire à une dimension
Dichotomie/Newton</t>
  </si>
  <si>
    <t>Problème discret multidirectionnel
Pivot de Gauss</t>
  </si>
  <si>
    <t>Problème dynamique à une dimension
Méthode d'Euler</t>
  </si>
  <si>
    <t>Projet : Instruments de musique</t>
  </si>
  <si>
    <t>Bases de données 1</t>
  </si>
  <si>
    <t>BDD-C1, BDD-C2, BDD-C3, BDD-C4</t>
  </si>
  <si>
    <t>Bases de données 2</t>
  </si>
  <si>
    <t>Capacités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</si>
  <si>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</si>
  <si>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</si>
  <si>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</si>
  <si>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</si>
  <si>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</si>
  <si>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</si>
  <si>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</si>
  <si>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</si>
  <si>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</si>
  <si>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</si>
  <si>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</si>
  <si>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</si>
  <si>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</si>
  <si>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</si>
  <si>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</si>
  <si>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</si>
  <si>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</si>
  <si>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</si>
  <si>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</si>
  <si>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</si>
  <si>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</si>
  <si>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</si>
  <si>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</si>
  <si>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</si>
  <si>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</si>
  <si>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</si>
  <si>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</si>
  <si>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</si>
  <si>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</si>
  <si>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</si>
  <si>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</si>
  <si>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</si>
  <si>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</si>
  <si>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</si>
  <si>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</si>
  <si>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</si>
  <si>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</si>
  <si>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</si>
  <si>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</si>
  <si>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</si>
  <si>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</si>
  <si>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</si>
  <si>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</si>
  <si>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</si>
  <si>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</si>
  <si>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</si>
  <si>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</si>
  <si>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</si>
  <si>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</si>
  <si>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</si>
  <si>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</si>
  <si>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</si>
  <si>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</si>
  <si>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</si>
  <si>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</si>
  <si>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</si>
  <si>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</si>
  <si>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</si>
  <si>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</si>
  <si>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</si>
  <si>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</si>
  <si>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</si>
  <si>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</si>
  <si>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</si>
  <si>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</si>
  <si>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</si>
  <si>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</si>
  <si>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</si>
  <si>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</si>
  <si>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</si>
  <si>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</si>
  <si>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</si>
  <si>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</si>
  <si>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</si>
  <si>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</si>
  <si>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</si>
  <si>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</si>
  <si>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</si>
  <si>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</si>
  <si>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</si>
  <si>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</si>
  <si>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</si>
  <si>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</si>
  <si>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</si>
  <si>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</si>
  <si>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</si>
  <si>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</si>
  <si>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</si>
  <si>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</si>
  <si>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</si>
  <si>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</si>
  <si>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</si>
  <si>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</si>
  <si>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</si>
  <si>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</si>
  <si>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</si>
  <si>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</si>
  <si>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</si>
  <si>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</si>
  <si>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Représentation des nombres et conséquences</t>
  </si>
  <si>
    <t>Introduction à la programmation</t>
  </si>
  <si>
    <t>Algorithmie</t>
  </si>
  <si>
    <t>Variant et invariant de boucle</t>
  </si>
  <si>
    <t>Complexité d'algorithmes</t>
  </si>
  <si>
    <t>Exercices de cours</t>
  </si>
  <si>
    <t>Traitement de listes
Import/export de fichiers</t>
  </si>
  <si>
    <t>DS Cours</t>
  </si>
  <si>
    <t>Fonction et dichotomie</t>
  </si>
  <si>
    <t>Calcul d’intégrales</t>
  </si>
  <si>
    <t>Introduction à Numpy</t>
  </si>
  <si>
    <t>Numpy: Fonctions complémentaires</t>
  </si>
  <si>
    <t>Méthode de Newton</t>
  </si>
  <si>
    <t>Pentecôte</t>
  </si>
  <si>
    <t>Tp réponse harmonique</t>
  </si>
  <si>
    <t>Exercices d'algorithmie</t>
  </si>
  <si>
    <t>Exercices de traitement de listes</t>
  </si>
  <si>
    <t>Exercices sur les fonctions</t>
  </si>
  <si>
    <t>Exercices sur numpy</t>
  </si>
  <si>
    <t>Exercices sur la méthode de Gauss</t>
  </si>
  <si>
    <t>Exercices sur la méthode d'Euler</t>
  </si>
  <si>
    <t>Présentation de l'informatique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</si>
</sst>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b/>
      <sz val="11"/>
      <color rgb="FF000000"/>
      <name val="Calibri"/>
      <family val="2"/>
      <charset val="1"/>
    </font>
    <font>
      <sz val="9"/>
      <color rgb="FF000000"/>
      <name val="Calibri"/>
      <family val="2"/>
      <charset val="1"/>
    </font>
    <font>
      <sz val="11"/>
      <color rgb="FFFFFFFF"/>
      <name val="Calibri"/>
      <family val="2"/>
      <charset val="1"/>
    </font>
    <font>
      <b/>
      <i/>
      <sz val="11"/>
      <color rgb="FF000000"/>
      <name val="Calibri"/>
      <family val="2"/>
      <charset val="1"/>
    </font>
    <font>
      <i/>
      <sz val="11"/>
      <color rgb="FF000000"/>
      <name val="Calibri"/>
      <family val="2"/>
      <charset val="1"/>
    </font>
    <font>
      <sz val="11"/>
      <color rgb="FF808080"/>
      <name val="Calibri"/>
      <family val="2"/>
      <charset val="1"/>
    </font>
    <font>
      <sz val="10"/>
      <color rgb="FF000000"/>
      <name val="Arial"/>
      <family val="2"/>
      <charset val="1"/>
    </font>
  </fonts>
  <fills count="7">
    <fill>
      <patternFill patternType="none"/>
    </fill>
    <fill>
      <patternFill patternType="gray125"/>
    </fill>
    <fill>
      <patternFill patternType="solid">
        <fgColor rgb="FFC6D9F1"/>
        <bgColor rgb="FFD9D9D9"/>
      </patternFill>
    </fill>
    <fill>
      <patternFill patternType="solid">
        <fgColor rgb="FFE6B9B8"/>
        <bgColor rgb="FFD9D9D9"/>
      </patternFill>
    </fill>
    <fill>
      <patternFill patternType="solid">
        <fgColor rgb="FFC3D69B"/>
        <bgColor rgb="FFD9D9D9"/>
      </patternFill>
    </fill>
    <fill>
      <patternFill patternType="solid">
        <fgColor rgb="FFD9D9D9"/>
        <bgColor rgb="FFC6D9F1"/>
      </patternFill>
    </fill>
    <fill>
      <patternFill patternType="solid">
        <fgColor rgb="FF00B050"/>
        <bgColor rgb="FF008080"/>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62">
    <xf numFmtId="0" fontId="0" fillId="0" borderId="0" xfId="0"/>
    <xf numFmtId="0" fontId="1" fillId="0" borderId="0" xfId="0" applyFont="1" applyBorder="1" applyAlignment="1">
      <alignment horizontal="center" vertical="center" wrapText="1"/>
    </xf>
    <xf numFmtId="14" fontId="2" fillId="0" borderId="0" xfId="0" applyNumberFormat="1" applyFont="1" applyBorder="1" applyAlignment="1">
      <alignment horizontal="center" vertical="center" wrapText="1"/>
    </xf>
    <xf numFmtId="0" fontId="0" fillId="0" borderId="0" xfId="0" applyBorder="1" applyAlignment="1">
      <alignment horizontal="left" vertical="center" wrapText="1"/>
    </xf>
    <xf numFmtId="0" fontId="3" fillId="0" borderId="0" xfId="0" applyFont="1" applyAlignment="1">
      <alignment horizontal="center" vertical="center"/>
    </xf>
    <xf numFmtId="0" fontId="4" fillId="0" borderId="1" xfId="0" applyFont="1" applyBorder="1" applyAlignment="1">
      <alignment horizontal="center" vertical="center" wrapText="1"/>
    </xf>
    <xf numFmtId="14" fontId="4" fillId="0" borderId="2" xfId="0" applyNumberFormat="1" applyFont="1" applyBorder="1" applyAlignment="1">
      <alignment horizontal="center" vertical="center" wrapText="1"/>
    </xf>
    <xf numFmtId="14" fontId="4" fillId="0" borderId="3" xfId="0" applyNumberFormat="1" applyFont="1" applyBorder="1" applyAlignment="1">
      <alignment horizontal="center" vertical="center" wrapText="1"/>
    </xf>
    <xf numFmtId="0" fontId="5" fillId="0" borderId="0" xfId="0" applyFont="1"/>
    <xf numFmtId="0" fontId="1" fillId="0" borderId="1"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0" fillId="2" borderId="4" xfId="0" applyFont="1"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6" xfId="0" applyFont="1" applyFill="1" applyBorder="1" applyAlignment="1">
      <alignmen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0" fillId="0" borderId="0" xfId="0" applyAlignment="1">
      <alignment horizontal="left"/>
    </xf>
    <xf numFmtId="0" fontId="7" fillId="0" borderId="0" xfId="0" applyFont="1" applyAlignment="1">
      <alignment wrapText="1"/>
    </xf>
    <xf numFmtId="0" fontId="1" fillId="0" borderId="9" xfId="0" applyFont="1" applyBorder="1" applyAlignment="1">
      <alignment horizontal="center" vertical="center" wrapText="1"/>
    </xf>
    <xf numFmtId="14" fontId="2" fillId="0" borderId="4" xfId="0" applyNumberFormat="1" applyFont="1" applyBorder="1" applyAlignment="1">
      <alignment horizontal="center" vertical="center" wrapText="1"/>
    </xf>
    <xf numFmtId="0" fontId="1" fillId="0" borderId="10" xfId="0" applyFont="1" applyBorder="1" applyAlignment="1">
      <alignment horizontal="center" vertical="center" wrapText="1"/>
    </xf>
    <xf numFmtId="14" fontId="2" fillId="0" borderId="7" xfId="0" applyNumberFormat="1" applyFont="1" applyBorder="1" applyAlignment="1">
      <alignment horizontal="center" vertical="center" wrapText="1"/>
    </xf>
    <xf numFmtId="0" fontId="4" fillId="0" borderId="0" xfId="0" applyFont="1" applyAlignment="1">
      <alignment horizontal="center"/>
    </xf>
    <xf numFmtId="0" fontId="4" fillId="0" borderId="4" xfId="0" applyFont="1" applyBorder="1" applyAlignment="1">
      <alignment horizontal="left" vertical="center" wrapText="1"/>
    </xf>
    <xf numFmtId="0" fontId="1" fillId="0" borderId="11" xfId="0" applyFont="1" applyBorder="1" applyAlignment="1">
      <alignment horizontal="center" vertical="center" wrapText="1"/>
    </xf>
    <xf numFmtId="0" fontId="1" fillId="0" borderId="0" xfId="0" applyFont="1"/>
    <xf numFmtId="0" fontId="0" fillId="2" borderId="2" xfId="0"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horizontal="center"/>
    </xf>
    <xf numFmtId="0" fontId="4" fillId="3" borderId="2" xfId="0" applyFont="1" applyFill="1" applyBorder="1" applyAlignment="1">
      <alignment horizontal="center" vertical="center" wrapText="1"/>
    </xf>
    <xf numFmtId="0" fontId="0" fillId="3" borderId="7" xfId="0" applyFill="1" applyBorder="1" applyAlignment="1">
      <alignment horizontal="center" vertical="center" wrapText="1"/>
    </xf>
    <xf numFmtId="0" fontId="0" fillId="3" borderId="7"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2" xfId="0" applyFill="1" applyBorder="1" applyAlignment="1">
      <alignment horizontal="center" vertical="center" wrapText="1"/>
    </xf>
    <xf numFmtId="0" fontId="0" fillId="0" borderId="0" xfId="0" applyAlignment="1">
      <alignment wrapText="1"/>
    </xf>
    <xf numFmtId="0" fontId="1" fillId="6" borderId="0" xfId="0" applyFont="1" applyFill="1"/>
    <xf numFmtId="0" fontId="0" fillId="2" borderId="0" xfId="0" applyFill="1" applyBorder="1" applyAlignment="1">
      <alignment horizontal="left" vertical="center" wrapText="1"/>
    </xf>
    <xf numFmtId="0" fontId="0" fillId="2" borderId="4" xfId="0" applyFont="1" applyFill="1" applyBorder="1" applyAlignment="1">
      <alignment vertical="center" wrapText="1"/>
    </xf>
    <xf numFmtId="0" fontId="0" fillId="2" borderId="4"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0" borderId="0" xfId="0" applyBorder="1" applyAlignment="1">
      <alignment horizontal="center" vertical="center" wrapText="1"/>
    </xf>
    <xf numFmtId="0" fontId="0" fillId="2" borderId="6" xfId="0" applyFill="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14" fontId="2" fillId="0" borderId="4" xfId="0" applyNumberFormat="1" applyFont="1" applyBorder="1" applyAlignment="1">
      <alignment horizontal="center" vertical="center" wrapText="1"/>
    </xf>
    <xf numFmtId="14" fontId="2" fillId="0" borderId="7" xfId="0" applyNumberFormat="1" applyFont="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14" fontId="2" fillId="0" borderId="0" xfId="0" applyNumberFormat="1" applyFont="1" applyBorder="1" applyAlignment="1">
      <alignment horizontal="center" vertical="center" wrapText="1"/>
    </xf>
    <xf numFmtId="0" fontId="1" fillId="0" borderId="12" xfId="0" applyFont="1" applyBorder="1" applyAlignment="1">
      <alignment horizontal="center" vertical="center" wrapText="1"/>
    </xf>
    <xf numFmtId="0" fontId="6" fillId="4" borderId="7" xfId="0" applyFont="1" applyFill="1" applyBorder="1" applyAlignment="1">
      <alignment horizontal="left" vertical="center" wrapText="1"/>
    </xf>
    <xf numFmtId="14" fontId="4" fillId="0" borderId="2" xfId="0" applyNumberFormat="1" applyFont="1" applyBorder="1" applyAlignment="1">
      <alignment horizontal="center" vertical="center" wrapText="1"/>
    </xf>
    <xf numFmtId="0" fontId="0" fillId="5" borderId="3" xfId="0" applyFont="1" applyFill="1" applyBorder="1" applyAlignment="1">
      <alignment horizontal="center" vertical="center" wrapText="1"/>
    </xf>
  </cellXfs>
  <cellStyles count="1">
    <cellStyle name="Normal" xfId="0" builtinId="0"/>
  </cellStyles>
  <dxfs count="4">
    <dxf>
      <alignment horizontal="general" vertical="bottom" textRotation="0" wrapText="0" indent="0" shrinkToFit="0" readingOrder="1"/>
    </dxf>
    <dxf>
      <alignment horizontal="general" vertical="bottom" textRotation="0" wrapText="0" indent="0" shrinkToFit="0" readingOrder="1"/>
    </dxf>
    <dxf>
      <alignment horizontal="general" vertical="bottom" textRotation="0" wrapText="0" indent="0" shrinkToFit="0" readingOrder="1"/>
    </dxf>
    <dxf>
      <alignment horizontal="general" vertical="bottom" textRotation="0" wrapText="0" indent="0" shrinkToFit="0" readingOrder="1"/>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2F2F2"/>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E6B9B8"/>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7"/>
  <sheetViews>
    <sheetView zoomScaleNormal="100" workbookViewId="0">
      <pane ySplit="1" topLeftCell="A82" activePane="bottomLeft" state="frozen"/>
      <selection activeCell="G1" sqref="G1"/>
      <selection pane="bottomLeft" activeCell="F96" sqref="F96"/>
    </sheetView>
  </sheetViews>
  <sheetFormatPr baseColWidth="10" defaultColWidth="9.06640625" defaultRowHeight="14.25" x14ac:dyDescent="0.45"/>
  <cols>
    <col min="1" max="1" width="3.3984375" style="1" customWidth="1"/>
    <col min="2" max="2" width="8.796875" style="2" customWidth="1"/>
    <col min="3" max="3" width="3.6640625" style="2" customWidth="1"/>
    <col min="4" max="4" width="10.9296875" style="2" customWidth="1"/>
    <col min="5" max="5" width="9.86328125" style="3" customWidth="1"/>
    <col min="6" max="6" width="2.73046875" style="44" bestFit="1" customWidth="1"/>
    <col min="7" max="7" width="46.73046875" style="3" customWidth="1"/>
    <col min="8" max="8" width="53.19921875" style="4" customWidth="1"/>
    <col min="9" max="9" width="8.19921875" customWidth="1"/>
    <col min="10" max="10" width="8.53125" customWidth="1"/>
    <col min="11" max="1024" width="8.19921875" customWidth="1"/>
  </cols>
  <sheetData>
    <row r="1" spans="1:10" s="8" customFormat="1" x14ac:dyDescent="0.45">
      <c r="A1" s="5"/>
      <c r="B1" s="6" t="s">
        <v>0</v>
      </c>
      <c r="C1" s="6" t="s">
        <v>1</v>
      </c>
      <c r="D1" s="6" t="s">
        <v>2</v>
      </c>
      <c r="E1" s="60" t="s">
        <v>3</v>
      </c>
      <c r="F1" s="60"/>
      <c r="G1" s="6" t="s">
        <v>4</v>
      </c>
      <c r="H1" s="7" t="s">
        <v>5</v>
      </c>
    </row>
    <row r="2" spans="1:10" x14ac:dyDescent="0.45">
      <c r="A2" s="46">
        <v>1</v>
      </c>
      <c r="B2" s="48">
        <f>DATE(2018,9,10)</f>
        <v>43353</v>
      </c>
      <c r="C2" s="48" t="s">
        <v>1</v>
      </c>
      <c r="D2" s="48">
        <f>B2+5</f>
        <v>43358</v>
      </c>
      <c r="E2" s="40" t="s">
        <v>6</v>
      </c>
      <c r="F2" s="41">
        <v>1</v>
      </c>
      <c r="G2" s="12" t="str">
        <f>IF(INDEX(Cours!$B$2:$B$87,MATCH(F2,Cours!$A$2:$A$88))=0,"",INDEX(Cours!$B$2:$B$87,MATCH(F2,Cours!$A$2:$A$88)))</f>
        <v>Présentation de l'informatique</v>
      </c>
      <c r="H2" s="13" t="str">
        <f>IF(INDEX(Cours!$C$2:$C$87,MATCH(F2,Cours!$A$2:$A$88))=0,"",INDEX(Cours!$C$2:$C$87,MATCH(F2,Cours!$A$2:$A$88)))</f>
        <v>Déc-C1</v>
      </c>
    </row>
    <row r="3" spans="1:10" x14ac:dyDescent="0.45">
      <c r="A3" s="58"/>
      <c r="B3" s="57"/>
      <c r="C3" s="57"/>
      <c r="D3" s="57"/>
      <c r="E3" s="29"/>
      <c r="F3" s="42">
        <v>2</v>
      </c>
      <c r="G3" s="39" t="str">
        <f>IF(INDEX(Cours!$B$2:$B$87,MATCH(F3,Cours!$A$2:$A$88))=0,"",INDEX(Cours!$B$2:$B$87,MATCH(F3,Cours!$A$2:$A$88)))</f>
        <v>Représentation des nombres et conséquences</v>
      </c>
      <c r="H3" s="45" t="str">
        <f>IF(INDEX(Cours!$C$2:$C$87,MATCH(F3,Cours!$A$2:$A$88))=0,"",INDEX(Cours!$C$2:$C$87,MATCH(F3,Cours!$A$2:$A$88)))</f>
        <v>Déc-C2,Déc-C3</v>
      </c>
    </row>
    <row r="4" spans="1:10" x14ac:dyDescent="0.45">
      <c r="A4" s="58"/>
      <c r="B4" s="57"/>
      <c r="C4" s="57"/>
      <c r="D4" s="57"/>
      <c r="E4" s="14" t="s">
        <v>7</v>
      </c>
      <c r="F4" s="43">
        <v>1</v>
      </c>
      <c r="G4" s="14" t="str">
        <f>IF(INDEX(TP!$B$2:$B$16,MATCH(F4,TP!$A$2:$A$16))=0,"",INDEX(TP!$B$2:$B$16,MATCH(F4,TP!$A$2:$A$16)))</f>
        <v>Manipulation d'un OS</v>
      </c>
      <c r="H4" s="15" t="str">
        <f>IF(INDEX(TP!$C$2:$C$31,MATCH(F4,TP!$A$2:$A$31))=0,"",INDEX(TP!$C$2:$C$31,MATCH(F4,TP!$A$2:$A$31)))</f>
        <v>Déc-C1</v>
      </c>
    </row>
    <row r="5" spans="1:10" x14ac:dyDescent="0.45">
      <c r="A5" s="47"/>
      <c r="B5" s="49"/>
      <c r="C5" s="49"/>
      <c r="D5" s="49"/>
      <c r="E5" s="59" t="s">
        <v>8</v>
      </c>
      <c r="F5" s="59"/>
      <c r="G5" s="16"/>
      <c r="H5" s="17"/>
    </row>
    <row r="6" spans="1:10" x14ac:dyDescent="0.45">
      <c r="A6" s="46">
        <f>A2+1</f>
        <v>2</v>
      </c>
      <c r="B6" s="48">
        <f>B2+7</f>
        <v>43360</v>
      </c>
      <c r="C6" s="48" t="s">
        <v>1</v>
      </c>
      <c r="D6" s="48">
        <f>B6+5</f>
        <v>43365</v>
      </c>
      <c r="E6" s="14" t="s">
        <v>7</v>
      </c>
      <c r="F6" s="43">
        <v>1</v>
      </c>
      <c r="G6" s="14" t="str">
        <f>IF(INDEX(TP!$B$2:$B$16,MATCH(F6,TP!$A$2:$A$16))=0,"",INDEX(TP!$B$2:$B$16,MATCH(F6,TP!$A$2:$A$16)))</f>
        <v>Manipulation d'un OS</v>
      </c>
      <c r="H6" s="15" t="str">
        <f>IF(INDEX(TP!$C$2:$C$31,MATCH(F6,TP!$A$2:$A$31))=0,"",INDEX(TP!$C$2:$C$31,MATCH(F6,TP!$A$2:$A$31)))</f>
        <v>Déc-C1</v>
      </c>
    </row>
    <row r="7" spans="1:10" x14ac:dyDescent="0.45">
      <c r="A7" s="47"/>
      <c r="B7" s="49"/>
      <c r="C7" s="49"/>
      <c r="D7" s="49"/>
      <c r="E7" s="59" t="s">
        <v>8</v>
      </c>
      <c r="F7" s="59"/>
      <c r="G7" s="16"/>
      <c r="H7" s="17"/>
    </row>
    <row r="8" spans="1:10" x14ac:dyDescent="0.45">
      <c r="A8" s="46">
        <f>A6+1</f>
        <v>3</v>
      </c>
      <c r="B8" s="48">
        <f>B6+7</f>
        <v>43367</v>
      </c>
      <c r="C8" s="48" t="s">
        <v>1</v>
      </c>
      <c r="D8" s="48">
        <f>B8+5</f>
        <v>43372</v>
      </c>
      <c r="E8" s="40" t="s">
        <v>6</v>
      </c>
      <c r="F8" s="41">
        <v>3</v>
      </c>
      <c r="G8" s="12" t="str">
        <f>IF(INDEX(Cours!$B$2:$B$87,MATCH(F8,Cours!$A$2:$A$88))=0,"",INDEX(Cours!$B$2:$B$87,MATCH(F8,Cours!$A$2:$A$88)))</f>
        <v>Introduction à la programmation</v>
      </c>
      <c r="H8" s="13" t="str">
        <f>IF(INDEX(Cours!$C$2:$C$87,MATCH(F8,Cours!$A$2:$A$88))=0,"",INDEX(Cours!$C$2:$C$87,MATCH(F8,Cours!$A$2:$A$88)))</f>
        <v>Alg-C1, Alg-C2</v>
      </c>
    </row>
    <row r="9" spans="1:10" x14ac:dyDescent="0.45">
      <c r="A9" s="58"/>
      <c r="B9" s="57"/>
      <c r="C9" s="57"/>
      <c r="D9" s="57"/>
      <c r="E9" s="29"/>
      <c r="F9" s="42">
        <v>4</v>
      </c>
      <c r="G9" s="39" t="str">
        <f>IF(INDEX(Cours!$B$2:$B$87,MATCH(F9,Cours!$A$2:$A$88))=0,"",INDEX(Cours!$B$2:$B$87,MATCH(F9,Cours!$A$2:$A$88)))</f>
        <v>Algorithmie</v>
      </c>
      <c r="H9" s="45" t="str">
        <f>IF(INDEX(Cours!$C$2:$C$87,MATCH(F9,Cours!$A$2:$A$88))=0,"",INDEX(Cours!$C$2:$C$87,MATCH(F9,Cours!$A$2:$A$88)))</f>
        <v>Alg-C1, Alg-C2, Alg-C5</v>
      </c>
    </row>
    <row r="10" spans="1:10" x14ac:dyDescent="0.45">
      <c r="A10" s="58"/>
      <c r="B10" s="57"/>
      <c r="C10" s="57"/>
      <c r="D10" s="57"/>
      <c r="E10" s="14" t="s">
        <v>7</v>
      </c>
      <c r="F10" s="43">
        <v>2</v>
      </c>
      <c r="G10" s="14" t="str">
        <f>IF(INDEX(TP!$B$2:$B$16,MATCH(F10,TP!$A$2:$A$16))=0,"",INDEX(TP!$B$2:$B$16,MATCH(F10,TP!$A$2:$A$16)))</f>
        <v>Représentation des nombres</v>
      </c>
      <c r="H10" s="15" t="str">
        <f>IF(INDEX(TP!$C$2:$C$31,MATCH(F10,TP!$A$2:$A$31))=0,"",INDEX(TP!$C$2:$C$31,MATCH(F10,TP!$A$2:$A$31)))</f>
        <v>Déc-C2</v>
      </c>
      <c r="I10" s="18"/>
      <c r="J10" s="18"/>
    </row>
    <row r="11" spans="1:10" x14ac:dyDescent="0.45">
      <c r="A11" s="47"/>
      <c r="B11" s="49"/>
      <c r="C11" s="49"/>
      <c r="D11" s="49"/>
      <c r="E11" s="59" t="s">
        <v>8</v>
      </c>
      <c r="F11" s="59"/>
      <c r="G11" s="16"/>
      <c r="H11" s="17"/>
      <c r="I11" s="18"/>
      <c r="J11" s="18"/>
    </row>
    <row r="12" spans="1:10" x14ac:dyDescent="0.45">
      <c r="A12" s="46">
        <f>A8+1</f>
        <v>4</v>
      </c>
      <c r="B12" s="48">
        <f>B8+7</f>
        <v>43374</v>
      </c>
      <c r="C12" s="48" t="s">
        <v>1</v>
      </c>
      <c r="D12" s="48">
        <f>B12+5</f>
        <v>43379</v>
      </c>
      <c r="E12" s="14" t="s">
        <v>7</v>
      </c>
      <c r="F12" s="43">
        <v>2</v>
      </c>
      <c r="G12" s="14" t="str">
        <f>IF(INDEX(TP!$B$2:$B$16,MATCH(F12,TP!$A$2:$A$16))=0,"",INDEX(TP!$B$2:$B$16,MATCH(F12,TP!$A$2:$A$16)))</f>
        <v>Représentation des nombres</v>
      </c>
      <c r="H12" s="15" t="str">
        <f>IF(INDEX(TP!$C$2:$C$31,MATCH(F12,TP!$A$2:$A$31))=0,"",INDEX(TP!$C$2:$C$31,MATCH(F12,TP!$A$2:$A$31)))</f>
        <v>Déc-C2</v>
      </c>
      <c r="I12" s="18"/>
      <c r="J12" s="18"/>
    </row>
    <row r="13" spans="1:10" x14ac:dyDescent="0.45">
      <c r="A13" s="47"/>
      <c r="B13" s="49"/>
      <c r="C13" s="49"/>
      <c r="D13" s="49"/>
      <c r="E13" s="59" t="s">
        <v>8</v>
      </c>
      <c r="F13" s="59"/>
      <c r="G13" s="16"/>
      <c r="H13" s="17"/>
      <c r="I13" s="18"/>
      <c r="J13" s="18"/>
    </row>
    <row r="14" spans="1:10" x14ac:dyDescent="0.45">
      <c r="A14" s="46">
        <f>A12+1</f>
        <v>5</v>
      </c>
      <c r="B14" s="48">
        <f>B12+7</f>
        <v>43381</v>
      </c>
      <c r="C14" s="48" t="s">
        <v>1</v>
      </c>
      <c r="D14" s="48">
        <f>B14+5</f>
        <v>43386</v>
      </c>
      <c r="E14" s="40" t="s">
        <v>6</v>
      </c>
      <c r="F14" s="41">
        <v>5</v>
      </c>
      <c r="G14" s="12" t="str">
        <f>IF(INDEX(Cours!$B$2:$B$87,MATCH(F14,Cours!$A$2:$A$88))=0,"",INDEX(Cours!$B$2:$B$87,MATCH(F14,Cours!$A$2:$A$88)))</f>
        <v>Variant et invariant de boucle</v>
      </c>
      <c r="H14" s="13" t="str">
        <f>IF(INDEX(Cours!$C$2:$C$87,MATCH(F14,Cours!$A$2:$A$88))=0,"",INDEX(Cours!$C$2:$C$87,MATCH(F14,Cours!$A$2:$A$88)))</f>
        <v>Alg-C6, Alg-C7</v>
      </c>
      <c r="I14" s="18"/>
      <c r="J14" s="18"/>
    </row>
    <row r="15" spans="1:10" x14ac:dyDescent="0.45">
      <c r="A15" s="58"/>
      <c r="B15" s="57"/>
      <c r="C15" s="57"/>
      <c r="D15" s="57"/>
      <c r="E15" s="29"/>
      <c r="F15" s="42">
        <v>6</v>
      </c>
      <c r="G15" s="39" t="str">
        <f>IF(INDEX(Cours!$B$2:$B$87,MATCH(F15,Cours!$A$2:$A$88))=0,"",INDEX(Cours!$B$2:$B$87,MATCH(F15,Cours!$A$2:$A$88)))</f>
        <v>Complexité d'algorithmes</v>
      </c>
      <c r="H15" s="45" t="str">
        <f>IF(INDEX(Cours!$C$2:$C$87,MATCH(F15,Cours!$A$2:$A$88))=0,"",INDEX(Cours!$C$2:$C$87,MATCH(F15,Cours!$A$2:$A$88)))</f>
        <v>Alg-C6, Alg-C7</v>
      </c>
      <c r="I15" s="18"/>
      <c r="J15" s="18"/>
    </row>
    <row r="16" spans="1:10" x14ac:dyDescent="0.45">
      <c r="A16" s="58"/>
      <c r="B16" s="57"/>
      <c r="C16" s="57"/>
      <c r="D16" s="57"/>
      <c r="E16" s="14" t="s">
        <v>7</v>
      </c>
      <c r="F16" s="43">
        <v>3</v>
      </c>
      <c r="G16" s="14" t="str">
        <f>IF(INDEX(TP!$B$2:$B$16,MATCH(F16,TP!$A$2:$A$16))=0,"",INDEX(TP!$B$2:$B$16,MATCH(F16,TP!$A$2:$A$16)))</f>
        <v>Comprendre et modifier un programme</v>
      </c>
      <c r="H16" s="15" t="str">
        <f>IF(INDEX(TP!$C$2:$C$31,MATCH(F16,TP!$A$2:$A$31))=0,"",INDEX(TP!$C$2:$C$31,MATCH(F16,TP!$A$2:$A$31)))</f>
        <v>Alg-C1, Alg-C2, Alg-C5</v>
      </c>
      <c r="I16" s="18"/>
      <c r="J16" s="19"/>
    </row>
    <row r="17" spans="1:10" x14ac:dyDescent="0.45">
      <c r="A17" s="47"/>
      <c r="B17" s="49"/>
      <c r="C17" s="49"/>
      <c r="D17" s="49"/>
      <c r="E17" s="59" t="s">
        <v>8</v>
      </c>
      <c r="F17" s="59"/>
      <c r="G17" s="16"/>
      <c r="H17" s="17"/>
      <c r="I17" s="18"/>
      <c r="J17" s="18"/>
    </row>
    <row r="18" spans="1:10" x14ac:dyDescent="0.45">
      <c r="A18" s="46">
        <f>A14+1</f>
        <v>6</v>
      </c>
      <c r="B18" s="48">
        <f>B14+7</f>
        <v>43388</v>
      </c>
      <c r="C18" s="48" t="s">
        <v>1</v>
      </c>
      <c r="D18" s="48">
        <f>B18+5</f>
        <v>43393</v>
      </c>
      <c r="E18" s="14" t="s">
        <v>7</v>
      </c>
      <c r="F18" s="43">
        <v>3</v>
      </c>
      <c r="G18" s="14" t="str">
        <f>IF(INDEX(TP!$B$2:$B$16,MATCH(F18,TP!$A$2:$A$16))=0,"",INDEX(TP!$B$2:$B$16,MATCH(F18,TP!$A$2:$A$16)))</f>
        <v>Comprendre et modifier un programme</v>
      </c>
      <c r="H18" s="15" t="str">
        <f>IF(INDEX(TP!$C$2:$C$31,MATCH(F18,TP!$A$2:$A$31))=0,"",INDEX(TP!$C$2:$C$31,MATCH(F18,TP!$A$2:$A$31)))</f>
        <v>Alg-C1, Alg-C2, Alg-C5</v>
      </c>
      <c r="I18" s="18"/>
      <c r="J18" s="18"/>
    </row>
    <row r="19" spans="1:10" x14ac:dyDescent="0.45">
      <c r="A19" s="47"/>
      <c r="B19" s="49"/>
      <c r="C19" s="49"/>
      <c r="D19" s="49"/>
      <c r="E19" s="59" t="s">
        <v>8</v>
      </c>
      <c r="F19" s="59"/>
      <c r="G19" s="16"/>
      <c r="H19" s="17"/>
      <c r="I19" s="18"/>
      <c r="J19" s="18"/>
    </row>
    <row r="20" spans="1:10" x14ac:dyDescent="0.45">
      <c r="A20" s="20"/>
      <c r="B20" s="21">
        <f>B18+7</f>
        <v>43395</v>
      </c>
      <c r="C20" s="21" t="s">
        <v>1</v>
      </c>
      <c r="D20" s="21">
        <f>B20+5</f>
        <v>43400</v>
      </c>
      <c r="E20" s="61" t="s">
        <v>9</v>
      </c>
      <c r="F20" s="61"/>
      <c r="G20" s="61"/>
      <c r="H20" s="61"/>
      <c r="I20" s="18"/>
      <c r="J20" s="18"/>
    </row>
    <row r="21" spans="1:10" x14ac:dyDescent="0.45">
      <c r="A21" s="22"/>
      <c r="B21" s="23">
        <f>B20+7</f>
        <v>43402</v>
      </c>
      <c r="C21" s="23" t="s">
        <v>1</v>
      </c>
      <c r="D21" s="23">
        <f>B21+5</f>
        <v>43407</v>
      </c>
      <c r="E21" s="61"/>
      <c r="F21" s="61"/>
      <c r="G21" s="61"/>
      <c r="H21" s="61"/>
      <c r="I21" s="18"/>
      <c r="J21" s="18"/>
    </row>
    <row r="22" spans="1:10" x14ac:dyDescent="0.45">
      <c r="A22" s="46">
        <f>A18+1</f>
        <v>7</v>
      </c>
      <c r="B22" s="48">
        <f>B21+7</f>
        <v>43409</v>
      </c>
      <c r="C22" s="48" t="s">
        <v>1</v>
      </c>
      <c r="D22" s="48">
        <f>B22+5</f>
        <v>43414</v>
      </c>
      <c r="E22" s="40" t="s">
        <v>6</v>
      </c>
      <c r="F22" s="41">
        <v>7</v>
      </c>
      <c r="G22" s="12" t="str">
        <f>IF(INDEX(Cours!$B$2:$B$87,MATCH(F22,Cours!$A$2:$A$88))=0,"",INDEX(Cours!$B$2:$B$87,MATCH(F22,Cours!$A$2:$A$88)))</f>
        <v>Exercices d'algorithmie</v>
      </c>
      <c r="H22" s="13" t="str">
        <f>IF(INDEX(Cours!$C$2:$C$87,MATCH(F22,Cours!$A$2:$A$88))=0,"",INDEX(Cours!$C$2:$C$87,MATCH(F22,Cours!$A$2:$A$88)))</f>
        <v/>
      </c>
    </row>
    <row r="23" spans="1:10" ht="28.5" x14ac:dyDescent="0.45">
      <c r="A23" s="58"/>
      <c r="B23" s="57"/>
      <c r="C23" s="57"/>
      <c r="D23" s="57"/>
      <c r="E23" s="29"/>
      <c r="F23" s="42">
        <v>8</v>
      </c>
      <c r="G23" s="39" t="str">
        <f>IF(INDEX(Cours!$B$2:$B$87,MATCH(F23,Cours!$A$2:$A$88))=0,"",INDEX(Cours!$B$2:$B$87,MATCH(F23,Cours!$A$2:$A$88)))</f>
        <v>Traitement de listes
Import/export de fichiers</v>
      </c>
      <c r="H23" s="45" t="str">
        <f>IF(INDEX(Cours!$C$2:$C$87,MATCH(F23,Cours!$A$2:$A$88))=0,"",INDEX(Cours!$C$2:$C$87,MATCH(F23,Cours!$A$2:$A$88)))</f>
        <v>Alg-C12</v>
      </c>
    </row>
    <row r="24" spans="1:10" x14ac:dyDescent="0.45">
      <c r="A24" s="58"/>
      <c r="B24" s="57"/>
      <c r="C24" s="57"/>
      <c r="D24" s="57"/>
      <c r="E24" s="14" t="s">
        <v>7</v>
      </c>
      <c r="F24" s="43">
        <v>4</v>
      </c>
      <c r="G24" s="14" t="str">
        <f>IF(INDEX(TP!$B$2:$B$16,MATCH(F24,TP!$A$2:$A$16))=0,"",INDEX(TP!$B$2:$B$16,MATCH(F24,TP!$A$2:$A$16)))</f>
        <v>Boucles et complexité</v>
      </c>
      <c r="H24" s="15" t="str">
        <f>IF(INDEX(TP!$C$2:$C$31,MATCH(F24,TP!$A$2:$A$31))=0,"",INDEX(TP!$C$2:$C$31,MATCH(F24,TP!$A$2:$A$31)))</f>
        <v>Alg-C6, Alg-C7</v>
      </c>
    </row>
    <row r="25" spans="1:10" x14ac:dyDescent="0.45">
      <c r="A25" s="47"/>
      <c r="B25" s="49"/>
      <c r="C25" s="49"/>
      <c r="D25" s="49"/>
      <c r="E25" s="59" t="s">
        <v>8</v>
      </c>
      <c r="F25" s="59"/>
      <c r="G25" s="16"/>
      <c r="H25" s="17"/>
    </row>
    <row r="26" spans="1:10" x14ac:dyDescent="0.45">
      <c r="A26" s="46">
        <f>A22+1</f>
        <v>8</v>
      </c>
      <c r="B26" s="48">
        <f>B22+7</f>
        <v>43416</v>
      </c>
      <c r="C26" s="48" t="s">
        <v>1</v>
      </c>
      <c r="D26" s="48">
        <f>B26+5</f>
        <v>43421</v>
      </c>
      <c r="E26" s="14" t="s">
        <v>7</v>
      </c>
      <c r="F26" s="43">
        <v>4</v>
      </c>
      <c r="G26" s="14" t="str">
        <f>IF(INDEX(TP!$B$2:$B$16,MATCH(F26,TP!$A$2:$A$16))=0,"",INDEX(TP!$B$2:$B$16,MATCH(F26,TP!$A$2:$A$16)))</f>
        <v>Boucles et complexité</v>
      </c>
      <c r="H26" s="15" t="str">
        <f>IF(INDEX(TP!$C$2:$C$31,MATCH(F26,TP!$A$2:$A$31))=0,"",INDEX(TP!$C$2:$C$31,MATCH(F26,TP!$A$2:$A$31)))</f>
        <v>Alg-C6, Alg-C7</v>
      </c>
    </row>
    <row r="27" spans="1:10" x14ac:dyDescent="0.45">
      <c r="A27" s="47"/>
      <c r="B27" s="49"/>
      <c r="C27" s="49"/>
      <c r="D27" s="49"/>
      <c r="E27" s="59" t="s">
        <v>8</v>
      </c>
      <c r="F27" s="59"/>
      <c r="G27" s="16"/>
      <c r="H27" s="17"/>
    </row>
    <row r="28" spans="1:10" x14ac:dyDescent="0.45">
      <c r="A28" s="46">
        <f>A26+1</f>
        <v>9</v>
      </c>
      <c r="B28" s="48">
        <f>B26+7</f>
        <v>43423</v>
      </c>
      <c r="C28" s="48" t="s">
        <v>1</v>
      </c>
      <c r="D28" s="48">
        <f>B28+5</f>
        <v>43428</v>
      </c>
      <c r="E28" s="40" t="s">
        <v>6</v>
      </c>
      <c r="F28" s="41">
        <v>9</v>
      </c>
      <c r="G28" s="12" t="str">
        <f>IF(INDEX(Cours!$B$2:$B$87,MATCH(F28,Cours!$A$2:$A$88))=0,"",INDEX(Cours!$B$2:$B$87,MATCH(F28,Cours!$A$2:$A$88)))</f>
        <v>Exercices de traitement de listes</v>
      </c>
      <c r="H28" s="13" t="str">
        <f>IF(INDEX(Cours!$C$2:$C$87,MATCH(F28,Cours!$A$2:$A$88))=0,"",INDEX(Cours!$C$2:$C$87,MATCH(F28,Cours!$A$2:$A$88)))</f>
        <v/>
      </c>
    </row>
    <row r="29" spans="1:10" x14ac:dyDescent="0.45">
      <c r="A29" s="58"/>
      <c r="B29" s="57"/>
      <c r="C29" s="57"/>
      <c r="D29" s="57"/>
      <c r="E29" s="29"/>
      <c r="F29" s="42">
        <v>10</v>
      </c>
      <c r="G29" s="39" t="str">
        <f>IF(INDEX(Cours!$B$2:$B$87,MATCH(F29,Cours!$A$2:$A$88))=0,"",INDEX(Cours!$B$2:$B$87,MATCH(F29,Cours!$A$2:$A$88)))</f>
        <v>Exercices de traitement de listes</v>
      </c>
      <c r="H29" s="45" t="str">
        <f>IF(INDEX(Cours!$C$2:$C$87,MATCH(F29,Cours!$A$2:$A$88))=0,"",INDEX(Cours!$C$2:$C$87,MATCH(F29,Cours!$A$2:$A$88)))</f>
        <v/>
      </c>
    </row>
    <row r="30" spans="1:10" x14ac:dyDescent="0.45">
      <c r="A30" s="58"/>
      <c r="B30" s="57"/>
      <c r="C30" s="57"/>
      <c r="D30" s="57"/>
      <c r="E30" s="14" t="s">
        <v>7</v>
      </c>
      <c r="F30" s="43">
        <v>5</v>
      </c>
      <c r="G30" s="14" t="str">
        <f>IF(INDEX(TP!$B$2:$B$16,MATCH(F30,TP!$A$2:$A$16))=0,"",INDEX(TP!$B$2:$B$16,MATCH(F30,TP!$A$2:$A$16)))</f>
        <v>Recherches, manipulation de liste</v>
      </c>
      <c r="H30" s="15" t="str">
        <f>IF(INDEX(TP!$C$2:$C$31,MATCH(F30,TP!$A$2:$A$31))=0,"",INDEX(TP!$C$2:$C$31,MATCH(F30,TP!$A$2:$A$31)))</f>
        <v>Alg-C3, Alg-C5</v>
      </c>
    </row>
    <row r="31" spans="1:10" x14ac:dyDescent="0.45">
      <c r="A31" s="47"/>
      <c r="B31" s="49"/>
      <c r="C31" s="49"/>
      <c r="D31" s="49"/>
      <c r="E31" s="59" t="s">
        <v>8</v>
      </c>
      <c r="F31" s="59"/>
      <c r="G31" s="16"/>
      <c r="H31" s="17"/>
    </row>
    <row r="32" spans="1:10" x14ac:dyDescent="0.45">
      <c r="A32" s="46">
        <f>A28+1</f>
        <v>10</v>
      </c>
      <c r="B32" s="48">
        <f>B28+7</f>
        <v>43430</v>
      </c>
      <c r="C32" s="48" t="s">
        <v>1</v>
      </c>
      <c r="D32" s="48">
        <f>B32+5</f>
        <v>43435</v>
      </c>
      <c r="E32" s="14" t="s">
        <v>7</v>
      </c>
      <c r="F32" s="43">
        <v>5</v>
      </c>
      <c r="G32" s="14" t="str">
        <f>IF(INDEX(TP!$B$2:$B$16,MATCH(F32,TP!$A$2:$A$16))=0,"",INDEX(TP!$B$2:$B$16,MATCH(F32,TP!$A$2:$A$16)))</f>
        <v>Recherches, manipulation de liste</v>
      </c>
      <c r="H32" s="15" t="str">
        <f>IF(INDEX(TP!$C$2:$C$31,MATCH(F32,TP!$A$2:$A$31))=0,"",INDEX(TP!$C$2:$C$31,MATCH(F32,TP!$A$2:$A$31)))</f>
        <v>Alg-C3, Alg-C5</v>
      </c>
    </row>
    <row r="33" spans="1:8" x14ac:dyDescent="0.45">
      <c r="A33" s="47"/>
      <c r="B33" s="49"/>
      <c r="C33" s="49"/>
      <c r="D33" s="49"/>
      <c r="E33" s="59" t="s">
        <v>8</v>
      </c>
      <c r="F33" s="59"/>
      <c r="G33" s="16"/>
      <c r="H33" s="17"/>
    </row>
    <row r="34" spans="1:8" x14ac:dyDescent="0.45">
      <c r="A34" s="46">
        <f>A32+1</f>
        <v>11</v>
      </c>
      <c r="B34" s="48">
        <f>B32+7</f>
        <v>43437</v>
      </c>
      <c r="C34" s="48" t="s">
        <v>1</v>
      </c>
      <c r="D34" s="48">
        <f>B34+5</f>
        <v>43442</v>
      </c>
      <c r="E34" s="40" t="s">
        <v>6</v>
      </c>
      <c r="F34" s="41">
        <v>11</v>
      </c>
      <c r="G34" s="12" t="str">
        <f>IF(INDEX(Cours!$B$2:$B$87,MATCH(F34,Cours!$A$2:$A$88))=0,"",INDEX(Cours!$B$2:$B$87,MATCH(F34,Cours!$A$2:$A$88)))</f>
        <v>DS Cours</v>
      </c>
      <c r="H34" s="13" t="str">
        <f>IF(INDEX(Cours!$C$2:$C$87,MATCH(F34,Cours!$A$2:$A$88))=0,"",INDEX(Cours!$C$2:$C$87,MATCH(F34,Cours!$A$2:$A$88)))</f>
        <v/>
      </c>
    </row>
    <row r="35" spans="1:8" x14ac:dyDescent="0.45">
      <c r="A35" s="58"/>
      <c r="B35" s="57"/>
      <c r="C35" s="57"/>
      <c r="D35" s="57"/>
      <c r="E35" s="29"/>
      <c r="F35" s="42">
        <v>12</v>
      </c>
      <c r="G35" s="39" t="str">
        <f>IF(INDEX(Cours!$B$2:$B$87,MATCH(F35,Cours!$A$2:$A$88))=0,"",INDEX(Cours!$B$2:$B$87,MATCH(F35,Cours!$A$2:$A$88)))</f>
        <v>Fonction et dichotomie</v>
      </c>
      <c r="H35" s="45" t="str">
        <f>IF(INDEX(Cours!$C$2:$C$87,MATCH(F35,Cours!$A$2:$A$88))=0,"",INDEX(Cours!$C$2:$C$87,MATCH(F35,Cours!$A$2:$A$88)))</f>
        <v>Alg-C3, Alg-C8, Alg-C9, Alg-C11</v>
      </c>
    </row>
    <row r="36" spans="1:8" x14ac:dyDescent="0.45">
      <c r="A36" s="58"/>
      <c r="B36" s="57"/>
      <c r="C36" s="57"/>
      <c r="D36" s="57"/>
      <c r="E36" s="14" t="s">
        <v>7</v>
      </c>
      <c r="F36" s="43">
        <v>5</v>
      </c>
      <c r="G36" s="14" t="str">
        <f>IF(INDEX(TP!$B$2:$B$16,MATCH(F36,TP!$A$2:$A$16))=0,"",INDEX(TP!$B$2:$B$16,MATCH(F36,TP!$A$2:$A$16)))</f>
        <v>Recherches, manipulation de liste</v>
      </c>
      <c r="H36" s="15" t="str">
        <f>IF(INDEX(TP!$C$2:$C$31,MATCH(F36,TP!$A$2:$A$31))=0,"",INDEX(TP!$C$2:$C$31,MATCH(F36,TP!$A$2:$A$31)))</f>
        <v>Alg-C3, Alg-C5</v>
      </c>
    </row>
    <row r="37" spans="1:8" x14ac:dyDescent="0.45">
      <c r="A37" s="47"/>
      <c r="B37" s="49"/>
      <c r="C37" s="49"/>
      <c r="D37" s="49"/>
      <c r="E37" s="59" t="s">
        <v>8</v>
      </c>
      <c r="F37" s="59"/>
      <c r="G37" s="16"/>
      <c r="H37" s="17"/>
    </row>
    <row r="38" spans="1:8" x14ac:dyDescent="0.45">
      <c r="A38" s="46">
        <f>A34+1</f>
        <v>12</v>
      </c>
      <c r="B38" s="48">
        <f>B34+7</f>
        <v>43444</v>
      </c>
      <c r="C38" s="48" t="s">
        <v>1</v>
      </c>
      <c r="D38" s="48">
        <f>B38+5</f>
        <v>43449</v>
      </c>
      <c r="E38" s="14" t="s">
        <v>7</v>
      </c>
      <c r="F38" s="43">
        <v>5</v>
      </c>
      <c r="G38" s="14" t="str">
        <f>IF(INDEX(TP!$B$2:$B$16,MATCH(F38,TP!$A$2:$A$16))=0,"",INDEX(TP!$B$2:$B$16,MATCH(F38,TP!$A$2:$A$16)))</f>
        <v>Recherches, manipulation de liste</v>
      </c>
      <c r="H38" s="15" t="str">
        <f>IF(INDEX(TP!$C$2:$C$31,MATCH(F38,TP!$A$2:$A$31))=0,"",INDEX(TP!$C$2:$C$31,MATCH(F38,TP!$A$2:$A$31)))</f>
        <v>Alg-C3, Alg-C5</v>
      </c>
    </row>
    <row r="39" spans="1:8" x14ac:dyDescent="0.45">
      <c r="A39" s="47"/>
      <c r="B39" s="49"/>
      <c r="C39" s="49"/>
      <c r="D39" s="49"/>
      <c r="E39" s="59" t="s">
        <v>8</v>
      </c>
      <c r="F39" s="59"/>
      <c r="G39" s="16"/>
      <c r="H39" s="17"/>
    </row>
    <row r="40" spans="1:8" x14ac:dyDescent="0.45">
      <c r="A40" s="9">
        <f>A38+1</f>
        <v>13</v>
      </c>
      <c r="B40" s="10">
        <f>B38+7</f>
        <v>43451</v>
      </c>
      <c r="C40" s="10" t="s">
        <v>1</v>
      </c>
      <c r="D40" s="10">
        <f>B40+5</f>
        <v>43456</v>
      </c>
      <c r="E40" s="61" t="s">
        <v>10</v>
      </c>
      <c r="F40" s="61"/>
      <c r="G40" s="61"/>
      <c r="H40" s="61"/>
    </row>
    <row r="41" spans="1:8" x14ac:dyDescent="0.45">
      <c r="A41" s="20"/>
      <c r="B41" s="21">
        <f>B40+7</f>
        <v>43458</v>
      </c>
      <c r="C41" s="21" t="s">
        <v>1</v>
      </c>
      <c r="D41" s="21">
        <f>B41+5</f>
        <v>43463</v>
      </c>
      <c r="E41" s="61" t="s">
        <v>11</v>
      </c>
      <c r="F41" s="61"/>
      <c r="G41" s="61"/>
      <c r="H41" s="61"/>
    </row>
    <row r="42" spans="1:8" x14ac:dyDescent="0.45">
      <c r="A42" s="22"/>
      <c r="B42" s="23">
        <f>B41+7</f>
        <v>43465</v>
      </c>
      <c r="C42" s="23" t="s">
        <v>1</v>
      </c>
      <c r="D42" s="23">
        <f>B42+5</f>
        <v>43470</v>
      </c>
      <c r="E42" s="61"/>
      <c r="F42" s="61"/>
      <c r="G42" s="61"/>
      <c r="H42" s="61"/>
    </row>
    <row r="43" spans="1:8" x14ac:dyDescent="0.45">
      <c r="A43" s="46">
        <f>A40+1</f>
        <v>14</v>
      </c>
      <c r="B43" s="48">
        <f>B42+7</f>
        <v>43472</v>
      </c>
      <c r="C43" s="48" t="s">
        <v>1</v>
      </c>
      <c r="D43" s="48">
        <f>B43+5</f>
        <v>43477</v>
      </c>
      <c r="E43" s="40" t="s">
        <v>6</v>
      </c>
      <c r="F43" s="41">
        <v>13</v>
      </c>
      <c r="G43" s="12" t="str">
        <f>IF(INDEX(Cours!$B$2:$B$87,MATCH(F43,Cours!$A$2:$A$88))=0,"",INDEX(Cours!$B$2:$B$87,MATCH(F43,Cours!$A$2:$A$88)))</f>
        <v>Calcul d’intégrales</v>
      </c>
      <c r="H43" s="13" t="str">
        <f>IF(INDEX(Cours!$C$2:$C$87,MATCH(F43,Cours!$A$2:$A$88))=0,"",INDEX(Cours!$C$2:$C$87,MATCH(F43,Cours!$A$2:$A$88)))</f>
        <v>Alg-C3, Alg-C8, Alg-C9, Alg-C11</v>
      </c>
    </row>
    <row r="44" spans="1:8" x14ac:dyDescent="0.45">
      <c r="A44" s="58"/>
      <c r="B44" s="57"/>
      <c r="C44" s="57"/>
      <c r="D44" s="57"/>
      <c r="E44" s="29"/>
      <c r="F44" s="42">
        <v>14</v>
      </c>
      <c r="G44" s="39" t="str">
        <f>IF(INDEX(Cours!$B$2:$B$87,MATCH(F44,Cours!$A$2:$A$88))=0,"",INDEX(Cours!$B$2:$B$87,MATCH(F44,Cours!$A$2:$A$88)))</f>
        <v>Exercices sur les fonctions</v>
      </c>
      <c r="H44" s="45" t="str">
        <f>IF(INDEX(Cours!$C$2:$C$87,MATCH(F44,Cours!$A$2:$A$88))=0,"",INDEX(Cours!$C$2:$C$87,MATCH(F44,Cours!$A$2:$A$88)))</f>
        <v/>
      </c>
    </row>
    <row r="45" spans="1:8" x14ac:dyDescent="0.45">
      <c r="A45" s="58"/>
      <c r="B45" s="57"/>
      <c r="C45" s="57"/>
      <c r="D45" s="57"/>
      <c r="E45" s="14" t="s">
        <v>7</v>
      </c>
      <c r="F45" s="43">
        <v>6</v>
      </c>
      <c r="G45" s="14" t="str">
        <f>IF(INDEX(TP!$B$2:$B$16,MATCH(F45,TP!$A$2:$A$16))=0,"",INDEX(TP!$B$2:$B$16,MATCH(F45,TP!$A$2:$A$16)))</f>
        <v>Import/export de fichiers</v>
      </c>
      <c r="H45" s="15" t="str">
        <f>IF(INDEX(TP!$C$2:$C$31,MATCH(F45,TP!$A$2:$A$31))=0,"",INDEX(TP!$C$2:$C$31,MATCH(F45,TP!$A$2:$A$31)))</f>
        <v xml:space="preserve"> Alg-C12</v>
      </c>
    </row>
    <row r="46" spans="1:8" x14ac:dyDescent="0.45">
      <c r="A46" s="47"/>
      <c r="B46" s="49"/>
      <c r="C46" s="49"/>
      <c r="D46" s="49"/>
      <c r="E46" s="59" t="s">
        <v>8</v>
      </c>
      <c r="F46" s="59"/>
      <c r="G46" s="16"/>
      <c r="H46" s="17"/>
    </row>
    <row r="47" spans="1:8" x14ac:dyDescent="0.45">
      <c r="A47" s="46">
        <f>A43+1</f>
        <v>15</v>
      </c>
      <c r="B47" s="48">
        <f>B43+7</f>
        <v>43479</v>
      </c>
      <c r="C47" s="48" t="s">
        <v>1</v>
      </c>
      <c r="D47" s="48">
        <f>B47+5</f>
        <v>43484</v>
      </c>
      <c r="E47" s="14" t="s">
        <v>7</v>
      </c>
      <c r="F47" s="43">
        <v>6</v>
      </c>
      <c r="G47" s="14" t="str">
        <f>IF(INDEX(TP!$B$2:$B$16,MATCH(F47,TP!$A$2:$A$16))=0,"",INDEX(TP!$B$2:$B$16,MATCH(F47,TP!$A$2:$A$16)))</f>
        <v>Import/export de fichiers</v>
      </c>
      <c r="H47" s="15" t="str">
        <f>IF(INDEX(TP!$C$2:$C$31,MATCH(F47,TP!$A$2:$A$31))=0,"",INDEX(TP!$C$2:$C$31,MATCH(F47,TP!$A$2:$A$31)))</f>
        <v xml:space="preserve"> Alg-C12</v>
      </c>
    </row>
    <row r="48" spans="1:8" x14ac:dyDescent="0.45">
      <c r="A48" s="47"/>
      <c r="B48" s="49"/>
      <c r="C48" s="49"/>
      <c r="D48" s="49"/>
      <c r="E48" s="59" t="s">
        <v>8</v>
      </c>
      <c r="F48" s="59"/>
      <c r="G48" s="16"/>
      <c r="H48" s="17"/>
    </row>
    <row r="49" spans="1:8" x14ac:dyDescent="0.45">
      <c r="A49" s="46">
        <f>A47+1</f>
        <v>16</v>
      </c>
      <c r="B49" s="48">
        <f>B47+7</f>
        <v>43486</v>
      </c>
      <c r="C49" s="48" t="s">
        <v>1</v>
      </c>
      <c r="D49" s="48">
        <f>B49+5</f>
        <v>43491</v>
      </c>
      <c r="E49" s="40" t="s">
        <v>6</v>
      </c>
      <c r="F49" s="41">
        <v>15</v>
      </c>
      <c r="G49" s="12" t="str">
        <f>IF(INDEX(Cours!$B$2:$B$87,MATCH(F49,Cours!$A$2:$A$88))=0,"",INDEX(Cours!$B$2:$B$87,MATCH(F49,Cours!$A$2:$A$88)))</f>
        <v>Introduction à Numpy</v>
      </c>
      <c r="H49" s="13" t="str">
        <f>IF(INDEX(Cours!$C$2:$C$87,MATCH(F49,Cours!$A$2:$A$88))=0,"",INDEX(Cours!$C$2:$C$87,MATCH(F49,Cours!$A$2:$A$88)))</f>
        <v>Ing - C3,Ing - C4</v>
      </c>
    </row>
    <row r="50" spans="1:8" x14ac:dyDescent="0.45">
      <c r="A50" s="58"/>
      <c r="B50" s="57"/>
      <c r="C50" s="57"/>
      <c r="D50" s="57"/>
      <c r="E50" s="29"/>
      <c r="F50" s="42">
        <v>16</v>
      </c>
      <c r="G50" s="39" t="str">
        <f>IF(INDEX(Cours!$B$2:$B$87,MATCH(F50,Cours!$A$2:$A$88))=0,"",INDEX(Cours!$B$2:$B$87,MATCH(F50,Cours!$A$2:$A$88)))</f>
        <v>Numpy: Fonctions complémentaires</v>
      </c>
      <c r="H50" s="45" t="str">
        <f>IF(INDEX(Cours!$C$2:$C$87,MATCH(F50,Cours!$A$2:$A$88))=0,"",INDEX(Cours!$C$2:$C$87,MATCH(F50,Cours!$A$2:$A$88)))</f>
        <v>Ing - C3,Ing - C4</v>
      </c>
    </row>
    <row r="51" spans="1:8" ht="28.5" x14ac:dyDescent="0.45">
      <c r="A51" s="58"/>
      <c r="B51" s="57"/>
      <c r="C51" s="57"/>
      <c r="D51" s="57"/>
      <c r="E51" s="14" t="s">
        <v>7</v>
      </c>
      <c r="F51" s="43">
        <v>7</v>
      </c>
      <c r="G51" s="14" t="str">
        <f>IF(INDEX(TP!$B$2:$B$16,MATCH(F51,TP!$A$2:$A$16))=0,"",INDEX(TP!$B$2:$B$16,MATCH(F51,TP!$A$2:$A$16)))</f>
        <v>Résolution d'équations simples
Régression linéaire</v>
      </c>
      <c r="H51" s="15" t="str">
        <f>IF(INDEX(TP!$C$2:$C$31,MATCH(F51,TP!$A$2:$A$31))=0,"",INDEX(TP!$C$2:$C$31,MATCH(F51,TP!$A$2:$A$31)))</f>
        <v>Alg-C3, Alg-C8, Alg-C9, Alg-C11</v>
      </c>
    </row>
    <row r="52" spans="1:8" x14ac:dyDescent="0.45">
      <c r="A52" s="47"/>
      <c r="B52" s="49"/>
      <c r="C52" s="49"/>
      <c r="D52" s="49"/>
      <c r="E52" s="59" t="s">
        <v>8</v>
      </c>
      <c r="F52" s="59"/>
      <c r="G52" s="16"/>
      <c r="H52" s="17"/>
    </row>
    <row r="53" spans="1:8" ht="28.5" x14ac:dyDescent="0.45">
      <c r="A53" s="46">
        <f>A49+1</f>
        <v>17</v>
      </c>
      <c r="B53" s="48">
        <f>B49+7</f>
        <v>43493</v>
      </c>
      <c r="C53" s="48" t="s">
        <v>1</v>
      </c>
      <c r="D53" s="48">
        <f>B53+5</f>
        <v>43498</v>
      </c>
      <c r="E53" s="14" t="s">
        <v>7</v>
      </c>
      <c r="F53" s="43">
        <v>7</v>
      </c>
      <c r="G53" s="14" t="str">
        <f>IF(INDEX(TP!$B$2:$B$16,MATCH(F53,TP!$A$2:$A$16))=0,"",INDEX(TP!$B$2:$B$16,MATCH(F53,TP!$A$2:$A$16)))</f>
        <v>Résolution d'équations simples
Régression linéaire</v>
      </c>
      <c r="H53" s="15" t="str">
        <f>IF(INDEX(TP!$C$2:$C$31,MATCH(F53,TP!$A$2:$A$31))=0,"",INDEX(TP!$C$2:$C$31,MATCH(F53,TP!$A$2:$A$31)))</f>
        <v>Alg-C3, Alg-C8, Alg-C9, Alg-C11</v>
      </c>
    </row>
    <row r="54" spans="1:8" x14ac:dyDescent="0.45">
      <c r="A54" s="47"/>
      <c r="B54" s="49"/>
      <c r="C54" s="49"/>
      <c r="D54" s="49"/>
      <c r="E54" s="59" t="s">
        <v>8</v>
      </c>
      <c r="F54" s="59"/>
      <c r="G54" s="16"/>
      <c r="H54" s="17"/>
    </row>
    <row r="55" spans="1:8" x14ac:dyDescent="0.45">
      <c r="A55" s="46">
        <f>A53+1</f>
        <v>18</v>
      </c>
      <c r="B55" s="48">
        <f>B53+7</f>
        <v>43500</v>
      </c>
      <c r="C55" s="48" t="s">
        <v>1</v>
      </c>
      <c r="D55" s="48">
        <f>B55+5</f>
        <v>43505</v>
      </c>
      <c r="E55" s="40" t="s">
        <v>6</v>
      </c>
      <c r="F55" s="41">
        <v>17</v>
      </c>
      <c r="G55" s="12" t="str">
        <f>IF(INDEX(Cours!$B$2:$B$87,MATCH(F55,Cours!$A$2:$A$88))=0,"",INDEX(Cours!$B$2:$B$87,MATCH(F55,Cours!$A$2:$A$88)))</f>
        <v>Exercices sur numpy</v>
      </c>
      <c r="H55" s="13" t="str">
        <f>IF(INDEX(Cours!$C$2:$C$87,MATCH(F55,Cours!$A$2:$A$88))=0,"",INDEX(Cours!$C$2:$C$87,MATCH(F55,Cours!$A$2:$A$88)))</f>
        <v/>
      </c>
    </row>
    <row r="56" spans="1:8" x14ac:dyDescent="0.45">
      <c r="A56" s="58"/>
      <c r="B56" s="57"/>
      <c r="C56" s="57"/>
      <c r="D56" s="57"/>
      <c r="E56" s="29"/>
      <c r="F56" s="42">
        <v>18</v>
      </c>
      <c r="G56" s="39" t="str">
        <f>IF(INDEX(Cours!$B$2:$B$87,MATCH(F56,Cours!$A$2:$A$88))=0,"",INDEX(Cours!$B$2:$B$87,MATCH(F56,Cours!$A$2:$A$88)))</f>
        <v>Méthode de Newton</v>
      </c>
      <c r="H56" s="45" t="str">
        <f>IF(INDEX(Cours!$C$2:$C$87,MATCH(F56,Cours!$A$2:$A$88))=0,"",INDEX(Cours!$C$2:$C$87,MATCH(F56,Cours!$A$2:$A$88)))</f>
        <v>Ing-C1, Ing-C2, Ing-C3, Ing-C4, Ing-C5</v>
      </c>
    </row>
    <row r="57" spans="1:8" ht="28.5" x14ac:dyDescent="0.45">
      <c r="A57" s="58"/>
      <c r="B57" s="57"/>
      <c r="C57" s="57"/>
      <c r="D57" s="57"/>
      <c r="E57" s="14" t="s">
        <v>7</v>
      </c>
      <c r="F57" s="43">
        <v>8</v>
      </c>
      <c r="G57" s="14" t="str">
        <f>IF(INDEX(TP!$B$2:$B$16,MATCH(F57,TP!$A$2:$A$16))=0,"",INDEX(TP!$B$2:$B$16,MATCH(F57,TP!$A$2:$A$16)))</f>
        <v>Calcul d'intégrale
Tracé d'équations et de fonctions</v>
      </c>
      <c r="H57" s="15" t="str">
        <f>IF(INDEX(TP!$C$2:$C$31,MATCH(F57,TP!$A$2:$A$31))=0,"",INDEX(TP!$C$2:$C$31,MATCH(F57,TP!$A$2:$A$31)))</f>
        <v>Alg-C3, Alg-C8, Alg-C9, Alg-C11</v>
      </c>
    </row>
    <row r="58" spans="1:8" x14ac:dyDescent="0.45">
      <c r="A58" s="47"/>
      <c r="B58" s="49"/>
      <c r="C58" s="49"/>
      <c r="D58" s="49"/>
      <c r="E58" s="59" t="s">
        <v>8</v>
      </c>
      <c r="F58" s="59"/>
      <c r="G58" s="16"/>
      <c r="H58" s="17"/>
    </row>
    <row r="59" spans="1:8" ht="28.5" x14ac:dyDescent="0.45">
      <c r="A59" s="46">
        <f>A55+1</f>
        <v>19</v>
      </c>
      <c r="B59" s="48">
        <f>B55+7</f>
        <v>43507</v>
      </c>
      <c r="C59" s="48" t="s">
        <v>1</v>
      </c>
      <c r="D59" s="48">
        <f>B59+5</f>
        <v>43512</v>
      </c>
      <c r="E59" s="14" t="s">
        <v>7</v>
      </c>
      <c r="F59" s="43">
        <v>8</v>
      </c>
      <c r="G59" s="14" t="str">
        <f>IF(INDEX(TP!$B$2:$B$16,MATCH(F59,TP!$A$2:$A$16))=0,"",INDEX(TP!$B$2:$B$16,MATCH(F59,TP!$A$2:$A$16)))</f>
        <v>Calcul d'intégrale
Tracé d'équations et de fonctions</v>
      </c>
      <c r="H59" s="15" t="str">
        <f>IF(INDEX(TP!$C$2:$C$31,MATCH(F59,TP!$A$2:$A$31))=0,"",INDEX(TP!$C$2:$C$31,MATCH(F59,TP!$A$2:$A$31)))</f>
        <v>Alg-C3, Alg-C8, Alg-C9, Alg-C11</v>
      </c>
    </row>
    <row r="60" spans="1:8" x14ac:dyDescent="0.45">
      <c r="A60" s="47"/>
      <c r="B60" s="49"/>
      <c r="C60" s="49"/>
      <c r="D60" s="49"/>
      <c r="E60" s="59" t="s">
        <v>8</v>
      </c>
      <c r="F60" s="59"/>
      <c r="G60" s="16"/>
      <c r="H60" s="17"/>
    </row>
    <row r="61" spans="1:8" x14ac:dyDescent="0.45">
      <c r="A61" s="20"/>
      <c r="B61" s="21">
        <f>B59+7</f>
        <v>43514</v>
      </c>
      <c r="C61" s="21" t="s">
        <v>1</v>
      </c>
      <c r="D61" s="21">
        <f>B61+5</f>
        <v>43519</v>
      </c>
      <c r="E61" s="61" t="s">
        <v>12</v>
      </c>
      <c r="F61" s="61"/>
      <c r="G61" s="61"/>
      <c r="H61" s="61"/>
    </row>
    <row r="62" spans="1:8" x14ac:dyDescent="0.45">
      <c r="A62" s="22"/>
      <c r="B62" s="23">
        <f>B61+7</f>
        <v>43521</v>
      </c>
      <c r="C62" s="23" t="s">
        <v>1</v>
      </c>
      <c r="D62" s="23">
        <f>B62+5</f>
        <v>43526</v>
      </c>
      <c r="E62" s="61"/>
      <c r="F62" s="61"/>
      <c r="G62" s="61"/>
      <c r="H62" s="61"/>
    </row>
    <row r="63" spans="1:8" x14ac:dyDescent="0.45">
      <c r="A63" s="46">
        <f>A59+1</f>
        <v>20</v>
      </c>
      <c r="B63" s="48">
        <f>B62+7</f>
        <v>43528</v>
      </c>
      <c r="C63" s="48" t="s">
        <v>1</v>
      </c>
      <c r="D63" s="48">
        <f>B63+5</f>
        <v>43533</v>
      </c>
      <c r="E63" s="40" t="s">
        <v>6</v>
      </c>
      <c r="F63" s="41">
        <v>19</v>
      </c>
      <c r="G63" s="12" t="str">
        <f>IF(INDEX(Cours!$B$2:$B$87,MATCH(F63,Cours!$A$2:$A$88))=0,"",INDEX(Cours!$B$2:$B$87,MATCH(F63,Cours!$A$2:$A$88)))</f>
        <v>Gauss</v>
      </c>
      <c r="H63" s="13" t="str">
        <f>IF(INDEX(Cours!$C$2:$C$87,MATCH(F63,Cours!$A$2:$A$88))=0,"",INDEX(Cours!$C$2:$C$87,MATCH(F63,Cours!$A$2:$A$88)))</f>
        <v>Ing-C1, Ing-C2, Ing-C3, Ing-C4, Ing-C5</v>
      </c>
    </row>
    <row r="64" spans="1:8" x14ac:dyDescent="0.45">
      <c r="A64" s="58"/>
      <c r="B64" s="57"/>
      <c r="C64" s="57"/>
      <c r="D64" s="57"/>
      <c r="E64" s="29"/>
      <c r="F64" s="42">
        <v>20</v>
      </c>
      <c r="G64" s="39" t="str">
        <f>IF(INDEX(Cours!$B$2:$B$87,MATCH(F64,Cours!$A$2:$A$88))=0,"",INDEX(Cours!$B$2:$B$87,MATCH(F64,Cours!$A$2:$A$88)))</f>
        <v>Exercices sur la méthode de Gauss</v>
      </c>
      <c r="H64" s="45" t="str">
        <f>IF(INDEX(Cours!$C$2:$C$87,MATCH(F64,Cours!$A$2:$A$88))=0,"",INDEX(Cours!$C$2:$C$87,MATCH(F64,Cours!$A$2:$A$88)))</f>
        <v/>
      </c>
    </row>
    <row r="65" spans="1:8" ht="28.5" x14ac:dyDescent="0.45">
      <c r="A65" s="58"/>
      <c r="B65" s="57"/>
      <c r="C65" s="57"/>
      <c r="D65" s="57"/>
      <c r="E65" s="14" t="s">
        <v>7</v>
      </c>
      <c r="F65" s="43">
        <v>9</v>
      </c>
      <c r="G65" s="14" t="str">
        <f>IF(INDEX(TP!$B$2:$B$16,MATCH(F65,TP!$A$2:$A$16))=0,"",INDEX(TP!$B$2:$B$16,MATCH(F65,TP!$A$2:$A$16)))</f>
        <v>Problème stationnaire à une dimension
Dichotomie/Newton</v>
      </c>
      <c r="H65" s="15" t="str">
        <f>IF(INDEX(TP!$C$2:$C$31,MATCH(F65,TP!$A$2:$A$31))=0,"",INDEX(TP!$C$2:$C$31,MATCH(F65,TP!$A$2:$A$31)))</f>
        <v>Ing-C1, Ing-C2, Ing-C3, Ing-C4, Ing-C5</v>
      </c>
    </row>
    <row r="66" spans="1:8" x14ac:dyDescent="0.45">
      <c r="A66" s="47"/>
      <c r="B66" s="49"/>
      <c r="C66" s="49"/>
      <c r="D66" s="49"/>
      <c r="E66" s="59" t="s">
        <v>8</v>
      </c>
      <c r="F66" s="59"/>
      <c r="G66" s="16"/>
      <c r="H66" s="17"/>
    </row>
    <row r="67" spans="1:8" ht="28.5" x14ac:dyDescent="0.45">
      <c r="A67" s="46">
        <f>A63+1</f>
        <v>21</v>
      </c>
      <c r="B67" s="48">
        <f>B63+7</f>
        <v>43535</v>
      </c>
      <c r="C67" s="48" t="s">
        <v>1</v>
      </c>
      <c r="D67" s="48">
        <f>B67+5</f>
        <v>43540</v>
      </c>
      <c r="E67" s="14" t="s">
        <v>7</v>
      </c>
      <c r="F67" s="43">
        <v>9</v>
      </c>
      <c r="G67" s="14" t="str">
        <f>IF(INDEX(TP!$B$2:$B$16,MATCH(F67,TP!$A$2:$A$16))=0,"",INDEX(TP!$B$2:$B$16,MATCH(F67,TP!$A$2:$A$16)))</f>
        <v>Problème stationnaire à une dimension
Dichotomie/Newton</v>
      </c>
      <c r="H67" s="15" t="str">
        <f>IF(INDEX(TP!$C$2:$C$31,MATCH(F67,TP!$A$2:$A$31))=0,"",INDEX(TP!$C$2:$C$31,MATCH(F67,TP!$A$2:$A$31)))</f>
        <v>Ing-C1, Ing-C2, Ing-C3, Ing-C4, Ing-C5</v>
      </c>
    </row>
    <row r="68" spans="1:8" x14ac:dyDescent="0.45">
      <c r="A68" s="47"/>
      <c r="B68" s="49"/>
      <c r="C68" s="49"/>
      <c r="D68" s="49"/>
      <c r="E68" s="59" t="s">
        <v>8</v>
      </c>
      <c r="F68" s="59"/>
      <c r="G68" s="16"/>
      <c r="H68" s="17"/>
    </row>
    <row r="69" spans="1:8" x14ac:dyDescent="0.45">
      <c r="A69" s="46">
        <f>A67+1</f>
        <v>22</v>
      </c>
      <c r="B69" s="48">
        <f>B67+7</f>
        <v>43542</v>
      </c>
      <c r="C69" s="48" t="s">
        <v>1</v>
      </c>
      <c r="D69" s="48">
        <f>B69+5</f>
        <v>43547</v>
      </c>
      <c r="E69" s="40" t="s">
        <v>6</v>
      </c>
      <c r="F69" s="41">
        <v>21</v>
      </c>
      <c r="G69" s="12" t="str">
        <f>IF(INDEX(Cours!$B$2:$B$87,MATCH(F69,Cours!$A$2:$A$88))=0,"",INDEX(Cours!$B$2:$B$87,MATCH(F69,Cours!$A$2:$A$88)))</f>
        <v>Euler</v>
      </c>
      <c r="H69" s="13" t="str">
        <f>IF(INDEX(Cours!$C$2:$C$87,MATCH(F69,Cours!$A$2:$A$88))=0,"",INDEX(Cours!$C$2:$C$87,MATCH(F69,Cours!$A$2:$A$88)))</f>
        <v>Ing-C1, Ing-C2, Ing-C3, Ing-C4, Ing-C5</v>
      </c>
    </row>
    <row r="70" spans="1:8" x14ac:dyDescent="0.45">
      <c r="A70" s="58"/>
      <c r="B70" s="57"/>
      <c r="C70" s="57"/>
      <c r="D70" s="57"/>
      <c r="E70" s="29"/>
      <c r="F70" s="42">
        <v>22</v>
      </c>
      <c r="G70" s="39" t="str">
        <f>IF(INDEX(Cours!$B$2:$B$87,MATCH(F70,Cours!$A$2:$A$88))=0,"",INDEX(Cours!$B$2:$B$87,MATCH(F70,Cours!$A$2:$A$88)))</f>
        <v>Exercices sur la méthode d'Euler</v>
      </c>
      <c r="H70" s="45" t="str">
        <f>IF(INDEX(Cours!$C$2:$C$87,MATCH(F70,Cours!$A$2:$A$88))=0,"",INDEX(Cours!$C$2:$C$87,MATCH(F70,Cours!$A$2:$A$88)))</f>
        <v/>
      </c>
    </row>
    <row r="71" spans="1:8" ht="28.5" x14ac:dyDescent="0.45">
      <c r="A71" s="58"/>
      <c r="B71" s="57"/>
      <c r="C71" s="57"/>
      <c r="D71" s="57"/>
      <c r="E71" s="14" t="s">
        <v>7</v>
      </c>
      <c r="F71" s="43">
        <v>10</v>
      </c>
      <c r="G71" s="14" t="str">
        <f>IF(INDEX(TP!$B$2:$B$16,MATCH(F71,TP!$A$2:$A$16))=0,"",INDEX(TP!$B$2:$B$16,MATCH(F71,TP!$A$2:$A$16)))</f>
        <v>Problème discret multidirectionnel
Pivot de Gauss</v>
      </c>
      <c r="H71" s="15" t="str">
        <f>IF(INDEX(TP!$C$2:$C$31,MATCH(F71,TP!$A$2:$A$31))=0,"",INDEX(TP!$C$2:$C$31,MATCH(F71,TP!$A$2:$A$31)))</f>
        <v>Ing-C1, Ing-C2, Ing-C3, Ing-C4, Ing-C5</v>
      </c>
    </row>
    <row r="72" spans="1:8" x14ac:dyDescent="0.45">
      <c r="A72" s="47"/>
      <c r="B72" s="49"/>
      <c r="C72" s="49"/>
      <c r="D72" s="49"/>
      <c r="E72" s="59" t="s">
        <v>8</v>
      </c>
      <c r="F72" s="59"/>
      <c r="G72" s="16"/>
      <c r="H72" s="17"/>
    </row>
    <row r="73" spans="1:8" ht="28.5" x14ac:dyDescent="0.45">
      <c r="A73" s="46">
        <f>A69+1</f>
        <v>23</v>
      </c>
      <c r="B73" s="48">
        <f>B69+7</f>
        <v>43549</v>
      </c>
      <c r="C73" s="48" t="s">
        <v>1</v>
      </c>
      <c r="D73" s="48">
        <f>B73+5</f>
        <v>43554</v>
      </c>
      <c r="E73" s="14" t="s">
        <v>7</v>
      </c>
      <c r="F73" s="43">
        <v>10</v>
      </c>
      <c r="G73" s="14" t="str">
        <f>IF(INDEX(TP!$B$2:$B$16,MATCH(F73,TP!$A$2:$A$16))=0,"",INDEX(TP!$B$2:$B$16,MATCH(F73,TP!$A$2:$A$16)))</f>
        <v>Problème discret multidirectionnel
Pivot de Gauss</v>
      </c>
      <c r="H73" s="15" t="str">
        <f>IF(INDEX(TP!$C$2:$C$31,MATCH(F73,TP!$A$2:$A$31))=0,"",INDEX(TP!$C$2:$C$31,MATCH(F73,TP!$A$2:$A$31)))</f>
        <v>Ing-C1, Ing-C2, Ing-C3, Ing-C4, Ing-C5</v>
      </c>
    </row>
    <row r="74" spans="1:8" x14ac:dyDescent="0.45">
      <c r="A74" s="47"/>
      <c r="B74" s="49"/>
      <c r="C74" s="49"/>
      <c r="D74" s="49"/>
      <c r="E74" s="59" t="s">
        <v>8</v>
      </c>
      <c r="F74" s="59"/>
      <c r="G74" s="16"/>
      <c r="H74" s="17"/>
    </row>
    <row r="75" spans="1:8" x14ac:dyDescent="0.45">
      <c r="A75" s="46">
        <f>A73+1</f>
        <v>24</v>
      </c>
      <c r="B75" s="48">
        <f>B73+7</f>
        <v>43556</v>
      </c>
      <c r="C75" s="48" t="s">
        <v>1</v>
      </c>
      <c r="D75" s="48">
        <f>B75+5</f>
        <v>43561</v>
      </c>
      <c r="E75" s="40" t="s">
        <v>6</v>
      </c>
      <c r="F75" s="41">
        <v>23</v>
      </c>
      <c r="G75" s="12" t="str">
        <f>IF(INDEX(Cours!$B$2:$B$87,MATCH(F75,Cours!$A$2:$A$88))=0,"",INDEX(Cours!$B$2:$B$87,MATCH(F75,Cours!$A$2:$A$88)))</f>
        <v>Exercices de cours</v>
      </c>
      <c r="H75" s="13" t="str">
        <f>IF(INDEX(Cours!$C$2:$C$87,MATCH(F75,Cours!$A$2:$A$88))=0,"",INDEX(Cours!$C$2:$C$87,MATCH(F75,Cours!$A$2:$A$88)))</f>
        <v/>
      </c>
    </row>
    <row r="76" spans="1:8" x14ac:dyDescent="0.45">
      <c r="A76" s="58"/>
      <c r="B76" s="57"/>
      <c r="C76" s="57"/>
      <c r="D76" s="57"/>
      <c r="E76" s="29"/>
      <c r="F76" s="42">
        <v>24</v>
      </c>
      <c r="G76" s="39" t="str">
        <f>IF(INDEX(Cours!$B$2:$B$87,MATCH(F76,Cours!$A$2:$A$88))=0,"",INDEX(Cours!$B$2:$B$87,MATCH(F76,Cours!$A$2:$A$88)))</f>
        <v>Exercices de cours</v>
      </c>
      <c r="H76" s="45" t="str">
        <f>IF(INDEX(Cours!$C$2:$C$87,MATCH(F76,Cours!$A$2:$A$88))=0,"",INDEX(Cours!$C$2:$C$87,MATCH(F76,Cours!$A$2:$A$88)))</f>
        <v/>
      </c>
    </row>
    <row r="77" spans="1:8" ht="28.5" x14ac:dyDescent="0.45">
      <c r="A77" s="58"/>
      <c r="B77" s="57"/>
      <c r="C77" s="57"/>
      <c r="D77" s="57"/>
      <c r="E77" s="14" t="s">
        <v>7</v>
      </c>
      <c r="F77" s="43">
        <v>11</v>
      </c>
      <c r="G77" s="14" t="str">
        <f>IF(INDEX(TP!$B$2:$B$16,MATCH(F77,TP!$A$2:$A$16))=0,"",INDEX(TP!$B$2:$B$16,MATCH(F77,TP!$A$2:$A$16)))</f>
        <v>Problème dynamique à une dimension
Méthode d'Euler</v>
      </c>
      <c r="H77" s="15" t="str">
        <f>IF(INDEX(TP!$C$2:$C$31,MATCH(F77,TP!$A$2:$A$31))=0,"",INDEX(TP!$C$2:$C$31,MATCH(F77,TP!$A$2:$A$31)))</f>
        <v>Ing-C1, Ing-C2, Ing-C3, Ing-C4, Ing-C5</v>
      </c>
    </row>
    <row r="78" spans="1:8" x14ac:dyDescent="0.45">
      <c r="A78" s="47"/>
      <c r="B78" s="49"/>
      <c r="C78" s="49"/>
      <c r="D78" s="49"/>
      <c r="E78" s="59" t="s">
        <v>8</v>
      </c>
      <c r="F78" s="59"/>
      <c r="G78" s="16"/>
      <c r="H78" s="17"/>
    </row>
    <row r="79" spans="1:8" ht="28.5" x14ac:dyDescent="0.45">
      <c r="A79" s="46">
        <f>A75+1</f>
        <v>25</v>
      </c>
      <c r="B79" s="48">
        <f>B75+7</f>
        <v>43563</v>
      </c>
      <c r="C79" s="48" t="s">
        <v>1</v>
      </c>
      <c r="D79" s="48">
        <f>B79+5</f>
        <v>43568</v>
      </c>
      <c r="E79" s="14" t="s">
        <v>7</v>
      </c>
      <c r="F79" s="43">
        <v>11</v>
      </c>
      <c r="G79" s="14" t="str">
        <f>IF(INDEX(TP!$B$2:$B$16,MATCH(F79,TP!$A$2:$A$16))=0,"",INDEX(TP!$B$2:$B$16,MATCH(F79,TP!$A$2:$A$16)))</f>
        <v>Problème dynamique à une dimension
Méthode d'Euler</v>
      </c>
      <c r="H79" s="15" t="str">
        <f>IF(INDEX(TP!$C$2:$C$31,MATCH(F79,TP!$A$2:$A$31))=0,"",INDEX(TP!$C$2:$C$31,MATCH(F79,TP!$A$2:$A$31)))</f>
        <v>Ing-C1, Ing-C2, Ing-C3, Ing-C4, Ing-C5</v>
      </c>
    </row>
    <row r="80" spans="1:8" x14ac:dyDescent="0.45">
      <c r="A80" s="47"/>
      <c r="B80" s="49"/>
      <c r="C80" s="49"/>
      <c r="D80" s="49"/>
      <c r="E80" s="59" t="s">
        <v>8</v>
      </c>
      <c r="F80" s="59"/>
      <c r="G80" s="16"/>
      <c r="H80" s="17"/>
    </row>
    <row r="81" spans="1:8" x14ac:dyDescent="0.45">
      <c r="A81" s="20"/>
      <c r="B81" s="21">
        <f>B79+7</f>
        <v>43570</v>
      </c>
      <c r="C81" s="21" t="s">
        <v>1</v>
      </c>
      <c r="D81" s="21">
        <f>B81+5</f>
        <v>43575</v>
      </c>
      <c r="E81" s="61" t="s">
        <v>13</v>
      </c>
      <c r="F81" s="61"/>
      <c r="G81" s="61"/>
      <c r="H81" s="61"/>
    </row>
    <row r="82" spans="1:8" x14ac:dyDescent="0.45">
      <c r="A82" s="22"/>
      <c r="B82" s="23">
        <f>B81+7</f>
        <v>43577</v>
      </c>
      <c r="C82" s="23" t="s">
        <v>1</v>
      </c>
      <c r="D82" s="23">
        <f>B82+5</f>
        <v>43582</v>
      </c>
      <c r="E82" s="61"/>
      <c r="F82" s="61"/>
      <c r="G82" s="61"/>
      <c r="H82" s="61"/>
    </row>
    <row r="83" spans="1:8" x14ac:dyDescent="0.45">
      <c r="A83" s="46">
        <f>A79+1</f>
        <v>26</v>
      </c>
      <c r="B83" s="48">
        <f>B82+7</f>
        <v>43584</v>
      </c>
      <c r="C83" s="48" t="s">
        <v>1</v>
      </c>
      <c r="D83" s="48">
        <f>B83+5</f>
        <v>43589</v>
      </c>
      <c r="E83" s="40" t="s">
        <v>6</v>
      </c>
      <c r="F83" s="41">
        <v>25</v>
      </c>
      <c r="G83" s="12" t="str">
        <f>IF(INDEX(Cours!$B$2:$B$87,MATCH(F83,Cours!$A$2:$A$88))=0,"",INDEX(Cours!$B$2:$B$87,MATCH(F83,Cours!$A$2:$A$88)))</f>
        <v>Exercices de cours</v>
      </c>
      <c r="H83" s="13" t="str">
        <f>IF(INDEX(Cours!$C$2:$C$87,MATCH(F83,Cours!$A$2:$A$88))=0,"",INDEX(Cours!$C$2:$C$87,MATCH(F83,Cours!$A$2:$A$88)))</f>
        <v/>
      </c>
    </row>
    <row r="84" spans="1:8" x14ac:dyDescent="0.45">
      <c r="A84" s="58"/>
      <c r="B84" s="57"/>
      <c r="C84" s="57"/>
      <c r="D84" s="57"/>
      <c r="E84" s="29"/>
      <c r="F84" s="42">
        <v>26</v>
      </c>
      <c r="G84" s="39" t="str">
        <f>IF(INDEX(Cours!$B$2:$B$87,MATCH(F84,Cours!$A$2:$A$88))=0,"",INDEX(Cours!$B$2:$B$87,MATCH(F84,Cours!$A$2:$A$88)))</f>
        <v>Exercices de cours</v>
      </c>
      <c r="H84" s="45" t="str">
        <f>IF(INDEX(Cours!$C$2:$C$87,MATCH(F84,Cours!$A$2:$A$88))=0,"",INDEX(Cours!$C$2:$C$87,MATCH(F84,Cours!$A$2:$A$88)))</f>
        <v/>
      </c>
    </row>
    <row r="85" spans="1:8" x14ac:dyDescent="0.45">
      <c r="A85" s="58"/>
      <c r="B85" s="57"/>
      <c r="C85" s="57"/>
      <c r="D85" s="57"/>
      <c r="E85" s="14" t="s">
        <v>7</v>
      </c>
      <c r="F85" s="43">
        <v>12</v>
      </c>
      <c r="G85" s="14" t="str">
        <f>IF(INDEX(TP!$B$2:$B$16,MATCH(F85,TP!$A$2:$A$16))=0,"",INDEX(TP!$B$2:$B$16,MATCH(F85,TP!$A$2:$A$16)))</f>
        <v>Projet : Instruments de musique</v>
      </c>
      <c r="H85" s="15" t="str">
        <f>IF(INDEX(TP!$C$2:$C$31,MATCH(F85,TP!$A$2:$A$31))=0,"",INDEX(TP!$C$2:$C$31,MATCH(F85,TP!$A$2:$A$31)))</f>
        <v xml:space="preserve">Alg-C3, Alg-C4, Alg-C9, Alg-C10, Alg-C11, Alg-C12, Alg-C14 </v>
      </c>
    </row>
    <row r="86" spans="1:8" x14ac:dyDescent="0.45">
      <c r="A86" s="47"/>
      <c r="B86" s="49"/>
      <c r="C86" s="49"/>
      <c r="D86" s="49"/>
      <c r="E86" s="59" t="s">
        <v>8</v>
      </c>
      <c r="F86" s="59"/>
      <c r="G86" s="16"/>
      <c r="H86" s="17"/>
    </row>
    <row r="87" spans="1:8" x14ac:dyDescent="0.45">
      <c r="A87" s="46">
        <f>A83+1</f>
        <v>27</v>
      </c>
      <c r="B87" s="48">
        <f>B83+7</f>
        <v>43591</v>
      </c>
      <c r="C87" s="48" t="s">
        <v>1</v>
      </c>
      <c r="D87" s="48">
        <f>B87+5</f>
        <v>43596</v>
      </c>
      <c r="E87" s="14" t="s">
        <v>7</v>
      </c>
      <c r="F87" s="43">
        <v>12</v>
      </c>
      <c r="G87" s="14" t="str">
        <f>IF(INDEX(TP!$B$2:$B$16,MATCH(F87,TP!$A$2:$A$16))=0,"",INDEX(TP!$B$2:$B$16,MATCH(F87,TP!$A$2:$A$16)))</f>
        <v>Projet : Instruments de musique</v>
      </c>
      <c r="H87" s="15" t="str">
        <f>IF(INDEX(TP!$C$2:$C$31,MATCH(F87,TP!$A$2:$A$31))=0,"",INDEX(TP!$C$2:$C$31,MATCH(F87,TP!$A$2:$A$31)))</f>
        <v xml:space="preserve">Alg-C3, Alg-C4, Alg-C9, Alg-C10, Alg-C11, Alg-C12, Alg-C14 </v>
      </c>
    </row>
    <row r="88" spans="1:8" x14ac:dyDescent="0.45">
      <c r="A88" s="47"/>
      <c r="B88" s="49"/>
      <c r="C88" s="49"/>
      <c r="D88" s="49"/>
      <c r="E88" s="59" t="s">
        <v>8</v>
      </c>
      <c r="F88" s="59"/>
      <c r="G88" s="16"/>
      <c r="H88" s="17"/>
    </row>
    <row r="89" spans="1:8" x14ac:dyDescent="0.45">
      <c r="A89" s="46">
        <f>A87+1</f>
        <v>28</v>
      </c>
      <c r="B89" s="48">
        <f>B87+7</f>
        <v>43598</v>
      </c>
      <c r="C89" s="48" t="s">
        <v>1</v>
      </c>
      <c r="D89" s="48">
        <f>B89+5</f>
        <v>43603</v>
      </c>
      <c r="E89" s="40" t="s">
        <v>6</v>
      </c>
      <c r="F89" s="41">
        <v>27</v>
      </c>
      <c r="G89" s="12" t="str">
        <f>IF(INDEX(Cours!$B$2:$B$87,MATCH(F89,Cours!$A$2:$A$88))=0,"",INDEX(Cours!$B$2:$B$87,MATCH(F89,Cours!$A$2:$A$88)))</f>
        <v>Introduction aux bases de données</v>
      </c>
      <c r="H89" s="13" t="str">
        <f>IF(INDEX(Cours!$C$2:$C$87,MATCH(F89,Cours!$A$2:$A$88))=0,"",INDEX(Cours!$C$2:$C$87,MATCH(F89,Cours!$A$2:$A$88)))</f>
        <v>BDD-C1, BDD-C4</v>
      </c>
    </row>
    <row r="90" spans="1:8" x14ac:dyDescent="0.45">
      <c r="A90" s="58"/>
      <c r="B90" s="57"/>
      <c r="C90" s="57"/>
      <c r="D90" s="57"/>
      <c r="E90" s="29"/>
      <c r="F90" s="42">
        <v>28</v>
      </c>
      <c r="G90" s="39" t="str">
        <f>IF(INDEX(Cours!$B$2:$B$87,MATCH(F90,Cours!$A$2:$A$88))=0,"",INDEX(Cours!$B$2:$B$87,MATCH(F90,Cours!$A$2:$A$88)))</f>
        <v>Exercices de cours</v>
      </c>
      <c r="H90" s="45" t="str">
        <f>IF(INDEX(Cours!$C$2:$C$87,MATCH(F90,Cours!$A$2:$A$88))=0,"",INDEX(Cours!$C$2:$C$87,MATCH(F90,Cours!$A$2:$A$88)))</f>
        <v/>
      </c>
    </row>
    <row r="91" spans="1:8" x14ac:dyDescent="0.45">
      <c r="A91" s="58"/>
      <c r="B91" s="57"/>
      <c r="C91" s="57"/>
      <c r="D91" s="57"/>
      <c r="E91" s="14" t="s">
        <v>7</v>
      </c>
      <c r="F91" s="43">
        <v>13</v>
      </c>
      <c r="G91" s="14" t="str">
        <f>IF(INDEX(TP!$B$2:$B$16,MATCH(F91,TP!$A$2:$A$16))=0,"",INDEX(TP!$B$2:$B$16,MATCH(F91,TP!$A$2:$A$16)))</f>
        <v>Tp réponse harmonique</v>
      </c>
      <c r="H91" s="15" t="str">
        <f>IF(INDEX(TP!$C$2:$C$31,MATCH(F91,TP!$A$2:$A$31))=0,"",INDEX(TP!$C$2:$C$31,MATCH(F91,TP!$A$2:$A$31)))</f>
        <v/>
      </c>
    </row>
    <row r="92" spans="1:8" x14ac:dyDescent="0.45">
      <c r="A92" s="47"/>
      <c r="B92" s="49"/>
      <c r="C92" s="49"/>
      <c r="D92" s="49"/>
      <c r="E92" s="59" t="s">
        <v>8</v>
      </c>
      <c r="F92" s="59"/>
      <c r="G92" s="16"/>
      <c r="H92" s="17"/>
    </row>
    <row r="93" spans="1:8" x14ac:dyDescent="0.45">
      <c r="A93" s="46">
        <f>A89+1</f>
        <v>29</v>
      </c>
      <c r="B93" s="48">
        <f>B89+7</f>
        <v>43605</v>
      </c>
      <c r="C93" s="48" t="s">
        <v>1</v>
      </c>
      <c r="D93" s="48">
        <f>B93+5</f>
        <v>43610</v>
      </c>
      <c r="E93" s="14" t="s">
        <v>7</v>
      </c>
      <c r="F93" s="43">
        <v>13</v>
      </c>
      <c r="G93" s="14" t="str">
        <f>IF(INDEX(TP!$B$2:$B$16,MATCH(F93,TP!$A$2:$A$16))=0,"",INDEX(TP!$B$2:$B$16,MATCH(F93,TP!$A$2:$A$16)))</f>
        <v>Tp réponse harmonique</v>
      </c>
      <c r="H93" s="15" t="str">
        <f>IF(INDEX(TP!$C$2:$C$31,MATCH(F93,TP!$A$2:$A$31))=0,"",INDEX(TP!$C$2:$C$31,MATCH(F93,TP!$A$2:$A$31)))</f>
        <v/>
      </c>
    </row>
    <row r="94" spans="1:8" x14ac:dyDescent="0.45">
      <c r="A94" s="47"/>
      <c r="B94" s="49"/>
      <c r="C94" s="49"/>
      <c r="D94" s="49"/>
      <c r="E94" s="59" t="s">
        <v>8</v>
      </c>
      <c r="F94" s="59"/>
      <c r="G94" s="16"/>
      <c r="H94" s="17"/>
    </row>
    <row r="95" spans="1:8" x14ac:dyDescent="0.45">
      <c r="A95" s="46">
        <f>A93+1</f>
        <v>30</v>
      </c>
      <c r="B95" s="48">
        <f>B93+7</f>
        <v>43612</v>
      </c>
      <c r="C95" s="48" t="s">
        <v>1</v>
      </c>
      <c r="D95" s="48">
        <f>B95+5</f>
        <v>43617</v>
      </c>
      <c r="E95" s="40" t="s">
        <v>6</v>
      </c>
      <c r="F95" s="41">
        <v>29</v>
      </c>
      <c r="G95" s="12" t="str">
        <f>IF(INDEX(Cours!$B$2:$B$87,MATCH(F95,Cours!$A$2:$A$88))=0,"",INDEX(Cours!$B$2:$B$87,MATCH(F95,Cours!$A$2:$A$88)))</f>
        <v>Exercices de cours</v>
      </c>
      <c r="H95" s="13" t="str">
        <f>IF(INDEX(Cours!$C$2:$C$87,MATCH(F95,Cours!$A$2:$A$88))=0,"",INDEX(Cours!$C$2:$C$87,MATCH(F95,Cours!$A$2:$A$88)))</f>
        <v/>
      </c>
    </row>
    <row r="96" spans="1:8" x14ac:dyDescent="0.45">
      <c r="A96" s="58"/>
      <c r="B96" s="57"/>
      <c r="C96" s="57"/>
      <c r="D96" s="57"/>
      <c r="E96" s="29"/>
      <c r="F96" s="42">
        <v>30</v>
      </c>
      <c r="G96" s="39" t="str">
        <f>IF(INDEX(Cours!$B$2:$B$87,MATCH(F96,Cours!$A$2:$A$88))=0,"",INDEX(Cours!$B$2:$B$87,MATCH(F96,Cours!$A$2:$A$88)))</f>
        <v>Exercices de cours</v>
      </c>
      <c r="H96" s="45" t="str">
        <f>IF(INDEX(Cours!$C$2:$C$87,MATCH(F96,Cours!$A$2:$A$88))=0,"",INDEX(Cours!$C$2:$C$87,MATCH(F96,Cours!$A$2:$A$88)))</f>
        <v/>
      </c>
    </row>
    <row r="97" spans="1:8" x14ac:dyDescent="0.45">
      <c r="A97" s="58"/>
      <c r="B97" s="57"/>
      <c r="C97" s="57"/>
      <c r="D97" s="57"/>
      <c r="E97" s="14" t="s">
        <v>7</v>
      </c>
      <c r="F97" s="43">
        <v>14</v>
      </c>
      <c r="G97" s="14" t="str">
        <f>IF(INDEX(TP!$B$2:$B$16,MATCH(F97,TP!$A$2:$A$16))=0,"",INDEX(TP!$B$2:$B$16,MATCH(F97,TP!$A$2:$A$16)))</f>
        <v>Bases de données 1</v>
      </c>
      <c r="H97" s="15" t="str">
        <f>IF(INDEX(TP!$C$2:$C$31,MATCH(F97,TP!$A$2:$A$31))=0,"",INDEX(TP!$C$2:$C$31,MATCH(F97,TP!$A$2:$A$31)))</f>
        <v>BDD-C1, BDD-C2, BDD-C3, BDD-C4</v>
      </c>
    </row>
    <row r="98" spans="1:8" x14ac:dyDescent="0.45">
      <c r="A98" s="47"/>
      <c r="B98" s="49"/>
      <c r="C98" s="49"/>
      <c r="D98" s="49"/>
      <c r="E98" s="59" t="s">
        <v>8</v>
      </c>
      <c r="F98" s="59"/>
      <c r="G98" s="16"/>
      <c r="H98" s="17"/>
    </row>
    <row r="99" spans="1:8" x14ac:dyDescent="0.45">
      <c r="A99" s="46">
        <f>A95+1</f>
        <v>31</v>
      </c>
      <c r="B99" s="48">
        <f>B95+7</f>
        <v>43619</v>
      </c>
      <c r="C99" s="48" t="s">
        <v>1</v>
      </c>
      <c r="D99" s="48">
        <f>B99+5</f>
        <v>43624</v>
      </c>
      <c r="E99" s="14" t="s">
        <v>7</v>
      </c>
      <c r="F99" s="43">
        <v>14</v>
      </c>
      <c r="G99" s="14" t="str">
        <f>IF(INDEX(TP!$B$2:$B$16,MATCH(F99,TP!$A$2:$A$16))=0,"",INDEX(TP!$B$2:$B$16,MATCH(F99,TP!$A$2:$A$16)))</f>
        <v>Bases de données 1</v>
      </c>
      <c r="H99" s="15" t="str">
        <f>IF(INDEX(TP!$C$2:$C$31,MATCH(F99,TP!$A$2:$A$31))=0,"",INDEX(TP!$C$2:$C$31,MATCH(F99,TP!$A$2:$A$31)))</f>
        <v>BDD-C1, BDD-C2, BDD-C3, BDD-C4</v>
      </c>
    </row>
    <row r="100" spans="1:8" x14ac:dyDescent="0.45">
      <c r="A100" s="47"/>
      <c r="B100" s="49"/>
      <c r="C100" s="49"/>
      <c r="D100" s="49"/>
      <c r="E100" s="59" t="s">
        <v>8</v>
      </c>
      <c r="F100" s="59"/>
      <c r="G100" s="16"/>
      <c r="H100" s="17"/>
    </row>
    <row r="101" spans="1:8" x14ac:dyDescent="0.45">
      <c r="A101" s="46">
        <f>A99+1</f>
        <v>32</v>
      </c>
      <c r="B101" s="48">
        <f>B99+7</f>
        <v>43626</v>
      </c>
      <c r="C101" s="48" t="s">
        <v>1</v>
      </c>
      <c r="D101" s="48">
        <f>B101+5</f>
        <v>43631</v>
      </c>
      <c r="E101" s="53" t="s">
        <v>162</v>
      </c>
      <c r="F101" s="54"/>
      <c r="G101" s="54"/>
      <c r="H101" s="54"/>
    </row>
    <row r="102" spans="1:8" x14ac:dyDescent="0.45">
      <c r="A102" s="58"/>
      <c r="B102" s="57"/>
      <c r="C102" s="57"/>
      <c r="D102" s="57"/>
      <c r="E102" s="55"/>
      <c r="F102" s="56"/>
      <c r="G102" s="56"/>
      <c r="H102" s="56"/>
    </row>
    <row r="103" spans="1:8" x14ac:dyDescent="0.45">
      <c r="A103" s="58"/>
      <c r="B103" s="57"/>
      <c r="C103" s="57"/>
      <c r="D103" s="57"/>
      <c r="E103" s="14" t="s">
        <v>7</v>
      </c>
      <c r="F103" s="43">
        <v>15</v>
      </c>
      <c r="G103" s="14" t="str">
        <f>IF(INDEX(TP!$B$2:$B$16,MATCH(F103,TP!$A$2:$A$16))=0,"",INDEX(TP!$B$2:$B$16,MATCH(F103,TP!$A$2:$A$16)))</f>
        <v>Bases de données 2</v>
      </c>
      <c r="H103" s="15" t="str">
        <f>IF(INDEX(TP!$C$2:$C$31,MATCH(F103,TP!$A$2:$A$31))=0,"",INDEX(TP!$C$2:$C$31,MATCH(F103,TP!$A$2:$A$31)))</f>
        <v>BDD-C1, BDD-C2, BDD-C3, BDD-C4</v>
      </c>
    </row>
    <row r="104" spans="1:8" x14ac:dyDescent="0.45">
      <c r="A104" s="47"/>
      <c r="B104" s="49"/>
      <c r="C104" s="49"/>
      <c r="D104" s="49"/>
      <c r="E104" s="59" t="s">
        <v>8</v>
      </c>
      <c r="F104" s="59"/>
      <c r="G104" s="16"/>
      <c r="H104" s="17"/>
    </row>
    <row r="105" spans="1:8" x14ac:dyDescent="0.45">
      <c r="A105" s="46">
        <f>A101+1</f>
        <v>33</v>
      </c>
      <c r="B105" s="48">
        <f>B101+7</f>
        <v>43633</v>
      </c>
      <c r="C105" s="48" t="s">
        <v>1</v>
      </c>
      <c r="D105" s="48">
        <f>B105+5</f>
        <v>43638</v>
      </c>
      <c r="E105" s="14" t="s">
        <v>7</v>
      </c>
      <c r="F105" s="43">
        <v>15</v>
      </c>
      <c r="G105" s="14" t="str">
        <f>IF(INDEX(TP!$B$2:$B$16,MATCH(F105,TP!$A$2:$A$16))=0,"",INDEX(TP!$B$2:$B$16,MATCH(F105,TP!$A$2:$A$16)))</f>
        <v>Bases de données 2</v>
      </c>
      <c r="H105" s="15" t="str">
        <f>IF(INDEX(TP!$C$2:$C$31,MATCH(F105,TP!$A$2:$A$31))=0,"",INDEX(TP!$C$2:$C$31,MATCH(F105,TP!$A$2:$A$31)))</f>
        <v>BDD-C1, BDD-C2, BDD-C3, BDD-C4</v>
      </c>
    </row>
    <row r="106" spans="1:8" x14ac:dyDescent="0.45">
      <c r="A106" s="47"/>
      <c r="B106" s="49"/>
      <c r="C106" s="49"/>
      <c r="D106" s="49"/>
      <c r="E106" s="59" t="s">
        <v>8</v>
      </c>
      <c r="F106" s="59"/>
      <c r="G106" s="16"/>
      <c r="H106" s="17"/>
    </row>
    <row r="107" spans="1:8" x14ac:dyDescent="0.45">
      <c r="A107" s="50" t="s">
        <v>14</v>
      </c>
      <c r="B107" s="51"/>
      <c r="C107" s="51"/>
      <c r="D107" s="51"/>
      <c r="E107" s="51"/>
      <c r="F107" s="51"/>
      <c r="G107" s="51"/>
      <c r="H107" s="52"/>
    </row>
  </sheetData>
  <mergeCells count="168">
    <mergeCell ref="A2:A5"/>
    <mergeCell ref="A6:A7"/>
    <mergeCell ref="B6:B7"/>
    <mergeCell ref="C6:C7"/>
    <mergeCell ref="B8:B11"/>
    <mergeCell ref="C8:C11"/>
    <mergeCell ref="D8:D11"/>
    <mergeCell ref="A18:A19"/>
    <mergeCell ref="E104:F104"/>
    <mergeCell ref="B83:B86"/>
    <mergeCell ref="C83:C86"/>
    <mergeCell ref="D83:D86"/>
    <mergeCell ref="A87:A88"/>
    <mergeCell ref="B87:B88"/>
    <mergeCell ref="C87:C88"/>
    <mergeCell ref="D87:D88"/>
    <mergeCell ref="A63:A66"/>
    <mergeCell ref="E72:F72"/>
    <mergeCell ref="E74:F74"/>
    <mergeCell ref="E81:H82"/>
    <mergeCell ref="E66:F66"/>
    <mergeCell ref="E68:F68"/>
    <mergeCell ref="B63:B66"/>
    <mergeCell ref="C63:C66"/>
    <mergeCell ref="A8:A11"/>
    <mergeCell ref="A12:A13"/>
    <mergeCell ref="A14:A17"/>
    <mergeCell ref="B14:B17"/>
    <mergeCell ref="C14:C17"/>
    <mergeCell ref="D14:D17"/>
    <mergeCell ref="E92:F92"/>
    <mergeCell ref="E94:F94"/>
    <mergeCell ref="A89:A92"/>
    <mergeCell ref="B89:B92"/>
    <mergeCell ref="C89:C92"/>
    <mergeCell ref="D89:D92"/>
    <mergeCell ref="A93:A94"/>
    <mergeCell ref="B93:B94"/>
    <mergeCell ref="C93:C94"/>
    <mergeCell ref="D93:D94"/>
    <mergeCell ref="E86:F86"/>
    <mergeCell ref="E88:F88"/>
    <mergeCell ref="A83:A86"/>
    <mergeCell ref="D63:D66"/>
    <mergeCell ref="A67:A68"/>
    <mergeCell ref="B67:B68"/>
    <mergeCell ref="E78:F78"/>
    <mergeCell ref="E80:F80"/>
    <mergeCell ref="A75:A78"/>
    <mergeCell ref="B75:B78"/>
    <mergeCell ref="C75:C78"/>
    <mergeCell ref="D75:D78"/>
    <mergeCell ref="A79:A80"/>
    <mergeCell ref="B79:B80"/>
    <mergeCell ref="C79:C80"/>
    <mergeCell ref="D79:D80"/>
    <mergeCell ref="C67:C68"/>
    <mergeCell ref="D67:D68"/>
    <mergeCell ref="A69:A72"/>
    <mergeCell ref="B69:B72"/>
    <mergeCell ref="C69:C72"/>
    <mergeCell ref="D69:D72"/>
    <mergeCell ref="A73:A74"/>
    <mergeCell ref="B73:B74"/>
    <mergeCell ref="C73:C74"/>
    <mergeCell ref="D73:D74"/>
    <mergeCell ref="A55:A58"/>
    <mergeCell ref="B55:B58"/>
    <mergeCell ref="C55:C58"/>
    <mergeCell ref="D55:D58"/>
    <mergeCell ref="E61:H62"/>
    <mergeCell ref="E58:F58"/>
    <mergeCell ref="E60:F60"/>
    <mergeCell ref="A59:A60"/>
    <mergeCell ref="B59:B60"/>
    <mergeCell ref="C59:C60"/>
    <mergeCell ref="D59:D60"/>
    <mergeCell ref="A49:A52"/>
    <mergeCell ref="B49:B52"/>
    <mergeCell ref="C49:C52"/>
    <mergeCell ref="D49:D52"/>
    <mergeCell ref="E52:F52"/>
    <mergeCell ref="E54:F54"/>
    <mergeCell ref="A53:A54"/>
    <mergeCell ref="B53:B54"/>
    <mergeCell ref="C53:C54"/>
    <mergeCell ref="D53:D54"/>
    <mergeCell ref="A43:A46"/>
    <mergeCell ref="B43:B46"/>
    <mergeCell ref="C43:C46"/>
    <mergeCell ref="D43:D46"/>
    <mergeCell ref="E46:F46"/>
    <mergeCell ref="E48:F48"/>
    <mergeCell ref="A47:A48"/>
    <mergeCell ref="B47:B48"/>
    <mergeCell ref="C47:C48"/>
    <mergeCell ref="D47:D48"/>
    <mergeCell ref="A34:A37"/>
    <mergeCell ref="B34:B37"/>
    <mergeCell ref="C34:C37"/>
    <mergeCell ref="D34:D37"/>
    <mergeCell ref="E41:H42"/>
    <mergeCell ref="E37:F37"/>
    <mergeCell ref="E39:F39"/>
    <mergeCell ref="E40:H40"/>
    <mergeCell ref="A38:A39"/>
    <mergeCell ref="B38:B39"/>
    <mergeCell ref="C38:C39"/>
    <mergeCell ref="D38:D39"/>
    <mergeCell ref="A28:A31"/>
    <mergeCell ref="B28:B31"/>
    <mergeCell ref="C28:C31"/>
    <mergeCell ref="D28:D31"/>
    <mergeCell ref="E31:F31"/>
    <mergeCell ref="E33:F33"/>
    <mergeCell ref="A32:A33"/>
    <mergeCell ref="B32:B33"/>
    <mergeCell ref="C32:C33"/>
    <mergeCell ref="D32:D33"/>
    <mergeCell ref="E20:H21"/>
    <mergeCell ref="A22:A25"/>
    <mergeCell ref="B22:B25"/>
    <mergeCell ref="C22:C25"/>
    <mergeCell ref="D22:D25"/>
    <mergeCell ref="E25:F25"/>
    <mergeCell ref="E27:F27"/>
    <mergeCell ref="A26:A27"/>
    <mergeCell ref="B26:B27"/>
    <mergeCell ref="C26:C27"/>
    <mergeCell ref="D26:D27"/>
    <mergeCell ref="E17:F17"/>
    <mergeCell ref="E19:F19"/>
    <mergeCell ref="B18:B19"/>
    <mergeCell ref="C18:C19"/>
    <mergeCell ref="D18:D19"/>
    <mergeCell ref="E11:F11"/>
    <mergeCell ref="E13:F13"/>
    <mergeCell ref="E7:F7"/>
    <mergeCell ref="E1:F1"/>
    <mergeCell ref="E5:F5"/>
    <mergeCell ref="D6:D7"/>
    <mergeCell ref="D2:D5"/>
    <mergeCell ref="C2:C5"/>
    <mergeCell ref="B2:B5"/>
    <mergeCell ref="B12:B13"/>
    <mergeCell ref="C12:C13"/>
    <mergeCell ref="D12:D13"/>
    <mergeCell ref="A105:A106"/>
    <mergeCell ref="B105:B106"/>
    <mergeCell ref="C105:C106"/>
    <mergeCell ref="D105:D106"/>
    <mergeCell ref="A107:H107"/>
    <mergeCell ref="E101:H102"/>
    <mergeCell ref="D95:D98"/>
    <mergeCell ref="A99:A100"/>
    <mergeCell ref="B99:B100"/>
    <mergeCell ref="C99:C100"/>
    <mergeCell ref="D99:D100"/>
    <mergeCell ref="A101:A104"/>
    <mergeCell ref="B101:B104"/>
    <mergeCell ref="C101:C104"/>
    <mergeCell ref="D101:D104"/>
    <mergeCell ref="E100:F100"/>
    <mergeCell ref="A95:A98"/>
    <mergeCell ref="B95:B98"/>
    <mergeCell ref="C95:C98"/>
    <mergeCell ref="E106:F106"/>
    <mergeCell ref="E98:F98"/>
  </mergeCells>
  <conditionalFormatting sqref="G1:H1">
    <cfRule type="expression" dxfId="3" priority="2">
      <formula>NOT(MOD(ROW(),2))</formula>
    </cfRule>
    <cfRule type="expression" dxfId="2" priority="3">
      <formula>MOD(ROW(),2)</formula>
    </cfRule>
  </conditionalFormatting>
  <conditionalFormatting sqref="E1">
    <cfRule type="expression" dxfId="1" priority="4">
      <formula>NOT(MOD(ROW(),2))</formula>
    </cfRule>
    <cfRule type="expression" dxfId="0" priority="5">
      <formula>MOD(ROW(),2)</formula>
    </cfRule>
  </conditionalFormatting>
  <pageMargins left="0.70833333333333304" right="0.70833333333333304" top="0.74791666666666701" bottom="0.94513888888888897" header="0.51180555555555496" footer="0.51180555555555496"/>
  <pageSetup paperSize="9" firstPageNumber="0" fitToHeight="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B1" zoomScaleNormal="100" workbookViewId="0">
      <pane ySplit="1" topLeftCell="A2" activePane="bottomLeft" state="frozen"/>
      <selection pane="bottomLeft" activeCell="B17" sqref="B17"/>
    </sheetView>
  </sheetViews>
  <sheetFormatPr baseColWidth="10" defaultColWidth="9.06640625" defaultRowHeight="14.25" x14ac:dyDescent="0.45"/>
  <cols>
    <col min="1" max="1" width="3.53125" style="1" customWidth="1"/>
    <col min="2" max="2" width="49.46484375" customWidth="1"/>
    <col min="3" max="3" width="37.6640625" customWidth="1"/>
    <col min="4" max="1025" width="8.19921875" customWidth="1"/>
  </cols>
  <sheetData>
    <row r="1" spans="1:10" x14ac:dyDescent="0.45">
      <c r="A1" s="24" t="s">
        <v>15</v>
      </c>
      <c r="B1" s="25" t="s">
        <v>4</v>
      </c>
      <c r="C1" s="25" t="s">
        <v>5</v>
      </c>
      <c r="D1" s="25" t="s">
        <v>16</v>
      </c>
    </row>
    <row r="2" spans="1:10" x14ac:dyDescent="0.45">
      <c r="A2" s="26">
        <v>1</v>
      </c>
      <c r="B2" s="11" t="s">
        <v>170</v>
      </c>
      <c r="C2" s="11" t="s">
        <v>17</v>
      </c>
      <c r="D2" s="11"/>
    </row>
    <row r="3" spans="1:10" x14ac:dyDescent="0.45">
      <c r="A3" s="26">
        <f>A2+1</f>
        <v>2</v>
      </c>
      <c r="B3" s="11" t="s">
        <v>149</v>
      </c>
      <c r="C3" s="11" t="s">
        <v>18</v>
      </c>
      <c r="D3" s="11"/>
      <c r="J3" s="27"/>
    </row>
    <row r="4" spans="1:10" x14ac:dyDescent="0.45">
      <c r="A4" s="26">
        <f t="shared" ref="A4:A27" si="0">A3+1</f>
        <v>3</v>
      </c>
      <c r="B4" s="11" t="s">
        <v>150</v>
      </c>
      <c r="C4" s="11" t="s">
        <v>19</v>
      </c>
      <c r="D4" s="11"/>
      <c r="J4" s="27"/>
    </row>
    <row r="5" spans="1:10" x14ac:dyDescent="0.45">
      <c r="A5" s="26">
        <f t="shared" si="0"/>
        <v>4</v>
      </c>
      <c r="B5" s="11" t="s">
        <v>151</v>
      </c>
      <c r="C5" s="11" t="s">
        <v>20</v>
      </c>
      <c r="D5" s="11"/>
    </row>
    <row r="6" spans="1:10" x14ac:dyDescent="0.45">
      <c r="A6" s="26">
        <f t="shared" si="0"/>
        <v>5</v>
      </c>
      <c r="B6" s="11" t="s">
        <v>152</v>
      </c>
      <c r="C6" s="11" t="s">
        <v>21</v>
      </c>
      <c r="D6" s="11"/>
    </row>
    <row r="7" spans="1:10" x14ac:dyDescent="0.45">
      <c r="A7" s="26">
        <f t="shared" si="0"/>
        <v>6</v>
      </c>
      <c r="B7" s="11" t="s">
        <v>153</v>
      </c>
      <c r="C7" s="11" t="s">
        <v>21</v>
      </c>
      <c r="D7" s="11"/>
    </row>
    <row r="8" spans="1:10" x14ac:dyDescent="0.45">
      <c r="A8" s="26">
        <f t="shared" si="0"/>
        <v>7</v>
      </c>
      <c r="B8" s="11" t="s">
        <v>164</v>
      </c>
      <c r="C8" s="11"/>
      <c r="D8" s="11"/>
    </row>
    <row r="9" spans="1:10" ht="28.5" x14ac:dyDescent="0.45">
      <c r="A9" s="26">
        <f t="shared" si="0"/>
        <v>8</v>
      </c>
      <c r="B9" s="11" t="s">
        <v>155</v>
      </c>
      <c r="C9" s="11" t="s">
        <v>22</v>
      </c>
      <c r="D9" s="11"/>
    </row>
    <row r="10" spans="1:10" x14ac:dyDescent="0.45">
      <c r="A10" s="26">
        <f t="shared" si="0"/>
        <v>9</v>
      </c>
      <c r="B10" s="11" t="s">
        <v>165</v>
      </c>
      <c r="C10" s="11"/>
      <c r="D10" s="11"/>
    </row>
    <row r="11" spans="1:10" x14ac:dyDescent="0.45">
      <c r="A11" s="26">
        <f t="shared" si="0"/>
        <v>10</v>
      </c>
      <c r="B11" s="11" t="s">
        <v>165</v>
      </c>
      <c r="C11" s="11"/>
      <c r="D11" s="11"/>
    </row>
    <row r="12" spans="1:10" x14ac:dyDescent="0.45">
      <c r="A12" s="26">
        <f t="shared" si="0"/>
        <v>11</v>
      </c>
      <c r="B12" s="11" t="s">
        <v>156</v>
      </c>
      <c r="C12" s="11"/>
      <c r="D12" s="11"/>
    </row>
    <row r="13" spans="1:10" x14ac:dyDescent="0.45">
      <c r="A13" s="26">
        <f t="shared" si="0"/>
        <v>12</v>
      </c>
      <c r="B13" s="11" t="s">
        <v>157</v>
      </c>
      <c r="C13" s="11" t="s">
        <v>23</v>
      </c>
      <c r="D13" s="11"/>
    </row>
    <row r="14" spans="1:10" x14ac:dyDescent="0.45">
      <c r="A14" s="26">
        <f t="shared" si="0"/>
        <v>13</v>
      </c>
      <c r="B14" s="11" t="s">
        <v>158</v>
      </c>
      <c r="C14" s="11" t="s">
        <v>23</v>
      </c>
      <c r="D14" s="11"/>
    </row>
    <row r="15" spans="1:10" x14ac:dyDescent="0.45">
      <c r="A15" s="26">
        <f t="shared" si="0"/>
        <v>14</v>
      </c>
      <c r="B15" s="11" t="s">
        <v>166</v>
      </c>
      <c r="C15" s="11"/>
      <c r="D15" s="11"/>
    </row>
    <row r="16" spans="1:10" x14ac:dyDescent="0.45">
      <c r="A16" s="26">
        <f t="shared" si="0"/>
        <v>15</v>
      </c>
      <c r="B16" s="11" t="s">
        <v>159</v>
      </c>
      <c r="C16" s="11" t="s">
        <v>24</v>
      </c>
      <c r="D16" s="11"/>
    </row>
    <row r="17" spans="1:4" x14ac:dyDescent="0.45">
      <c r="A17" s="26">
        <f t="shared" si="0"/>
        <v>16</v>
      </c>
      <c r="B17" s="11" t="s">
        <v>160</v>
      </c>
      <c r="C17" s="11" t="s">
        <v>24</v>
      </c>
      <c r="D17" s="28"/>
    </row>
    <row r="18" spans="1:4" x14ac:dyDescent="0.45">
      <c r="A18" s="26">
        <f t="shared" si="0"/>
        <v>17</v>
      </c>
      <c r="B18" s="11" t="s">
        <v>167</v>
      </c>
      <c r="C18" s="11"/>
      <c r="D18" s="29"/>
    </row>
    <row r="19" spans="1:4" x14ac:dyDescent="0.45">
      <c r="A19" s="26">
        <f t="shared" si="0"/>
        <v>18</v>
      </c>
      <c r="B19" s="30" t="s">
        <v>161</v>
      </c>
      <c r="C19" s="28" t="s">
        <v>25</v>
      </c>
      <c r="D19" s="28"/>
    </row>
    <row r="20" spans="1:4" x14ac:dyDescent="0.45">
      <c r="A20" s="26">
        <f t="shared" si="0"/>
        <v>19</v>
      </c>
      <c r="B20" s="11" t="s">
        <v>26</v>
      </c>
      <c r="C20" s="11" t="s">
        <v>25</v>
      </c>
      <c r="D20" s="11"/>
    </row>
    <row r="21" spans="1:4" x14ac:dyDescent="0.45">
      <c r="A21" s="26">
        <f t="shared" si="0"/>
        <v>20</v>
      </c>
      <c r="B21" s="11" t="s">
        <v>168</v>
      </c>
      <c r="C21" s="11"/>
      <c r="D21" s="11"/>
    </row>
    <row r="22" spans="1:4" x14ac:dyDescent="0.45">
      <c r="A22" s="26">
        <f t="shared" si="0"/>
        <v>21</v>
      </c>
      <c r="B22" s="11" t="s">
        <v>27</v>
      </c>
      <c r="C22" s="11" t="s">
        <v>25</v>
      </c>
      <c r="D22" s="11"/>
    </row>
    <row r="23" spans="1:4" x14ac:dyDescent="0.45">
      <c r="A23" s="26">
        <f t="shared" si="0"/>
        <v>22</v>
      </c>
      <c r="B23" s="11" t="s">
        <v>169</v>
      </c>
      <c r="C23" s="11"/>
      <c r="D23" s="11"/>
    </row>
    <row r="24" spans="1:4" x14ac:dyDescent="0.45">
      <c r="A24" s="26">
        <f t="shared" si="0"/>
        <v>23</v>
      </c>
      <c r="B24" s="11" t="s">
        <v>154</v>
      </c>
      <c r="C24" s="11"/>
      <c r="D24" s="11"/>
    </row>
    <row r="25" spans="1:4" x14ac:dyDescent="0.45">
      <c r="A25" s="26">
        <f t="shared" si="0"/>
        <v>24</v>
      </c>
      <c r="B25" s="11" t="s">
        <v>154</v>
      </c>
      <c r="C25" s="11"/>
      <c r="D25" s="11"/>
    </row>
    <row r="26" spans="1:4" x14ac:dyDescent="0.45">
      <c r="A26" s="26">
        <f t="shared" si="0"/>
        <v>25</v>
      </c>
      <c r="B26" s="11" t="s">
        <v>154</v>
      </c>
      <c r="C26" s="11"/>
      <c r="D26" s="11"/>
    </row>
    <row r="27" spans="1:4" x14ac:dyDescent="0.45">
      <c r="A27" s="26">
        <f t="shared" si="0"/>
        <v>26</v>
      </c>
      <c r="B27" s="11" t="s">
        <v>154</v>
      </c>
      <c r="C27" s="11"/>
      <c r="D27" s="11"/>
    </row>
    <row r="28" spans="1:4" x14ac:dyDescent="0.45">
      <c r="A28" s="26">
        <f t="shared" ref="A28:A31" si="1">A27+1</f>
        <v>27</v>
      </c>
      <c r="B28" s="11" t="s">
        <v>29</v>
      </c>
      <c r="C28" s="11" t="s">
        <v>30</v>
      </c>
      <c r="D28" s="11"/>
    </row>
    <row r="29" spans="1:4" x14ac:dyDescent="0.45">
      <c r="A29" s="26">
        <f t="shared" si="1"/>
        <v>28</v>
      </c>
      <c r="B29" s="11" t="s">
        <v>154</v>
      </c>
      <c r="C29" s="11"/>
      <c r="D29" s="11"/>
    </row>
    <row r="30" spans="1:4" x14ac:dyDescent="0.45">
      <c r="A30" s="26">
        <f t="shared" si="1"/>
        <v>29</v>
      </c>
      <c r="B30" s="11" t="s">
        <v>154</v>
      </c>
      <c r="C30" s="11"/>
      <c r="D30" s="11"/>
    </row>
    <row r="31" spans="1:4" x14ac:dyDescent="0.45">
      <c r="A31" s="26">
        <f t="shared" si="1"/>
        <v>30</v>
      </c>
      <c r="B31" s="11" t="s">
        <v>154</v>
      </c>
      <c r="C31" s="11"/>
      <c r="D31" s="11"/>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zoomScaleNormal="100" workbookViewId="0">
      <pane ySplit="1" topLeftCell="A2" activePane="bottomLeft" state="frozen"/>
      <selection pane="bottomLeft" activeCell="B15" sqref="B15"/>
    </sheetView>
  </sheetViews>
  <sheetFormatPr baseColWidth="10" defaultColWidth="9.06640625" defaultRowHeight="14.25" x14ac:dyDescent="0.45"/>
  <cols>
    <col min="1" max="1" width="6.19921875" style="31" customWidth="1"/>
    <col min="2" max="2" width="43.86328125" customWidth="1"/>
    <col min="3" max="3" width="50.73046875" customWidth="1"/>
    <col min="4" max="1025" width="8.19921875" customWidth="1"/>
  </cols>
  <sheetData>
    <row r="1" spans="1:5" ht="15" customHeight="1" x14ac:dyDescent="0.45">
      <c r="A1" s="32" t="s">
        <v>15</v>
      </c>
      <c r="B1" s="32" t="s">
        <v>4</v>
      </c>
      <c r="C1" s="32" t="s">
        <v>5</v>
      </c>
      <c r="D1" s="32" t="s">
        <v>16</v>
      </c>
    </row>
    <row r="2" spans="1:5" x14ac:dyDescent="0.45">
      <c r="A2" s="33">
        <v>1</v>
      </c>
      <c r="B2" s="34" t="s">
        <v>31</v>
      </c>
      <c r="C2" s="35" t="s">
        <v>17</v>
      </c>
      <c r="D2" s="35"/>
      <c r="E2" s="18"/>
    </row>
    <row r="3" spans="1:5" x14ac:dyDescent="0.45">
      <c r="A3" s="36">
        <v>2</v>
      </c>
      <c r="B3" s="34" t="s">
        <v>32</v>
      </c>
      <c r="C3" s="35" t="s">
        <v>33</v>
      </c>
      <c r="D3" s="35"/>
      <c r="E3" s="18"/>
    </row>
    <row r="4" spans="1:5" x14ac:dyDescent="0.45">
      <c r="A4" s="33">
        <v>3</v>
      </c>
      <c r="B4" s="34" t="s">
        <v>34</v>
      </c>
      <c r="C4" s="35" t="s">
        <v>20</v>
      </c>
      <c r="D4" s="35"/>
      <c r="E4" s="18"/>
    </row>
    <row r="5" spans="1:5" x14ac:dyDescent="0.45">
      <c r="A5" s="36">
        <v>4</v>
      </c>
      <c r="B5" s="34" t="s">
        <v>35</v>
      </c>
      <c r="C5" s="35" t="s">
        <v>21</v>
      </c>
      <c r="D5" s="35"/>
      <c r="E5" s="18"/>
    </row>
    <row r="6" spans="1:5" x14ac:dyDescent="0.45">
      <c r="A6" s="33">
        <v>5</v>
      </c>
      <c r="B6" s="34" t="s">
        <v>36</v>
      </c>
      <c r="C6" s="35" t="s">
        <v>37</v>
      </c>
      <c r="D6" s="35"/>
      <c r="E6" s="18"/>
    </row>
    <row r="7" spans="1:5" x14ac:dyDescent="0.45">
      <c r="A7" s="36">
        <v>6</v>
      </c>
      <c r="B7" s="34" t="s">
        <v>38</v>
      </c>
      <c r="C7" s="35" t="s">
        <v>39</v>
      </c>
      <c r="D7" s="35"/>
    </row>
    <row r="8" spans="1:5" ht="28.5" x14ac:dyDescent="0.45">
      <c r="A8" s="33">
        <v>7</v>
      </c>
      <c r="B8" s="34" t="s">
        <v>40</v>
      </c>
      <c r="C8" s="35" t="s">
        <v>23</v>
      </c>
      <c r="D8" s="35"/>
      <c r="E8" s="18"/>
    </row>
    <row r="9" spans="1:5" ht="28.5" x14ac:dyDescent="0.45">
      <c r="A9" s="36">
        <v>8</v>
      </c>
      <c r="B9" s="34" t="s">
        <v>41</v>
      </c>
      <c r="C9" s="35" t="s">
        <v>23</v>
      </c>
      <c r="D9" s="35"/>
      <c r="E9" s="18"/>
    </row>
    <row r="10" spans="1:5" ht="28.5" x14ac:dyDescent="0.45">
      <c r="A10" s="33">
        <v>9</v>
      </c>
      <c r="B10" s="34" t="s">
        <v>42</v>
      </c>
      <c r="C10" s="35" t="s">
        <v>25</v>
      </c>
      <c r="D10" s="35"/>
      <c r="E10" s="18"/>
    </row>
    <row r="11" spans="1:5" ht="28.5" x14ac:dyDescent="0.45">
      <c r="A11" s="36">
        <v>10</v>
      </c>
      <c r="B11" s="34" t="s">
        <v>43</v>
      </c>
      <c r="C11" s="35" t="s">
        <v>25</v>
      </c>
      <c r="D11" s="35"/>
      <c r="E11" s="19"/>
    </row>
    <row r="12" spans="1:5" ht="28.5" x14ac:dyDescent="0.45">
      <c r="A12" s="33">
        <v>11</v>
      </c>
      <c r="B12" s="34" t="s">
        <v>44</v>
      </c>
      <c r="C12" s="35" t="s">
        <v>25</v>
      </c>
      <c r="D12" s="35"/>
      <c r="E12" s="19"/>
    </row>
    <row r="13" spans="1:5" x14ac:dyDescent="0.45">
      <c r="A13" s="36">
        <v>12</v>
      </c>
      <c r="B13" s="34" t="s">
        <v>45</v>
      </c>
      <c r="C13" s="35" t="s">
        <v>28</v>
      </c>
      <c r="D13" s="35"/>
      <c r="E13" s="19"/>
    </row>
    <row r="14" spans="1:5" x14ac:dyDescent="0.45">
      <c r="A14" s="33">
        <v>13</v>
      </c>
      <c r="B14" s="34" t="s">
        <v>163</v>
      </c>
      <c r="C14" s="35"/>
      <c r="D14" s="35"/>
      <c r="E14" s="18"/>
    </row>
    <row r="15" spans="1:5" x14ac:dyDescent="0.45">
      <c r="A15" s="36">
        <v>14</v>
      </c>
      <c r="B15" s="34" t="s">
        <v>46</v>
      </c>
      <c r="C15" s="35" t="s">
        <v>47</v>
      </c>
      <c r="D15" s="35"/>
      <c r="E15" s="18"/>
    </row>
    <row r="16" spans="1:5" x14ac:dyDescent="0.45">
      <c r="A16" s="33">
        <v>15</v>
      </c>
      <c r="B16" s="34" t="s">
        <v>48</v>
      </c>
      <c r="C16" s="35" t="s">
        <v>47</v>
      </c>
      <c r="D16" s="35"/>
    </row>
    <row r="17" spans="1:1" x14ac:dyDescent="0.45">
      <c r="A17"/>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A13" zoomScaleNormal="100" workbookViewId="0">
      <selection activeCell="C23" sqref="C23"/>
    </sheetView>
  </sheetViews>
  <sheetFormatPr baseColWidth="10" defaultColWidth="9.06640625" defaultRowHeight="14.25" x14ac:dyDescent="0.45"/>
  <cols>
    <col min="1" max="1" width="10.796875" style="27" customWidth="1"/>
    <col min="2" max="2" width="8.53125" customWidth="1"/>
    <col min="3" max="3" width="77.33203125" style="37" customWidth="1"/>
    <col min="4" max="4" width="85.46484375" style="37" customWidth="1"/>
    <col min="5" max="1025" width="8.53125" customWidth="1"/>
  </cols>
  <sheetData>
    <row r="1" spans="1:4" x14ac:dyDescent="0.45">
      <c r="A1" s="38"/>
      <c r="B1" t="s">
        <v>49</v>
      </c>
    </row>
    <row r="2" spans="1:4" x14ac:dyDescent="0.45">
      <c r="A2" s="38"/>
    </row>
    <row r="3" spans="1:4" x14ac:dyDescent="0.45">
      <c r="A3" s="38"/>
      <c r="B3" s="27" t="s">
        <v>50</v>
      </c>
    </row>
    <row r="4" spans="1:4" x14ac:dyDescent="0.45">
      <c r="A4" s="38" t="s">
        <v>51</v>
      </c>
      <c r="B4" t="s">
        <v>52</v>
      </c>
    </row>
    <row r="5" spans="1:4" ht="57" x14ac:dyDescent="0.45">
      <c r="A5" s="38"/>
      <c r="C5" s="37" t="s">
        <v>53</v>
      </c>
    </row>
    <row r="6" spans="1:4" ht="42.75" x14ac:dyDescent="0.45">
      <c r="A6" s="38"/>
      <c r="C6" s="37" t="s">
        <v>54</v>
      </c>
    </row>
    <row r="7" spans="1:4" x14ac:dyDescent="0.45">
      <c r="A7" s="38"/>
      <c r="C7" s="37" t="s">
        <v>55</v>
      </c>
    </row>
    <row r="8" spans="1:4" x14ac:dyDescent="0.45">
      <c r="A8" s="38"/>
    </row>
    <row r="9" spans="1:4" x14ac:dyDescent="0.45">
      <c r="A9" s="38" t="s">
        <v>56</v>
      </c>
      <c r="B9" t="s">
        <v>57</v>
      </c>
    </row>
    <row r="10" spans="1:4" x14ac:dyDescent="0.45">
      <c r="A10" s="38" t="s">
        <v>58</v>
      </c>
      <c r="B10" t="s">
        <v>59</v>
      </c>
      <c r="D10" s="37" t="s">
        <v>60</v>
      </c>
    </row>
    <row r="11" spans="1:4" ht="42.75" x14ac:dyDescent="0.45">
      <c r="A11" s="38"/>
      <c r="C11" s="37" t="s">
        <v>61</v>
      </c>
      <c r="D11" s="37" t="s">
        <v>62</v>
      </c>
    </row>
    <row r="12" spans="1:4" ht="57" x14ac:dyDescent="0.45">
      <c r="A12" s="38"/>
      <c r="C12" s="37" t="s">
        <v>63</v>
      </c>
      <c r="D12" s="37" t="s">
        <v>64</v>
      </c>
    </row>
    <row r="13" spans="1:4" x14ac:dyDescent="0.45">
      <c r="A13" s="38"/>
    </row>
    <row r="14" spans="1:4" x14ac:dyDescent="0.45">
      <c r="A14" s="38"/>
      <c r="B14" s="27" t="s">
        <v>65</v>
      </c>
    </row>
    <row r="15" spans="1:4" x14ac:dyDescent="0.45">
      <c r="A15" s="38" t="s">
        <v>66</v>
      </c>
      <c r="B15" t="s">
        <v>67</v>
      </c>
    </row>
    <row r="16" spans="1:4" x14ac:dyDescent="0.45">
      <c r="A16" s="38" t="s">
        <v>68</v>
      </c>
      <c r="B16" t="s">
        <v>69</v>
      </c>
    </row>
    <row r="17" spans="1:3" x14ac:dyDescent="0.45">
      <c r="A17" s="38" t="s">
        <v>70</v>
      </c>
      <c r="B17" t="s">
        <v>71</v>
      </c>
    </row>
    <row r="18" spans="1:3" x14ac:dyDescent="0.45">
      <c r="A18" s="38" t="s">
        <v>72</v>
      </c>
      <c r="B18" t="s">
        <v>73</v>
      </c>
    </row>
    <row r="19" spans="1:3" x14ac:dyDescent="0.45">
      <c r="A19" s="38" t="s">
        <v>74</v>
      </c>
      <c r="B19" t="s">
        <v>75</v>
      </c>
    </row>
    <row r="20" spans="1:3" x14ac:dyDescent="0.45">
      <c r="A20" s="38" t="s">
        <v>76</v>
      </c>
      <c r="B20" t="s">
        <v>77</v>
      </c>
    </row>
    <row r="21" spans="1:3" x14ac:dyDescent="0.45">
      <c r="A21" s="38" t="s">
        <v>78</v>
      </c>
      <c r="B21" t="s">
        <v>79</v>
      </c>
    </row>
    <row r="22" spans="1:3" x14ac:dyDescent="0.45">
      <c r="A22" s="38" t="s">
        <v>80</v>
      </c>
      <c r="B22" t="s">
        <v>81</v>
      </c>
    </row>
    <row r="23" spans="1:3" ht="28.5" x14ac:dyDescent="0.45">
      <c r="A23" s="38"/>
      <c r="C23" s="37" t="s">
        <v>82</v>
      </c>
    </row>
    <row r="24" spans="1:3" ht="28.5" x14ac:dyDescent="0.45">
      <c r="C24" s="37" t="s">
        <v>83</v>
      </c>
    </row>
    <row r="25" spans="1:3" ht="28.5" x14ac:dyDescent="0.45">
      <c r="C25" s="37" t="s">
        <v>84</v>
      </c>
    </row>
    <row r="26" spans="1:3" x14ac:dyDescent="0.45">
      <c r="C26" s="37" t="s">
        <v>85</v>
      </c>
    </row>
    <row r="27" spans="1:3" x14ac:dyDescent="0.45">
      <c r="C27" s="37" t="s">
        <v>86</v>
      </c>
    </row>
    <row r="29" spans="1:3" x14ac:dyDescent="0.45">
      <c r="A29" s="38" t="s">
        <v>87</v>
      </c>
      <c r="B29" t="s">
        <v>88</v>
      </c>
    </row>
    <row r="30" spans="1:3" x14ac:dyDescent="0.45">
      <c r="A30" s="38" t="s">
        <v>89</v>
      </c>
      <c r="B30" t="s">
        <v>90</v>
      </c>
    </row>
    <row r="31" spans="1:3" x14ac:dyDescent="0.45">
      <c r="A31" s="38" t="s">
        <v>91</v>
      </c>
      <c r="B31" t="s">
        <v>92</v>
      </c>
    </row>
    <row r="32" spans="1:3" x14ac:dyDescent="0.45">
      <c r="A32" s="38" t="s">
        <v>93</v>
      </c>
      <c r="B32" t="s">
        <v>94</v>
      </c>
    </row>
    <row r="33" spans="1:4" x14ac:dyDescent="0.45">
      <c r="A33" s="38" t="s">
        <v>95</v>
      </c>
      <c r="B33" t="s">
        <v>96</v>
      </c>
    </row>
    <row r="34" spans="1:4" x14ac:dyDescent="0.45">
      <c r="A34" s="38" t="s">
        <v>97</v>
      </c>
      <c r="B34" t="s">
        <v>98</v>
      </c>
    </row>
    <row r="35" spans="1:4" x14ac:dyDescent="0.45">
      <c r="C35" s="37" t="s">
        <v>99</v>
      </c>
      <c r="D35" s="37" t="s">
        <v>100</v>
      </c>
    </row>
    <row r="36" spans="1:4" ht="28.5" x14ac:dyDescent="0.45">
      <c r="C36" s="37" t="s">
        <v>101</v>
      </c>
      <c r="D36" s="37" t="s">
        <v>102</v>
      </c>
    </row>
    <row r="37" spans="1:4" ht="28.5" x14ac:dyDescent="0.45">
      <c r="C37" s="37" t="s">
        <v>103</v>
      </c>
      <c r="D37" s="37" t="s">
        <v>104</v>
      </c>
    </row>
    <row r="38" spans="1:4" ht="42.75" x14ac:dyDescent="0.45">
      <c r="C38" s="37" t="s">
        <v>105</v>
      </c>
      <c r="D38" s="37" t="s">
        <v>106</v>
      </c>
    </row>
    <row r="39" spans="1:4" ht="28.5" x14ac:dyDescent="0.45">
      <c r="C39" s="37" t="s">
        <v>107</v>
      </c>
      <c r="D39" s="37" t="s">
        <v>108</v>
      </c>
    </row>
    <row r="40" spans="1:4" ht="71.25" x14ac:dyDescent="0.45">
      <c r="C40" s="37" t="s">
        <v>109</v>
      </c>
      <c r="D40" s="37" t="s">
        <v>110</v>
      </c>
    </row>
    <row r="41" spans="1:4" ht="28.5" x14ac:dyDescent="0.45">
      <c r="C41" s="37" t="s">
        <v>111</v>
      </c>
      <c r="D41" s="37" t="s">
        <v>112</v>
      </c>
    </row>
    <row r="43" spans="1:4" x14ac:dyDescent="0.45">
      <c r="B43" s="27" t="s">
        <v>113</v>
      </c>
    </row>
    <row r="44" spans="1:4" x14ac:dyDescent="0.45">
      <c r="A44" s="27" t="s">
        <v>114</v>
      </c>
      <c r="B44" t="s">
        <v>115</v>
      </c>
    </row>
    <row r="45" spans="1:4" x14ac:dyDescent="0.45">
      <c r="A45" s="27" t="s">
        <v>116</v>
      </c>
      <c r="B45" t="s">
        <v>117</v>
      </c>
    </row>
    <row r="46" spans="1:4" x14ac:dyDescent="0.45">
      <c r="A46" s="27" t="s">
        <v>118</v>
      </c>
      <c r="B46" t="s">
        <v>119</v>
      </c>
    </row>
    <row r="47" spans="1:4" x14ac:dyDescent="0.45">
      <c r="A47" s="27" t="s">
        <v>120</v>
      </c>
      <c r="B47" t="s">
        <v>121</v>
      </c>
    </row>
    <row r="48" spans="1:4" x14ac:dyDescent="0.45">
      <c r="A48" s="27" t="s">
        <v>122</v>
      </c>
      <c r="B48" t="s">
        <v>123</v>
      </c>
    </row>
    <row r="49" spans="1:4" ht="42.75" x14ac:dyDescent="0.45">
      <c r="C49" s="37" t="s">
        <v>124</v>
      </c>
      <c r="D49" s="37" t="s">
        <v>125</v>
      </c>
    </row>
    <row r="50" spans="1:4" ht="28.5" x14ac:dyDescent="0.45">
      <c r="C50" s="37" t="s">
        <v>126</v>
      </c>
      <c r="D50" s="37" t="s">
        <v>127</v>
      </c>
    </row>
    <row r="51" spans="1:4" ht="42.75" x14ac:dyDescent="0.45">
      <c r="C51" s="37" t="s">
        <v>128</v>
      </c>
      <c r="D51" s="37" t="s">
        <v>129</v>
      </c>
    </row>
    <row r="52" spans="1:4" ht="71.25" x14ac:dyDescent="0.45">
      <c r="C52" s="37" t="s">
        <v>130</v>
      </c>
      <c r="D52" s="37" t="s">
        <v>131</v>
      </c>
    </row>
    <row r="54" spans="1:4" x14ac:dyDescent="0.45">
      <c r="B54" s="27" t="s">
        <v>132</v>
      </c>
    </row>
    <row r="55" spans="1:4" x14ac:dyDescent="0.45">
      <c r="A55" s="27" t="s">
        <v>133</v>
      </c>
      <c r="B55" t="s">
        <v>134</v>
      </c>
    </row>
    <row r="56" spans="1:4" x14ac:dyDescent="0.45">
      <c r="A56" s="27" t="s">
        <v>135</v>
      </c>
      <c r="B56" t="s">
        <v>136</v>
      </c>
    </row>
    <row r="57" spans="1:4" x14ac:dyDescent="0.45">
      <c r="A57" s="27" t="s">
        <v>137</v>
      </c>
      <c r="B57" t="s">
        <v>138</v>
      </c>
    </row>
    <row r="58" spans="1:4" x14ac:dyDescent="0.45">
      <c r="A58" s="27" t="s">
        <v>139</v>
      </c>
      <c r="B58" t="s">
        <v>140</v>
      </c>
    </row>
    <row r="59" spans="1:4" x14ac:dyDescent="0.45">
      <c r="A59" s="27" t="s">
        <v>141</v>
      </c>
      <c r="B59" t="s">
        <v>142</v>
      </c>
    </row>
    <row r="60" spans="1:4" ht="28.5" x14ac:dyDescent="0.45">
      <c r="C60" s="37" t="s">
        <v>143</v>
      </c>
      <c r="D60" s="37" t="s">
        <v>144</v>
      </c>
    </row>
    <row r="61" spans="1:4" ht="71.25" x14ac:dyDescent="0.45">
      <c r="C61" s="37" t="s">
        <v>145</v>
      </c>
      <c r="D61" s="37" t="s">
        <v>146</v>
      </c>
    </row>
    <row r="62" spans="1:4" x14ac:dyDescent="0.45">
      <c r="C62" s="37" t="s">
        <v>147</v>
      </c>
      <c r="D62" s="37" t="s">
        <v>148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127</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3</vt:i4>
      </vt:variant>
    </vt:vector>
  </HeadingPairs>
  <TitlesOfParts>
    <vt:vector size="7" baseType="lpstr">
      <vt:lpstr>Cahier</vt:lpstr>
      <vt:lpstr>Cours</vt:lpstr>
      <vt:lpstr>TP</vt:lpstr>
      <vt:lpstr>Programme</vt:lpstr>
      <vt:lpstr>Cahier!Print_Area_0</vt:lpstr>
      <vt:lpstr>Cahier!Print_Area_0_0</vt:lpstr>
      <vt:lpstr>Cahier!Zone_d_impression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Renaud Costadoat</dc:creator>
  <dc:description/>
  <cp:lastModifiedBy>Renaud Costadoat</cp:lastModifiedBy>
  <cp:revision>5</cp:revision>
  <cp:lastPrinted>2015-07-01T16:04:10Z</cp:lastPrinted>
  <dcterms:created xsi:type="dcterms:W3CDTF">2006-09-16T00:00:00Z</dcterms:created>
  <dcterms:modified xsi:type="dcterms:W3CDTF">2018-06-07T18:12:38Z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