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drawings/drawing6.xml" ContentType="application/vnd.openxmlformats-officedocument.drawing+xml"/>
  <Override PartName="/xl/charts/chart5.xml" ContentType="application/vnd.openxmlformats-officedocument.drawingml.chart+xml"/>
  <Override PartName="/xl/drawings/drawing7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9390"/>
  </bookViews>
  <sheets>
    <sheet name="Лист1" sheetId="1" r:id="rId1"/>
    <sheet name="Лист1 (2)" sheetId="2" r:id="rId2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2" l="1"/>
  <c r="B6" i="2"/>
  <c r="B7" i="2"/>
  <c r="B82" i="2"/>
  <c r="B83" i="2"/>
  <c r="B84" i="2"/>
  <c r="B9" i="2" l="1"/>
  <c r="B8" i="2"/>
  <c r="C107" i="2"/>
  <c r="H17" i="2"/>
  <c r="I101" i="1"/>
  <c r="I104" i="1" s="1"/>
  <c r="I98" i="1"/>
  <c r="I95" i="1"/>
  <c r="I92" i="1"/>
  <c r="I89" i="1"/>
  <c r="I86" i="1"/>
  <c r="I83" i="1"/>
  <c r="B118" i="2" l="1"/>
  <c r="F118" i="2"/>
  <c r="J118" i="2"/>
  <c r="N118" i="2"/>
  <c r="R118" i="2"/>
  <c r="V118" i="2"/>
  <c r="Z118" i="2"/>
  <c r="AD118" i="2"/>
  <c r="AH118" i="2"/>
  <c r="AL118" i="2"/>
  <c r="AP118" i="2"/>
  <c r="AT118" i="2"/>
  <c r="AX118" i="2"/>
  <c r="BB118" i="2"/>
  <c r="BF118" i="2"/>
  <c r="BJ118" i="2"/>
  <c r="BN118" i="2"/>
  <c r="BR118" i="2"/>
  <c r="BV118" i="2"/>
  <c r="BZ118" i="2"/>
  <c r="CD118" i="2"/>
  <c r="CH118" i="2"/>
  <c r="CL118" i="2"/>
  <c r="CP118" i="2"/>
  <c r="CT118" i="2"/>
  <c r="CX118" i="2"/>
  <c r="DB118" i="2"/>
  <c r="DF118" i="2"/>
  <c r="DJ118" i="2"/>
  <c r="DN118" i="2"/>
  <c r="C118" i="2"/>
  <c r="G118" i="2"/>
  <c r="K118" i="2"/>
  <c r="O118" i="2"/>
  <c r="S118" i="2"/>
  <c r="W118" i="2"/>
  <c r="AA118" i="2"/>
  <c r="AE118" i="2"/>
  <c r="AI118" i="2"/>
  <c r="AM118" i="2"/>
  <c r="AQ118" i="2"/>
  <c r="AU118" i="2"/>
  <c r="AY118" i="2"/>
  <c r="BC118" i="2"/>
  <c r="BG118" i="2"/>
  <c r="BK118" i="2"/>
  <c r="BO118" i="2"/>
  <c r="BS118" i="2"/>
  <c r="BW118" i="2"/>
  <c r="CA118" i="2"/>
  <c r="CE118" i="2"/>
  <c r="CI118" i="2"/>
  <c r="CM118" i="2"/>
  <c r="CQ118" i="2"/>
  <c r="CU118" i="2"/>
  <c r="CY118" i="2"/>
  <c r="DC118" i="2"/>
  <c r="DG118" i="2"/>
  <c r="DK118" i="2"/>
  <c r="DO118" i="2"/>
  <c r="H118" i="2"/>
  <c r="P118" i="2"/>
  <c r="X118" i="2"/>
  <c r="AF118" i="2"/>
  <c r="AN118" i="2"/>
  <c r="AV118" i="2"/>
  <c r="BD118" i="2"/>
  <c r="BL118" i="2"/>
  <c r="BT118" i="2"/>
  <c r="CB118" i="2"/>
  <c r="CJ118" i="2"/>
  <c r="CR118" i="2"/>
  <c r="CZ118" i="2"/>
  <c r="DH118" i="2"/>
  <c r="DP118" i="2"/>
  <c r="L118" i="2"/>
  <c r="AB118" i="2"/>
  <c r="AR118" i="2"/>
  <c r="BH118" i="2"/>
  <c r="BX118" i="2"/>
  <c r="CN118" i="2"/>
  <c r="DD118" i="2"/>
  <c r="E118" i="2"/>
  <c r="U118" i="2"/>
  <c r="AK118" i="2"/>
  <c r="BA118" i="2"/>
  <c r="BQ118" i="2"/>
  <c r="CG118" i="2"/>
  <c r="CW118" i="2"/>
  <c r="DM118" i="2"/>
  <c r="I118" i="2"/>
  <c r="Q118" i="2"/>
  <c r="Y118" i="2"/>
  <c r="AG118" i="2"/>
  <c r="AO118" i="2"/>
  <c r="AW118" i="2"/>
  <c r="BE118" i="2"/>
  <c r="BM118" i="2"/>
  <c r="BU118" i="2"/>
  <c r="CC118" i="2"/>
  <c r="CK118" i="2"/>
  <c r="CS118" i="2"/>
  <c r="DA118" i="2"/>
  <c r="DI118" i="2"/>
  <c r="D118" i="2"/>
  <c r="T118" i="2"/>
  <c r="AJ118" i="2"/>
  <c r="AZ118" i="2"/>
  <c r="BP118" i="2"/>
  <c r="CF118" i="2"/>
  <c r="CV118" i="2"/>
  <c r="DL118" i="2"/>
  <c r="M118" i="2"/>
  <c r="AC118" i="2"/>
  <c r="AS118" i="2"/>
  <c r="BI118" i="2"/>
  <c r="BY118" i="2"/>
  <c r="CO118" i="2"/>
  <c r="DE118" i="2"/>
  <c r="B10" i="2"/>
  <c r="H18" i="2"/>
  <c r="F17" i="2" s="1"/>
  <c r="B11" i="2"/>
  <c r="C136" i="2" s="1"/>
  <c r="J86" i="1"/>
  <c r="J83" i="1"/>
  <c r="B123" i="2" l="1"/>
  <c r="C17" i="2"/>
  <c r="H19" i="2"/>
  <c r="E108" i="2"/>
  <c r="D17" i="2"/>
  <c r="C18" i="2"/>
  <c r="D18" i="2"/>
  <c r="F18" i="2"/>
  <c r="B124" i="2" s="1"/>
  <c r="J89" i="1"/>
  <c r="E17" i="2" l="1"/>
  <c r="C99" i="2"/>
  <c r="D123" i="2"/>
  <c r="C100" i="2"/>
  <c r="E18" i="2"/>
  <c r="G18" i="2" s="1"/>
  <c r="D124" i="2"/>
  <c r="C19" i="2"/>
  <c r="D19" i="2"/>
  <c r="F19" i="2"/>
  <c r="B125" i="2" s="1"/>
  <c r="H20" i="2"/>
  <c r="J92" i="1"/>
  <c r="E110" i="2" l="1"/>
  <c r="I110" i="2"/>
  <c r="M110" i="2"/>
  <c r="Q110" i="2"/>
  <c r="U110" i="2"/>
  <c r="Y110" i="2"/>
  <c r="AC110" i="2"/>
  <c r="AG110" i="2"/>
  <c r="AK110" i="2"/>
  <c r="AO110" i="2"/>
  <c r="AS110" i="2"/>
  <c r="AW110" i="2"/>
  <c r="BA110" i="2"/>
  <c r="BE110" i="2"/>
  <c r="BI110" i="2"/>
  <c r="BM110" i="2"/>
  <c r="BQ110" i="2"/>
  <c r="BU110" i="2"/>
  <c r="BY110" i="2"/>
  <c r="CC110" i="2"/>
  <c r="CG110" i="2"/>
  <c r="CK110" i="2"/>
  <c r="CO110" i="2"/>
  <c r="CS110" i="2"/>
  <c r="CW110" i="2"/>
  <c r="DA110" i="2"/>
  <c r="DE110" i="2"/>
  <c r="DI110" i="2"/>
  <c r="DM110" i="2"/>
  <c r="D110" i="2"/>
  <c r="J110" i="2"/>
  <c r="O110" i="2"/>
  <c r="T110" i="2"/>
  <c r="Z110" i="2"/>
  <c r="AE110" i="2"/>
  <c r="AJ110" i="2"/>
  <c r="AP110" i="2"/>
  <c r="AU110" i="2"/>
  <c r="AZ110" i="2"/>
  <c r="BF110" i="2"/>
  <c r="BK110" i="2"/>
  <c r="BP110" i="2"/>
  <c r="BV110" i="2"/>
  <c r="CA110" i="2"/>
  <c r="CF110" i="2"/>
  <c r="CL110" i="2"/>
  <c r="CQ110" i="2"/>
  <c r="CV110" i="2"/>
  <c r="DB110" i="2"/>
  <c r="DG110" i="2"/>
  <c r="DL110" i="2"/>
  <c r="C110" i="2"/>
  <c r="K110" i="2"/>
  <c r="R110" i="2"/>
  <c r="X110" i="2"/>
  <c r="AF110" i="2"/>
  <c r="AM110" i="2"/>
  <c r="AT110" i="2"/>
  <c r="BB110" i="2"/>
  <c r="BH110" i="2"/>
  <c r="BO110" i="2"/>
  <c r="BW110" i="2"/>
  <c r="CD110" i="2"/>
  <c r="CJ110" i="2"/>
  <c r="CR110" i="2"/>
  <c r="CY110" i="2"/>
  <c r="DF110" i="2"/>
  <c r="DN110" i="2"/>
  <c r="G110" i="2"/>
  <c r="N110" i="2"/>
  <c r="V110" i="2"/>
  <c r="AB110" i="2"/>
  <c r="AI110" i="2"/>
  <c r="AQ110" i="2"/>
  <c r="AX110" i="2"/>
  <c r="BD110" i="2"/>
  <c r="BL110" i="2"/>
  <c r="BS110" i="2"/>
  <c r="BZ110" i="2"/>
  <c r="CH110" i="2"/>
  <c r="CN110" i="2"/>
  <c r="CU110" i="2"/>
  <c r="DC110" i="2"/>
  <c r="DJ110" i="2"/>
  <c r="DP110" i="2"/>
  <c r="L110" i="2"/>
  <c r="AA110" i="2"/>
  <c r="AN110" i="2"/>
  <c r="BC110" i="2"/>
  <c r="BR110" i="2"/>
  <c r="CE110" i="2"/>
  <c r="CT110" i="2"/>
  <c r="DH110" i="2"/>
  <c r="B110" i="2"/>
  <c r="P110" i="2"/>
  <c r="AD110" i="2"/>
  <c r="AR110" i="2"/>
  <c r="BG110" i="2"/>
  <c r="BT110" i="2"/>
  <c r="CI110" i="2"/>
  <c r="CX110" i="2"/>
  <c r="DK110" i="2"/>
  <c r="F110" i="2"/>
  <c r="S110" i="2"/>
  <c r="AH110" i="2"/>
  <c r="AV110" i="2"/>
  <c r="BJ110" i="2"/>
  <c r="BX110" i="2"/>
  <c r="CM110" i="2"/>
  <c r="CZ110" i="2"/>
  <c r="DO110" i="2"/>
  <c r="H110" i="2"/>
  <c r="W110" i="2"/>
  <c r="AL110" i="2"/>
  <c r="AY110" i="2"/>
  <c r="BN110" i="2"/>
  <c r="CB110" i="2"/>
  <c r="CP110" i="2"/>
  <c r="DD110" i="2"/>
  <c r="E19" i="2"/>
  <c r="G19" i="2" s="1"/>
  <c r="C101" i="2"/>
  <c r="D125" i="2"/>
  <c r="B111" i="2"/>
  <c r="F111" i="2"/>
  <c r="J111" i="2"/>
  <c r="N111" i="2"/>
  <c r="R111" i="2"/>
  <c r="V111" i="2"/>
  <c r="Z111" i="2"/>
  <c r="AD111" i="2"/>
  <c r="AH111" i="2"/>
  <c r="AL111" i="2"/>
  <c r="AP111" i="2"/>
  <c r="AT111" i="2"/>
  <c r="AX111" i="2"/>
  <c r="BB111" i="2"/>
  <c r="BF111" i="2"/>
  <c r="BJ111" i="2"/>
  <c r="BN111" i="2"/>
  <c r="BR111" i="2"/>
  <c r="BV111" i="2"/>
  <c r="BZ111" i="2"/>
  <c r="CD111" i="2"/>
  <c r="CH111" i="2"/>
  <c r="CL111" i="2"/>
  <c r="CP111" i="2"/>
  <c r="CT111" i="2"/>
  <c r="CX111" i="2"/>
  <c r="DB111" i="2"/>
  <c r="DF111" i="2"/>
  <c r="DJ111" i="2"/>
  <c r="DN111" i="2"/>
  <c r="C111" i="2"/>
  <c r="H111" i="2"/>
  <c r="M111" i="2"/>
  <c r="S111" i="2"/>
  <c r="X111" i="2"/>
  <c r="AC111" i="2"/>
  <c r="AI111" i="2"/>
  <c r="AN111" i="2"/>
  <c r="E101" i="2" s="1"/>
  <c r="AS111" i="2"/>
  <c r="AY111" i="2"/>
  <c r="BD111" i="2"/>
  <c r="BI111" i="2"/>
  <c r="BO111" i="2"/>
  <c r="BT111" i="2"/>
  <c r="BY111" i="2"/>
  <c r="CE111" i="2"/>
  <c r="CJ111" i="2"/>
  <c r="CO111" i="2"/>
  <c r="CU111" i="2"/>
  <c r="CZ111" i="2"/>
  <c r="DE111" i="2"/>
  <c r="DK111" i="2"/>
  <c r="DP111" i="2"/>
  <c r="E111" i="2"/>
  <c r="L111" i="2"/>
  <c r="T111" i="2"/>
  <c r="AA111" i="2"/>
  <c r="AG111" i="2"/>
  <c r="AO111" i="2"/>
  <c r="AV111" i="2"/>
  <c r="BC111" i="2"/>
  <c r="BK111" i="2"/>
  <c r="BQ111" i="2"/>
  <c r="BX111" i="2"/>
  <c r="CF111" i="2"/>
  <c r="CM111" i="2"/>
  <c r="CS111" i="2"/>
  <c r="DA111" i="2"/>
  <c r="DH111" i="2"/>
  <c r="DO111" i="2"/>
  <c r="I111" i="2"/>
  <c r="P111" i="2"/>
  <c r="W111" i="2"/>
  <c r="AE111" i="2"/>
  <c r="AK111" i="2"/>
  <c r="AR111" i="2"/>
  <c r="AZ111" i="2"/>
  <c r="BG111" i="2"/>
  <c r="BM111" i="2"/>
  <c r="BU111" i="2"/>
  <c r="CB111" i="2"/>
  <c r="CI111" i="2"/>
  <c r="CQ111" i="2"/>
  <c r="CW111" i="2"/>
  <c r="DD111" i="2"/>
  <c r="DL111" i="2"/>
  <c r="G111" i="2"/>
  <c r="U111" i="2"/>
  <c r="AJ111" i="2"/>
  <c r="AW111" i="2"/>
  <c r="BL111" i="2"/>
  <c r="CA111" i="2"/>
  <c r="CN111" i="2"/>
  <c r="DC111" i="2"/>
  <c r="K111" i="2"/>
  <c r="Y111" i="2"/>
  <c r="AM111" i="2"/>
  <c r="BA111" i="2"/>
  <c r="BP111" i="2"/>
  <c r="CC111" i="2"/>
  <c r="CR111" i="2"/>
  <c r="DG111" i="2"/>
  <c r="O111" i="2"/>
  <c r="AB111" i="2"/>
  <c r="AQ111" i="2"/>
  <c r="BE111" i="2"/>
  <c r="BS111" i="2"/>
  <c r="CG111" i="2"/>
  <c r="CV111" i="2"/>
  <c r="DI111" i="2"/>
  <c r="D111" i="2"/>
  <c r="Q111" i="2"/>
  <c r="AF111" i="2"/>
  <c r="AU111" i="2"/>
  <c r="BH111" i="2"/>
  <c r="BW111" i="2"/>
  <c r="CK111" i="2"/>
  <c r="CY111" i="2"/>
  <c r="DM111" i="2"/>
  <c r="C20" i="2"/>
  <c r="F20" i="2"/>
  <c r="H21" i="2"/>
  <c r="G17" i="2"/>
  <c r="F58" i="2"/>
  <c r="F59" i="2" s="1"/>
  <c r="F60" i="2" s="1"/>
  <c r="J95" i="1"/>
  <c r="H22" i="2" l="1"/>
  <c r="C21" i="2" s="1"/>
  <c r="C112" i="2"/>
  <c r="F112" i="2"/>
  <c r="J112" i="2"/>
  <c r="N112" i="2"/>
  <c r="R112" i="2"/>
  <c r="V112" i="2"/>
  <c r="Z112" i="2"/>
  <c r="AD112" i="2"/>
  <c r="AH112" i="2"/>
  <c r="AL112" i="2"/>
  <c r="AP112" i="2"/>
  <c r="AT112" i="2"/>
  <c r="AX112" i="2"/>
  <c r="BB112" i="2"/>
  <c r="BF112" i="2"/>
  <c r="BJ112" i="2"/>
  <c r="BN112" i="2"/>
  <c r="BR112" i="2"/>
  <c r="BV112" i="2"/>
  <c r="BZ112" i="2"/>
  <c r="CD112" i="2"/>
  <c r="CH112" i="2"/>
  <c r="CL112" i="2"/>
  <c r="CP112" i="2"/>
  <c r="CT112" i="2"/>
  <c r="CX112" i="2"/>
  <c r="DB112" i="2"/>
  <c r="DF112" i="2"/>
  <c r="G112" i="2"/>
  <c r="L112" i="2"/>
  <c r="Q112" i="2"/>
  <c r="W112" i="2"/>
  <c r="AB112" i="2"/>
  <c r="AG112" i="2"/>
  <c r="AM112" i="2"/>
  <c r="AR112" i="2"/>
  <c r="AW112" i="2"/>
  <c r="BC112" i="2"/>
  <c r="BH112" i="2"/>
  <c r="BM112" i="2"/>
  <c r="BS112" i="2"/>
  <c r="BX112" i="2"/>
  <c r="CC112" i="2"/>
  <c r="CI112" i="2"/>
  <c r="CN112" i="2"/>
  <c r="CS112" i="2"/>
  <c r="CY112" i="2"/>
  <c r="DD112" i="2"/>
  <c r="DI112" i="2"/>
  <c r="DM112" i="2"/>
  <c r="D112" i="2"/>
  <c r="I112" i="2"/>
  <c r="O112" i="2"/>
  <c r="T112" i="2"/>
  <c r="Y112" i="2"/>
  <c r="AE112" i="2"/>
  <c r="AJ112" i="2"/>
  <c r="AO112" i="2"/>
  <c r="AU112" i="2"/>
  <c r="AZ112" i="2"/>
  <c r="BE112" i="2"/>
  <c r="BK112" i="2"/>
  <c r="BP112" i="2"/>
  <c r="BU112" i="2"/>
  <c r="CA112" i="2"/>
  <c r="CF112" i="2"/>
  <c r="CK112" i="2"/>
  <c r="CQ112" i="2"/>
  <c r="CV112" i="2"/>
  <c r="DA112" i="2"/>
  <c r="DG112" i="2"/>
  <c r="DK112" i="2"/>
  <c r="DO112" i="2"/>
  <c r="B112" i="2"/>
  <c r="M112" i="2"/>
  <c r="X112" i="2"/>
  <c r="AI112" i="2"/>
  <c r="AS112" i="2"/>
  <c r="BD112" i="2"/>
  <c r="BO112" i="2"/>
  <c r="BY112" i="2"/>
  <c r="CJ112" i="2"/>
  <c r="CU112" i="2"/>
  <c r="DE112" i="2"/>
  <c r="DN112" i="2"/>
  <c r="E112" i="2"/>
  <c r="P112" i="2"/>
  <c r="AA112" i="2"/>
  <c r="AK112" i="2"/>
  <c r="AV112" i="2"/>
  <c r="BG112" i="2"/>
  <c r="BQ112" i="2"/>
  <c r="CB112" i="2"/>
  <c r="CM112" i="2"/>
  <c r="CW112" i="2"/>
  <c r="DH112" i="2"/>
  <c r="DP112" i="2"/>
  <c r="H112" i="2"/>
  <c r="S112" i="2"/>
  <c r="AC112" i="2"/>
  <c r="AN112" i="2"/>
  <c r="AY112" i="2"/>
  <c r="BI112" i="2"/>
  <c r="BT112" i="2"/>
  <c r="CE112" i="2"/>
  <c r="CO112" i="2"/>
  <c r="CZ112" i="2"/>
  <c r="DJ112" i="2"/>
  <c r="K112" i="2"/>
  <c r="U112" i="2"/>
  <c r="AF112" i="2"/>
  <c r="AQ112" i="2"/>
  <c r="BA112" i="2"/>
  <c r="BL112" i="2"/>
  <c r="BW112" i="2"/>
  <c r="CG112" i="2"/>
  <c r="CR112" i="2"/>
  <c r="DC112" i="2"/>
  <c r="DL112" i="2"/>
  <c r="E99" i="2"/>
  <c r="E100" i="2"/>
  <c r="B126" i="2"/>
  <c r="D20" i="2"/>
  <c r="J98" i="1"/>
  <c r="D21" i="2" l="1"/>
  <c r="C102" i="2"/>
  <c r="E20" i="2"/>
  <c r="E102" i="2"/>
  <c r="D126" i="2"/>
  <c r="F21" i="2"/>
  <c r="H23" i="2"/>
  <c r="C22" i="2" s="1"/>
  <c r="J104" i="1"/>
  <c r="J101" i="1"/>
  <c r="B127" i="2" l="1"/>
  <c r="D22" i="2"/>
  <c r="C23" i="2"/>
  <c r="D23" i="2"/>
  <c r="F23" i="2"/>
  <c r="B129" i="2" s="1"/>
  <c r="H24" i="2"/>
  <c r="G20" i="2"/>
  <c r="F61" i="2"/>
  <c r="F62" i="2" s="1"/>
  <c r="F22" i="2"/>
  <c r="B128" i="2" s="1"/>
  <c r="B113" i="2"/>
  <c r="F113" i="2"/>
  <c r="J113" i="2"/>
  <c r="N113" i="2"/>
  <c r="R113" i="2"/>
  <c r="V113" i="2"/>
  <c r="Z113" i="2"/>
  <c r="AD113" i="2"/>
  <c r="AH113" i="2"/>
  <c r="AL113" i="2"/>
  <c r="AP113" i="2"/>
  <c r="AT113" i="2"/>
  <c r="AX113" i="2"/>
  <c r="BB113" i="2"/>
  <c r="BF113" i="2"/>
  <c r="BJ113" i="2"/>
  <c r="BN113" i="2"/>
  <c r="BR113" i="2"/>
  <c r="BV113" i="2"/>
  <c r="BZ113" i="2"/>
  <c r="CD113" i="2"/>
  <c r="CH113" i="2"/>
  <c r="CL113" i="2"/>
  <c r="CP113" i="2"/>
  <c r="CT113" i="2"/>
  <c r="CX113" i="2"/>
  <c r="DB113" i="2"/>
  <c r="DF113" i="2"/>
  <c r="DJ113" i="2"/>
  <c r="DN113" i="2"/>
  <c r="D113" i="2"/>
  <c r="H113" i="2"/>
  <c r="L113" i="2"/>
  <c r="P113" i="2"/>
  <c r="T113" i="2"/>
  <c r="X113" i="2"/>
  <c r="AB113" i="2"/>
  <c r="AF113" i="2"/>
  <c r="AJ113" i="2"/>
  <c r="AN113" i="2"/>
  <c r="AR113" i="2"/>
  <c r="AV113" i="2"/>
  <c r="AZ113" i="2"/>
  <c r="BD113" i="2"/>
  <c r="BH113" i="2"/>
  <c r="BL113" i="2"/>
  <c r="BP113" i="2"/>
  <c r="BT113" i="2"/>
  <c r="BX113" i="2"/>
  <c r="CB113" i="2"/>
  <c r="CF113" i="2"/>
  <c r="CJ113" i="2"/>
  <c r="CN113" i="2"/>
  <c r="CR113" i="2"/>
  <c r="CV113" i="2"/>
  <c r="CZ113" i="2"/>
  <c r="DD113" i="2"/>
  <c r="DH113" i="2"/>
  <c r="DL113" i="2"/>
  <c r="DP113" i="2"/>
  <c r="G113" i="2"/>
  <c r="O113" i="2"/>
  <c r="W113" i="2"/>
  <c r="AE113" i="2"/>
  <c r="AM113" i="2"/>
  <c r="AU113" i="2"/>
  <c r="BC113" i="2"/>
  <c r="BK113" i="2"/>
  <c r="BS113" i="2"/>
  <c r="CA113" i="2"/>
  <c r="CI113" i="2"/>
  <c r="CQ113" i="2"/>
  <c r="CY113" i="2"/>
  <c r="DG113" i="2"/>
  <c r="DO113" i="2"/>
  <c r="I113" i="2"/>
  <c r="Q113" i="2"/>
  <c r="Y113" i="2"/>
  <c r="AG113" i="2"/>
  <c r="AO113" i="2"/>
  <c r="AW113" i="2"/>
  <c r="BE113" i="2"/>
  <c r="BM113" i="2"/>
  <c r="BU113" i="2"/>
  <c r="CC113" i="2"/>
  <c r="CK113" i="2"/>
  <c r="CS113" i="2"/>
  <c r="DA113" i="2"/>
  <c r="DI113" i="2"/>
  <c r="C113" i="2"/>
  <c r="K113" i="2"/>
  <c r="S113" i="2"/>
  <c r="AA113" i="2"/>
  <c r="AI113" i="2"/>
  <c r="AQ113" i="2"/>
  <c r="AY113" i="2"/>
  <c r="BG113" i="2"/>
  <c r="BO113" i="2"/>
  <c r="BW113" i="2"/>
  <c r="E103" i="2" s="1"/>
  <c r="CE113" i="2"/>
  <c r="CM113" i="2"/>
  <c r="CU113" i="2"/>
  <c r="DC113" i="2"/>
  <c r="DK113" i="2"/>
  <c r="E113" i="2"/>
  <c r="M113" i="2"/>
  <c r="U113" i="2"/>
  <c r="AC113" i="2"/>
  <c r="AK113" i="2"/>
  <c r="AS113" i="2"/>
  <c r="BA113" i="2"/>
  <c r="BI113" i="2"/>
  <c r="BQ113" i="2"/>
  <c r="BY113" i="2"/>
  <c r="CG113" i="2"/>
  <c r="CO113" i="2"/>
  <c r="CW113" i="2"/>
  <c r="DE113" i="2"/>
  <c r="DM113" i="2"/>
  <c r="E21" i="2"/>
  <c r="G21" i="2" s="1"/>
  <c r="C103" i="2"/>
  <c r="D127" i="2"/>
  <c r="I6" i="1"/>
  <c r="H6" i="1"/>
  <c r="G6" i="1"/>
  <c r="F6" i="1"/>
  <c r="E6" i="1"/>
  <c r="D6" i="1"/>
  <c r="C6" i="1"/>
  <c r="B6" i="1"/>
  <c r="B2" i="1"/>
  <c r="C114" i="2" l="1"/>
  <c r="G114" i="2"/>
  <c r="K114" i="2"/>
  <c r="O114" i="2"/>
  <c r="S114" i="2"/>
  <c r="W114" i="2"/>
  <c r="AA114" i="2"/>
  <c r="AE114" i="2"/>
  <c r="AI114" i="2"/>
  <c r="AM114" i="2"/>
  <c r="AQ114" i="2"/>
  <c r="AU114" i="2"/>
  <c r="AY114" i="2"/>
  <c r="BC114" i="2"/>
  <c r="BG114" i="2"/>
  <c r="BK114" i="2"/>
  <c r="BO114" i="2"/>
  <c r="BS114" i="2"/>
  <c r="BW114" i="2"/>
  <c r="CA114" i="2"/>
  <c r="CE114" i="2"/>
  <c r="CI114" i="2"/>
  <c r="CM114" i="2"/>
  <c r="CQ114" i="2"/>
  <c r="CU114" i="2"/>
  <c r="CY114" i="2"/>
  <c r="DC114" i="2"/>
  <c r="DG114" i="2"/>
  <c r="DK114" i="2"/>
  <c r="DO114" i="2"/>
  <c r="E114" i="2"/>
  <c r="I114" i="2"/>
  <c r="M114" i="2"/>
  <c r="Q114" i="2"/>
  <c r="U114" i="2"/>
  <c r="Y114" i="2"/>
  <c r="AC114" i="2"/>
  <c r="AG114" i="2"/>
  <c r="AK114" i="2"/>
  <c r="AO114" i="2"/>
  <c r="AS114" i="2"/>
  <c r="AW114" i="2"/>
  <c r="BA114" i="2"/>
  <c r="BE114" i="2"/>
  <c r="BI114" i="2"/>
  <c r="BM114" i="2"/>
  <c r="BQ114" i="2"/>
  <c r="BU114" i="2"/>
  <c r="BY114" i="2"/>
  <c r="CC114" i="2"/>
  <c r="CG114" i="2"/>
  <c r="CK114" i="2"/>
  <c r="CO114" i="2"/>
  <c r="CS114" i="2"/>
  <c r="CW114" i="2"/>
  <c r="DA114" i="2"/>
  <c r="DE114" i="2"/>
  <c r="DI114" i="2"/>
  <c r="DM114" i="2"/>
  <c r="H114" i="2"/>
  <c r="P114" i="2"/>
  <c r="X114" i="2"/>
  <c r="AF114" i="2"/>
  <c r="AN114" i="2"/>
  <c r="AV114" i="2"/>
  <c r="BD114" i="2"/>
  <c r="BL114" i="2"/>
  <c r="BT114" i="2"/>
  <c r="CB114" i="2"/>
  <c r="CJ114" i="2"/>
  <c r="CR114" i="2"/>
  <c r="CZ114" i="2"/>
  <c r="DH114" i="2"/>
  <c r="DP114" i="2"/>
  <c r="B114" i="2"/>
  <c r="J114" i="2"/>
  <c r="R114" i="2"/>
  <c r="Z114" i="2"/>
  <c r="AH114" i="2"/>
  <c r="AP114" i="2"/>
  <c r="AX114" i="2"/>
  <c r="BF114" i="2"/>
  <c r="BN114" i="2"/>
  <c r="BV114" i="2"/>
  <c r="CD114" i="2"/>
  <c r="CL114" i="2"/>
  <c r="CT114" i="2"/>
  <c r="DB114" i="2"/>
  <c r="DJ114" i="2"/>
  <c r="D114" i="2"/>
  <c r="L114" i="2"/>
  <c r="T114" i="2"/>
  <c r="AB114" i="2"/>
  <c r="AJ114" i="2"/>
  <c r="AR114" i="2"/>
  <c r="AZ114" i="2"/>
  <c r="BH114" i="2"/>
  <c r="BP114" i="2"/>
  <c r="BX114" i="2"/>
  <c r="CF114" i="2"/>
  <c r="CN114" i="2"/>
  <c r="CV114" i="2"/>
  <c r="DD114" i="2"/>
  <c r="DL114" i="2"/>
  <c r="F114" i="2"/>
  <c r="N114" i="2"/>
  <c r="V114" i="2"/>
  <c r="AD114" i="2"/>
  <c r="AL114" i="2"/>
  <c r="AT114" i="2"/>
  <c r="BB114" i="2"/>
  <c r="BJ114" i="2"/>
  <c r="BR114" i="2"/>
  <c r="BZ114" i="2"/>
  <c r="CH114" i="2"/>
  <c r="CP114" i="2"/>
  <c r="CX114" i="2"/>
  <c r="DF114" i="2"/>
  <c r="DN114" i="2"/>
  <c r="E23" i="2"/>
  <c r="G23" i="2" s="1"/>
  <c r="C105" i="2"/>
  <c r="D129" i="2"/>
  <c r="F24" i="2"/>
  <c r="B130" i="2" s="1"/>
  <c r="H25" i="2"/>
  <c r="C24" i="2" s="1"/>
  <c r="C104" i="2"/>
  <c r="E22" i="2"/>
  <c r="E104" i="2"/>
  <c r="D128" i="2"/>
  <c r="C99" i="1"/>
  <c r="G22" i="2" l="1"/>
  <c r="E116" i="2"/>
  <c r="I116" i="2"/>
  <c r="M116" i="2"/>
  <c r="Q116" i="2"/>
  <c r="U116" i="2"/>
  <c r="Y116" i="2"/>
  <c r="AC116" i="2"/>
  <c r="AG116" i="2"/>
  <c r="AK116" i="2"/>
  <c r="AO116" i="2"/>
  <c r="AS116" i="2"/>
  <c r="AW116" i="2"/>
  <c r="BA116" i="2"/>
  <c r="BE116" i="2"/>
  <c r="BI116" i="2"/>
  <c r="BM116" i="2"/>
  <c r="BQ116" i="2"/>
  <c r="C116" i="2"/>
  <c r="G116" i="2"/>
  <c r="K116" i="2"/>
  <c r="O116" i="2"/>
  <c r="S116" i="2"/>
  <c r="W116" i="2"/>
  <c r="AA116" i="2"/>
  <c r="AE116" i="2"/>
  <c r="AI116" i="2"/>
  <c r="AM116" i="2"/>
  <c r="AQ116" i="2"/>
  <c r="AU116" i="2"/>
  <c r="AY116" i="2"/>
  <c r="BC116" i="2"/>
  <c r="BG116" i="2"/>
  <c r="BK116" i="2"/>
  <c r="BO116" i="2"/>
  <c r="B116" i="2"/>
  <c r="J116" i="2"/>
  <c r="R116" i="2"/>
  <c r="Z116" i="2"/>
  <c r="AH116" i="2"/>
  <c r="AP116" i="2"/>
  <c r="AX116" i="2"/>
  <c r="BF116" i="2"/>
  <c r="BN116" i="2"/>
  <c r="D116" i="2"/>
  <c r="L116" i="2"/>
  <c r="T116" i="2"/>
  <c r="AB116" i="2"/>
  <c r="AJ116" i="2"/>
  <c r="AR116" i="2"/>
  <c r="H116" i="2"/>
  <c r="X116" i="2"/>
  <c r="AN116" i="2"/>
  <c r="BB116" i="2"/>
  <c r="BL116" i="2"/>
  <c r="BT116" i="2"/>
  <c r="BX116" i="2"/>
  <c r="CB116" i="2"/>
  <c r="CF116" i="2"/>
  <c r="CJ116" i="2"/>
  <c r="CN116" i="2"/>
  <c r="CR116" i="2"/>
  <c r="CV116" i="2"/>
  <c r="CZ116" i="2"/>
  <c r="DD116" i="2"/>
  <c r="DH116" i="2"/>
  <c r="DL116" i="2"/>
  <c r="DP116" i="2"/>
  <c r="N116" i="2"/>
  <c r="AD116" i="2"/>
  <c r="AT116" i="2"/>
  <c r="BD116" i="2"/>
  <c r="BP116" i="2"/>
  <c r="BU116" i="2"/>
  <c r="BY116" i="2"/>
  <c r="CC116" i="2"/>
  <c r="CG116" i="2"/>
  <c r="CK116" i="2"/>
  <c r="CO116" i="2"/>
  <c r="CS116" i="2"/>
  <c r="CW116" i="2"/>
  <c r="DA116" i="2"/>
  <c r="DE116" i="2"/>
  <c r="DI116" i="2"/>
  <c r="DM116" i="2"/>
  <c r="P116" i="2"/>
  <c r="AV116" i="2"/>
  <c r="BR116" i="2"/>
  <c r="BZ116" i="2"/>
  <c r="CH116" i="2"/>
  <c r="CP116" i="2"/>
  <c r="CX116" i="2"/>
  <c r="DF116" i="2"/>
  <c r="DN116" i="2"/>
  <c r="AF116" i="2"/>
  <c r="BV116" i="2"/>
  <c r="CL116" i="2"/>
  <c r="DB116" i="2"/>
  <c r="AL116" i="2"/>
  <c r="BJ116" i="2"/>
  <c r="CE116" i="2"/>
  <c r="CU116" i="2"/>
  <c r="DK116" i="2"/>
  <c r="V116" i="2"/>
  <c r="AZ116" i="2"/>
  <c r="BS116" i="2"/>
  <c r="CA116" i="2"/>
  <c r="CI116" i="2"/>
  <c r="CQ116" i="2"/>
  <c r="CY116" i="2"/>
  <c r="DG116" i="2"/>
  <c r="DO116" i="2"/>
  <c r="BH116" i="2"/>
  <c r="CD116" i="2"/>
  <c r="CT116" i="2"/>
  <c r="DJ116" i="2"/>
  <c r="F116" i="2"/>
  <c r="BW116" i="2"/>
  <c r="CM116" i="2"/>
  <c r="DC116" i="2"/>
  <c r="D24" i="2"/>
  <c r="D115" i="2"/>
  <c r="H115" i="2"/>
  <c r="L115" i="2"/>
  <c r="P115" i="2"/>
  <c r="T115" i="2"/>
  <c r="X115" i="2"/>
  <c r="AB115" i="2"/>
  <c r="AF115" i="2"/>
  <c r="AJ115" i="2"/>
  <c r="AN115" i="2"/>
  <c r="AR115" i="2"/>
  <c r="AV115" i="2"/>
  <c r="AZ115" i="2"/>
  <c r="BD115" i="2"/>
  <c r="BH115" i="2"/>
  <c r="BL115" i="2"/>
  <c r="BP115" i="2"/>
  <c r="BT115" i="2"/>
  <c r="BX115" i="2"/>
  <c r="CB115" i="2"/>
  <c r="CF115" i="2"/>
  <c r="CJ115" i="2"/>
  <c r="CN115" i="2"/>
  <c r="CR115" i="2"/>
  <c r="CV115" i="2"/>
  <c r="CZ115" i="2"/>
  <c r="DD115" i="2"/>
  <c r="DH115" i="2"/>
  <c r="DL115" i="2"/>
  <c r="DP115" i="2"/>
  <c r="B115" i="2"/>
  <c r="F115" i="2"/>
  <c r="J115" i="2"/>
  <c r="N115" i="2"/>
  <c r="R115" i="2"/>
  <c r="V115" i="2"/>
  <c r="Z115" i="2"/>
  <c r="AD115" i="2"/>
  <c r="AH115" i="2"/>
  <c r="AL115" i="2"/>
  <c r="AP115" i="2"/>
  <c r="AT115" i="2"/>
  <c r="AX115" i="2"/>
  <c r="BB115" i="2"/>
  <c r="BF115" i="2"/>
  <c r="BJ115" i="2"/>
  <c r="BN115" i="2"/>
  <c r="BR115" i="2"/>
  <c r="BV115" i="2"/>
  <c r="BZ115" i="2"/>
  <c r="CD115" i="2"/>
  <c r="CH115" i="2"/>
  <c r="CL115" i="2"/>
  <c r="CP115" i="2"/>
  <c r="CT115" i="2"/>
  <c r="CX115" i="2"/>
  <c r="DB115" i="2"/>
  <c r="DF115" i="2"/>
  <c r="DJ115" i="2"/>
  <c r="DN115" i="2"/>
  <c r="I115" i="2"/>
  <c r="Q115" i="2"/>
  <c r="Y115" i="2"/>
  <c r="AG115" i="2"/>
  <c r="AO115" i="2"/>
  <c r="AW115" i="2"/>
  <c r="BE115" i="2"/>
  <c r="BM115" i="2"/>
  <c r="BU115" i="2"/>
  <c r="CC115" i="2"/>
  <c r="CK115" i="2"/>
  <c r="CS115" i="2"/>
  <c r="DA115" i="2"/>
  <c r="DI115" i="2"/>
  <c r="C115" i="2"/>
  <c r="K115" i="2"/>
  <c r="S115" i="2"/>
  <c r="AA115" i="2"/>
  <c r="AI115" i="2"/>
  <c r="AQ115" i="2"/>
  <c r="AY115" i="2"/>
  <c r="BG115" i="2"/>
  <c r="BO115" i="2"/>
  <c r="BW115" i="2"/>
  <c r="CE115" i="2"/>
  <c r="CM115" i="2"/>
  <c r="CU115" i="2"/>
  <c r="DC115" i="2"/>
  <c r="DK115" i="2"/>
  <c r="E115" i="2"/>
  <c r="G115" i="2"/>
  <c r="O115" i="2"/>
  <c r="W115" i="2"/>
  <c r="AE115" i="2"/>
  <c r="AM115" i="2"/>
  <c r="AU115" i="2"/>
  <c r="M115" i="2"/>
  <c r="AS115" i="2"/>
  <c r="BK115" i="2"/>
  <c r="CA115" i="2"/>
  <c r="CQ115" i="2"/>
  <c r="DG115" i="2"/>
  <c r="U115" i="2"/>
  <c r="BA115" i="2"/>
  <c r="BQ115" i="2"/>
  <c r="CG115" i="2"/>
  <c r="CW115" i="2"/>
  <c r="DM115" i="2"/>
  <c r="AC115" i="2"/>
  <c r="BS115" i="2"/>
  <c r="CY115" i="2"/>
  <c r="CI115" i="2"/>
  <c r="CO115" i="2"/>
  <c r="AK115" i="2"/>
  <c r="BY115" i="2"/>
  <c r="DE115" i="2"/>
  <c r="BC115" i="2"/>
  <c r="DO115" i="2"/>
  <c r="BI115" i="2"/>
  <c r="F63" i="2"/>
  <c r="F64" i="2" s="1"/>
  <c r="B74" i="1"/>
  <c r="B75" i="1"/>
  <c r="C93" i="1"/>
  <c r="C92" i="1"/>
  <c r="C91" i="1"/>
  <c r="C89" i="1"/>
  <c r="C88" i="1"/>
  <c r="C87" i="1"/>
  <c r="E105" i="2" l="1"/>
  <c r="F65" i="2"/>
  <c r="C106" i="2"/>
  <c r="E24" i="2"/>
  <c r="E106" i="2"/>
  <c r="D130" i="2"/>
  <c r="D25" i="2"/>
  <c r="E25" i="2" s="1"/>
  <c r="B77" i="2"/>
  <c r="F10" i="1"/>
  <c r="C90" i="1"/>
  <c r="B68" i="1"/>
  <c r="C86" i="1"/>
  <c r="C10" i="1"/>
  <c r="G10" i="1"/>
  <c r="B73" i="1"/>
  <c r="D10" i="1"/>
  <c r="H10" i="1"/>
  <c r="E10" i="1"/>
  <c r="I10" i="1"/>
  <c r="B10" i="1"/>
  <c r="B81" i="2" l="1"/>
  <c r="B80" i="2"/>
  <c r="B86" i="2"/>
  <c r="B87" i="2"/>
  <c r="G24" i="2"/>
  <c r="B75" i="2"/>
  <c r="B74" i="2"/>
  <c r="E117" i="2"/>
  <c r="I117" i="2"/>
  <c r="M117" i="2"/>
  <c r="Q117" i="2"/>
  <c r="U117" i="2"/>
  <c r="Y117" i="2"/>
  <c r="AC117" i="2"/>
  <c r="AG117" i="2"/>
  <c r="AK117" i="2"/>
  <c r="AO117" i="2"/>
  <c r="AS117" i="2"/>
  <c r="AW117" i="2"/>
  <c r="BA117" i="2"/>
  <c r="BE117" i="2"/>
  <c r="BI117" i="2"/>
  <c r="BM117" i="2"/>
  <c r="BQ117" i="2"/>
  <c r="BU117" i="2"/>
  <c r="BY117" i="2"/>
  <c r="CC117" i="2"/>
  <c r="CG117" i="2"/>
  <c r="CK117" i="2"/>
  <c r="CO117" i="2"/>
  <c r="CS117" i="2"/>
  <c r="CW117" i="2"/>
  <c r="DA117" i="2"/>
  <c r="DE117" i="2"/>
  <c r="DI117" i="2"/>
  <c r="DM117" i="2"/>
  <c r="B117" i="2"/>
  <c r="F117" i="2"/>
  <c r="J117" i="2"/>
  <c r="N117" i="2"/>
  <c r="R117" i="2"/>
  <c r="V117" i="2"/>
  <c r="Z117" i="2"/>
  <c r="AD117" i="2"/>
  <c r="AH117" i="2"/>
  <c r="AL117" i="2"/>
  <c r="AP117" i="2"/>
  <c r="AT117" i="2"/>
  <c r="AX117" i="2"/>
  <c r="BB117" i="2"/>
  <c r="BF117" i="2"/>
  <c r="BJ117" i="2"/>
  <c r="BN117" i="2"/>
  <c r="BR117" i="2"/>
  <c r="BV117" i="2"/>
  <c r="BZ117" i="2"/>
  <c r="CD117" i="2"/>
  <c r="CH117" i="2"/>
  <c r="CL117" i="2"/>
  <c r="CP117" i="2"/>
  <c r="CT117" i="2"/>
  <c r="CX117" i="2"/>
  <c r="DB117" i="2"/>
  <c r="DF117" i="2"/>
  <c r="DJ117" i="2"/>
  <c r="DN117" i="2"/>
  <c r="G117" i="2"/>
  <c r="O117" i="2"/>
  <c r="W117" i="2"/>
  <c r="AE117" i="2"/>
  <c r="AM117" i="2"/>
  <c r="AU117" i="2"/>
  <c r="BC117" i="2"/>
  <c r="BK117" i="2"/>
  <c r="BS117" i="2"/>
  <c r="CA117" i="2"/>
  <c r="CI117" i="2"/>
  <c r="CQ117" i="2"/>
  <c r="CY117" i="2"/>
  <c r="DG117" i="2"/>
  <c r="DO117" i="2"/>
  <c r="C117" i="2"/>
  <c r="S117" i="2"/>
  <c r="AI117" i="2"/>
  <c r="AY117" i="2"/>
  <c r="BO117" i="2"/>
  <c r="CE117" i="2"/>
  <c r="CU117" i="2"/>
  <c r="DK117" i="2"/>
  <c r="L117" i="2"/>
  <c r="AB117" i="2"/>
  <c r="AR117" i="2"/>
  <c r="BH117" i="2"/>
  <c r="BX117" i="2"/>
  <c r="CN117" i="2"/>
  <c r="DD117" i="2"/>
  <c r="H117" i="2"/>
  <c r="P117" i="2"/>
  <c r="X117" i="2"/>
  <c r="AF117" i="2"/>
  <c r="AN117" i="2"/>
  <c r="AV117" i="2"/>
  <c r="BD117" i="2"/>
  <c r="BL117" i="2"/>
  <c r="BT117" i="2"/>
  <c r="CB117" i="2"/>
  <c r="CJ117" i="2"/>
  <c r="CR117" i="2"/>
  <c r="CZ117" i="2"/>
  <c r="DH117" i="2"/>
  <c r="DP117" i="2"/>
  <c r="K117" i="2"/>
  <c r="AA117" i="2"/>
  <c r="AQ117" i="2"/>
  <c r="BG117" i="2"/>
  <c r="BW117" i="2"/>
  <c r="CM117" i="2"/>
  <c r="DC117" i="2"/>
  <c r="D117" i="2"/>
  <c r="T117" i="2"/>
  <c r="AJ117" i="2"/>
  <c r="AZ117" i="2"/>
  <c r="BP117" i="2"/>
  <c r="CF117" i="2"/>
  <c r="CV117" i="2"/>
  <c r="DL117" i="2"/>
  <c r="E107" i="2"/>
  <c r="F99" i="2" s="1"/>
  <c r="B65" i="1"/>
  <c r="B66" i="1"/>
  <c r="B78" i="1"/>
  <c r="B77" i="1"/>
  <c r="B72" i="1"/>
  <c r="B71" i="1"/>
  <c r="E38" i="1"/>
  <c r="B76" i="2" l="1"/>
  <c r="B78" i="2"/>
  <c r="B79" i="2" s="1"/>
  <c r="B85" i="2" s="1"/>
  <c r="B67" i="1"/>
  <c r="B69" i="1" s="1"/>
  <c r="B70" i="1" s="1"/>
  <c r="D87" i="1"/>
  <c r="E87" i="1" s="1"/>
  <c r="D86" i="1"/>
  <c r="E86" i="1" s="1"/>
  <c r="D93" i="1"/>
  <c r="E93" i="1" s="1"/>
  <c r="D89" i="1"/>
  <c r="E89" i="1" s="1"/>
  <c r="D92" i="1"/>
  <c r="E92" i="1" s="1"/>
  <c r="D88" i="1"/>
  <c r="E88" i="1" s="1"/>
  <c r="D91" i="1"/>
  <c r="E91" i="1" s="1"/>
  <c r="D90" i="1"/>
  <c r="E90" i="1" s="1"/>
  <c r="E41" i="1"/>
  <c r="F38" i="1"/>
  <c r="C129" i="2" l="1"/>
  <c r="E129" i="2" s="1"/>
  <c r="F129" i="2" s="1"/>
  <c r="C125" i="2"/>
  <c r="E125" i="2" s="1"/>
  <c r="F125" i="2" s="1"/>
  <c r="C123" i="2"/>
  <c r="E123" i="2" s="1"/>
  <c r="F123" i="2" s="1"/>
  <c r="B88" i="2"/>
  <c r="C127" i="2"/>
  <c r="E127" i="2" s="1"/>
  <c r="F127" i="2" s="1"/>
  <c r="C130" i="2"/>
  <c r="E130" i="2" s="1"/>
  <c r="F130" i="2" s="1"/>
  <c r="C124" i="2"/>
  <c r="E124" i="2" s="1"/>
  <c r="F124" i="2" s="1"/>
  <c r="C126" i="2"/>
  <c r="E126" i="2" s="1"/>
  <c r="F126" i="2" s="1"/>
  <c r="C128" i="2"/>
  <c r="E128" i="2" s="1"/>
  <c r="F128" i="2" s="1"/>
  <c r="B89" i="2"/>
  <c r="C98" i="1"/>
  <c r="C104" i="1" s="1"/>
  <c r="B76" i="1"/>
  <c r="B79" i="1"/>
  <c r="B80" i="1"/>
  <c r="E44" i="1"/>
  <c r="F41" i="1"/>
  <c r="F140" i="2" l="1"/>
  <c r="J127" i="2"/>
  <c r="F138" i="2"/>
  <c r="J125" i="2"/>
  <c r="F136" i="2"/>
  <c r="J123" i="2"/>
  <c r="F135" i="2"/>
  <c r="G135" i="2" s="1"/>
  <c r="G136" i="2" s="1"/>
  <c r="J122" i="2"/>
  <c r="F142" i="2"/>
  <c r="J129" i="2"/>
  <c r="F137" i="2"/>
  <c r="J124" i="2"/>
  <c r="F139" i="2"/>
  <c r="J126" i="2"/>
  <c r="F141" i="2"/>
  <c r="J128" i="2"/>
  <c r="E47" i="1"/>
  <c r="E50" i="1" s="1"/>
  <c r="F44" i="1"/>
  <c r="C135" i="2" l="1"/>
  <c r="C142" i="2" s="1"/>
  <c r="G137" i="2"/>
  <c r="G138" i="2" s="1"/>
  <c r="G139" i="2" s="1"/>
  <c r="G140" i="2" s="1"/>
  <c r="G141" i="2" s="1"/>
  <c r="G142" i="2" s="1"/>
  <c r="F47" i="1"/>
  <c r="E53" i="1" l="1"/>
  <c r="F50" i="1"/>
  <c r="E56" i="1" l="1"/>
  <c r="F53" i="1"/>
  <c r="E59" i="1" l="1"/>
  <c r="F59" i="1" s="1"/>
  <c r="F56" i="1"/>
</calcChain>
</file>

<file path=xl/sharedStrings.xml><?xml version="1.0" encoding="utf-8"?>
<sst xmlns="http://schemas.openxmlformats.org/spreadsheetml/2006/main" count="106" uniqueCount="87">
  <si>
    <t>Все значения</t>
  </si>
  <si>
    <t>Количество чисел в выборке (n)</t>
  </si>
  <si>
    <t>Дискретный вариационный ряд частот</t>
  </si>
  <si>
    <t>Дискретный вариационный ряд частостей</t>
  </si>
  <si>
    <t>Варианта (    )</t>
  </si>
  <si>
    <t>Частота варианты (      )</t>
  </si>
  <si>
    <t>Варианта (     )</t>
  </si>
  <si>
    <t>Частость варианты (      )</t>
  </si>
  <si>
    <t>Эмпирическая функия распределения случайной величины X</t>
  </si>
  <si>
    <t>Полигоны случайной величины Х</t>
  </si>
  <si>
    <t>Математическое ожидание (M(X))</t>
  </si>
  <si>
    <t>Дисперсия (D(X))</t>
  </si>
  <si>
    <t>Числовые характеристики выборочных данных</t>
  </si>
  <si>
    <t>Оценка математического ожидания</t>
  </si>
  <si>
    <t xml:space="preserve">Среднее линейное отклонение </t>
  </si>
  <si>
    <r>
      <t xml:space="preserve">Среднее квадратическое отклонение  </t>
    </r>
    <r>
      <rPr>
        <sz val="11"/>
        <color theme="1"/>
        <rFont val="Symbol"/>
        <family val="1"/>
        <charset val="2"/>
      </rPr>
      <t>s</t>
    </r>
    <r>
      <rPr>
        <sz val="11"/>
        <color theme="1"/>
        <rFont val="Calibri"/>
        <family val="2"/>
        <charset val="204"/>
        <scheme val="minor"/>
      </rPr>
      <t>(X)</t>
    </r>
  </si>
  <si>
    <t>Мода (Мо)</t>
  </si>
  <si>
    <t>Медиана (Ме)</t>
  </si>
  <si>
    <t>Коэффициент вариации (V(X))</t>
  </si>
  <si>
    <t>Оценка дисперсии</t>
  </si>
  <si>
    <t>Центральный момент 3-го порядка</t>
  </si>
  <si>
    <t>Центральный момент 4-го порядка</t>
  </si>
  <si>
    <t>Ассиметрия</t>
  </si>
  <si>
    <t>Эксцесс</t>
  </si>
  <si>
    <t>пологое распределение</t>
  </si>
  <si>
    <t>левосторонняя ассиметрия</t>
  </si>
  <si>
    <t>Размах вариации ( R)</t>
  </si>
  <si>
    <t>Распределение Пуассона</t>
  </si>
  <si>
    <t>Критерий согласия Пирсона</t>
  </si>
  <si>
    <t>Критерий Романовского</t>
  </si>
  <si>
    <t>R</t>
  </si>
  <si>
    <t>R &gt; 3, значит опровергается</t>
  </si>
  <si>
    <t xml:space="preserve">      набл</t>
  </si>
  <si>
    <t xml:space="preserve">      крит</t>
  </si>
  <si>
    <t xml:space="preserve">      набл &gt;      крит, значит опровергается</t>
  </si>
  <si>
    <t>r</t>
  </si>
  <si>
    <t>R &gt; 3, значит отвергается</t>
  </si>
  <si>
    <t xml:space="preserve">       набл &gt;        крит, значит отвергается</t>
  </si>
  <si>
    <t xml:space="preserve">         крит</t>
  </si>
  <si>
    <t xml:space="preserve">         набл</t>
  </si>
  <si>
    <t>Критерий Пирсона</t>
  </si>
  <si>
    <t>mi'</t>
  </si>
  <si>
    <t>F(t)</t>
  </si>
  <si>
    <t>Нормальное распределение</t>
  </si>
  <si>
    <t>Dобщ/гр</t>
  </si>
  <si>
    <t>Dмеж/гр</t>
  </si>
  <si>
    <t>Хобщ</t>
  </si>
  <si>
    <t>Dгр8</t>
  </si>
  <si>
    <t>Xгр8</t>
  </si>
  <si>
    <t>Dгр7</t>
  </si>
  <si>
    <t>Xгр7</t>
  </si>
  <si>
    <t>Dгр6</t>
  </si>
  <si>
    <t>Xгр6</t>
  </si>
  <si>
    <t>Dгр5</t>
  </si>
  <si>
    <t>Xгр5</t>
  </si>
  <si>
    <t>Dгр4</t>
  </si>
  <si>
    <t>Xгр4</t>
  </si>
  <si>
    <t>Dгр3</t>
  </si>
  <si>
    <t>Xгр3</t>
  </si>
  <si>
    <t>Dгр2</t>
  </si>
  <si>
    <t>Xгр2</t>
  </si>
  <si>
    <t>Dгр1</t>
  </si>
  <si>
    <t>Xгр1</t>
  </si>
  <si>
    <t>Проверка качества разбиения данных на интервалы</t>
  </si>
  <si>
    <t>Эмпирическая функция распределения</t>
  </si>
  <si>
    <t>Сумма</t>
  </si>
  <si>
    <t>Wi/h</t>
  </si>
  <si>
    <t>Xср.</t>
  </si>
  <si>
    <t>Wi (ni/n)</t>
  </si>
  <si>
    <t>ni</t>
  </si>
  <si>
    <t>Xi-Xi+h</t>
  </si>
  <si>
    <t>Плотность вероятности</t>
  </si>
  <si>
    <t>Среднее значение интервала</t>
  </si>
  <si>
    <t>Относительная частота</t>
  </si>
  <si>
    <t>Частота</t>
  </si>
  <si>
    <t>Интервал</t>
  </si>
  <si>
    <t>№</t>
  </si>
  <si>
    <t>Интервальный вариационный ряд</t>
  </si>
  <si>
    <t>Количество интервалов</t>
  </si>
  <si>
    <t>h≈</t>
  </si>
  <si>
    <t>h</t>
  </si>
  <si>
    <t>N</t>
  </si>
  <si>
    <t>Xmin</t>
  </si>
  <si>
    <t>Xmax</t>
  </si>
  <si>
    <t>Формула Стерджесса</t>
  </si>
  <si>
    <t>Количество значений в выборке</t>
  </si>
  <si>
    <t>Вариационный ряд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</si>
</sst>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&quot; &quot;???/???"/>
    <numFmt numFmtId="165" formatCode="0.0000"/>
  </numFmts>
  <fonts count="13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color theme="1"/>
      <name val="Symbol"/>
      <family val="1"/>
      <charset val="2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charset val="204"/>
      <scheme val="minor"/>
    </font>
    <font>
      <sz val="22"/>
      <color theme="1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theme="1"/>
      <name val="Calibri"/>
      <family val="2"/>
      <charset val="204"/>
      <scheme val="minor"/>
    </font>
    <font>
      <sz val="10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26F60A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77">
    <xf numFmtId="0" fontId="0" fillId="0" borderId="0" xfId="0"/>
    <xf numFmtId="164" fontId="0" fillId="0" borderId="0" xfId="0" applyNumberFormat="1"/>
    <xf numFmtId="0" fontId="0" fillId="0" borderId="4" xfId="0" applyBorder="1"/>
    <xf numFmtId="0" fontId="0" fillId="0" borderId="4" xfId="0" applyBorder="1" applyAlignment="1"/>
    <xf numFmtId="2" fontId="0" fillId="0" borderId="4" xfId="0" applyNumberFormat="1" applyBorder="1"/>
    <xf numFmtId="0" fontId="0" fillId="0" borderId="4" xfId="0" applyNumberFormat="1" applyBorder="1"/>
    <xf numFmtId="164" fontId="0" fillId="0" borderId="4" xfId="0" applyNumberFormat="1" applyBorder="1"/>
    <xf numFmtId="0" fontId="0" fillId="2" borderId="4" xfId="0" applyFill="1" applyBorder="1"/>
    <xf numFmtId="0" fontId="0" fillId="2" borderId="7" xfId="0" applyFill="1" applyBorder="1"/>
    <xf numFmtId="0" fontId="0" fillId="2" borderId="10" xfId="0" applyFill="1" applyBorder="1"/>
    <xf numFmtId="0" fontId="0" fillId="2" borderId="6" xfId="0" applyFill="1" applyBorder="1"/>
    <xf numFmtId="0" fontId="0" fillId="2" borderId="8" xfId="0" applyFill="1" applyBorder="1"/>
    <xf numFmtId="0" fontId="0" fillId="2" borderId="9" xfId="0" applyFill="1" applyBorder="1"/>
    <xf numFmtId="0" fontId="0" fillId="3" borderId="11" xfId="0" applyFill="1" applyBorder="1"/>
    <xf numFmtId="0" fontId="0" fillId="3" borderId="5" xfId="0" applyFill="1" applyBorder="1"/>
    <xf numFmtId="0" fontId="0" fillId="3" borderId="10" xfId="0" applyFill="1" applyBorder="1"/>
    <xf numFmtId="0" fontId="0" fillId="3" borderId="6" xfId="0" applyFill="1" applyBorder="1"/>
    <xf numFmtId="164" fontId="0" fillId="3" borderId="6" xfId="0" applyNumberFormat="1" applyFill="1" applyBorder="1"/>
    <xf numFmtId="164" fontId="0" fillId="3" borderId="8" xfId="0" applyNumberFormat="1" applyFill="1" applyBorder="1"/>
    <xf numFmtId="164" fontId="0" fillId="3" borderId="9" xfId="0" applyNumberFormat="1" applyFill="1" applyBorder="1"/>
    <xf numFmtId="0" fontId="0" fillId="4" borderId="0" xfId="0" applyFill="1"/>
    <xf numFmtId="0" fontId="1" fillId="4" borderId="0" xfId="0" applyNumberFormat="1" applyFont="1" applyFill="1"/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15" xfId="0" applyBorder="1" applyAlignment="1">
      <alignment horizontal="left"/>
    </xf>
    <xf numFmtId="0" fontId="0" fillId="0" borderId="7" xfId="0" applyBorder="1" applyAlignment="1">
      <alignment horizontal="left"/>
    </xf>
    <xf numFmtId="0" fontId="7" fillId="0" borderId="0" xfId="0" applyFont="1"/>
    <xf numFmtId="2" fontId="8" fillId="0" borderId="4" xfId="0" applyNumberFormat="1" applyFont="1" applyBorder="1"/>
    <xf numFmtId="0" fontId="0" fillId="0" borderId="0" xfId="0" applyFill="1" applyBorder="1" applyAlignment="1">
      <alignment horizontal="center"/>
    </xf>
    <xf numFmtId="9" fontId="1" fillId="5" borderId="4" xfId="1" applyFont="1" applyFill="1" applyBorder="1" applyAlignment="1">
      <alignment horizontal="center" vertical="center"/>
    </xf>
    <xf numFmtId="165" fontId="0" fillId="5" borderId="4" xfId="0" applyNumberFormat="1" applyFill="1" applyBorder="1" applyAlignment="1">
      <alignment horizontal="center" vertical="center"/>
    </xf>
    <xf numFmtId="0" fontId="0" fillId="5" borderId="4" xfId="0" applyFill="1" applyBorder="1"/>
    <xf numFmtId="0" fontId="0" fillId="5" borderId="4" xfId="0" applyFill="1" applyBorder="1" applyAlignment="1">
      <alignment horizontal="center"/>
    </xf>
    <xf numFmtId="0" fontId="9" fillId="0" borderId="0" xfId="0" applyFont="1" applyAlignment="1">
      <alignment horizontal="center"/>
    </xf>
    <xf numFmtId="49" fontId="0" fillId="5" borderId="17" xfId="0" applyNumberFormat="1" applyFill="1" applyBorder="1"/>
    <xf numFmtId="0" fontId="0" fillId="5" borderId="17" xfId="0" applyFill="1" applyBorder="1"/>
    <xf numFmtId="0" fontId="0" fillId="5" borderId="4" xfId="0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49" fontId="0" fillId="5" borderId="18" xfId="0" applyNumberFormat="1" applyFill="1" applyBorder="1"/>
    <xf numFmtId="2" fontId="0" fillId="5" borderId="19" xfId="0" applyNumberFormat="1" applyFill="1" applyBorder="1" applyAlignment="1">
      <alignment vertical="center"/>
    </xf>
    <xf numFmtId="0" fontId="0" fillId="5" borderId="20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 vertical="center"/>
    </xf>
    <xf numFmtId="0" fontId="0" fillId="0" borderId="21" xfId="0" applyBorder="1"/>
    <xf numFmtId="49" fontId="0" fillId="5" borderId="10" xfId="0" applyNumberFormat="1" applyFill="1" applyBorder="1"/>
    <xf numFmtId="2" fontId="0" fillId="5" borderId="4" xfId="0" applyNumberFormat="1" applyFill="1" applyBorder="1" applyAlignment="1">
      <alignment vertical="center"/>
    </xf>
    <xf numFmtId="0" fontId="0" fillId="5" borderId="16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0" borderId="22" xfId="0" applyBorder="1"/>
    <xf numFmtId="0" fontId="8" fillId="0" borderId="0" xfId="0" applyFont="1"/>
    <xf numFmtId="0" fontId="0" fillId="0" borderId="23" xfId="0" applyBorder="1"/>
    <xf numFmtId="0" fontId="0" fillId="5" borderId="24" xfId="0" applyFill="1" applyBorder="1" applyAlignment="1">
      <alignment horizontal="center" vertical="center"/>
    </xf>
    <xf numFmtId="0" fontId="10" fillId="5" borderId="25" xfId="0" applyFont="1" applyFill="1" applyBorder="1" applyAlignment="1">
      <alignment horizontal="center" vertical="center" wrapText="1"/>
    </xf>
    <xf numFmtId="0" fontId="11" fillId="5" borderId="11" xfId="0" applyFont="1" applyFill="1" applyBorder="1" applyAlignment="1">
      <alignment horizontal="center" vertical="center" wrapText="1"/>
    </xf>
    <xf numFmtId="0" fontId="12" fillId="5" borderId="26" xfId="0" applyFont="1" applyFill="1" applyBorder="1" applyAlignment="1">
      <alignment horizontal="center" vertical="center" wrapText="1"/>
    </xf>
    <xf numFmtId="0" fontId="12" fillId="5" borderId="25" xfId="0" applyFont="1" applyFill="1" applyBorder="1" applyAlignment="1">
      <alignment horizontal="center" vertical="center"/>
    </xf>
    <xf numFmtId="0" fontId="12" fillId="5" borderId="26" xfId="0" applyFont="1" applyFill="1" applyBorder="1" applyAlignment="1">
      <alignment horizontal="center" vertical="center"/>
    </xf>
    <xf numFmtId="0" fontId="0" fillId="5" borderId="27" xfId="0" applyFill="1" applyBorder="1" applyAlignment="1">
      <alignment horizontal="center" vertical="center"/>
    </xf>
    <xf numFmtId="0" fontId="0" fillId="0" borderId="0" xfId="0" applyAlignment="1"/>
    <xf numFmtId="0" fontId="0" fillId="0" borderId="28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6" borderId="0" xfId="0" applyFill="1"/>
    <xf numFmtId="0" fontId="0" fillId="7" borderId="0" xfId="0" applyFill="1"/>
  </cellXfs>
  <cellStyles count="2">
    <cellStyle name="Обычный" xfId="0" builtinId="0"/>
    <cellStyle name="Процентный" xfId="1" builtinId="5"/>
  </cellStyles>
  <dxfs count="0"/>
  <tableStyles count="0" defaultTableStyle="TableStyleMedium2" defaultPivotStyle="PivotStyleLight16"/>
  <colors>
    <mruColors>
      <color rgb="FF26F60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</a:t>
            </a:r>
            <a:r>
              <a:rPr lang="ru-RU" baseline="0"/>
              <a:t> частостей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0.11428980752405948"/>
          <c:y val="0.16245370370370371"/>
          <c:w val="0.85793241469816273"/>
          <c:h val="0.72088764946048411"/>
        </c:manualLayout>
      </c:layout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Лист1!$B$9:$I$9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Лист1!$B$10:$I$10</c:f>
              <c:numCache>
                <c:formatCode>#" "???/???</c:formatCode>
                <c:ptCount val="8"/>
                <c:pt idx="0">
                  <c:v>0.13445378151260504</c:v>
                </c:pt>
                <c:pt idx="1">
                  <c:v>5.8823529411764705E-2</c:v>
                </c:pt>
                <c:pt idx="2">
                  <c:v>0.18487394957983194</c:v>
                </c:pt>
                <c:pt idx="3">
                  <c:v>0.10084033613445378</c:v>
                </c:pt>
                <c:pt idx="4">
                  <c:v>0.1092436974789916</c:v>
                </c:pt>
                <c:pt idx="5">
                  <c:v>0.15126050420168066</c:v>
                </c:pt>
                <c:pt idx="6">
                  <c:v>0.17647058823529413</c:v>
                </c:pt>
                <c:pt idx="7">
                  <c:v>8.4033613445378158E-2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538688"/>
        <c:axId val="171413504"/>
      </c:lineChart>
      <c:catAx>
        <c:axId val="149538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413504"/>
        <c:crosses val="autoZero"/>
        <c:auto val="1"/>
        <c:lblAlgn val="ctr"/>
        <c:lblOffset val="100"/>
        <c:noMultiLvlLbl val="0"/>
      </c:catAx>
      <c:valAx>
        <c:axId val="171413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&quot;???/???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9538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Полигон частот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Лист1!$B$5:$I$5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Лист1!$B$6:$I$6</c:f>
              <c:numCache>
                <c:formatCode>General</c:formatCode>
                <c:ptCount val="8"/>
                <c:pt idx="0">
                  <c:v>16</c:v>
                </c:pt>
                <c:pt idx="1">
                  <c:v>7</c:v>
                </c:pt>
                <c:pt idx="2">
                  <c:v>22</c:v>
                </c:pt>
                <c:pt idx="3">
                  <c:v>12</c:v>
                </c:pt>
                <c:pt idx="4">
                  <c:v>13</c:v>
                </c:pt>
                <c:pt idx="5">
                  <c:v>18</c:v>
                </c:pt>
                <c:pt idx="6">
                  <c:v>21</c:v>
                </c:pt>
                <c:pt idx="7">
                  <c:v>10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313472"/>
        <c:axId val="174315392"/>
      </c:lineChart>
      <c:catAx>
        <c:axId val="17431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315392"/>
        <c:crosses val="autoZero"/>
        <c:auto val="1"/>
        <c:lblAlgn val="ctr"/>
        <c:lblOffset val="100"/>
        <c:noMultiLvlLbl val="0"/>
      </c:catAx>
      <c:valAx>
        <c:axId val="17431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4313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</a:t>
            </a:r>
            <a:r>
              <a:rPr lang="ru-RU" baseline="0"/>
              <a:t>я функция</a:t>
            </a:r>
            <a:r>
              <a:rPr lang="en-US" baseline="0"/>
              <a:t> </a:t>
            </a:r>
            <a:r>
              <a:rPr lang="ru-RU" baseline="0"/>
              <a:t>распределения </a:t>
            </a:r>
            <a:r>
              <a:rPr lang="en-US" baseline="0"/>
              <a:t>X</a:t>
            </a:r>
            <a:endParaRPr lang="ru-RU" baseline="0"/>
          </a:p>
        </c:rich>
      </c:tx>
      <c:layout>
        <c:manualLayout>
          <c:xMode val="edge"/>
          <c:yMode val="edge"/>
          <c:x val="0.30458141561225416"/>
          <c:y val="2.97429248202487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Лист1!$E$40:$F$40</c:f>
              <c:numCache>
                <c:formatCode>General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Лист1!$E$41:$F$41</c:f>
              <c:numCache>
                <c:formatCode>#" "???/???</c:formatCode>
                <c:ptCount val="2"/>
                <c:pt idx="0">
                  <c:v>0.19327731092436973</c:v>
                </c:pt>
                <c:pt idx="1">
                  <c:v>0.19327731092436973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Лист1!$E$34:$F$34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Лист1!$E$35:$F$35</c:f>
              <c:numCache>
                <c:formatCode>General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Лист1!$E$37:$F$37</c:f>
              <c:numCache>
                <c:formatCode>General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Лист1!$E$38:$F$38</c:f>
              <c:numCache>
                <c:formatCode>#" "???/???</c:formatCode>
                <c:ptCount val="2"/>
                <c:pt idx="0">
                  <c:v>0.13445378151260504</c:v>
                </c:pt>
                <c:pt idx="1">
                  <c:v>0.13445378151260504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Лист1!$E$43:$F$43</c:f>
              <c:numCache>
                <c:formatCode>General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Лист1!$E$44:$F$44</c:f>
              <c:numCache>
                <c:formatCode>#" "???/???</c:formatCode>
                <c:ptCount val="2"/>
                <c:pt idx="0">
                  <c:v>0.37815126050420167</c:v>
                </c:pt>
                <c:pt idx="1">
                  <c:v>0.37815126050420167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Лист1!$E$46:$F$46</c:f>
              <c:numCache>
                <c:formatCode>General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Лист1!$E$47:$F$47</c:f>
              <c:numCache>
                <c:formatCode>#" "???/???</c:formatCode>
                <c:ptCount val="2"/>
                <c:pt idx="0">
                  <c:v>0.47899159663865543</c:v>
                </c:pt>
                <c:pt idx="1">
                  <c:v>0.47899159663865543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Лист1!$E$49:$F$49</c:f>
              <c:numCache>
                <c:formatCode>General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Лист1!$E$50:$F$50</c:f>
              <c:numCache>
                <c:formatCode>#" "???/???</c:formatCode>
                <c:ptCount val="2"/>
                <c:pt idx="0">
                  <c:v>0.58823529411764697</c:v>
                </c:pt>
                <c:pt idx="1">
                  <c:v>0.58823529411764697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Лист1!$E$52:$F$52</c:f>
              <c:numCache>
                <c:formatCode>General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xVal>
          <c:yVal>
            <c:numRef>
              <c:f>Лист1!$E$53:$F$53</c:f>
              <c:numCache>
                <c:formatCode>#" "???/???</c:formatCode>
                <c:ptCount val="2"/>
                <c:pt idx="0">
                  <c:v>0.73949579831932766</c:v>
                </c:pt>
                <c:pt idx="1">
                  <c:v>0.73949579831932766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Лист1!$E$55:$F$55</c:f>
              <c:numCache>
                <c:formatCode>General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xVal>
          <c:yVal>
            <c:numRef>
              <c:f>Лист1!$E$56:$F$56</c:f>
              <c:numCache>
                <c:formatCode>#" "???/???</c:formatCode>
                <c:ptCount val="2"/>
                <c:pt idx="0">
                  <c:v>0.91596638655462181</c:v>
                </c:pt>
                <c:pt idx="1">
                  <c:v>0.91596638655462181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Лист1!$E$58:$F$58</c:f>
              <c:numCache>
                <c:formatCode>General</c:formatCode>
                <c:ptCount val="2"/>
                <c:pt idx="0">
                  <c:v>8</c:v>
                </c:pt>
                <c:pt idx="1">
                  <c:v>10</c:v>
                </c:pt>
              </c:numCache>
            </c:numRef>
          </c:xVal>
          <c:yVal>
            <c:numRef>
              <c:f>Лист1!$E$59:$F$59</c:f>
              <c:numCache>
                <c:formatCode>#" "???/???</c:formatCode>
                <c:ptCount val="2"/>
                <c:pt idx="0">
                  <c:v>1</c:v>
                </c:pt>
                <c:pt idx="1">
                  <c:v>1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(Лист1!$E$58,Лист1!$E$55,Лист1!$E$52,Лист1!$E$49,Лист1!$E$46,Лист1!$E$43,Лист1!$E$40,Лист1!$E$37)</c:f>
              <c:numCache>
                <c:formatCode>General</c:formatCode>
                <c:ptCount val="8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</c:numCache>
            </c:numRef>
          </c:xVal>
          <c:yVal>
            <c:numRef>
              <c:f>(Лист1!$E$59,Лист1!$E$56,Лист1!$E$53,Лист1!$E$50,Лист1!$E$47,Лист1!$E$44,Лист1!$E$41,Лист1!$E$38)</c:f>
              <c:numCache>
                <c:formatCode>#" "???/???</c:formatCode>
                <c:ptCount val="8"/>
                <c:pt idx="0">
                  <c:v>1</c:v>
                </c:pt>
                <c:pt idx="1">
                  <c:v>0.91596638655462181</c:v>
                </c:pt>
                <c:pt idx="2">
                  <c:v>0.73949579831932766</c:v>
                </c:pt>
                <c:pt idx="3">
                  <c:v>0.58823529411764697</c:v>
                </c:pt>
                <c:pt idx="4">
                  <c:v>0.47899159663865543</c:v>
                </c:pt>
                <c:pt idx="5">
                  <c:v>0.37815126050420167</c:v>
                </c:pt>
                <c:pt idx="6">
                  <c:v>0.19327731092436973</c:v>
                </c:pt>
                <c:pt idx="7">
                  <c:v>0.13445378151260504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483520"/>
        <c:axId val="173485440"/>
      </c:scatterChart>
      <c:valAx>
        <c:axId val="173483520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485440"/>
        <c:crosses val="autoZero"/>
        <c:crossBetween val="midCat"/>
        <c:majorUnit val="1"/>
      </c:valAx>
      <c:valAx>
        <c:axId val="17348544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&quot; &quot;???/???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483520"/>
        <c:crosses val="autoZero"/>
        <c:crossBetween val="midCat"/>
        <c:majorUnit val="0.1"/>
      </c:valAx>
      <c:spPr>
        <a:noFill/>
        <a:ln cap="flat">
          <a:solidFill>
            <a:sysClr val="windowText" lastClr="000000"/>
          </a:solidFill>
          <a:round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Эмпирическа</a:t>
            </a:r>
            <a:r>
              <a:rPr lang="ru-RU" baseline="0"/>
              <a:t>я функция</a:t>
            </a:r>
            <a:r>
              <a:rPr lang="en-US" baseline="0"/>
              <a:t> </a:t>
            </a:r>
            <a:r>
              <a:rPr lang="ru-RU" baseline="0"/>
              <a:t>распределения </a:t>
            </a:r>
            <a:r>
              <a:rPr lang="en-US" baseline="0"/>
              <a:t>X</a:t>
            </a:r>
            <a:endParaRPr lang="ru-RU" baseline="0"/>
          </a:p>
        </c:rich>
      </c:tx>
      <c:layout>
        <c:manualLayout>
          <c:xMode val="edge"/>
          <c:yMode val="edge"/>
          <c:x val="0.30458141561225416"/>
          <c:y val="2.9742924820248789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3533777938259362E-2"/>
          <c:y val="0.11269076305220883"/>
          <c:w val="0.91599241126022157"/>
          <c:h val="0.83858562860365349"/>
        </c:manualLayout>
      </c:layout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Лист1!$I$85:$J$85</c:f>
              <c:numCache>
                <c:formatCode>0.00</c:formatCode>
                <c:ptCount val="2"/>
                <c:pt idx="0">
                  <c:v>2</c:v>
                </c:pt>
                <c:pt idx="1">
                  <c:v>3</c:v>
                </c:pt>
              </c:numCache>
            </c:numRef>
          </c:xVal>
          <c:yVal>
            <c:numRef>
              <c:f>Лист1!$I$86:$J$86</c:f>
              <c:numCache>
                <c:formatCode>0.00</c:formatCode>
                <c:ptCount val="2"/>
                <c:pt idx="0">
                  <c:v>0.1553586831165516</c:v>
                </c:pt>
                <c:pt idx="1">
                  <c:v>0.1553586831165516</c:v>
                </c:pt>
              </c:numCache>
            </c:numRef>
          </c:yVal>
          <c:smooth val="1"/>
        </c:ser>
        <c:ser>
          <c:idx val="1"/>
          <c:order val="1"/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Лист1!$I$79:$J$79</c:f>
              <c:numCache>
                <c:formatCode>0.00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xVal>
          <c:yVal>
            <c:numRef>
              <c:f>Лист1!$I$80:$J$80</c:f>
              <c:numCache>
                <c:formatCode>0.00</c:formatCode>
                <c:ptCount val="2"/>
                <c:pt idx="0">
                  <c:v>0</c:v>
                </c:pt>
                <c:pt idx="1">
                  <c:v>0</c:v>
                </c:pt>
              </c:numCache>
            </c:numRef>
          </c:yVal>
          <c:smooth val="1"/>
        </c:ser>
        <c:ser>
          <c:idx val="2"/>
          <c:order val="2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Лист1!$I$82:$J$82</c:f>
              <c:numCache>
                <c:formatCode>0.00</c:formatCode>
                <c:ptCount val="2"/>
                <c:pt idx="0">
                  <c:v>1</c:v>
                </c:pt>
                <c:pt idx="1">
                  <c:v>2</c:v>
                </c:pt>
              </c:numCache>
            </c:numRef>
          </c:xVal>
          <c:yVal>
            <c:numRef>
              <c:f>Лист1!$I$83:$J$83</c:f>
              <c:numCache>
                <c:formatCode>0.00</c:formatCode>
                <c:ptCount val="2"/>
                <c:pt idx="0">
                  <c:v>4.7283077470254828E-2</c:v>
                </c:pt>
                <c:pt idx="1">
                  <c:v>4.7283077470254828E-2</c:v>
                </c:pt>
              </c:numCache>
            </c:numRef>
          </c:yVal>
          <c:smooth val="1"/>
        </c:ser>
        <c:ser>
          <c:idx val="3"/>
          <c:order val="3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Лист1!$I$88:$J$88</c:f>
              <c:numCache>
                <c:formatCode>0.00</c:formatCode>
                <c:ptCount val="2"/>
                <c:pt idx="0">
                  <c:v>3</c:v>
                </c:pt>
                <c:pt idx="1">
                  <c:v>4</c:v>
                </c:pt>
              </c:numCache>
            </c:numRef>
          </c:xVal>
          <c:yVal>
            <c:numRef>
              <c:f>Лист1!$I$89:$J$89</c:f>
              <c:numCache>
                <c:formatCode>0.00</c:formatCode>
                <c:ptCount val="2"/>
                <c:pt idx="0">
                  <c:v>0.32004532029186095</c:v>
                </c:pt>
                <c:pt idx="1">
                  <c:v>0.32004532029186095</c:v>
                </c:pt>
              </c:numCache>
            </c:numRef>
          </c:yVal>
          <c:smooth val="1"/>
        </c:ser>
        <c:ser>
          <c:idx val="4"/>
          <c:order val="4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Лист1!$I$91:$J$91</c:f>
              <c:numCache>
                <c:formatCode>0.00</c:formatCode>
                <c:ptCount val="2"/>
                <c:pt idx="0">
                  <c:v>4</c:v>
                </c:pt>
                <c:pt idx="1">
                  <c:v>5</c:v>
                </c:pt>
              </c:numCache>
            </c:numRef>
          </c:xVal>
          <c:yVal>
            <c:numRef>
              <c:f>Лист1!$I$92:$J$92</c:f>
              <c:numCache>
                <c:formatCode>0.00</c:formatCode>
                <c:ptCount val="2"/>
                <c:pt idx="0">
                  <c:v>0.50825861992078591</c:v>
                </c:pt>
                <c:pt idx="1">
                  <c:v>0.50825861992078591</c:v>
                </c:pt>
              </c:numCache>
            </c:numRef>
          </c:yVal>
          <c:smooth val="1"/>
        </c:ser>
        <c:ser>
          <c:idx val="5"/>
          <c:order val="5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Лист1!$I$94:$J$94</c:f>
              <c:numCache>
                <c:formatCode>0.00</c:formatCode>
                <c:ptCount val="2"/>
                <c:pt idx="0">
                  <c:v>5</c:v>
                </c:pt>
                <c:pt idx="1">
                  <c:v>6</c:v>
                </c:pt>
              </c:numCache>
            </c:numRef>
          </c:xVal>
          <c:yVal>
            <c:numRef>
              <c:f>Лист1!$I$95:$J$95</c:f>
              <c:numCache>
                <c:formatCode>0.00</c:formatCode>
                <c:ptCount val="2"/>
                <c:pt idx="0">
                  <c:v>0.6803393510100888</c:v>
                </c:pt>
                <c:pt idx="1">
                  <c:v>0.6803393510100888</c:v>
                </c:pt>
              </c:numCache>
            </c:numRef>
          </c:yVal>
          <c:smooth val="1"/>
        </c:ser>
        <c:ser>
          <c:idx val="6"/>
          <c:order val="6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Лист1!$I$97:$J$97</c:f>
              <c:numCache>
                <c:formatCode>0.00</c:formatCode>
                <c:ptCount val="2"/>
                <c:pt idx="0">
                  <c:v>6</c:v>
                </c:pt>
                <c:pt idx="1">
                  <c:v>7</c:v>
                </c:pt>
              </c:numCache>
            </c:numRef>
          </c:xVal>
          <c:yVal>
            <c:numRef>
              <c:f>Лист1!$I$98:$J$98</c:f>
              <c:numCache>
                <c:formatCode>0.00</c:formatCode>
                <c:ptCount val="2"/>
                <c:pt idx="0">
                  <c:v>0.8114484794590815</c:v>
                </c:pt>
                <c:pt idx="1">
                  <c:v>0.8114484794590815</c:v>
                </c:pt>
              </c:numCache>
            </c:numRef>
          </c:yVal>
          <c:smooth val="1"/>
        </c:ser>
        <c:ser>
          <c:idx val="7"/>
          <c:order val="7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Лист1!$I$100:$J$100</c:f>
              <c:numCache>
                <c:formatCode>0.00</c:formatCode>
                <c:ptCount val="2"/>
                <c:pt idx="0">
                  <c:v>7</c:v>
                </c:pt>
                <c:pt idx="1">
                  <c:v>8</c:v>
                </c:pt>
              </c:numCache>
            </c:numRef>
          </c:xVal>
          <c:yVal>
            <c:numRef>
              <c:f>Лист1!$I$101:$J$101</c:f>
              <c:numCache>
                <c:formatCode>0.00</c:formatCode>
                <c:ptCount val="2"/>
                <c:pt idx="0">
                  <c:v>0.89707076742577063</c:v>
                </c:pt>
                <c:pt idx="1">
                  <c:v>0.89707076742577063</c:v>
                </c:pt>
              </c:numCache>
            </c:numRef>
          </c:yVal>
          <c:smooth val="1"/>
        </c:ser>
        <c:ser>
          <c:idx val="8"/>
          <c:order val="8"/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Лист1!$I$103:$J$103</c:f>
              <c:numCache>
                <c:formatCode>0.00</c:formatCode>
                <c:ptCount val="2"/>
                <c:pt idx="0">
                  <c:v>8</c:v>
                </c:pt>
                <c:pt idx="1">
                  <c:v>10</c:v>
                </c:pt>
              </c:numCache>
            </c:numRef>
          </c:xVal>
          <c:yVal>
            <c:numRef>
              <c:f>Лист1!$I$104:$J$104</c:f>
              <c:numCache>
                <c:formatCode>0.00</c:formatCode>
                <c:ptCount val="2"/>
                <c:pt idx="0">
                  <c:v>0.94599778912102161</c:v>
                </c:pt>
                <c:pt idx="1">
                  <c:v>0.94599778912102161</c:v>
                </c:pt>
              </c:numCache>
            </c:numRef>
          </c:yVal>
          <c:smooth val="1"/>
        </c:ser>
        <c:ser>
          <c:idx val="9"/>
          <c:order val="9"/>
          <c:spPr>
            <a:ln w="1905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tx1"/>
              </a:solidFill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(Лист1!$I$103,Лист1!$I$100,Лист1!$I$97,Лист1!$I$94,Лист1!$I$91,Лист1!$I$88,Лист1!$I$85,Лист1!$I$82,Лист1!$I$79,Лист1!$I$79)</c:f>
              <c:numCache>
                <c:formatCode>0.00</c:formatCode>
                <c:ptCount val="10"/>
                <c:pt idx="0">
                  <c:v>8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  <c:pt idx="6">
                  <c:v>2</c:v>
                </c:pt>
                <c:pt idx="7">
                  <c:v>1</c:v>
                </c:pt>
                <c:pt idx="8">
                  <c:v>0</c:v>
                </c:pt>
                <c:pt idx="9">
                  <c:v>0</c:v>
                </c:pt>
              </c:numCache>
            </c:numRef>
          </c:xVal>
          <c:yVal>
            <c:numRef>
              <c:f>(Лист1!$I$104,Лист1!$I$101,Лист1!$I$98,Лист1!$I$95,Лист1!$I$92,Лист1!$I$89,Лист1!$I$86,Лист1!$I$83,Лист1!$I$80,Лист1!$I$80)</c:f>
              <c:numCache>
                <c:formatCode>0.00</c:formatCode>
                <c:ptCount val="10"/>
                <c:pt idx="0">
                  <c:v>0.94599778912102161</c:v>
                </c:pt>
                <c:pt idx="1">
                  <c:v>0.89707076742577063</c:v>
                </c:pt>
                <c:pt idx="2">
                  <c:v>0.8114484794590815</c:v>
                </c:pt>
                <c:pt idx="3">
                  <c:v>0.6803393510100888</c:v>
                </c:pt>
                <c:pt idx="4">
                  <c:v>0.50825861992078591</c:v>
                </c:pt>
                <c:pt idx="5">
                  <c:v>0.32004532029186095</c:v>
                </c:pt>
                <c:pt idx="6">
                  <c:v>0.1553586831165516</c:v>
                </c:pt>
                <c:pt idx="7">
                  <c:v>4.7283077470254828E-2</c:v>
                </c:pt>
                <c:pt idx="8">
                  <c:v>0</c:v>
                </c:pt>
                <c:pt idx="9">
                  <c:v>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3767296"/>
        <c:axId val="173781760"/>
      </c:scatterChart>
      <c:valAx>
        <c:axId val="173767296"/>
        <c:scaling>
          <c:orientation val="minMax"/>
          <c:max val="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781760"/>
        <c:crosses val="autoZero"/>
        <c:crossBetween val="midCat"/>
        <c:majorUnit val="1"/>
      </c:valAx>
      <c:valAx>
        <c:axId val="173781760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3767296"/>
        <c:crosses val="autoZero"/>
        <c:crossBetween val="midCat"/>
        <c:majorUnit val="0.1"/>
      </c:valAx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плотности вероятности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4.6326687385482533E-2"/>
          <c:y val="9.6839332748024601E-2"/>
          <c:w val="0.93032163196989548"/>
          <c:h val="0.8235637468055737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'Лист1 (2)'!$C$17:$C$24</c:f>
              <c:strCache>
                <c:ptCount val="8"/>
                <c:pt idx="0">
                  <c:v>[-6; -1,95)</c:v>
                </c:pt>
                <c:pt idx="1">
                  <c:v>[-1,95; 2,11)</c:v>
                </c:pt>
                <c:pt idx="2">
                  <c:v>[2,11; 6,16)</c:v>
                </c:pt>
                <c:pt idx="3">
                  <c:v>[6,16; 10,21)</c:v>
                </c:pt>
                <c:pt idx="4">
                  <c:v>[10,21; 14,27)</c:v>
                </c:pt>
                <c:pt idx="5">
                  <c:v>[14,27; 18,32)</c:v>
                </c:pt>
                <c:pt idx="6">
                  <c:v>[18,32; 22,37)</c:v>
                </c:pt>
                <c:pt idx="7">
                  <c:v>[22,37; 26,43)</c:v>
                </c:pt>
              </c:strCache>
            </c:strRef>
          </c:cat>
          <c:val>
            <c:numRef>
              <c:f>'Лист1 (2)'!$G$17:$G$24</c:f>
              <c:numCache>
                <c:formatCode>@</c:formatCode>
                <c:ptCount val="8"/>
                <c:pt idx="0">
                  <c:v>2.2805839564917506E-2</c:v>
                </c:pt>
                <c:pt idx="1">
                  <c:v>5.597796984116115E-2</c:v>
                </c:pt>
                <c:pt idx="2">
                  <c:v>4.5611679129835013E-2</c:v>
                </c:pt>
                <c:pt idx="3">
                  <c:v>2.6952355849447964E-2</c:v>
                </c:pt>
                <c:pt idx="4">
                  <c:v>2.2805839564917506E-2</c:v>
                </c:pt>
                <c:pt idx="5">
                  <c:v>3.1098872133978418E-2</c:v>
                </c:pt>
                <c:pt idx="6">
                  <c:v>1.8659323280387049E-2</c:v>
                </c:pt>
                <c:pt idx="7">
                  <c:v>2.2805839564917506E-2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1594368"/>
        <c:axId val="181596160"/>
      </c:barChart>
      <c:catAx>
        <c:axId val="1815943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596160"/>
        <c:crosses val="autoZero"/>
        <c:auto val="1"/>
        <c:lblAlgn val="ctr"/>
        <c:lblOffset val="100"/>
        <c:noMultiLvlLbl val="0"/>
      </c:catAx>
      <c:valAx>
        <c:axId val="181596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1594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График</a:t>
            </a:r>
            <a:r>
              <a:rPr lang="ru-RU" b="1" baseline="0"/>
              <a:t> эмпир</a:t>
            </a:r>
            <a:r>
              <a:rPr lang="ru-RU" b="1"/>
              <a:t>ической функции распределения</a:t>
            </a:r>
          </a:p>
        </c:rich>
      </c:tx>
      <c:layout>
        <c:manualLayout>
          <c:xMode val="edge"/>
          <c:yMode val="edge"/>
          <c:x val="0.15783414590749928"/>
          <c:y val="3.49612209174085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</c:marker>
          <c:cat>
            <c:numRef>
              <c:f>'Лист1 (2)'!$F$17:$F$24</c:f>
              <c:numCache>
                <c:formatCode>0.00</c:formatCode>
                <c:ptCount val="8"/>
                <c:pt idx="0">
                  <c:v>-3.9733924171747472</c:v>
                </c:pt>
                <c:pt idx="1">
                  <c:v>7.9822748475758321E-2</c:v>
                </c:pt>
                <c:pt idx="2">
                  <c:v>4.1330379141262643</c:v>
                </c:pt>
                <c:pt idx="3">
                  <c:v>8.186253079776769</c:v>
                </c:pt>
                <c:pt idx="4">
                  <c:v>12.239468245427275</c:v>
                </c:pt>
                <c:pt idx="5">
                  <c:v>16.292683411077782</c:v>
                </c:pt>
                <c:pt idx="6">
                  <c:v>20.345898576728288</c:v>
                </c:pt>
                <c:pt idx="7">
                  <c:v>22.372506159553541</c:v>
                </c:pt>
              </c:numCache>
            </c:numRef>
          </c:cat>
          <c:val>
            <c:numRef>
              <c:f>'Лист1 (2)'!$F$57:$F$65</c:f>
              <c:numCache>
                <c:formatCode>General</c:formatCode>
                <c:ptCount val="9"/>
                <c:pt idx="0">
                  <c:v>0</c:v>
                </c:pt>
                <c:pt idx="1">
                  <c:v>9.2436974789915971E-2</c:v>
                </c:pt>
                <c:pt idx="2">
                  <c:v>0.31932773109243695</c:v>
                </c:pt>
                <c:pt idx="3">
                  <c:v>0.50420168067226889</c:v>
                </c:pt>
                <c:pt idx="4">
                  <c:v>0.61344537815126055</c:v>
                </c:pt>
                <c:pt idx="5">
                  <c:v>0.70588235294117652</c:v>
                </c:pt>
                <c:pt idx="6">
                  <c:v>0.83193277310924374</c:v>
                </c:pt>
                <c:pt idx="7">
                  <c:v>0.90756302521008403</c:v>
                </c:pt>
                <c:pt idx="8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C9-4A1B-A261-81B67B92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2159360"/>
        <c:axId val="92177920"/>
      </c:lineChart>
      <c:catAx>
        <c:axId val="92159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Интервал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77920"/>
        <c:crosses val="autoZero"/>
        <c:auto val="1"/>
        <c:lblAlgn val="ctr"/>
        <c:lblOffset val="100"/>
        <c:noMultiLvlLbl val="0"/>
      </c:catAx>
      <c:valAx>
        <c:axId val="9217792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F*(x)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92159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b="1"/>
              <a:t>График</a:t>
            </a:r>
            <a:r>
              <a:rPr lang="ru-RU" b="1" baseline="0"/>
              <a:t> нормальной</a:t>
            </a:r>
            <a:r>
              <a:rPr lang="ru-RU" b="1"/>
              <a:t> функции распределения</a:t>
            </a:r>
          </a:p>
        </c:rich>
      </c:tx>
      <c:layout>
        <c:manualLayout>
          <c:xMode val="edge"/>
          <c:yMode val="edge"/>
          <c:x val="0.15783414590749928"/>
          <c:y val="3.4961220917408588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FF00"/>
              </a:solidFill>
            </c:spPr>
          </c:marker>
          <c:cat>
            <c:numRef>
              <c:f>'Лист1 (2)'!$F$17:$F$24</c:f>
              <c:numCache>
                <c:formatCode>0.00</c:formatCode>
                <c:ptCount val="8"/>
                <c:pt idx="0">
                  <c:v>-3.9733924171747472</c:v>
                </c:pt>
                <c:pt idx="1">
                  <c:v>7.9822748475758321E-2</c:v>
                </c:pt>
                <c:pt idx="2">
                  <c:v>4.1330379141262643</c:v>
                </c:pt>
                <c:pt idx="3">
                  <c:v>8.186253079776769</c:v>
                </c:pt>
                <c:pt idx="4">
                  <c:v>12.239468245427275</c:v>
                </c:pt>
                <c:pt idx="5">
                  <c:v>16.292683411077782</c:v>
                </c:pt>
                <c:pt idx="6">
                  <c:v>20.345898576728288</c:v>
                </c:pt>
                <c:pt idx="7">
                  <c:v>22.372506159553541</c:v>
                </c:pt>
              </c:numCache>
            </c:numRef>
          </c:cat>
          <c:val>
            <c:numRef>
              <c:f>'Лист1 (2)'!$F$57:$F$65</c:f>
              <c:numCache>
                <c:formatCode>General</c:formatCode>
                <c:ptCount val="9"/>
                <c:pt idx="0">
                  <c:v>0</c:v>
                </c:pt>
                <c:pt idx="1">
                  <c:v>9.2436974789915971E-2</c:v>
                </c:pt>
                <c:pt idx="2">
                  <c:v>0.31932773109243695</c:v>
                </c:pt>
                <c:pt idx="3">
                  <c:v>0.50420168067226889</c:v>
                </c:pt>
                <c:pt idx="4">
                  <c:v>0.61344537815126055</c:v>
                </c:pt>
                <c:pt idx="5">
                  <c:v>0.70588235294117652</c:v>
                </c:pt>
                <c:pt idx="6">
                  <c:v>0.83193277310924374</c:v>
                </c:pt>
                <c:pt idx="7">
                  <c:v>0.90756302521008403</c:v>
                </c:pt>
                <c:pt idx="8">
                  <c:v>1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28C9-4A1B-A261-81B67B92E4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2063360"/>
        <c:axId val="192242048"/>
      </c:lineChart>
      <c:catAx>
        <c:axId val="19206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Интервал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242048"/>
        <c:crosses val="autoZero"/>
        <c:auto val="1"/>
        <c:lblAlgn val="ctr"/>
        <c:lblOffset val="100"/>
        <c:noMultiLvlLbl val="0"/>
      </c:catAx>
      <c:valAx>
        <c:axId val="19224204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F*(x)</a:t>
                </a:r>
                <a:endParaRPr lang="ru-RU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92063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13</xdr:row>
      <xdr:rowOff>133350</xdr:rowOff>
    </xdr:from>
    <xdr:to>
      <xdr:col>15</xdr:col>
      <xdr:colOff>268605</xdr:colOff>
      <xdr:row>28</xdr:row>
      <xdr:rowOff>133350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847725</xdr:colOff>
      <xdr:row>13</xdr:row>
      <xdr:rowOff>171450</xdr:rowOff>
    </xdr:from>
    <xdr:to>
      <xdr:col>5</xdr:col>
      <xdr:colOff>468630</xdr:colOff>
      <xdr:row>28</xdr:row>
      <xdr:rowOff>171450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1</xdr:col>
      <xdr:colOff>22860</xdr:colOff>
      <xdr:row>37</xdr:row>
      <xdr:rowOff>173355</xdr:rowOff>
    </xdr:from>
    <xdr:ext cx="1662956" cy="273215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/>
            <xdr:cNvSpPr txBox="1"/>
          </xdr:nvSpPr>
          <xdr:spPr>
            <a:xfrm>
              <a:off x="2842260" y="7583805"/>
              <a:ext cx="1662956" cy="2732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r>
                      <a:rPr lang="ru-RU" sz="1100" b="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)= 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 ≤1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b="0" i="1">
                                    <a:latin typeface="Cambria Math"/>
                                  </a:rPr>
                                  <m:t>16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1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≤2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b="0" i="1">
                                    <a:latin typeface="Cambria Math"/>
                                  </a:rPr>
                                  <m:t>23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2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≤3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b="0" i="1">
                                    <a:latin typeface="Cambria Math"/>
                                  </a:rPr>
                                  <m:t>45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3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≤4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b="0" i="1">
                                    <a:latin typeface="Cambria Math"/>
                                  </a:rPr>
                                  <m:t>57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4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≤5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b="0" i="1">
                                    <a:latin typeface="Cambria Math"/>
                                  </a:rPr>
                                  <m:t>60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5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≤6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ru-RU" b="0" i="1">
                                    <a:latin typeface="Cambria Math"/>
                                  </a:rPr>
                                  <m:t>88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6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≤7</m:t>
                            </m:r>
                          </m:e>
                          <m:e>
                            <m:f>
                              <m:fPr>
                                <m:ctrlPr>
                                  <a:rPr lang="ru-RU" i="1">
                                    <a:latin typeface="Cambria Math"/>
                                  </a:rPr>
                                </m:ctrlPr>
                              </m:fPr>
                              <m:num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  <m:r>
                                  <a:rPr lang="ru-RU" b="0" i="1">
                                    <a:latin typeface="Cambria Math"/>
                                  </a:rPr>
                                  <m:t>09</m:t>
                                </m:r>
                              </m:num>
                              <m:den>
                                <m:r>
                                  <a:rPr lang="en-US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  <m:r>
                                  <a:rPr lang="en-US" b="0" i="1">
                                    <a:latin typeface="Cambria Math"/>
                                  </a:rPr>
                                  <m:t>9</m:t>
                                </m:r>
                              </m:den>
                            </m:f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 7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≤8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1, 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&gt;8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/>
            <xdr:cNvSpPr txBox="1"/>
          </xdr:nvSpPr>
          <xdr:spPr>
            <a:xfrm>
              <a:off x="2842260" y="7583805"/>
              <a:ext cx="1662956" cy="27321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en-US" sz="1100" b="0" i="0">
                  <a:latin typeface="Cambria Math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ru-RU" sz="1100" b="0" i="0">
                  <a:latin typeface="Cambria Math" panose="02040503050406030204" pitchFamily="18" charset="0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𝑥)= </a:t>
              </a:r>
              <a:r>
                <a:rPr lang="en-US" sz="1100" b="0" i="0">
                  <a:latin typeface="Cambria Math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0, 𝑥 ≤1</a:t>
              </a:r>
              <a:r>
                <a:rPr lang="en-US" sz="1100" b="0" i="0">
                  <a:latin typeface="Cambria Math"/>
                </a:rPr>
                <a:t>@</a:t>
              </a:r>
              <a:r>
                <a:rPr lang="ru-RU" b="0" i="0">
                  <a:latin typeface="Cambria Math"/>
                </a:rPr>
                <a:t>16/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1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≤2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ru-RU" b="0" i="0">
                  <a:latin typeface="Cambria Math"/>
                </a:rPr>
                <a:t>23/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2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≤3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ru-RU" b="0" i="0">
                  <a:latin typeface="Cambria Math"/>
                </a:rPr>
                <a:t>45/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3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≤4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ru-RU" b="0" i="0">
                  <a:latin typeface="Cambria Math"/>
                </a:rPr>
                <a:t>57/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4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≤5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ru-RU" b="0" i="0">
                  <a:latin typeface="Cambria Math"/>
                </a:rPr>
                <a:t>60/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5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≤6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ru-RU" b="0" i="0">
                  <a:latin typeface="Cambria Math"/>
                </a:rPr>
                <a:t>88/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6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≤7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1</a:t>
              </a:r>
              <a:r>
                <a:rPr lang="ru-RU" b="0" i="0">
                  <a:latin typeface="Cambria Math"/>
                </a:rPr>
                <a:t>09/</a:t>
              </a:r>
              <a:r>
                <a:rPr lang="en-US" b="0" i="0">
                  <a:latin typeface="Cambria Math" panose="02040503050406030204" pitchFamily="18" charset="0"/>
                </a:rPr>
                <a:t>11</a:t>
              </a:r>
              <a:r>
                <a:rPr lang="en-US" b="0" i="0">
                  <a:latin typeface="Cambria Math"/>
                </a:rPr>
                <a:t>9</a:t>
              </a:r>
              <a:r>
                <a:rPr lang="en-US" b="0" i="0">
                  <a:latin typeface="Cambria Math" panose="02040503050406030204" pitchFamily="18" charset="0"/>
                </a:rPr>
                <a:t>, 7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≤8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1, 𝑥 &gt;8</a:t>
              </a:r>
              <a:r>
                <a:rPr lang="en-US" b="0" i="0">
                  <a:latin typeface="Cambria Math"/>
                </a:rPr>
                <a:t>)┤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1093470</xdr:colOff>
      <xdr:row>27</xdr:row>
      <xdr:rowOff>148590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/>
            <xdr:cNvSpPr txBox="1"/>
          </xdr:nvSpPr>
          <xdr:spPr>
            <a:xfrm>
              <a:off x="1093470" y="5530215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5" name="TextBox 4"/>
            <xdr:cNvSpPr txBox="1"/>
          </xdr:nvSpPr>
          <xdr:spPr>
            <a:xfrm>
              <a:off x="1093470" y="5530215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17</xdr:col>
      <xdr:colOff>403860</xdr:colOff>
      <xdr:row>27</xdr:row>
      <xdr:rowOff>38100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/>
            <xdr:cNvSpPr txBox="1"/>
          </xdr:nvSpPr>
          <xdr:spPr>
            <a:xfrm>
              <a:off x="12131040" y="464820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/>
            <xdr:cNvSpPr txBox="1"/>
          </xdr:nvSpPr>
          <xdr:spPr>
            <a:xfrm>
              <a:off x="12131040" y="464820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2640330</xdr:colOff>
      <xdr:row>14</xdr:row>
      <xdr:rowOff>127635</xdr:rowOff>
    </xdr:from>
    <xdr:ext cx="1955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TextBox 6"/>
            <xdr:cNvSpPr txBox="1"/>
          </xdr:nvSpPr>
          <xdr:spPr>
            <a:xfrm>
              <a:off x="2640330" y="3032760"/>
              <a:ext cx="1955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7" name="TextBox 6"/>
            <xdr:cNvSpPr txBox="1"/>
          </xdr:nvSpPr>
          <xdr:spPr>
            <a:xfrm>
              <a:off x="2640330" y="3032760"/>
              <a:ext cx="1955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𝑚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539115</xdr:colOff>
      <xdr:row>14</xdr:row>
      <xdr:rowOff>57150</xdr:rowOff>
    </xdr:from>
    <xdr:ext cx="1768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/>
            <xdr:cNvSpPr txBox="1"/>
          </xdr:nvSpPr>
          <xdr:spPr>
            <a:xfrm>
              <a:off x="8721090" y="2962275"/>
              <a:ext cx="1768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/>
            <xdr:cNvSpPr txBox="1"/>
          </xdr:nvSpPr>
          <xdr:spPr>
            <a:xfrm>
              <a:off x="8721090" y="2962275"/>
              <a:ext cx="1768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647700</xdr:colOff>
      <xdr:row>4</xdr:row>
      <xdr:rowOff>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TextBox 8"/>
            <xdr:cNvSpPr txBox="1"/>
          </xdr:nvSpPr>
          <xdr:spPr>
            <a:xfrm>
              <a:off x="647700" y="76962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9" name="TextBox 8"/>
            <xdr:cNvSpPr txBox="1"/>
          </xdr:nvSpPr>
          <xdr:spPr>
            <a:xfrm>
              <a:off x="647700" y="76962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655320</xdr:colOff>
      <xdr:row>8</xdr:row>
      <xdr:rowOff>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TextBox 9"/>
            <xdr:cNvSpPr txBox="1"/>
          </xdr:nvSpPr>
          <xdr:spPr>
            <a:xfrm>
              <a:off x="655320" y="150114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0" name="TextBox 9"/>
            <xdr:cNvSpPr txBox="1"/>
          </xdr:nvSpPr>
          <xdr:spPr>
            <a:xfrm>
              <a:off x="655320" y="150114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1173480</xdr:colOff>
      <xdr:row>5</xdr:row>
      <xdr:rowOff>0</xdr:rowOff>
    </xdr:from>
    <xdr:ext cx="195566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TextBox 10"/>
            <xdr:cNvSpPr txBox="1"/>
          </xdr:nvSpPr>
          <xdr:spPr>
            <a:xfrm>
              <a:off x="1173480" y="952500"/>
              <a:ext cx="1955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𝑚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1" name="TextBox 10"/>
            <xdr:cNvSpPr txBox="1"/>
          </xdr:nvSpPr>
          <xdr:spPr>
            <a:xfrm>
              <a:off x="1173480" y="952500"/>
              <a:ext cx="19556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𝑚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1226820</xdr:colOff>
      <xdr:row>9</xdr:row>
      <xdr:rowOff>0</xdr:rowOff>
    </xdr:from>
    <xdr:ext cx="17684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TextBox 11"/>
            <xdr:cNvSpPr txBox="1"/>
          </xdr:nvSpPr>
          <xdr:spPr>
            <a:xfrm>
              <a:off x="1226820" y="1684020"/>
              <a:ext cx="1768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2" name="TextBox 11"/>
            <xdr:cNvSpPr txBox="1"/>
          </xdr:nvSpPr>
          <xdr:spPr>
            <a:xfrm>
              <a:off x="1226820" y="1684020"/>
              <a:ext cx="17684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6</xdr:col>
      <xdr:colOff>601980</xdr:colOff>
      <xdr:row>32</xdr:row>
      <xdr:rowOff>179070</xdr:rowOff>
    </xdr:from>
    <xdr:to>
      <xdr:col>19</xdr:col>
      <xdr:colOff>91440</xdr:colOff>
      <xdr:row>59</xdr:row>
      <xdr:rowOff>7620</xdr:rowOff>
    </xdr:to>
    <xdr:graphicFrame macro="">
      <xdr:nvGraphicFramePr>
        <xdr:cNvPr id="14" name="Диаграмма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0</xdr:col>
      <xdr:colOff>1653540</xdr:colOff>
      <xdr:row>65</xdr:row>
      <xdr:rowOff>0</xdr:rowOff>
    </xdr:from>
    <xdr:ext cx="43563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TextBox 14"/>
            <xdr:cNvSpPr txBox="1"/>
          </xdr:nvSpPr>
          <xdr:spPr>
            <a:xfrm>
              <a:off x="1653540" y="12298680"/>
              <a:ext cx="4356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5" name="TextBox 14"/>
            <xdr:cNvSpPr txBox="1"/>
          </xdr:nvSpPr>
          <xdr:spPr>
            <a:xfrm>
              <a:off x="1653540" y="12298680"/>
              <a:ext cx="4356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i="0">
                  <a:latin typeface="Cambria Math" panose="02040503050406030204" pitchFamily="18" charset="0"/>
                </a:rPr>
                <a:t>𝑀</a:t>
              </a:r>
              <a:r>
                <a:rPr lang="en-US" sz="1100" b="0" i="0">
                  <a:latin typeface="Cambria Math" panose="02040503050406030204" pitchFamily="18" charset="0"/>
                </a:rPr>
                <a:t>(𝑋^2)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1584960</xdr:colOff>
      <xdr:row>66</xdr:row>
      <xdr:rowOff>0</xdr:rowOff>
    </xdr:from>
    <xdr:ext cx="54938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TextBox 15"/>
            <xdr:cNvSpPr txBox="1"/>
          </xdr:nvSpPr>
          <xdr:spPr>
            <a:xfrm>
              <a:off x="1584960" y="12481560"/>
              <a:ext cx="5493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  <m:d>
                          <m:d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6" name="TextBox 15"/>
            <xdr:cNvSpPr txBox="1"/>
          </xdr:nvSpPr>
          <xdr:spPr>
            <a:xfrm>
              <a:off x="1584960" y="12481560"/>
              <a:ext cx="5493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ru-RU" sz="1100" i="0">
                  <a:latin typeface="Cambria Math" panose="02040503050406030204" pitchFamily="18" charset="0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(𝑀(𝑋))</a:t>
              </a:r>
              <a:r>
                <a:rPr lang="ru-RU" sz="1100" b="0" i="0">
                  <a:latin typeface="Cambria Math" panose="02040503050406030204" pitchFamily="18" charset="0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2209800</xdr:colOff>
      <xdr:row>67</xdr:row>
      <xdr:rowOff>19050</xdr:rowOff>
    </xdr:from>
    <xdr:ext cx="111248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TextBox 16"/>
            <xdr:cNvSpPr txBox="1"/>
          </xdr:nvSpPr>
          <xdr:spPr>
            <a:xfrm>
              <a:off x="2209800" y="1270635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7" name="TextBox 16"/>
            <xdr:cNvSpPr txBox="1"/>
          </xdr:nvSpPr>
          <xdr:spPr>
            <a:xfrm>
              <a:off x="2209800" y="1270635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𝑥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1943100</xdr:colOff>
      <xdr:row>70</xdr:row>
      <xdr:rowOff>30480</xdr:rowOff>
    </xdr:from>
    <xdr:ext cx="118109" cy="17960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TextBox 17"/>
            <xdr:cNvSpPr txBox="1"/>
          </xdr:nvSpPr>
          <xdr:spPr>
            <a:xfrm>
              <a:off x="1943100" y="13266420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8" name="TextBox 17"/>
            <xdr:cNvSpPr txBox="1"/>
          </xdr:nvSpPr>
          <xdr:spPr>
            <a:xfrm>
              <a:off x="1943100" y="13266420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𝑑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1272540</xdr:colOff>
      <xdr:row>71</xdr:row>
      <xdr:rowOff>15240</xdr:rowOff>
    </xdr:from>
    <xdr:ext cx="179152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TextBox 18"/>
            <xdr:cNvSpPr txBox="1"/>
          </xdr:nvSpPr>
          <xdr:spPr>
            <a:xfrm>
              <a:off x="1272540" y="1343406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19" name="TextBox 18"/>
            <xdr:cNvSpPr txBox="1"/>
          </xdr:nvSpPr>
          <xdr:spPr>
            <a:xfrm>
              <a:off x="1272540" y="1343406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18</xdr:col>
      <xdr:colOff>525780</xdr:colOff>
      <xdr:row>56</xdr:row>
      <xdr:rowOff>91440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TextBox 19"/>
            <xdr:cNvSpPr txBox="1"/>
          </xdr:nvSpPr>
          <xdr:spPr>
            <a:xfrm>
              <a:off x="14424660" y="1076706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0" name="TextBox 19"/>
            <xdr:cNvSpPr txBox="1"/>
          </xdr:nvSpPr>
          <xdr:spPr>
            <a:xfrm>
              <a:off x="14424660" y="1076706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358140</xdr:colOff>
      <xdr:row>83</xdr:row>
      <xdr:rowOff>167640</xdr:rowOff>
    </xdr:from>
    <xdr:ext cx="15106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TextBox 20"/>
            <xdr:cNvSpPr txBox="1"/>
          </xdr:nvSpPr>
          <xdr:spPr>
            <a:xfrm>
              <a:off x="3253740" y="1582674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1" name="TextBox 20"/>
            <xdr:cNvSpPr txBox="1"/>
          </xdr:nvSpPr>
          <xdr:spPr>
            <a:xfrm>
              <a:off x="3253740" y="15826740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274320</xdr:colOff>
      <xdr:row>84</xdr:row>
      <xdr:rowOff>0</xdr:rowOff>
    </xdr:from>
    <xdr:ext cx="189091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TextBox 21"/>
            <xdr:cNvSpPr txBox="1"/>
          </xdr:nvSpPr>
          <xdr:spPr>
            <a:xfrm>
              <a:off x="4000500" y="15841980"/>
              <a:ext cx="189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2" name="TextBox 21"/>
            <xdr:cNvSpPr txBox="1"/>
          </xdr:nvSpPr>
          <xdr:spPr>
            <a:xfrm>
              <a:off x="4000500" y="15841980"/>
              <a:ext cx="189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365760</xdr:colOff>
      <xdr:row>83</xdr:row>
      <xdr:rowOff>160020</xdr:rowOff>
    </xdr:from>
    <xdr:ext cx="15151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TextBox 22"/>
            <xdr:cNvSpPr txBox="1"/>
          </xdr:nvSpPr>
          <xdr:spPr>
            <a:xfrm>
              <a:off x="4792980" y="15819120"/>
              <a:ext cx="151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𝑝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3" name="TextBox 22"/>
            <xdr:cNvSpPr txBox="1"/>
          </xdr:nvSpPr>
          <xdr:spPr>
            <a:xfrm>
              <a:off x="4792980" y="15819120"/>
              <a:ext cx="15151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𝑝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4</xdr:col>
      <xdr:colOff>259080</xdr:colOff>
      <xdr:row>83</xdr:row>
      <xdr:rowOff>175260</xdr:rowOff>
    </xdr:from>
    <xdr:ext cx="190500" cy="18838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4" name="TextBox 23"/>
            <xdr:cNvSpPr txBox="1"/>
          </xdr:nvSpPr>
          <xdr:spPr>
            <a:xfrm>
              <a:off x="5509260" y="15834360"/>
              <a:ext cx="190500" cy="188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Sup>
                      <m:sSubSupPr>
                        <m:ctrlPr>
                          <a:rPr lang="ru-RU" sz="1100" i="1">
                            <a:latin typeface="Cambria Math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`</m:t>
                        </m:r>
                      </m:sup>
                    </m:sSub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4" name="TextBox 23"/>
            <xdr:cNvSpPr txBox="1"/>
          </xdr:nvSpPr>
          <xdr:spPr>
            <a:xfrm>
              <a:off x="5509260" y="15834360"/>
              <a:ext cx="190500" cy="18838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r>
                <a:rPr lang="ru-RU" sz="1100" b="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`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22860</xdr:colOff>
      <xdr:row>97</xdr:row>
      <xdr:rowOff>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5" name="TextBox 24"/>
            <xdr:cNvSpPr txBox="1"/>
          </xdr:nvSpPr>
          <xdr:spPr>
            <a:xfrm>
              <a:off x="2918460" y="1821942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5" name="TextBox 24"/>
            <xdr:cNvSpPr txBox="1"/>
          </xdr:nvSpPr>
          <xdr:spPr>
            <a:xfrm>
              <a:off x="2918460" y="1821942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22860</xdr:colOff>
      <xdr:row>97</xdr:row>
      <xdr:rowOff>175260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6" name="TextBox 25"/>
            <xdr:cNvSpPr txBox="1"/>
          </xdr:nvSpPr>
          <xdr:spPr>
            <a:xfrm>
              <a:off x="2918460" y="1839468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6" name="TextBox 25"/>
            <xdr:cNvSpPr txBox="1"/>
          </xdr:nvSpPr>
          <xdr:spPr>
            <a:xfrm>
              <a:off x="2918460" y="1839468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22860</xdr:colOff>
      <xdr:row>100</xdr:row>
      <xdr:rowOff>7620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7" name="TextBox 26"/>
            <xdr:cNvSpPr txBox="1"/>
          </xdr:nvSpPr>
          <xdr:spPr>
            <a:xfrm>
              <a:off x="2918460" y="1859280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7" name="TextBox 26"/>
            <xdr:cNvSpPr txBox="1"/>
          </xdr:nvSpPr>
          <xdr:spPr>
            <a:xfrm>
              <a:off x="2918460" y="1859280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594360</xdr:colOff>
      <xdr:row>100</xdr:row>
      <xdr:rowOff>0</xdr:rowOff>
    </xdr:from>
    <xdr:ext cx="185051" cy="17536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8" name="TextBox 27"/>
            <xdr:cNvSpPr txBox="1"/>
          </xdr:nvSpPr>
          <xdr:spPr>
            <a:xfrm>
              <a:off x="3489960" y="1876806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8" name="TextBox 27"/>
            <xdr:cNvSpPr txBox="1"/>
          </xdr:nvSpPr>
          <xdr:spPr>
            <a:xfrm>
              <a:off x="3489960" y="1876806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 panose="02040503050406030204" pitchFamily="18" charset="0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11</xdr:col>
      <xdr:colOff>180975</xdr:colOff>
      <xdr:row>77</xdr:row>
      <xdr:rowOff>152400</xdr:rowOff>
    </xdr:from>
    <xdr:to>
      <xdr:col>23</xdr:col>
      <xdr:colOff>356235</xdr:colOff>
      <xdr:row>102</xdr:row>
      <xdr:rowOff>133350</xdr:rowOff>
    </xdr:to>
    <xdr:graphicFrame macro="">
      <xdr:nvGraphicFramePr>
        <xdr:cNvPr id="29" name="Диаграмма 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0.05316</cdr:x>
      <cdr:y>0.92111</cdr:y>
    </cdr:from>
    <cdr:to>
      <cdr:x>0.084</cdr:x>
      <cdr:y>0.98138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4"/>
            <cdr:cNvSpPr txBox="1"/>
          </cdr:nvSpPr>
          <cdr:spPr>
            <a:xfrm xmlns:a="http://schemas.openxmlformats.org/drawingml/2006/main">
              <a:off x="260350" y="2632075"/>
              <a:ext cx="151067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cdr:txBody>
        </cdr:sp>
      </mc:Choice>
      <mc:Fallback xmlns="">
        <cdr:sp macro="" textlink="">
          <cdr:nvSpPr>
            <cdr:cNvPr id="2" name="TextBox 4"/>
            <cdr:cNvSpPr txBox="1"/>
          </cdr:nvSpPr>
          <cdr:spPr>
            <a:xfrm xmlns:a="http://schemas.openxmlformats.org/drawingml/2006/main">
              <a:off x="260350" y="2632075"/>
              <a:ext cx="151067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cdr:txBody>
        </cdr:sp>
      </mc:Fallback>
    </mc:AlternateContent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0.01408</cdr:x>
      <cdr:y>0.04028</cdr:y>
    </cdr:from>
    <cdr:to>
      <cdr:x>0.07668</cdr:x>
      <cdr:y>0.11806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68580" y="110490"/>
          <a:ext cx="30480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  <cdr:relSizeAnchor xmlns:cdr="http://schemas.openxmlformats.org/drawingml/2006/chartDrawing">
    <cdr:from>
      <cdr:x>0.01408</cdr:x>
      <cdr:y>0.04028</cdr:y>
    </cdr:from>
    <cdr:to>
      <cdr:x>0.07668</cdr:x>
      <cdr:y>0.11806</cdr:y>
    </cdr:to>
    <cdr:sp macro="" textlink="">
      <cdr:nvSpPr>
        <cdr:cNvPr id="3" name="TextBox 1"/>
        <cdr:cNvSpPr txBox="1"/>
      </cdr:nvSpPr>
      <cdr:spPr>
        <a:xfrm xmlns:a="http://schemas.openxmlformats.org/drawingml/2006/main">
          <a:off x="68580" y="110490"/>
          <a:ext cx="304800" cy="2133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ru-RU" sz="1100"/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0.02206</cdr:x>
      <cdr:y>0.02665</cdr:y>
    </cdr:from>
    <cdr:to>
      <cdr:x>0.0457</cdr:x>
      <cdr:y>0.06278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7"/>
            <cdr:cNvSpPr txBox="1"/>
          </cdr:nvSpPr>
          <cdr:spPr>
            <a:xfrm xmlns:a="http://schemas.openxmlformats.org/drawingml/2006/main">
              <a:off x="165100" y="127000"/>
              <a:ext cx="17684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cdr:txBody>
        </cdr:sp>
      </mc:Choice>
      <mc:Fallback xmlns="">
        <cdr:sp macro="" textlink="">
          <cdr:nvSpPr>
            <cdr:cNvPr id="2" name="TextBox 7"/>
            <cdr:cNvSpPr txBox="1"/>
          </cdr:nvSpPr>
          <cdr:spPr>
            <a:xfrm xmlns:a="http://schemas.openxmlformats.org/drawingml/2006/main">
              <a:off x="165100" y="127000"/>
              <a:ext cx="17684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cdr:txBody>
        </cdr:sp>
      </mc:Fallback>
    </mc:AlternateContent>
  </cdr:relSizeAnchor>
  <cdr:relSizeAnchor xmlns:cdr="http://schemas.openxmlformats.org/drawingml/2006/chartDrawing">
    <cdr:from>
      <cdr:x>0.02206</cdr:x>
      <cdr:y>0.02665</cdr:y>
    </cdr:from>
    <cdr:to>
      <cdr:x>0.0457</cdr:x>
      <cdr:y>0.06278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3" name="TextBox 7"/>
            <cdr:cNvSpPr txBox="1"/>
          </cdr:nvSpPr>
          <cdr:spPr>
            <a:xfrm xmlns:a="http://schemas.openxmlformats.org/drawingml/2006/main">
              <a:off x="165100" y="127000"/>
              <a:ext cx="17684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cdr:txBody>
        </cdr:sp>
      </mc:Choice>
      <mc:Fallback xmlns="">
        <cdr:sp macro="" textlink="">
          <cdr:nvSpPr>
            <cdr:cNvPr id="2" name="TextBox 7"/>
            <cdr:cNvSpPr txBox="1"/>
          </cdr:nvSpPr>
          <cdr:spPr>
            <a:xfrm xmlns:a="http://schemas.openxmlformats.org/drawingml/2006/main">
              <a:off x="165100" y="127000"/>
              <a:ext cx="17684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cdr:txBody>
        </cdr:sp>
      </mc:Fallback>
    </mc:AlternateContent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0.02206</cdr:x>
      <cdr:y>0.02665</cdr:y>
    </cdr:from>
    <cdr:to>
      <cdr:x>0.0457</cdr:x>
      <cdr:y>0.06278</cdr:y>
    </cdr:to>
    <mc:AlternateContent xmlns:mc="http://schemas.openxmlformats.org/markup-compatibility/2006" xmlns:a14="http://schemas.microsoft.com/office/drawing/2010/main">
      <mc:Choice Requires="a14">
        <cdr:sp macro="" textlink="">
          <cdr:nvSpPr>
            <cdr:cNvPr id="2" name="TextBox 7"/>
            <cdr:cNvSpPr txBox="1"/>
          </cdr:nvSpPr>
          <cdr:spPr>
            <a:xfrm xmlns:a="http://schemas.openxmlformats.org/drawingml/2006/main">
              <a:off x="165100" y="127000"/>
              <a:ext cx="17684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cdr:txBody>
        </cdr:sp>
      </mc:Choice>
      <mc:Fallback xmlns="">
        <cdr:sp macro="" textlink="">
          <cdr:nvSpPr>
            <cdr:cNvPr id="2" name="TextBox 7"/>
            <cdr:cNvSpPr txBox="1"/>
          </cdr:nvSpPr>
          <cdr:spPr>
            <a:xfrm xmlns:a="http://schemas.openxmlformats.org/drawingml/2006/main">
              <a:off x="165100" y="127000"/>
              <a:ext cx="176843" cy="172227"/>
            </a:xfrm>
            <a:prstGeom xmlns:a="http://schemas.openxmlformats.org/drawingml/2006/main" prst="rect">
              <a:avLst/>
            </a:prstGeom>
            <a:noFill xmlns:a="http://schemas.openxmlformats.org/drawingml/2006/main"/>
          </cdr:spPr>
          <cdr:style>
            <a:lnRef xmlns:a="http://schemas.openxmlformats.org/drawingml/2006/main" idx="0">
              <a:scrgbClr r="0" g="0" b="0"/>
            </a:lnRef>
            <a:fillRef xmlns:a="http://schemas.openxmlformats.org/drawingml/2006/main" idx="0">
              <a:scrgbClr r="0" g="0" b="0"/>
            </a:fillRef>
            <a:effectRef xmlns:a="http://schemas.openxmlformats.org/drawingml/2006/main" idx="0">
              <a:scrgbClr r="0" g="0" b="0"/>
            </a:effectRef>
            <a:fontRef xmlns:a="http://schemas.openxmlformats.org/drawingml/2006/main" idx="minor">
              <a:schemeClr val="tx1"/>
            </a:fontRef>
          </cdr:style>
          <cdr:txBody>
            <a:bodyPr xmlns:a="http://schemas.openxmlformats.org/drawingml/2006/main" wrap="none" lIns="0" tIns="0" rIns="0" bIns="0" rtlCol="0" anchor="t">
              <a:spAutoFit/>
            </a:bodyPr>
            <a:lstStyle xmlns:a="http://schemas.openxmlformats.org/drawingml/2006/main">
              <a:lvl1pPr marL="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1pPr>
              <a:lvl2pPr marL="457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2pPr>
              <a:lvl3pPr marL="914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3pPr>
              <a:lvl4pPr marL="1371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4pPr>
              <a:lvl5pPr marL="18288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5pPr>
              <a:lvl6pPr marL="22860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6pPr>
              <a:lvl7pPr marL="27432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7pPr>
              <a:lvl8pPr marL="32004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8pPr>
              <a:lvl9pPr marL="3657600" indent="0">
                <a:defRPr sz="110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lvl9pPr>
            </a:lstStyle>
            <a:p xmlns:a="http://schemas.openxmlformats.org/drawingml/2006/main">
              <a:pPr/>
              <a:r>
                <a:rPr lang="en-US" sz="1100" b="0" i="0">
                  <a:latin typeface="Cambria Math" panose="02040503050406030204" pitchFamily="18" charset="0"/>
                </a:rPr>
                <a:t>𝑤</a:t>
              </a:r>
              <a:r>
                <a:rPr lang="ru-RU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cdr:txBody>
        </cdr:sp>
      </mc:Fallback>
    </mc:AlternateContent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7620</xdr:colOff>
      <xdr:row>26</xdr:row>
      <xdr:rowOff>179070</xdr:rowOff>
    </xdr:from>
    <xdr:to>
      <xdr:col>11</xdr:col>
      <xdr:colOff>15240</xdr:colOff>
      <xdr:row>49</xdr:row>
      <xdr:rowOff>137160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</xdr:col>
      <xdr:colOff>22860</xdr:colOff>
      <xdr:row>55</xdr:row>
      <xdr:rowOff>156210</xdr:rowOff>
    </xdr:from>
    <xdr:ext cx="2741456" cy="153543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/>
            <xdr:cNvSpPr txBox="1"/>
          </xdr:nvSpPr>
          <xdr:spPr>
            <a:xfrm>
              <a:off x="632460" y="10633710"/>
              <a:ext cx="2741456" cy="15354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𝐹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∗</m:t>
                        </m:r>
                      </m:sup>
                    </m:sSup>
                    <m:d>
                      <m:dPr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n-US" sz="1100" b="0" i="1">
                        <a:latin typeface="Cambria Math" panose="02040503050406030204" pitchFamily="18" charset="0"/>
                      </a:rPr>
                      <m:t>= </m:t>
                    </m:r>
                    <m:d>
                      <m:dPr>
                        <m:begChr m:val="{"/>
                        <m:endChr m:val=""/>
                        <m:ctrlPr>
                          <a:rPr lang="en-US" sz="1100" b="0" i="1">
                            <a:latin typeface="Cambria Math"/>
                          </a:rPr>
                        </m:ctrlPr>
                      </m:dPr>
                      <m:e>
                        <m:eqArr>
                          <m:eqArr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eqArr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0, 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≤</m:t>
                            </m:r>
                            <m:r>
                              <a:rPr lang="ru-RU" sz="1100" b="0" i="1">
                                <a:latin typeface="Cambria Math"/>
                                <a:ea typeface="Cambria Math" panose="02040503050406030204" pitchFamily="18" charset="0"/>
                              </a:rPr>
                              <m:t>−6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0,35 , </m:t>
                            </m:r>
                            <m:r>
                              <a:rPr lang="ru-RU" b="0" i="1">
                                <a:latin typeface="Cambria Math"/>
                              </a:rPr>
                              <m:t> −6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≤−1,95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0,47 , 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−1,95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 ≤2,11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0,565 , 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</m:t>
                            </m:r>
                            <m:r>
                              <a:rPr lang="en-US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/>
                                <a:ea typeface="+mn-ea"/>
                                <a:cs typeface="+mn-cs"/>
                              </a:rPr>
                              <m:t>2,11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≤6,16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0,642 , 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6,16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≤</m:t>
                            </m:r>
                            <m:r>
                              <a:rPr lang="en-US" b="0" i="1">
                                <a:latin typeface="Cambria Math"/>
                                <a:ea typeface="Cambria Math" panose="02040503050406030204" pitchFamily="18" charset="0"/>
                              </a:rPr>
                              <m:t>10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,21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0,822 , 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10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,21&lt;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≤14,27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0,922 , 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14,27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≤18,32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0,965, 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18,32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≤22,37</m:t>
                            </m:r>
                          </m:e>
                          <m:e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1, </m:t>
                            </m:r>
                            <m:r>
                              <a:rPr lang="en-US" b="0" i="1">
                                <a:latin typeface="Cambria Math"/>
                              </a:rPr>
                              <m:t> 22,37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&lt;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b="0" i="1">
                                <a:latin typeface="Cambria Math" panose="02040503050406030204" pitchFamily="18" charset="0"/>
                              </a:rPr>
                              <m:t> ≤26,43</m:t>
                            </m:r>
                          </m:e>
                        </m:eqArr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3" name="TextBox 2"/>
            <xdr:cNvSpPr txBox="1"/>
          </xdr:nvSpPr>
          <xdr:spPr>
            <a:xfrm>
              <a:off x="632460" y="10633710"/>
              <a:ext cx="2741456" cy="153543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𝐹</a:t>
              </a:r>
              <a:r>
                <a:rPr lang="ru-RU" sz="1100" b="0" i="0">
                  <a:latin typeface="Cambria Math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∗</a:t>
              </a:r>
              <a:r>
                <a:rPr lang="en-US" sz="1100" b="0" i="0">
                  <a:latin typeface="Cambria Math"/>
                </a:rPr>
                <a:t> (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en-US" sz="1100" b="0" i="0">
                  <a:latin typeface="Cambria Math"/>
                </a:rPr>
                <a:t>{█(</a:t>
              </a:r>
              <a:r>
                <a:rPr lang="en-US" sz="1100" b="0" i="0">
                  <a:latin typeface="Cambria Math" panose="02040503050406030204" pitchFamily="18" charset="0"/>
                </a:rPr>
                <a:t>0, 𝑥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r>
                <a:rPr lang="ru-RU" sz="1100" b="0" i="0">
                  <a:latin typeface="Cambria Math"/>
                  <a:ea typeface="Cambria Math" panose="02040503050406030204" pitchFamily="18" charset="0"/>
                </a:rPr>
                <a:t>−6@</a:t>
              </a:r>
              <a:r>
                <a:rPr lang="en-US" b="0" i="0">
                  <a:latin typeface="Cambria Math" panose="02040503050406030204" pitchFamily="18" charset="0"/>
                </a:rPr>
                <a:t>0,35 , </a:t>
              </a:r>
              <a:r>
                <a:rPr lang="ru-RU" b="0" i="0">
                  <a:latin typeface="Cambria Math"/>
                </a:rPr>
                <a:t> −6</a:t>
              </a:r>
              <a:r>
                <a:rPr lang="en-US" b="0" i="0">
                  <a:latin typeface="Cambria Math" panose="02040503050406030204" pitchFamily="18" charset="0"/>
                </a:rPr>
                <a:t>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≤−1,95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0,47 , </a:t>
              </a:r>
              <a:r>
                <a:rPr lang="en-US" b="0" i="0">
                  <a:latin typeface="Cambria Math"/>
                </a:rPr>
                <a:t> −1,95</a:t>
              </a:r>
              <a:r>
                <a:rPr lang="en-US" b="0" i="0">
                  <a:latin typeface="Cambria Math" panose="02040503050406030204" pitchFamily="18" charset="0"/>
                </a:rPr>
                <a:t> 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&lt;𝑥 ≤2,11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0,565 , </a:t>
              </a:r>
              <a:r>
                <a:rPr lang="en-US" b="0" i="0">
                  <a:latin typeface="Cambria Math"/>
                </a:rPr>
                <a:t> 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Cambria Math"/>
                  <a:ea typeface="+mn-ea"/>
                  <a:cs typeface="+mn-cs"/>
                </a:rPr>
                <a:t>2,11</a:t>
              </a:r>
              <a:r>
                <a:rPr lang="en-US" b="0" i="0">
                  <a:latin typeface="Cambria Math" panose="02040503050406030204" pitchFamily="18" charset="0"/>
                </a:rPr>
                <a:t>&lt;𝑥 ≤6,16</a:t>
              </a:r>
              <a:r>
                <a:rPr lang="en-US" b="0" i="0">
                  <a:latin typeface="Cambria Math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0,642 , </a:t>
              </a:r>
              <a:r>
                <a:rPr lang="en-US" b="0" i="0">
                  <a:latin typeface="Cambria Math"/>
                </a:rPr>
                <a:t> 6,16</a:t>
              </a:r>
              <a:r>
                <a:rPr lang="en-US" b="0" i="0">
                  <a:latin typeface="Cambria Math" panose="02040503050406030204" pitchFamily="18" charset="0"/>
                </a:rPr>
                <a:t>&lt;𝑥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≤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10</a:t>
              </a:r>
              <a:r>
                <a:rPr lang="en-US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,21</a:t>
              </a:r>
              <a:r>
                <a:rPr lang="en-US" b="0" i="0">
                  <a:latin typeface="Cambria Math"/>
                  <a:ea typeface="Cambria Math" panose="02040503050406030204" pitchFamily="18" charset="0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0,822 , </a:t>
              </a:r>
              <a:r>
                <a:rPr lang="en-US" b="0" i="0">
                  <a:latin typeface="Cambria Math"/>
                </a:rPr>
                <a:t> 10</a:t>
              </a:r>
              <a:r>
                <a:rPr lang="en-US" b="0" i="0">
                  <a:latin typeface="Cambria Math" panose="02040503050406030204" pitchFamily="18" charset="0"/>
                </a:rPr>
                <a:t>,21&lt;𝑥 ≤14,27</a:t>
              </a:r>
              <a:r>
                <a:rPr lang="en-US" b="0" i="0">
                  <a:latin typeface="Cambria Math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0,922 , </a:t>
              </a:r>
              <a:r>
                <a:rPr lang="en-US" b="0" i="0">
                  <a:latin typeface="Cambria Math"/>
                </a:rPr>
                <a:t> 14,27</a:t>
              </a:r>
              <a:r>
                <a:rPr lang="en-US" b="0" i="0">
                  <a:latin typeface="Cambria Math" panose="02040503050406030204" pitchFamily="18" charset="0"/>
                </a:rPr>
                <a:t>&lt;𝑥 ≤18,32</a:t>
              </a:r>
              <a:r>
                <a:rPr lang="en-US" b="0" i="0">
                  <a:latin typeface="Cambria Math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0,965, </a:t>
              </a:r>
              <a:r>
                <a:rPr lang="en-US" b="0" i="0">
                  <a:latin typeface="Cambria Math"/>
                </a:rPr>
                <a:t> 18,32</a:t>
              </a:r>
              <a:r>
                <a:rPr lang="en-US" b="0" i="0">
                  <a:latin typeface="Cambria Math" panose="02040503050406030204" pitchFamily="18" charset="0"/>
                </a:rPr>
                <a:t>&lt;𝑥 ≤22,37</a:t>
              </a:r>
              <a:r>
                <a:rPr lang="en-US" b="0" i="0">
                  <a:latin typeface="Cambria Math"/>
                </a:rPr>
                <a:t>@</a:t>
              </a:r>
              <a:r>
                <a:rPr lang="en-US" b="0" i="0">
                  <a:latin typeface="Cambria Math" panose="02040503050406030204" pitchFamily="18" charset="0"/>
                </a:rPr>
                <a:t>1, </a:t>
              </a:r>
              <a:r>
                <a:rPr lang="en-US" b="0" i="0">
                  <a:latin typeface="Cambria Math"/>
                </a:rPr>
                <a:t> 22,37</a:t>
              </a:r>
              <a:r>
                <a:rPr lang="en-US" b="0" i="0">
                  <a:latin typeface="Cambria Math" panose="02040503050406030204" pitchFamily="18" charset="0"/>
                </a:rPr>
                <a:t>&lt;𝑥 ≤26,43</a:t>
              </a:r>
              <a:r>
                <a:rPr lang="en-US" b="0" i="0">
                  <a:latin typeface="Cambria Math"/>
                </a:rPr>
                <a:t>)┤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1653540</xdr:colOff>
      <xdr:row>74</xdr:row>
      <xdr:rowOff>0</xdr:rowOff>
    </xdr:from>
    <xdr:ext cx="435632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/>
            <xdr:cNvSpPr txBox="1"/>
          </xdr:nvSpPr>
          <xdr:spPr>
            <a:xfrm>
              <a:off x="605790" y="14097000"/>
              <a:ext cx="4356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𝑀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(</m:t>
                    </m:r>
                    <m:sSup>
                      <m:sSupPr>
                        <m:ctrlPr>
                          <a:rPr lang="en-US" sz="1100" b="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𝑋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4" name="TextBox 3"/>
            <xdr:cNvSpPr txBox="1"/>
          </xdr:nvSpPr>
          <xdr:spPr>
            <a:xfrm>
              <a:off x="605790" y="14097000"/>
              <a:ext cx="43563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𝑀</a:t>
              </a:r>
              <a:r>
                <a:rPr lang="en-US" sz="1100" b="0" i="0">
                  <a:latin typeface="Cambria Math" panose="02040503050406030204" pitchFamily="18" charset="0"/>
                </a:rPr>
                <a:t>(𝑋</a:t>
              </a:r>
              <a:r>
                <a:rPr lang="en-US" sz="1100" b="0" i="0">
                  <a:latin typeface="Cambria Math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2)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1584960</xdr:colOff>
      <xdr:row>75</xdr:row>
      <xdr:rowOff>0</xdr:rowOff>
    </xdr:from>
    <xdr:ext cx="54938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" name="TextBox 4"/>
            <xdr:cNvSpPr txBox="1"/>
          </xdr:nvSpPr>
          <xdr:spPr>
            <a:xfrm>
              <a:off x="613410" y="14287500"/>
              <a:ext cx="5493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(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  <m:d>
                          <m:dPr>
                            <m:ctrlPr>
                              <a:rPr lang="en-US" sz="1100" b="0" i="1">
                                <a:latin typeface="Cambria Math"/>
                              </a:rPr>
                            </m:ctrlPr>
                          </m:d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𝑋</m:t>
                            </m:r>
                          </m:e>
                        </m:d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)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5" name="TextBox 4"/>
            <xdr:cNvSpPr txBox="1"/>
          </xdr:nvSpPr>
          <xdr:spPr>
            <a:xfrm>
              <a:off x="613410" y="14287500"/>
              <a:ext cx="54938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ru-RU" sz="1100" i="0">
                  <a:latin typeface="Cambria Math"/>
                </a:rPr>
                <a:t>〖</a:t>
              </a:r>
              <a:r>
                <a:rPr lang="en-US" sz="1100" b="0" i="0">
                  <a:latin typeface="Cambria Math" panose="02040503050406030204" pitchFamily="18" charset="0"/>
                </a:rPr>
                <a:t>(𝑀</a:t>
              </a:r>
              <a:r>
                <a:rPr lang="en-US" sz="1100" b="0" i="0">
                  <a:latin typeface="Cambria Math"/>
                </a:rPr>
                <a:t>(</a:t>
              </a:r>
              <a:r>
                <a:rPr lang="en-US" sz="1100" b="0" i="0">
                  <a:latin typeface="Cambria Math" panose="02040503050406030204" pitchFamily="18" charset="0"/>
                </a:rPr>
                <a:t>𝑋</a:t>
              </a:r>
              <a:r>
                <a:rPr lang="en-US" sz="1100" b="0" i="0">
                  <a:latin typeface="Cambria Math"/>
                </a:rPr>
                <a:t>)</a:t>
              </a:r>
              <a:r>
                <a:rPr lang="en-US" sz="1100" b="0" i="0">
                  <a:latin typeface="Cambria Math" panose="02040503050406030204" pitchFamily="18" charset="0"/>
                </a:rPr>
                <a:t>)</a:t>
              </a:r>
              <a:r>
                <a:rPr lang="ru-RU" sz="1100" b="0" i="0">
                  <a:latin typeface="Cambria Math"/>
                </a:rPr>
                <a:t>〗^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2209800</xdr:colOff>
      <xdr:row>76</xdr:row>
      <xdr:rowOff>19050</xdr:rowOff>
    </xdr:from>
    <xdr:ext cx="11124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" name="TextBox 5"/>
            <xdr:cNvSpPr txBox="1"/>
          </xdr:nvSpPr>
          <xdr:spPr>
            <a:xfrm>
              <a:off x="609600" y="1449705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6" name="TextBox 5"/>
            <xdr:cNvSpPr txBox="1"/>
          </xdr:nvSpPr>
          <xdr:spPr>
            <a:xfrm>
              <a:off x="609600" y="14497050"/>
              <a:ext cx="111248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b="0" i="0">
                  <a:latin typeface="Cambria Math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1943100</xdr:colOff>
      <xdr:row>79</xdr:row>
      <xdr:rowOff>30480</xdr:rowOff>
    </xdr:from>
    <xdr:ext cx="118109" cy="1796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/>
            <xdr:cNvSpPr txBox="1"/>
          </xdr:nvSpPr>
          <xdr:spPr>
            <a:xfrm>
              <a:off x="609600" y="15079980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acc>
                      <m:accPr>
                        <m:chr m:val="̅"/>
                        <m:ctrlPr>
                          <a:rPr lang="en-US" sz="1100" b="0" i="1">
                            <a:latin typeface="Cambria Math"/>
                          </a:rPr>
                        </m:ctrlPr>
                      </m:acc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𝑑</m:t>
                        </m:r>
                      </m:e>
                    </m:acc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7" name="TextBox 6"/>
            <xdr:cNvSpPr txBox="1"/>
          </xdr:nvSpPr>
          <xdr:spPr>
            <a:xfrm>
              <a:off x="609600" y="15079980"/>
              <a:ext cx="118109" cy="17960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𝑑</a:t>
              </a:r>
              <a:r>
                <a:rPr lang="en-US" sz="1100" b="0" i="0">
                  <a:latin typeface="Cambria Math"/>
                </a:rPr>
                <a:t> ̅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0</xdr:col>
      <xdr:colOff>1272540</xdr:colOff>
      <xdr:row>80</xdr:row>
      <xdr:rowOff>15240</xdr:rowOff>
    </xdr:from>
    <xdr:ext cx="179152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/>
            <xdr:cNvSpPr txBox="1"/>
          </xdr:nvSpPr>
          <xdr:spPr>
            <a:xfrm>
              <a:off x="605790" y="1525524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𝑆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/>
            <xdr:cNvSpPr txBox="1"/>
          </xdr:nvSpPr>
          <xdr:spPr>
            <a:xfrm>
              <a:off x="605790" y="15255240"/>
              <a:ext cx="179152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𝑆</a:t>
              </a:r>
              <a:r>
                <a:rPr lang="ru-RU" sz="1100" b="0" i="0">
                  <a:latin typeface="Cambria Math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8</xdr:col>
      <xdr:colOff>310244</xdr:colOff>
      <xdr:row>68</xdr:row>
      <xdr:rowOff>84908</xdr:rowOff>
    </xdr:from>
    <xdr:ext cx="15106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" name="TextBox 8"/>
            <xdr:cNvSpPr txBox="1"/>
          </xdr:nvSpPr>
          <xdr:spPr>
            <a:xfrm>
              <a:off x="5187044" y="13038908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9" name="TextBox 8"/>
            <xdr:cNvSpPr txBox="1"/>
          </xdr:nvSpPr>
          <xdr:spPr>
            <a:xfrm>
              <a:off x="5187044" y="13038908"/>
              <a:ext cx="15106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10</xdr:col>
      <xdr:colOff>327660</xdr:colOff>
      <xdr:row>45</xdr:row>
      <xdr:rowOff>167640</xdr:rowOff>
    </xdr:from>
    <xdr:to>
      <xdr:col>11</xdr:col>
      <xdr:colOff>22860</xdr:colOff>
      <xdr:row>49</xdr:row>
      <xdr:rowOff>129540</xdr:rowOff>
    </xdr:to>
    <xdr:sp macro="" textlink="">
      <xdr:nvSpPr>
        <xdr:cNvPr id="10" name="TextBox 9"/>
        <xdr:cNvSpPr txBox="1"/>
      </xdr:nvSpPr>
      <xdr:spPr>
        <a:xfrm>
          <a:off x="6423660" y="8740140"/>
          <a:ext cx="304800" cy="723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vert270" wrap="square" rtlCol="0" anchor="t"/>
        <a:lstStyle/>
        <a:p>
          <a:r>
            <a:rPr lang="ru-RU" sz="1100"/>
            <a:t>Интервал</a:t>
          </a:r>
        </a:p>
      </xdr:txBody>
    </xdr:sp>
    <xdr:clientData/>
  </xdr:twoCellAnchor>
  <xdr:oneCellAnchor>
    <xdr:from>
      <xdr:col>1</xdr:col>
      <xdr:colOff>480060</xdr:colOff>
      <xdr:row>120</xdr:row>
      <xdr:rowOff>175260</xdr:rowOff>
    </xdr:from>
    <xdr:ext cx="220701" cy="1847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/>
            <xdr:cNvSpPr txBox="1"/>
          </xdr:nvSpPr>
          <xdr:spPr>
            <a:xfrm>
              <a:off x="1089660" y="23035260"/>
              <a:ext cx="22070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b>
                        <m:r>
                          <a:rPr lang="en-US" sz="1100" b="0" i="1">
                            <a:latin typeface="Cambria Math"/>
                          </a:rPr>
                          <m:t>𝑐</m:t>
                        </m:r>
                        <m:r>
                          <a:rPr lang="ru-RU" sz="1100" b="0" i="1">
                            <a:latin typeface="Cambria Math"/>
                          </a:rPr>
                          <m:t>р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1" name="TextBox 10"/>
            <xdr:cNvSpPr txBox="1"/>
          </xdr:nvSpPr>
          <xdr:spPr>
            <a:xfrm>
              <a:off x="1089660" y="23035260"/>
              <a:ext cx="220701" cy="18473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/>
                </a:rPr>
                <a:t>𝑐</a:t>
              </a:r>
              <a:r>
                <a:rPr lang="ru-RU" sz="1100" b="0" i="0">
                  <a:latin typeface="Cambria Math"/>
                </a:rPr>
                <a:t>р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6</xdr:col>
      <xdr:colOff>370691</xdr:colOff>
      <xdr:row>118</xdr:row>
      <xdr:rowOff>167640</xdr:rowOff>
    </xdr:from>
    <xdr:ext cx="65" cy="172227"/>
    <xdr:sp macro="" textlink="">
      <xdr:nvSpPr>
        <xdr:cNvPr id="12" name="TextBox 11"/>
        <xdr:cNvSpPr txBox="1"/>
      </xdr:nvSpPr>
      <xdr:spPr>
        <a:xfrm>
          <a:off x="4028291" y="2264664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7</xdr:col>
      <xdr:colOff>534745</xdr:colOff>
      <xdr:row>119</xdr:row>
      <xdr:rowOff>63201</xdr:rowOff>
    </xdr:from>
    <xdr:ext cx="65" cy="172227"/>
    <xdr:sp macro="" textlink="">
      <xdr:nvSpPr>
        <xdr:cNvPr id="13" name="TextBox 12"/>
        <xdr:cNvSpPr txBox="1"/>
      </xdr:nvSpPr>
      <xdr:spPr>
        <a:xfrm>
          <a:off x="4801945" y="22732701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oneCellAnchor>
    <xdr:from>
      <xdr:col>3</xdr:col>
      <xdr:colOff>228600</xdr:colOff>
      <xdr:row>121</xdr:row>
      <xdr:rowOff>7620</xdr:rowOff>
    </xdr:from>
    <xdr:ext cx="18909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4" name="TextBox 13"/>
            <xdr:cNvSpPr txBox="1"/>
          </xdr:nvSpPr>
          <xdr:spPr>
            <a:xfrm>
              <a:off x="2057400" y="23058120"/>
              <a:ext cx="189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4" name="TextBox 13"/>
            <xdr:cNvSpPr txBox="1"/>
          </xdr:nvSpPr>
          <xdr:spPr>
            <a:xfrm>
              <a:off x="2057400" y="23058120"/>
              <a:ext cx="18909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𝑀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2</xdr:col>
      <xdr:colOff>582706</xdr:colOff>
      <xdr:row>120</xdr:row>
      <xdr:rowOff>157331</xdr:rowOff>
    </xdr:from>
    <xdr:ext cx="13093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1801906" y="23017331"/>
              <a:ext cx="1309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b>
                      <m:sSubPr>
                        <m:ctrlPr>
                          <a:rPr lang="ru-RU" sz="1100" i="1">
                            <a:latin typeface="Cambria Math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/>
                          </a:rPr>
                          <m:t>𝑡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sub>
                    </m:sSub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1801906" y="23017331"/>
              <a:ext cx="13093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/>
                </a:rPr>
                <a:t>𝑡</a:t>
              </a:r>
              <a:r>
                <a:rPr lang="ru-RU" sz="1100" b="0" i="0">
                  <a:latin typeface="Cambria Math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𝑖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134</xdr:row>
      <xdr:rowOff>7620</xdr:rowOff>
    </xdr:from>
    <xdr:ext cx="18505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662940" y="2553462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662940" y="2553462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53340</xdr:colOff>
      <xdr:row>135</xdr:row>
      <xdr:rowOff>0</xdr:rowOff>
    </xdr:from>
    <xdr:ext cx="18505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662940" y="2571750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662940" y="2571750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15240</xdr:colOff>
      <xdr:row>137</xdr:row>
      <xdr:rowOff>15240</xdr:rowOff>
    </xdr:from>
    <xdr:ext cx="18505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8" name="TextBox 17"/>
            <xdr:cNvSpPr txBox="1"/>
          </xdr:nvSpPr>
          <xdr:spPr>
            <a:xfrm>
              <a:off x="624840" y="2611374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8" name="TextBox 17"/>
            <xdr:cNvSpPr txBox="1"/>
          </xdr:nvSpPr>
          <xdr:spPr>
            <a:xfrm>
              <a:off x="624840" y="2611374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</xdr:col>
      <xdr:colOff>693420</xdr:colOff>
      <xdr:row>137</xdr:row>
      <xdr:rowOff>0</xdr:rowOff>
    </xdr:from>
    <xdr:ext cx="185051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9" name="TextBox 18"/>
            <xdr:cNvSpPr txBox="1"/>
          </xdr:nvSpPr>
          <xdr:spPr>
            <a:xfrm>
              <a:off x="1217295" y="2609850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ru-RU" sz="1100" i="1">
                            <a:latin typeface="Cambria Math"/>
                          </a:rPr>
                        </m:ctrlPr>
                      </m:sSupPr>
                      <m:e>
                        <m:r>
                          <a:rPr lang="el-GR" sz="1100" i="1">
                            <a:latin typeface="Cambria Math" panose="02040503050406030204" pitchFamily="18" charset="0"/>
                          </a:rPr>
                          <m:t>𝜒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</m:oMath>
                </m:oMathPara>
              </a14:m>
              <a:endParaRPr lang="ru-RU" sz="1100"/>
            </a:p>
          </xdr:txBody>
        </xdr:sp>
      </mc:Choice>
      <mc:Fallback>
        <xdr:sp macro="" textlink="">
          <xdr:nvSpPr>
            <xdr:cNvPr id="19" name="TextBox 18"/>
            <xdr:cNvSpPr txBox="1"/>
          </xdr:nvSpPr>
          <xdr:spPr>
            <a:xfrm>
              <a:off x="1217295" y="26098500"/>
              <a:ext cx="185051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l-GR" sz="1100" i="0">
                  <a:latin typeface="Cambria Math" panose="02040503050406030204" pitchFamily="18" charset="0"/>
                </a:rPr>
                <a:t>𝜒</a:t>
              </a:r>
              <a:r>
                <a:rPr lang="ru-RU" sz="1100" i="0">
                  <a:latin typeface="Cambria Math"/>
                </a:rPr>
                <a:t>^</a:t>
              </a:r>
              <a:r>
                <a:rPr lang="en-US" sz="1100" b="0" i="0">
                  <a:latin typeface="Cambria Math" panose="02040503050406030204" pitchFamily="18" charset="0"/>
                </a:rPr>
                <a:t>2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7</xdr:col>
      <xdr:colOff>625927</xdr:colOff>
      <xdr:row>55</xdr:row>
      <xdr:rowOff>13608</xdr:rowOff>
    </xdr:from>
    <xdr:to>
      <xdr:col>16</xdr:col>
      <xdr:colOff>437197</xdr:colOff>
      <xdr:row>70</xdr:row>
      <xdr:rowOff>62185</xdr:rowOff>
    </xdr:to>
    <xdr:graphicFrame macro="">
      <xdr:nvGraphicFramePr>
        <xdr:cNvPr id="20" name="Диаграмма 3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6</xdr:col>
      <xdr:colOff>347383</xdr:colOff>
      <xdr:row>120</xdr:row>
      <xdr:rowOff>156882</xdr:rowOff>
    </xdr:from>
    <xdr:ext cx="65" cy="172227"/>
    <xdr:sp macro="" textlink="">
      <xdr:nvSpPr>
        <xdr:cNvPr id="21" name="TextBox 20"/>
        <xdr:cNvSpPr txBox="1"/>
      </xdr:nvSpPr>
      <xdr:spPr>
        <a:xfrm>
          <a:off x="4004983" y="2301688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ru-RU" sz="1100"/>
        </a:p>
      </xdr:txBody>
    </xdr:sp>
    <xdr:clientData/>
  </xdr:oneCellAnchor>
  <xdr:twoCellAnchor>
    <xdr:from>
      <xdr:col>7</xdr:col>
      <xdr:colOff>694766</xdr:colOff>
      <xdr:row>131</xdr:row>
      <xdr:rowOff>134470</xdr:rowOff>
    </xdr:from>
    <xdr:to>
      <xdr:col>16</xdr:col>
      <xdr:colOff>506036</xdr:colOff>
      <xdr:row>146</xdr:row>
      <xdr:rowOff>183047</xdr:rowOff>
    </xdr:to>
    <xdr:graphicFrame macro="">
      <xdr:nvGraphicFramePr>
        <xdr:cNvPr id="22" name="Диаграмма 3">
          <a:extLst>
            <a:ext uri="{FF2B5EF4-FFF2-40B4-BE49-F238E27FC236}">
              <a16:creationId xmlns:a16="http://schemas.microsoft.com/office/drawing/2014/main" xmlns="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</cdr:x>
      <cdr:y>0.02653</cdr:y>
    </cdr:from>
    <cdr:to>
      <cdr:x>0.25482</cdr:x>
      <cdr:y>0.08692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0" y="110490"/>
          <a:ext cx="1813560" cy="25146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ru-RU" sz="1100"/>
            <a:t>Плотность вероятности</a:t>
          </a:r>
        </a:p>
      </cdr:txBody>
    </cdr:sp>
  </cdr:relSizeAnchor>
</c:userShape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05"/>
  <sheetViews>
    <sheetView tabSelected="1" topLeftCell="A100" workbookViewId="0">
      <selection activeCell="B1" sqref="B1:DP1"/>
    </sheetView>
  </sheetViews>
  <sheetFormatPr defaultRowHeight="15" x14ac:dyDescent="0.25"/>
  <cols>
    <col min="1" max="1" width="42.28515625" customWidth="1"/>
    <col min="2" max="2" width="12.140625" customWidth="1"/>
    <col min="3" max="3" width="10.28515625" bestFit="1" customWidth="1"/>
    <col min="4" max="4" width="14.28515625" customWidth="1"/>
    <col min="5" max="6" width="9.28515625" bestFit="1" customWidth="1"/>
    <col min="7" max="7" width="10.28515625" bestFit="1" customWidth="1"/>
    <col min="9" max="9" width="10.28515625" bestFit="1" customWidth="1"/>
    <col min="13" max="15" width="9.28515625" bestFit="1" customWidth="1"/>
  </cols>
  <sheetData>
    <row r="1" spans="1:120" ht="15" customHeight="1" x14ac:dyDescent="0.25">
      <c r="A1" s="20" t="s">
        <v>0</v>
      </c>
      <c r="B1" s="20">
        <v>8</v>
      </c>
      <c r="C1" s="20">
        <v>7</v>
      </c>
      <c r="D1" s="20">
        <v>1</v>
      </c>
      <c r="E1" s="20">
        <v>2</v>
      </c>
      <c r="F1" s="20">
        <v>1</v>
      </c>
      <c r="G1" s="20">
        <v>3</v>
      </c>
      <c r="H1" s="20">
        <v>4</v>
      </c>
      <c r="I1" s="20">
        <v>3</v>
      </c>
      <c r="J1" s="20">
        <v>1</v>
      </c>
      <c r="K1" s="20">
        <v>6</v>
      </c>
      <c r="L1" s="20">
        <v>1</v>
      </c>
      <c r="M1" s="20">
        <v>7</v>
      </c>
      <c r="N1" s="20">
        <v>2</v>
      </c>
      <c r="O1" s="20">
        <v>4</v>
      </c>
      <c r="P1" s="20">
        <v>4</v>
      </c>
      <c r="Q1" s="20">
        <v>3</v>
      </c>
      <c r="R1" s="20">
        <v>4</v>
      </c>
      <c r="S1" s="20">
        <v>2</v>
      </c>
      <c r="T1" s="20">
        <v>1</v>
      </c>
      <c r="U1" s="20">
        <v>3</v>
      </c>
      <c r="V1" s="20">
        <v>4</v>
      </c>
      <c r="W1" s="20">
        <v>5</v>
      </c>
      <c r="X1" s="20">
        <v>3</v>
      </c>
      <c r="Y1" s="20">
        <v>3</v>
      </c>
      <c r="Z1" s="20">
        <v>3</v>
      </c>
      <c r="AA1" s="20">
        <v>5</v>
      </c>
      <c r="AB1" s="20">
        <v>3</v>
      </c>
      <c r="AC1" s="20">
        <v>3</v>
      </c>
      <c r="AD1" s="20">
        <v>5</v>
      </c>
      <c r="AE1" s="20">
        <v>4</v>
      </c>
      <c r="AF1" s="20">
        <v>2</v>
      </c>
      <c r="AG1" s="20">
        <v>7</v>
      </c>
      <c r="AH1" s="20">
        <v>2</v>
      </c>
      <c r="AI1" s="20">
        <v>4</v>
      </c>
      <c r="AJ1" s="20">
        <v>1</v>
      </c>
      <c r="AK1" s="20">
        <v>2</v>
      </c>
      <c r="AL1" s="20">
        <v>3</v>
      </c>
      <c r="AM1" s="20">
        <v>4</v>
      </c>
      <c r="AN1" s="20">
        <v>6</v>
      </c>
      <c r="AO1" s="20">
        <v>3</v>
      </c>
      <c r="AP1" s="20">
        <v>6</v>
      </c>
      <c r="AQ1" s="20">
        <v>1</v>
      </c>
      <c r="AR1" s="20">
        <v>7</v>
      </c>
      <c r="AS1" s="20">
        <v>2</v>
      </c>
      <c r="AT1" s="20">
        <v>1</v>
      </c>
      <c r="AU1" s="20">
        <v>3</v>
      </c>
      <c r="AV1" s="20">
        <v>7</v>
      </c>
      <c r="AW1" s="20">
        <v>3</v>
      </c>
      <c r="AX1" s="20">
        <v>3</v>
      </c>
      <c r="AY1" s="20">
        <v>4</v>
      </c>
      <c r="AZ1" s="20">
        <v>5</v>
      </c>
      <c r="BA1" s="20">
        <v>4</v>
      </c>
      <c r="BB1" s="20">
        <v>5</v>
      </c>
      <c r="BC1" s="20">
        <v>3</v>
      </c>
      <c r="BD1" s="20">
        <v>3</v>
      </c>
      <c r="BE1" s="20">
        <v>3</v>
      </c>
      <c r="BF1" s="20">
        <v>6</v>
      </c>
      <c r="BG1" s="20">
        <v>3</v>
      </c>
      <c r="BH1" s="20">
        <v>3</v>
      </c>
      <c r="BI1" s="20">
        <v>5</v>
      </c>
      <c r="BJ1" s="20">
        <v>7</v>
      </c>
      <c r="BK1" s="20">
        <v>8</v>
      </c>
      <c r="BL1" s="20">
        <v>7</v>
      </c>
      <c r="BM1" s="20">
        <v>8</v>
      </c>
      <c r="BN1" s="20">
        <v>8</v>
      </c>
      <c r="BO1" s="20">
        <v>1</v>
      </c>
      <c r="BP1" s="20">
        <v>7</v>
      </c>
      <c r="BQ1" s="20">
        <v>4</v>
      </c>
      <c r="BR1" s="20">
        <v>6</v>
      </c>
      <c r="BS1" s="20">
        <v>5</v>
      </c>
      <c r="BT1" s="20">
        <v>6</v>
      </c>
      <c r="BU1" s="20">
        <v>7</v>
      </c>
      <c r="BV1" s="20">
        <v>6</v>
      </c>
      <c r="BW1" s="20">
        <v>6</v>
      </c>
      <c r="BX1" s="20">
        <v>6</v>
      </c>
      <c r="BY1" s="20">
        <v>7</v>
      </c>
      <c r="BZ1" s="20">
        <v>5</v>
      </c>
      <c r="CA1" s="20">
        <v>5</v>
      </c>
      <c r="CB1" s="20">
        <v>3</v>
      </c>
      <c r="CC1" s="20">
        <v>1</v>
      </c>
      <c r="CD1" s="20">
        <v>1</v>
      </c>
      <c r="CE1" s="20">
        <v>1</v>
      </c>
      <c r="CF1" s="20">
        <v>8</v>
      </c>
      <c r="CG1" s="20">
        <v>1</v>
      </c>
      <c r="CH1" s="20">
        <v>7</v>
      </c>
      <c r="CI1" s="20">
        <v>7</v>
      </c>
      <c r="CJ1" s="20">
        <v>6</v>
      </c>
      <c r="CK1" s="20">
        <v>6</v>
      </c>
      <c r="CL1" s="20">
        <v>8</v>
      </c>
      <c r="CM1" s="20">
        <v>5</v>
      </c>
      <c r="CN1" s="20">
        <v>7</v>
      </c>
      <c r="CO1" s="20">
        <v>8</v>
      </c>
      <c r="CP1" s="20">
        <v>7</v>
      </c>
      <c r="CQ1" s="20">
        <v>8</v>
      </c>
      <c r="CR1" s="20">
        <v>8</v>
      </c>
      <c r="CS1" s="20">
        <v>1</v>
      </c>
      <c r="CT1" s="20">
        <v>3</v>
      </c>
      <c r="CU1" s="20">
        <v>4</v>
      </c>
      <c r="CV1" s="20">
        <v>6</v>
      </c>
      <c r="CW1" s="20">
        <v>5</v>
      </c>
      <c r="CX1" s="20">
        <v>6</v>
      </c>
      <c r="CY1" s="20">
        <v>7</v>
      </c>
      <c r="CZ1" s="20">
        <v>6</v>
      </c>
      <c r="DA1" s="20">
        <v>6</v>
      </c>
      <c r="DB1" s="20">
        <v>6</v>
      </c>
      <c r="DC1" s="20">
        <v>7</v>
      </c>
      <c r="DD1" s="20">
        <v>5</v>
      </c>
      <c r="DE1" s="20">
        <v>5</v>
      </c>
      <c r="DF1" s="20">
        <v>3</v>
      </c>
      <c r="DG1" s="20">
        <v>7</v>
      </c>
      <c r="DH1" s="20">
        <v>1</v>
      </c>
      <c r="DI1" s="20">
        <v>7</v>
      </c>
      <c r="DJ1" s="20">
        <v>7</v>
      </c>
      <c r="DK1" s="21">
        <v>7</v>
      </c>
      <c r="DL1" s="20">
        <v>1</v>
      </c>
      <c r="DM1" s="20">
        <v>7</v>
      </c>
      <c r="DN1" s="20">
        <v>6</v>
      </c>
      <c r="DO1" s="20">
        <v>6</v>
      </c>
      <c r="DP1" s="20">
        <v>8</v>
      </c>
    </row>
    <row r="2" spans="1:120" x14ac:dyDescent="0.25">
      <c r="A2" s="20" t="s">
        <v>1</v>
      </c>
      <c r="B2" s="20">
        <f>COUNTA(B1:DP1)</f>
        <v>119</v>
      </c>
    </row>
    <row r="3" spans="1:120" ht="15.6" customHeight="1" thickBot="1" x14ac:dyDescent="0.35"/>
    <row r="4" spans="1:120" ht="15.6" customHeight="1" x14ac:dyDescent="0.35">
      <c r="A4" s="23" t="s">
        <v>2</v>
      </c>
      <c r="B4" s="24"/>
      <c r="C4" s="24"/>
      <c r="D4" s="24"/>
      <c r="E4" s="24"/>
      <c r="F4" s="24"/>
      <c r="G4" s="24"/>
      <c r="H4" s="24"/>
      <c r="I4" s="25"/>
    </row>
    <row r="5" spans="1:120" x14ac:dyDescent="0.25">
      <c r="A5" s="7" t="s">
        <v>4</v>
      </c>
      <c r="B5" s="7">
        <v>1</v>
      </c>
      <c r="C5" s="7">
        <v>2</v>
      </c>
      <c r="D5" s="7">
        <v>3</v>
      </c>
      <c r="E5" s="7">
        <v>4</v>
      </c>
      <c r="F5" s="7">
        <v>5</v>
      </c>
      <c r="G5" s="7">
        <v>6</v>
      </c>
      <c r="H5" s="8">
        <v>7</v>
      </c>
      <c r="I5" s="9">
        <v>8</v>
      </c>
    </row>
    <row r="6" spans="1:120" ht="15.75" thickBot="1" x14ac:dyDescent="0.3">
      <c r="A6" s="10" t="s">
        <v>5</v>
      </c>
      <c r="B6" s="10">
        <f>COUNTIF(B1:DP1,B5)</f>
        <v>16</v>
      </c>
      <c r="C6" s="10">
        <f>COUNTIF(B1:DP1,C5)</f>
        <v>7</v>
      </c>
      <c r="D6" s="10">
        <f>COUNTIF(B1:DP1,D5)</f>
        <v>22</v>
      </c>
      <c r="E6" s="10">
        <f>COUNTIF(B1:DP1,E5)</f>
        <v>12</v>
      </c>
      <c r="F6" s="10">
        <f>COUNTIF(B1:DP1,F5)</f>
        <v>13</v>
      </c>
      <c r="G6" s="10">
        <f>COUNTIF(B1:DP1,G5)</f>
        <v>18</v>
      </c>
      <c r="H6" s="11">
        <f>COUNTIF(B1:DP1,H5)</f>
        <v>21</v>
      </c>
      <c r="I6" s="12">
        <f>COUNTIF(B1:DP1,I5)</f>
        <v>10</v>
      </c>
    </row>
    <row r="7" spans="1:120" thickBot="1" x14ac:dyDescent="0.35"/>
    <row r="8" spans="1:120" ht="21" x14ac:dyDescent="0.35">
      <c r="A8" s="26" t="s">
        <v>3</v>
      </c>
      <c r="B8" s="27"/>
      <c r="C8" s="27"/>
      <c r="D8" s="27"/>
      <c r="E8" s="27"/>
      <c r="F8" s="27"/>
      <c r="G8" s="27"/>
      <c r="H8" s="27"/>
      <c r="I8" s="28"/>
    </row>
    <row r="9" spans="1:120" x14ac:dyDescent="0.25">
      <c r="A9" s="13" t="s">
        <v>6</v>
      </c>
      <c r="B9" s="13">
        <v>1</v>
      </c>
      <c r="C9" s="13">
        <v>2</v>
      </c>
      <c r="D9" s="13">
        <v>3</v>
      </c>
      <c r="E9" s="13">
        <v>4</v>
      </c>
      <c r="F9" s="13">
        <v>5</v>
      </c>
      <c r="G9" s="13">
        <v>6</v>
      </c>
      <c r="H9" s="14">
        <v>7</v>
      </c>
      <c r="I9" s="15">
        <v>8</v>
      </c>
    </row>
    <row r="10" spans="1:120" ht="15.75" thickBot="1" x14ac:dyDescent="0.3">
      <c r="A10" s="16" t="s">
        <v>7</v>
      </c>
      <c r="B10" s="17">
        <f>B6/B2</f>
        <v>0.13445378151260504</v>
      </c>
      <c r="C10" s="17">
        <f>C6/B2</f>
        <v>5.8823529411764705E-2</v>
      </c>
      <c r="D10" s="17">
        <f>D6/B2</f>
        <v>0.18487394957983194</v>
      </c>
      <c r="E10" s="17">
        <f>E6/B2</f>
        <v>0.10084033613445378</v>
      </c>
      <c r="F10" s="17">
        <f>F6/B2</f>
        <v>0.1092436974789916</v>
      </c>
      <c r="G10" s="17">
        <f>G6/B2</f>
        <v>0.15126050420168066</v>
      </c>
      <c r="H10" s="18">
        <f>H6/B2</f>
        <v>0.17647058823529413</v>
      </c>
      <c r="I10" s="19">
        <f>I6/B2</f>
        <v>8.4033613445378158E-2</v>
      </c>
    </row>
    <row r="13" spans="1:120" ht="26.25" x14ac:dyDescent="0.4">
      <c r="A13" s="29" t="s">
        <v>9</v>
      </c>
      <c r="B13" s="29"/>
      <c r="C13" s="29"/>
      <c r="D13" s="29"/>
      <c r="E13" s="29"/>
      <c r="F13" s="29"/>
      <c r="G13" s="29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</row>
    <row r="32" spans="1:20" ht="26.25" x14ac:dyDescent="0.4">
      <c r="A32" s="29" t="s">
        <v>8</v>
      </c>
      <c r="B32" s="29"/>
      <c r="C32" s="29"/>
      <c r="D32" s="29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</row>
    <row r="34" spans="5:15" x14ac:dyDescent="0.25">
      <c r="E34" s="2">
        <v>0</v>
      </c>
      <c r="F34" s="2">
        <v>1</v>
      </c>
    </row>
    <row r="35" spans="5:15" x14ac:dyDescent="0.25">
      <c r="E35" s="2">
        <v>0</v>
      </c>
      <c r="F35" s="5">
        <v>0</v>
      </c>
      <c r="G35" s="1"/>
      <c r="H35" s="1"/>
      <c r="I35" s="1"/>
      <c r="J35" s="1"/>
      <c r="K35" s="1"/>
      <c r="L35" s="1"/>
      <c r="M35" s="1"/>
      <c r="N35" s="1"/>
      <c r="O35" s="1"/>
    </row>
    <row r="36" spans="5:15" x14ac:dyDescent="0.25">
      <c r="E36" s="5"/>
      <c r="F36" s="5"/>
    </row>
    <row r="37" spans="5:15" x14ac:dyDescent="0.25">
      <c r="E37" s="5">
        <v>1</v>
      </c>
      <c r="F37" s="5">
        <v>2</v>
      </c>
    </row>
    <row r="38" spans="5:15" x14ac:dyDescent="0.25">
      <c r="E38" s="6">
        <f>B10</f>
        <v>0.13445378151260504</v>
      </c>
      <c r="F38" s="6">
        <f>E38</f>
        <v>0.13445378151260504</v>
      </c>
    </row>
    <row r="39" spans="5:15" x14ac:dyDescent="0.25">
      <c r="E39" s="5"/>
      <c r="F39" s="5"/>
    </row>
    <row r="40" spans="5:15" x14ac:dyDescent="0.25">
      <c r="E40" s="5">
        <v>2</v>
      </c>
      <c r="F40" s="5">
        <v>3</v>
      </c>
    </row>
    <row r="41" spans="5:15" x14ac:dyDescent="0.25">
      <c r="E41" s="6">
        <f>E38+C10</f>
        <v>0.19327731092436973</v>
      </c>
      <c r="F41" s="6">
        <f>E41</f>
        <v>0.19327731092436973</v>
      </c>
    </row>
    <row r="42" spans="5:15" x14ac:dyDescent="0.25">
      <c r="E42" s="5"/>
      <c r="F42" s="5"/>
    </row>
    <row r="43" spans="5:15" x14ac:dyDescent="0.25">
      <c r="E43" s="5">
        <v>3</v>
      </c>
      <c r="F43" s="5">
        <v>4</v>
      </c>
    </row>
    <row r="44" spans="5:15" x14ac:dyDescent="0.25">
      <c r="E44" s="6">
        <f>E41+D10</f>
        <v>0.37815126050420167</v>
      </c>
      <c r="F44" s="6">
        <f>E44</f>
        <v>0.37815126050420167</v>
      </c>
    </row>
    <row r="45" spans="5:15" x14ac:dyDescent="0.25">
      <c r="E45" s="5"/>
      <c r="F45" s="5"/>
    </row>
    <row r="46" spans="5:15" x14ac:dyDescent="0.25">
      <c r="E46" s="5">
        <v>4</v>
      </c>
      <c r="F46" s="5">
        <v>5</v>
      </c>
    </row>
    <row r="47" spans="5:15" x14ac:dyDescent="0.25">
      <c r="E47" s="6">
        <f>E44+E10</f>
        <v>0.47899159663865543</v>
      </c>
      <c r="F47" s="6">
        <f>E47</f>
        <v>0.47899159663865543</v>
      </c>
    </row>
    <row r="48" spans="5:15" x14ac:dyDescent="0.25">
      <c r="E48" s="5"/>
      <c r="F48" s="5"/>
    </row>
    <row r="49" spans="1:6" x14ac:dyDescent="0.25">
      <c r="E49" s="2">
        <v>5</v>
      </c>
      <c r="F49" s="2">
        <v>6</v>
      </c>
    </row>
    <row r="50" spans="1:6" x14ac:dyDescent="0.25">
      <c r="E50" s="6">
        <f>E47+F10</f>
        <v>0.58823529411764697</v>
      </c>
      <c r="F50" s="6">
        <f>E50</f>
        <v>0.58823529411764697</v>
      </c>
    </row>
    <row r="51" spans="1:6" x14ac:dyDescent="0.25">
      <c r="E51" s="2"/>
      <c r="F51" s="2"/>
    </row>
    <row r="52" spans="1:6" x14ac:dyDescent="0.25">
      <c r="E52" s="2">
        <v>6</v>
      </c>
      <c r="F52" s="2">
        <v>7</v>
      </c>
    </row>
    <row r="53" spans="1:6" x14ac:dyDescent="0.25">
      <c r="E53" s="6">
        <f>E50+G10</f>
        <v>0.73949579831932766</v>
      </c>
      <c r="F53" s="6">
        <f>E53</f>
        <v>0.73949579831932766</v>
      </c>
    </row>
    <row r="54" spans="1:6" x14ac:dyDescent="0.25">
      <c r="E54" s="2"/>
      <c r="F54" s="2"/>
    </row>
    <row r="55" spans="1:6" x14ac:dyDescent="0.25">
      <c r="E55" s="2">
        <v>7</v>
      </c>
      <c r="F55" s="2">
        <v>8</v>
      </c>
    </row>
    <row r="56" spans="1:6" x14ac:dyDescent="0.25">
      <c r="E56" s="6">
        <f>E53+H10</f>
        <v>0.91596638655462181</v>
      </c>
      <c r="F56" s="6">
        <f>E56</f>
        <v>0.91596638655462181</v>
      </c>
    </row>
    <row r="57" spans="1:6" x14ac:dyDescent="0.25">
      <c r="E57" s="2"/>
      <c r="F57" s="2"/>
    </row>
    <row r="58" spans="1:6" x14ac:dyDescent="0.25">
      <c r="E58" s="2">
        <v>8</v>
      </c>
      <c r="F58" s="2">
        <v>10</v>
      </c>
    </row>
    <row r="59" spans="1:6" x14ac:dyDescent="0.25">
      <c r="E59" s="6">
        <f>E56+I10</f>
        <v>1</v>
      </c>
      <c r="F59" s="6">
        <f>E59</f>
        <v>1</v>
      </c>
    </row>
    <row r="64" spans="1:6" ht="18.75" x14ac:dyDescent="0.3">
      <c r="A64" s="30" t="s">
        <v>12</v>
      </c>
      <c r="B64" s="30"/>
    </row>
    <row r="65" spans="1:10" x14ac:dyDescent="0.25">
      <c r="A65" s="2" t="s">
        <v>10</v>
      </c>
      <c r="B65" s="5">
        <f>SUMPRODUCT(B9:I9,B10:I10)</f>
        <v>4.5714285714285721</v>
      </c>
    </row>
    <row r="66" spans="1:10" x14ac:dyDescent="0.25">
      <c r="A66" s="2"/>
      <c r="B66" s="4">
        <f>B9*B9*B10+C9*C9*C10+D9*D9*D10+E9*E9*E10+F9*F9*F10+G9*G9*G10+H9*H9*H10+I9*I9*I10</f>
        <v>25.84873949579832</v>
      </c>
    </row>
    <row r="67" spans="1:10" x14ac:dyDescent="0.25">
      <c r="A67" s="2"/>
      <c r="B67" s="2">
        <f>B65*B65</f>
        <v>20.897959183673475</v>
      </c>
    </row>
    <row r="68" spans="1:10" x14ac:dyDescent="0.25">
      <c r="A68" s="2" t="s">
        <v>13</v>
      </c>
      <c r="B68" s="2">
        <f>SUMPRODUCT(B5:I5,B6:I6)/B2</f>
        <v>4.5714285714285712</v>
      </c>
    </row>
    <row r="69" spans="1:10" x14ac:dyDescent="0.25">
      <c r="A69" s="2" t="s">
        <v>11</v>
      </c>
      <c r="B69" s="4">
        <f>B66-B67</f>
        <v>4.950780312124845</v>
      </c>
    </row>
    <row r="70" spans="1:10" x14ac:dyDescent="0.25">
      <c r="A70" s="2" t="s">
        <v>15</v>
      </c>
      <c r="B70" s="2">
        <f>SQRT(B69)</f>
        <v>2.225034901327358</v>
      </c>
    </row>
    <row r="71" spans="1:10" x14ac:dyDescent="0.25">
      <c r="A71" s="2" t="s">
        <v>14</v>
      </c>
      <c r="B71" s="2">
        <f>SUMPRODUCT(ABS(B5:I5-B68),B6:I6)/B2</f>
        <v>1.9591836734693875</v>
      </c>
    </row>
    <row r="72" spans="1:10" x14ac:dyDescent="0.25">
      <c r="A72" s="2" t="s">
        <v>19</v>
      </c>
      <c r="B72" s="2">
        <f>SUMPRODUCT((B5:I5-B68)^2,B6:I6)/B2</f>
        <v>4.9507803121248504</v>
      </c>
    </row>
    <row r="73" spans="1:10" x14ac:dyDescent="0.25">
      <c r="A73" s="2" t="s">
        <v>16</v>
      </c>
      <c r="B73" s="2">
        <f>INDEX(B5:I5,MATCH(MAX(B6:I6),B6:I6,0))</f>
        <v>3</v>
      </c>
    </row>
    <row r="74" spans="1:10" x14ac:dyDescent="0.25">
      <c r="A74" s="2" t="s">
        <v>17</v>
      </c>
      <c r="B74" s="2">
        <f>MEDIAN(B5:I5)</f>
        <v>4.5</v>
      </c>
    </row>
    <row r="75" spans="1:10" x14ac:dyDescent="0.25">
      <c r="A75" s="2" t="s">
        <v>26</v>
      </c>
      <c r="B75" s="2">
        <f>I5-B5</f>
        <v>7</v>
      </c>
    </row>
    <row r="76" spans="1:10" x14ac:dyDescent="0.25">
      <c r="A76" s="2" t="s">
        <v>18</v>
      </c>
      <c r="B76" s="2">
        <f>B70/B68</f>
        <v>0.48672638466535961</v>
      </c>
    </row>
    <row r="77" spans="1:10" x14ac:dyDescent="0.25">
      <c r="A77" s="2" t="s">
        <v>20</v>
      </c>
      <c r="B77" s="2">
        <f>SUMPRODUCT((B5:I5-B68)^3,B6:I6)/B2</f>
        <v>-1.4971702966901015</v>
      </c>
    </row>
    <row r="78" spans="1:10" x14ac:dyDescent="0.25">
      <c r="A78" s="2" t="s">
        <v>21</v>
      </c>
      <c r="B78" s="2">
        <f>SUMPRODUCT((B5:I5-B68)^4,B6:I6)/B2</f>
        <v>43.968934512580546</v>
      </c>
    </row>
    <row r="79" spans="1:10" x14ac:dyDescent="0.25">
      <c r="A79" s="2" t="s">
        <v>22</v>
      </c>
      <c r="B79" s="2">
        <f>B77/B70^3</f>
        <v>-0.1359129126057983</v>
      </c>
      <c r="D79" t="s">
        <v>25</v>
      </c>
      <c r="I79" s="4">
        <v>0</v>
      </c>
      <c r="J79" s="4">
        <v>1</v>
      </c>
    </row>
    <row r="80" spans="1:10" x14ac:dyDescent="0.25">
      <c r="A80" s="2" t="s">
        <v>23</v>
      </c>
      <c r="B80" s="2">
        <f>(B78/B70^4)-3</f>
        <v>-1.2060983422721969</v>
      </c>
      <c r="D80" t="s">
        <v>24</v>
      </c>
      <c r="I80" s="4">
        <v>0</v>
      </c>
      <c r="J80" s="4">
        <v>0</v>
      </c>
    </row>
    <row r="81" spans="2:10" x14ac:dyDescent="0.25">
      <c r="I81" s="4"/>
      <c r="J81" s="4"/>
    </row>
    <row r="82" spans="2:10" x14ac:dyDescent="0.25">
      <c r="I82" s="4">
        <v>1</v>
      </c>
      <c r="J82" s="4">
        <v>2</v>
      </c>
    </row>
    <row r="83" spans="2:10" x14ac:dyDescent="0.25">
      <c r="I83" s="4">
        <f>D86</f>
        <v>4.7283077470254828E-2</v>
      </c>
      <c r="J83" s="4">
        <f>I83</f>
        <v>4.7283077470254828E-2</v>
      </c>
    </row>
    <row r="84" spans="2:10" x14ac:dyDescent="0.25">
      <c r="B84" s="33" t="s">
        <v>27</v>
      </c>
      <c r="C84" s="33"/>
      <c r="D84" s="33"/>
      <c r="E84" s="33"/>
      <c r="I84" s="4"/>
      <c r="J84" s="4"/>
    </row>
    <row r="85" spans="2:10" x14ac:dyDescent="0.25">
      <c r="B85" s="2"/>
      <c r="C85" s="2"/>
      <c r="D85" s="2"/>
      <c r="E85" s="2"/>
      <c r="I85" s="4">
        <v>2</v>
      </c>
      <c r="J85" s="4">
        <v>3</v>
      </c>
    </row>
    <row r="86" spans="2:10" x14ac:dyDescent="0.25">
      <c r="B86" s="2">
        <v>1</v>
      </c>
      <c r="C86" s="2">
        <f>B6</f>
        <v>16</v>
      </c>
      <c r="D86" s="2">
        <f>POWER(B65,B86)/FACT(B86)*EXP(-B65)</f>
        <v>4.7283077470254828E-2</v>
      </c>
      <c r="E86" s="2">
        <f>D86*$B$2</f>
        <v>5.6266862189603248</v>
      </c>
      <c r="I86" s="4">
        <f>I83+D87</f>
        <v>0.1553586831165516</v>
      </c>
      <c r="J86" s="4">
        <f>I86</f>
        <v>0.1553586831165516</v>
      </c>
    </row>
    <row r="87" spans="2:10" x14ac:dyDescent="0.25">
      <c r="B87" s="2">
        <v>2</v>
      </c>
      <c r="C87" s="2">
        <f>C6</f>
        <v>7</v>
      </c>
      <c r="D87" s="2">
        <f>POWER(B65,B87)/FACT(B87)*EXP(-B65)</f>
        <v>0.10807560564629676</v>
      </c>
      <c r="E87" s="2">
        <f t="shared" ref="E87:E93" si="0">D87*$B$2</f>
        <v>12.860997071909313</v>
      </c>
      <c r="I87" s="4"/>
      <c r="J87" s="4"/>
    </row>
    <row r="88" spans="2:10" x14ac:dyDescent="0.25">
      <c r="B88" s="2">
        <v>3</v>
      </c>
      <c r="C88" s="2">
        <f>D6</f>
        <v>22</v>
      </c>
      <c r="D88" s="2">
        <f>POWER(B65,B88)/FACT(B88)*EXP(-B65)</f>
        <v>0.16468663717530937</v>
      </c>
      <c r="E88" s="2">
        <f t="shared" si="0"/>
        <v>19.597709823861816</v>
      </c>
      <c r="I88" s="4">
        <v>3</v>
      </c>
      <c r="J88" s="4">
        <v>4</v>
      </c>
    </row>
    <row r="89" spans="2:10" x14ac:dyDescent="0.25">
      <c r="B89" s="2">
        <v>4</v>
      </c>
      <c r="C89" s="2">
        <f>E6</f>
        <v>12</v>
      </c>
      <c r="D89" s="2">
        <f>POWER(B65,B89)/FACT(B89)*EXP(-B65)</f>
        <v>0.18821329962892502</v>
      </c>
      <c r="E89" s="2">
        <f t="shared" si="0"/>
        <v>22.397382655842076</v>
      </c>
      <c r="I89" s="4">
        <f>I86+D88</f>
        <v>0.32004532029186095</v>
      </c>
      <c r="J89" s="4">
        <f>I89</f>
        <v>0.32004532029186095</v>
      </c>
    </row>
    <row r="90" spans="2:10" x14ac:dyDescent="0.25">
      <c r="B90" s="2">
        <v>5</v>
      </c>
      <c r="C90" s="2">
        <f>F6</f>
        <v>13</v>
      </c>
      <c r="D90" s="2">
        <f>POWER(B65,B90)/FACT(B90)*EXP(-B65)</f>
        <v>0.17208073108930289</v>
      </c>
      <c r="E90" s="2">
        <f t="shared" si="0"/>
        <v>20.477606999627042</v>
      </c>
      <c r="I90" s="4"/>
      <c r="J90" s="4"/>
    </row>
    <row r="91" spans="2:10" x14ac:dyDescent="0.25">
      <c r="B91" s="2">
        <v>6</v>
      </c>
      <c r="C91" s="2">
        <f>G6</f>
        <v>18</v>
      </c>
      <c r="D91" s="2">
        <f>POWER(B65,B91)/FACT(B91)*EXP(-B65)</f>
        <v>0.1311091284489927</v>
      </c>
      <c r="E91" s="2">
        <f t="shared" si="0"/>
        <v>15.601986285430131</v>
      </c>
      <c r="I91" s="4">
        <v>4</v>
      </c>
      <c r="J91" s="4">
        <v>5</v>
      </c>
    </row>
    <row r="92" spans="2:10" x14ac:dyDescent="0.25">
      <c r="B92" s="2">
        <v>7</v>
      </c>
      <c r="C92" s="2">
        <f>H6</f>
        <v>21</v>
      </c>
      <c r="D92" s="2">
        <f>POWER(B65,B92)/FACT(B92)*EXP(-B65)</f>
        <v>8.5622287966689137E-2</v>
      </c>
      <c r="E92" s="2">
        <f t="shared" si="0"/>
        <v>10.189052268036008</v>
      </c>
      <c r="I92" s="4">
        <f>I89+D89</f>
        <v>0.50825861992078591</v>
      </c>
      <c r="J92" s="4">
        <f>I92</f>
        <v>0.50825861992078591</v>
      </c>
    </row>
    <row r="93" spans="2:10" x14ac:dyDescent="0.25">
      <c r="B93" s="2">
        <v>8</v>
      </c>
      <c r="C93" s="2">
        <f>I6</f>
        <v>10</v>
      </c>
      <c r="D93" s="2">
        <f>POWER(B65,B93)/FACT(B93)*EXP(-B65)</f>
        <v>4.8927021695250934E-2</v>
      </c>
      <c r="E93" s="2">
        <f t="shared" si="0"/>
        <v>5.8223155817348609</v>
      </c>
      <c r="I93" s="4"/>
      <c r="J93" s="4"/>
    </row>
    <row r="94" spans="2:10" x14ac:dyDescent="0.25">
      <c r="I94" s="4">
        <v>5</v>
      </c>
      <c r="J94" s="4">
        <v>6</v>
      </c>
    </row>
    <row r="95" spans="2:10" x14ac:dyDescent="0.25">
      <c r="I95" s="4">
        <f>I92+D90</f>
        <v>0.6803393510100888</v>
      </c>
      <c r="J95" s="4">
        <f>I95</f>
        <v>0.6803393510100888</v>
      </c>
    </row>
    <row r="96" spans="2:10" x14ac:dyDescent="0.25">
      <c r="I96" s="4"/>
      <c r="J96" s="4"/>
    </row>
    <row r="97" spans="2:10" x14ac:dyDescent="0.25">
      <c r="B97" s="33" t="s">
        <v>28</v>
      </c>
      <c r="C97" s="33"/>
      <c r="D97" s="33"/>
      <c r="I97" s="4">
        <v>6</v>
      </c>
      <c r="J97" s="4">
        <v>7</v>
      </c>
    </row>
    <row r="98" spans="2:10" x14ac:dyDescent="0.25">
      <c r="B98" s="2" t="s">
        <v>32</v>
      </c>
      <c r="C98" s="34">
        <f>SUMPRODUCT(POWER(C86:C93-E86:E93,2), 1/E86:E93)</f>
        <v>44.483813976829872</v>
      </c>
      <c r="D98" s="36"/>
      <c r="I98" s="4">
        <f>I95+D91</f>
        <v>0.8114484794590815</v>
      </c>
      <c r="J98" s="4">
        <f>I98</f>
        <v>0.8114484794590815</v>
      </c>
    </row>
    <row r="99" spans="2:10" x14ac:dyDescent="0.25">
      <c r="B99" s="2" t="s">
        <v>33</v>
      </c>
      <c r="C99" s="34">
        <f>CHIINV(0.05, COUNTA(B5:I5) -C100 - 1)</f>
        <v>12.591587243743978</v>
      </c>
      <c r="D99" s="36"/>
      <c r="I99" s="4"/>
      <c r="J99" s="4"/>
    </row>
    <row r="100" spans="2:10" x14ac:dyDescent="0.25">
      <c r="B100" s="2" t="s">
        <v>35</v>
      </c>
      <c r="C100" s="33">
        <v>1</v>
      </c>
      <c r="D100" s="33"/>
      <c r="I100" s="4">
        <v>7</v>
      </c>
      <c r="J100" s="4">
        <v>8</v>
      </c>
    </row>
    <row r="101" spans="2:10" x14ac:dyDescent="0.25">
      <c r="B101" s="34" t="s">
        <v>34</v>
      </c>
      <c r="C101" s="35"/>
      <c r="D101" s="36"/>
      <c r="I101" s="4">
        <f>I98+D92</f>
        <v>0.89707076742577063</v>
      </c>
      <c r="J101" s="4">
        <f>I101</f>
        <v>0.89707076742577063</v>
      </c>
    </row>
    <row r="102" spans="2:10" x14ac:dyDescent="0.25">
      <c r="I102" s="4"/>
      <c r="J102" s="4"/>
    </row>
    <row r="103" spans="2:10" x14ac:dyDescent="0.25">
      <c r="B103" s="33" t="s">
        <v>29</v>
      </c>
      <c r="C103" s="33"/>
      <c r="D103" s="33"/>
      <c r="I103" s="4">
        <v>8</v>
      </c>
      <c r="J103" s="4">
        <v>10</v>
      </c>
    </row>
    <row r="104" spans="2:10" x14ac:dyDescent="0.25">
      <c r="B104" s="2" t="s">
        <v>30</v>
      </c>
      <c r="C104" s="31">
        <f>ABS(C98-6)/SQRT(2*6)</f>
        <v>11.109320179483104</v>
      </c>
      <c r="D104" s="32"/>
      <c r="I104" s="4">
        <f>I101+D93</f>
        <v>0.94599778912102161</v>
      </c>
      <c r="J104" s="4">
        <f>I104</f>
        <v>0.94599778912102161</v>
      </c>
    </row>
    <row r="105" spans="2:10" x14ac:dyDescent="0.25">
      <c r="B105" s="3" t="s">
        <v>31</v>
      </c>
      <c r="C105" s="3"/>
      <c r="D105" s="2"/>
    </row>
  </sheetData>
  <mergeCells count="13">
    <mergeCell ref="C104:D104"/>
    <mergeCell ref="B84:E84"/>
    <mergeCell ref="B103:D103"/>
    <mergeCell ref="B97:D97"/>
    <mergeCell ref="B101:D101"/>
    <mergeCell ref="C98:D98"/>
    <mergeCell ref="C99:D99"/>
    <mergeCell ref="C100:D100"/>
    <mergeCell ref="A4:I4"/>
    <mergeCell ref="A8:I8"/>
    <mergeCell ref="A13:S13"/>
    <mergeCell ref="A32:T32"/>
    <mergeCell ref="A64:B64"/>
  </mergeCells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43"/>
  <sheetViews>
    <sheetView topLeftCell="A98" zoomScale="85" zoomScaleNormal="85" workbookViewId="0">
      <selection activeCell="I109" sqref="I109"/>
    </sheetView>
  </sheetViews>
  <sheetFormatPr defaultRowHeight="15" x14ac:dyDescent="0.25"/>
  <cols>
    <col min="1" max="1" width="40.140625" customWidth="1"/>
    <col min="2" max="2" width="14.7109375" customWidth="1"/>
    <col min="3" max="3" width="18.7109375" customWidth="1"/>
    <col min="5" max="5" width="13.5703125" bestFit="1" customWidth="1"/>
    <col min="7" max="7" width="9.42578125" bestFit="1" customWidth="1"/>
    <col min="8" max="8" width="11" bestFit="1" customWidth="1"/>
    <col min="9" max="9" width="9.85546875" customWidth="1"/>
  </cols>
  <sheetData>
    <row r="1" spans="1:120" x14ac:dyDescent="0.25">
      <c r="A1" s="20" t="s">
        <v>0</v>
      </c>
      <c r="B1" s="20">
        <v>1</v>
      </c>
      <c r="C1" s="20">
        <v>1</v>
      </c>
      <c r="D1" s="20">
        <v>2</v>
      </c>
      <c r="E1" s="20">
        <v>-1</v>
      </c>
      <c r="F1" s="20">
        <v>-3</v>
      </c>
      <c r="G1" s="20">
        <v>1</v>
      </c>
      <c r="H1" s="20">
        <v>0</v>
      </c>
      <c r="I1" s="20">
        <v>1</v>
      </c>
      <c r="J1" s="20">
        <v>2</v>
      </c>
      <c r="K1" s="20">
        <v>2</v>
      </c>
      <c r="L1" s="20">
        <v>0</v>
      </c>
      <c r="M1" s="20">
        <v>1</v>
      </c>
      <c r="N1" s="20">
        <v>-1</v>
      </c>
      <c r="O1" s="20">
        <v>-3</v>
      </c>
      <c r="P1" s="20">
        <v>2</v>
      </c>
      <c r="Q1" s="20">
        <v>4</v>
      </c>
      <c r="R1" s="20">
        <v>2</v>
      </c>
      <c r="S1" s="20">
        <v>-5</v>
      </c>
      <c r="T1" s="20">
        <v>5</v>
      </c>
      <c r="U1" s="20">
        <v>2</v>
      </c>
      <c r="V1" s="20">
        <v>-4</v>
      </c>
      <c r="W1" s="20">
        <v>-6</v>
      </c>
      <c r="X1" s="20">
        <v>-3</v>
      </c>
      <c r="Y1" s="20">
        <v>1</v>
      </c>
      <c r="Z1" s="20">
        <v>2</v>
      </c>
      <c r="AA1" s="20">
        <v>1</v>
      </c>
      <c r="AB1" s="20">
        <v>2</v>
      </c>
      <c r="AC1" s="20">
        <v>2</v>
      </c>
      <c r="AD1" s="20">
        <v>-5</v>
      </c>
      <c r="AE1" s="20">
        <v>-3</v>
      </c>
      <c r="AF1" s="20">
        <v>2</v>
      </c>
      <c r="AG1" s="20">
        <v>6</v>
      </c>
      <c r="AH1" s="20">
        <v>5</v>
      </c>
      <c r="AI1" s="20">
        <v>-4</v>
      </c>
      <c r="AJ1" s="20">
        <v>5</v>
      </c>
      <c r="AK1" s="20">
        <v>10</v>
      </c>
      <c r="AL1" s="20">
        <v>6</v>
      </c>
      <c r="AM1" s="20">
        <v>3</v>
      </c>
      <c r="AN1" s="20">
        <v>0</v>
      </c>
      <c r="AO1" s="20">
        <v>-2</v>
      </c>
      <c r="AP1" s="20">
        <v>5</v>
      </c>
      <c r="AQ1" s="20">
        <v>6</v>
      </c>
      <c r="AR1" s="20">
        <v>8</v>
      </c>
      <c r="AS1" s="20">
        <v>3</v>
      </c>
      <c r="AT1" s="20">
        <v>6</v>
      </c>
      <c r="AU1" s="20">
        <v>6</v>
      </c>
      <c r="AV1" s="20">
        <v>8</v>
      </c>
      <c r="AW1" s="20">
        <v>1</v>
      </c>
      <c r="AX1" s="20">
        <v>4</v>
      </c>
      <c r="AY1" s="20">
        <v>0</v>
      </c>
      <c r="AZ1" s="20">
        <v>3</v>
      </c>
      <c r="BA1" s="20">
        <v>-2</v>
      </c>
      <c r="BB1" s="20">
        <v>6</v>
      </c>
      <c r="BC1" s="20">
        <v>6</v>
      </c>
      <c r="BD1" s="20">
        <v>13</v>
      </c>
      <c r="BE1" s="20">
        <v>8</v>
      </c>
      <c r="BF1" s="20">
        <v>1</v>
      </c>
      <c r="BG1" s="20">
        <v>2</v>
      </c>
      <c r="BH1" s="20">
        <v>3</v>
      </c>
      <c r="BI1" s="20">
        <v>3</v>
      </c>
      <c r="BJ1" s="20">
        <v>4</v>
      </c>
      <c r="BK1" s="20">
        <v>9</v>
      </c>
      <c r="BL1" s="20">
        <v>13</v>
      </c>
      <c r="BM1" s="20">
        <v>13</v>
      </c>
      <c r="BN1" s="20">
        <v>9</v>
      </c>
      <c r="BO1" s="20">
        <v>7</v>
      </c>
      <c r="BP1" s="20">
        <v>4</v>
      </c>
      <c r="BQ1" s="20">
        <v>7</v>
      </c>
      <c r="BR1" s="20">
        <v>8</v>
      </c>
      <c r="BS1" s="20">
        <v>2</v>
      </c>
      <c r="BT1" s="20">
        <v>5</v>
      </c>
      <c r="BU1" s="20">
        <v>15</v>
      </c>
      <c r="BV1" s="20">
        <v>16</v>
      </c>
      <c r="BW1" s="20">
        <v>17</v>
      </c>
      <c r="BX1" s="20">
        <v>16</v>
      </c>
      <c r="BY1" s="20">
        <v>12</v>
      </c>
      <c r="BZ1" s="20">
        <v>17</v>
      </c>
      <c r="CA1" s="20">
        <v>18</v>
      </c>
      <c r="CB1" s="20">
        <v>20</v>
      </c>
      <c r="CC1" s="20">
        <v>22</v>
      </c>
      <c r="CD1" s="20">
        <v>14</v>
      </c>
      <c r="CE1" s="20">
        <v>23</v>
      </c>
      <c r="CF1" s="20">
        <v>24</v>
      </c>
      <c r="CG1" s="20">
        <v>23</v>
      </c>
      <c r="CH1" s="20">
        <v>15</v>
      </c>
      <c r="CI1" s="20">
        <v>10</v>
      </c>
      <c r="CJ1" s="20">
        <v>16</v>
      </c>
      <c r="CK1" s="20">
        <v>12</v>
      </c>
      <c r="CL1" s="20">
        <v>8</v>
      </c>
      <c r="CM1" s="20">
        <v>12</v>
      </c>
      <c r="CN1" s="20">
        <v>11</v>
      </c>
      <c r="CO1" s="20">
        <v>7</v>
      </c>
      <c r="CP1" s="20">
        <v>6</v>
      </c>
      <c r="CQ1" s="20">
        <v>10</v>
      </c>
      <c r="CR1" s="20">
        <v>11</v>
      </c>
      <c r="CS1" s="20">
        <v>15</v>
      </c>
      <c r="CT1" s="20">
        <v>15</v>
      </c>
      <c r="CU1" s="20">
        <v>20</v>
      </c>
      <c r="CV1" s="20">
        <v>21</v>
      </c>
      <c r="CW1" s="20">
        <v>15</v>
      </c>
      <c r="CX1" s="20">
        <v>20</v>
      </c>
      <c r="CY1" s="20">
        <v>14</v>
      </c>
      <c r="CZ1" s="20">
        <v>21</v>
      </c>
      <c r="DA1" s="20">
        <v>23</v>
      </c>
      <c r="DB1" s="20">
        <v>25</v>
      </c>
      <c r="DC1" s="20">
        <v>26</v>
      </c>
      <c r="DD1" s="20">
        <v>25</v>
      </c>
      <c r="DE1" s="20">
        <v>24</v>
      </c>
      <c r="DF1" s="20">
        <v>25</v>
      </c>
      <c r="DG1" s="20">
        <v>24</v>
      </c>
      <c r="DH1" s="20">
        <v>20</v>
      </c>
      <c r="DI1" s="20">
        <v>14</v>
      </c>
      <c r="DJ1" s="20">
        <v>23</v>
      </c>
      <c r="DK1" s="20">
        <v>22</v>
      </c>
      <c r="DL1" s="20">
        <v>17</v>
      </c>
      <c r="DM1" s="20">
        <v>18</v>
      </c>
      <c r="DN1" s="20">
        <v>22</v>
      </c>
      <c r="DO1" s="20">
        <v>17</v>
      </c>
      <c r="DP1" s="20">
        <v>18</v>
      </c>
    </row>
    <row r="2" spans="1:120" x14ac:dyDescent="0.25">
      <c r="A2" s="76" t="s">
        <v>86</v>
      </c>
      <c r="B2" s="76">
        <v>-6</v>
      </c>
      <c r="C2" s="76">
        <v>-5</v>
      </c>
      <c r="D2" s="76">
        <v>-5</v>
      </c>
      <c r="E2" s="76">
        <v>-4</v>
      </c>
      <c r="F2" s="76">
        <v>-4</v>
      </c>
      <c r="G2" s="76">
        <v>-3</v>
      </c>
      <c r="H2" s="76">
        <v>-3</v>
      </c>
      <c r="I2" s="76">
        <v>-3</v>
      </c>
      <c r="J2" s="76">
        <v>-3</v>
      </c>
      <c r="K2" s="76">
        <v>-2</v>
      </c>
      <c r="L2" s="76">
        <v>-2</v>
      </c>
      <c r="M2" s="76">
        <v>-1</v>
      </c>
      <c r="N2" s="76">
        <v>-1</v>
      </c>
      <c r="O2" s="76">
        <v>0</v>
      </c>
      <c r="P2" s="76">
        <v>0</v>
      </c>
      <c r="Q2" s="76">
        <v>0</v>
      </c>
      <c r="R2" s="76">
        <v>0</v>
      </c>
      <c r="S2" s="76">
        <v>1</v>
      </c>
      <c r="T2" s="76">
        <v>1</v>
      </c>
      <c r="U2" s="76">
        <v>1</v>
      </c>
      <c r="V2" s="76">
        <v>1</v>
      </c>
      <c r="W2" s="76">
        <v>1</v>
      </c>
      <c r="X2" s="76">
        <v>1</v>
      </c>
      <c r="Y2" s="76">
        <v>1</v>
      </c>
      <c r="Z2" s="76">
        <v>1</v>
      </c>
      <c r="AA2" s="76">
        <v>1</v>
      </c>
      <c r="AB2" s="76">
        <v>2</v>
      </c>
      <c r="AC2" s="76">
        <v>2</v>
      </c>
      <c r="AD2" s="76">
        <v>2</v>
      </c>
      <c r="AE2" s="76">
        <v>2</v>
      </c>
      <c r="AF2" s="76">
        <v>2</v>
      </c>
      <c r="AG2" s="76">
        <v>2</v>
      </c>
      <c r="AH2" s="76">
        <v>2</v>
      </c>
      <c r="AI2" s="76">
        <v>2</v>
      </c>
      <c r="AJ2" s="76">
        <v>2</v>
      </c>
      <c r="AK2" s="76">
        <v>2</v>
      </c>
      <c r="AL2" s="76">
        <v>2</v>
      </c>
      <c r="AM2" s="76">
        <v>2</v>
      </c>
      <c r="AN2" s="76">
        <v>3</v>
      </c>
      <c r="AO2" s="76">
        <v>3</v>
      </c>
      <c r="AP2" s="76">
        <v>3</v>
      </c>
      <c r="AQ2" s="76">
        <v>3</v>
      </c>
      <c r="AR2" s="76">
        <v>3</v>
      </c>
      <c r="AS2" s="76">
        <v>4</v>
      </c>
      <c r="AT2" s="76">
        <v>4</v>
      </c>
      <c r="AU2" s="76">
        <v>4</v>
      </c>
      <c r="AV2" s="76">
        <v>4</v>
      </c>
      <c r="AW2" s="76">
        <v>5</v>
      </c>
      <c r="AX2" s="76">
        <v>5</v>
      </c>
      <c r="AY2" s="76">
        <v>5</v>
      </c>
      <c r="AZ2" s="76">
        <v>5</v>
      </c>
      <c r="BA2" s="76">
        <v>5</v>
      </c>
      <c r="BB2" s="76">
        <v>6</v>
      </c>
      <c r="BC2" s="76">
        <v>6</v>
      </c>
      <c r="BD2" s="76">
        <v>6</v>
      </c>
      <c r="BE2" s="76">
        <v>6</v>
      </c>
      <c r="BF2" s="76">
        <v>6</v>
      </c>
      <c r="BG2" s="76">
        <v>6</v>
      </c>
      <c r="BH2" s="76">
        <v>6</v>
      </c>
      <c r="BI2" s="76">
        <v>6</v>
      </c>
      <c r="BJ2" s="76">
        <v>7</v>
      </c>
      <c r="BK2" s="76">
        <v>7</v>
      </c>
      <c r="BL2" s="76">
        <v>7</v>
      </c>
      <c r="BM2" s="76">
        <v>8</v>
      </c>
      <c r="BN2" s="76">
        <v>8</v>
      </c>
      <c r="BO2" s="76">
        <v>8</v>
      </c>
      <c r="BP2" s="76">
        <v>8</v>
      </c>
      <c r="BQ2" s="76">
        <v>8</v>
      </c>
      <c r="BR2" s="76">
        <v>9</v>
      </c>
      <c r="BS2" s="76">
        <v>9</v>
      </c>
      <c r="BT2" s="76">
        <v>10</v>
      </c>
      <c r="BU2" s="76">
        <v>10</v>
      </c>
      <c r="BV2" s="76">
        <v>10</v>
      </c>
      <c r="BW2" s="76">
        <v>11</v>
      </c>
      <c r="BX2" s="76">
        <v>11</v>
      </c>
      <c r="BY2" s="76">
        <v>12</v>
      </c>
      <c r="BZ2" s="76">
        <v>12</v>
      </c>
      <c r="CA2" s="76">
        <v>12</v>
      </c>
      <c r="CB2" s="76">
        <v>13</v>
      </c>
      <c r="CC2" s="76">
        <v>13</v>
      </c>
      <c r="CD2" s="76">
        <v>13</v>
      </c>
      <c r="CE2" s="76">
        <v>14</v>
      </c>
      <c r="CF2" s="76">
        <v>14</v>
      </c>
      <c r="CG2" s="76">
        <v>14</v>
      </c>
      <c r="CH2" s="76">
        <v>15</v>
      </c>
      <c r="CI2" s="76">
        <v>15</v>
      </c>
      <c r="CJ2" s="76">
        <v>15</v>
      </c>
      <c r="CK2" s="76">
        <v>15</v>
      </c>
      <c r="CL2" s="76">
        <v>15</v>
      </c>
      <c r="CM2" s="76">
        <v>16</v>
      </c>
      <c r="CN2" s="76">
        <v>16</v>
      </c>
      <c r="CO2" s="76">
        <v>16</v>
      </c>
      <c r="CP2" s="76">
        <v>17</v>
      </c>
      <c r="CQ2" s="76">
        <v>17</v>
      </c>
      <c r="CR2" s="76">
        <v>17</v>
      </c>
      <c r="CS2" s="76">
        <v>17</v>
      </c>
      <c r="CT2" s="76">
        <v>18</v>
      </c>
      <c r="CU2" s="76">
        <v>18</v>
      </c>
      <c r="CV2" s="76">
        <v>18</v>
      </c>
      <c r="CW2" s="76">
        <v>20</v>
      </c>
      <c r="CX2" s="76">
        <v>20</v>
      </c>
      <c r="CY2" s="76">
        <v>20</v>
      </c>
      <c r="CZ2" s="76">
        <v>20</v>
      </c>
      <c r="DA2" s="76">
        <v>21</v>
      </c>
      <c r="DB2" s="76">
        <v>21</v>
      </c>
      <c r="DC2" s="76">
        <v>22</v>
      </c>
      <c r="DD2" s="76">
        <v>22</v>
      </c>
      <c r="DE2" s="76">
        <v>22</v>
      </c>
      <c r="DF2" s="76">
        <v>23</v>
      </c>
      <c r="DG2" s="76">
        <v>23</v>
      </c>
      <c r="DH2" s="76">
        <v>23</v>
      </c>
      <c r="DI2" s="76">
        <v>23</v>
      </c>
      <c r="DJ2" s="76">
        <v>24</v>
      </c>
      <c r="DK2" s="76">
        <v>24</v>
      </c>
      <c r="DL2" s="76">
        <v>24</v>
      </c>
      <c r="DM2" s="76">
        <v>25</v>
      </c>
      <c r="DN2" s="76">
        <v>25</v>
      </c>
      <c r="DO2" s="76">
        <v>25</v>
      </c>
      <c r="DP2" s="76">
        <v>26</v>
      </c>
    </row>
    <row r="3" spans="1:120" x14ac:dyDescent="0.25">
      <c r="A3" s="75" t="s">
        <v>85</v>
      </c>
      <c r="B3" s="75">
        <f>COUNTA(B1:DP1)</f>
        <v>119</v>
      </c>
    </row>
    <row r="5" spans="1:120" x14ac:dyDescent="0.25">
      <c r="A5" s="33" t="s">
        <v>84</v>
      </c>
      <c r="B5" s="33"/>
    </row>
    <row r="6" spans="1:120" x14ac:dyDescent="0.25">
      <c r="A6" s="2" t="s">
        <v>83</v>
      </c>
      <c r="B6" s="2">
        <f>MAX(B1:DP1)</f>
        <v>26</v>
      </c>
    </row>
    <row r="7" spans="1:120" x14ac:dyDescent="0.25">
      <c r="A7" s="2" t="s">
        <v>82</v>
      </c>
      <c r="B7" s="2">
        <f>MIN(B1:DP1)</f>
        <v>-6</v>
      </c>
    </row>
    <row r="8" spans="1:120" x14ac:dyDescent="0.25">
      <c r="A8" s="2" t="s">
        <v>81</v>
      </c>
      <c r="B8" s="2">
        <f>B3</f>
        <v>119</v>
      </c>
    </row>
    <row r="9" spans="1:120" x14ac:dyDescent="0.25">
      <c r="A9" s="2" t="s">
        <v>80</v>
      </c>
      <c r="B9" s="2">
        <f>(B6-B7)/(1+3.322*LOG10(B8))</f>
        <v>4.0532151656505055</v>
      </c>
    </row>
    <row r="10" spans="1:120" x14ac:dyDescent="0.25">
      <c r="A10" s="2" t="s">
        <v>79</v>
      </c>
      <c r="B10" s="2">
        <f>ROUND(B9,0)</f>
        <v>4</v>
      </c>
    </row>
    <row r="11" spans="1:120" x14ac:dyDescent="0.25">
      <c r="A11" s="2" t="s">
        <v>78</v>
      </c>
      <c r="B11" s="2">
        <f>ROUNDUP((B6-B7)/B9,0)</f>
        <v>8</v>
      </c>
    </row>
    <row r="13" spans="1:120" ht="15.75" thickBot="1" x14ac:dyDescent="0.3"/>
    <row r="14" spans="1:120" ht="15.75" thickBot="1" x14ac:dyDescent="0.3">
      <c r="B14" s="74" t="s">
        <v>77</v>
      </c>
      <c r="C14" s="73"/>
      <c r="D14" s="73"/>
      <c r="E14" s="73"/>
      <c r="F14" s="73"/>
      <c r="G14" s="72"/>
      <c r="H14" s="71"/>
      <c r="I14" s="71"/>
      <c r="J14" s="71"/>
    </row>
    <row r="15" spans="1:120" ht="36" x14ac:dyDescent="0.25">
      <c r="B15" s="70" t="s">
        <v>76</v>
      </c>
      <c r="C15" s="69" t="s">
        <v>75</v>
      </c>
      <c r="D15" s="68" t="s">
        <v>74</v>
      </c>
      <c r="E15" s="67" t="s">
        <v>73</v>
      </c>
      <c r="F15" s="66" t="s">
        <v>72</v>
      </c>
      <c r="G15" s="65" t="s">
        <v>71</v>
      </c>
    </row>
    <row r="16" spans="1:120" ht="15.75" thickBot="1" x14ac:dyDescent="0.3">
      <c r="B16" s="64"/>
      <c r="C16" s="59" t="s">
        <v>70</v>
      </c>
      <c r="D16" s="60" t="s">
        <v>69</v>
      </c>
      <c r="E16" s="59" t="s">
        <v>68</v>
      </c>
      <c r="F16" s="50" t="s">
        <v>67</v>
      </c>
      <c r="G16" s="60" t="s">
        <v>66</v>
      </c>
    </row>
    <row r="17" spans="2:8" x14ac:dyDescent="0.25">
      <c r="B17" s="63">
        <v>1</v>
      </c>
      <c r="C17" s="59" t="str">
        <f>"[" &amp; ROUND(H17,2) &amp; "; " &amp; ROUND(H18, 2) &amp; ")"</f>
        <v>[-6; -1,95)</v>
      </c>
      <c r="D17" s="60">
        <f>COUNTIF($D$1:$DP$1,"&gt;="&amp;H17)-COUNTIF($D$1:$DP$1,"&gt;="&amp;H18)</f>
        <v>11</v>
      </c>
      <c r="E17" s="59">
        <f>D17/$B$8</f>
        <v>9.2436974789915971E-2</v>
      </c>
      <c r="F17" s="58">
        <f>AVERAGE(H17,H18)</f>
        <v>-3.9733924171747472</v>
      </c>
      <c r="G17" s="57">
        <f>E17/$B$9</f>
        <v>2.2805839564917506E-2</v>
      </c>
      <c r="H17" s="62">
        <f>$B$7</f>
        <v>-6</v>
      </c>
    </row>
    <row r="18" spans="2:8" x14ac:dyDescent="0.25">
      <c r="B18" s="61">
        <v>2</v>
      </c>
      <c r="C18" s="59" t="str">
        <f>"[" &amp; ROUND(H18,2) &amp; "; " &amp; ROUND(H19, 2) &amp; ")"</f>
        <v>[-1,95; 2,11)</v>
      </c>
      <c r="D18" s="60">
        <f>COUNTIF($B$1:$DP$1,"&gt;="&amp;H18)-COUNTIF($B$1:$DP$1,"&gt;="&amp;H19)</f>
        <v>27</v>
      </c>
      <c r="E18" s="59">
        <f>D18/$B$8</f>
        <v>0.22689075630252101</v>
      </c>
      <c r="F18" s="58">
        <f>AVERAGE(H18,H19)</f>
        <v>7.9822748475758321E-2</v>
      </c>
      <c r="G18" s="57">
        <f>E18/$B$9</f>
        <v>5.597796984116115E-2</v>
      </c>
      <c r="H18">
        <f>$B$9+H17</f>
        <v>-1.9467848343494945</v>
      </c>
    </row>
    <row r="19" spans="2:8" x14ac:dyDescent="0.25">
      <c r="B19" s="61">
        <v>3</v>
      </c>
      <c r="C19" s="59" t="str">
        <f>"[" &amp; ROUND(H19,2) &amp; "; " &amp; ROUND(H20, 2) &amp; ")"</f>
        <v>[2,11; 6,16)</v>
      </c>
      <c r="D19" s="60">
        <f>COUNTIF($B$1:$DP$1,"&gt;="&amp;H19)-COUNTIF($B$1:$DP$1,"&gt;="&amp;H20)</f>
        <v>22</v>
      </c>
      <c r="E19" s="59">
        <f>D19/$B$8</f>
        <v>0.18487394957983194</v>
      </c>
      <c r="F19" s="58">
        <f>AVERAGE(H19,H20)</f>
        <v>4.1330379141262643</v>
      </c>
      <c r="G19" s="57">
        <f>E19/$B$9</f>
        <v>4.5611679129835013E-2</v>
      </c>
      <c r="H19">
        <f>$B$9+H18</f>
        <v>2.1064303313010111</v>
      </c>
    </row>
    <row r="20" spans="2:8" x14ac:dyDescent="0.25">
      <c r="B20" s="61">
        <v>4</v>
      </c>
      <c r="C20" s="59" t="str">
        <f>"[" &amp; ROUND(H20,2) &amp; "; " &amp; ROUND(H21, 2) &amp; ")"</f>
        <v>[6,16; 10,21)</v>
      </c>
      <c r="D20" s="60">
        <f>COUNTIF($B$1:$DP$1,"&gt;="&amp;H20)-COUNTIF($B$1:$DP$1,"&gt;="&amp;H21)</f>
        <v>13</v>
      </c>
      <c r="E20" s="59">
        <f>D20/$B$8</f>
        <v>0.1092436974789916</v>
      </c>
      <c r="F20" s="58">
        <f>AVERAGE(H20,H21)</f>
        <v>8.186253079776769</v>
      </c>
      <c r="G20" s="57">
        <f>E20/$B$9</f>
        <v>2.6952355849447964E-2</v>
      </c>
      <c r="H20">
        <f>$B$9+H19</f>
        <v>6.1596454969515166</v>
      </c>
    </row>
    <row r="21" spans="2:8" x14ac:dyDescent="0.25">
      <c r="B21" s="61">
        <v>5</v>
      </c>
      <c r="C21" s="59" t="str">
        <f>"[" &amp; ROUND(H21,2) &amp; "; " &amp; ROUND(H22, 2) &amp; ")"</f>
        <v>[10,21; 14,27)</v>
      </c>
      <c r="D21" s="60">
        <f>COUNTIF($B$1:$DP$1,"&gt;="&amp;H21)-COUNTIF($B$1:$DP$1,"&gt;="&amp;H22)</f>
        <v>11</v>
      </c>
      <c r="E21" s="59">
        <f>D21/$B$8</f>
        <v>9.2436974789915971E-2</v>
      </c>
      <c r="F21" s="58">
        <f>AVERAGE(H21,H22)</f>
        <v>12.239468245427275</v>
      </c>
      <c r="G21" s="57">
        <f>E21/$B$9</f>
        <v>2.2805839564917506E-2</v>
      </c>
      <c r="H21">
        <f>$B$9+H20</f>
        <v>10.212860662602022</v>
      </c>
    </row>
    <row r="22" spans="2:8" x14ac:dyDescent="0.25">
      <c r="B22" s="61">
        <v>6</v>
      </c>
      <c r="C22" s="59" t="str">
        <f>"[" &amp; ROUND(H22,2) &amp; "; " &amp; ROUND(H23, 2) &amp; ")"</f>
        <v>[14,27; 18,32)</v>
      </c>
      <c r="D22" s="60">
        <f>COUNTIF($B$1:$DP$1,"&gt;="&amp;H22)-COUNTIF($B$1:$DP$1,"&gt;="&amp;H23)</f>
        <v>15</v>
      </c>
      <c r="E22" s="59">
        <f>D22/$B$8</f>
        <v>0.12605042016806722</v>
      </c>
      <c r="F22" s="58">
        <f>AVERAGE(H22,H23)</f>
        <v>16.292683411077782</v>
      </c>
      <c r="G22" s="57">
        <f>E22/$B$9</f>
        <v>3.1098872133978418E-2</v>
      </c>
      <c r="H22">
        <f>$B$9+H21</f>
        <v>14.266075828252529</v>
      </c>
    </row>
    <row r="23" spans="2:8" x14ac:dyDescent="0.25">
      <c r="B23" s="61">
        <v>7</v>
      </c>
      <c r="C23" s="59" t="str">
        <f>"[" &amp; ROUND(H23,2) &amp; "; " &amp; ROUND(H24, 2) &amp; ")"</f>
        <v>[18,32; 22,37)</v>
      </c>
      <c r="D23" s="60">
        <f>COUNTIF($B$1:$DP$1,"&gt;="&amp;H23)-COUNTIF($B$1:$DP$1,"&gt;="&amp;H24)</f>
        <v>9</v>
      </c>
      <c r="E23" s="59">
        <f>D23/$B$8</f>
        <v>7.5630252100840331E-2</v>
      </c>
      <c r="F23" s="58">
        <f>AVERAGE(H23,H24)</f>
        <v>20.345898576728288</v>
      </c>
      <c r="G23" s="57">
        <f>E23/$B$9</f>
        <v>1.8659323280387049E-2</v>
      </c>
      <c r="H23">
        <f>$B$9+H22</f>
        <v>18.319290993903035</v>
      </c>
    </row>
    <row r="24" spans="2:8" x14ac:dyDescent="0.25">
      <c r="B24" s="56">
        <v>8</v>
      </c>
      <c r="C24" s="54" t="str">
        <f>"[" &amp; ROUND(H24,2) &amp; "; " &amp; ROUND(H25, 2) &amp; ")"</f>
        <v>[22,37; 26,43)</v>
      </c>
      <c r="D24" s="55">
        <f>COUNTIF($B$1:$DP$1,"&gt;="&amp;H24)-COUNTIF($B$1:$DP$1,"&gt;="&amp;H25)</f>
        <v>11</v>
      </c>
      <c r="E24" s="54">
        <f>D24/$B$8</f>
        <v>9.2436974789915971E-2</v>
      </c>
      <c r="F24" s="53">
        <f>AVERAGE(H24,A25)</f>
        <v>22.372506159553541</v>
      </c>
      <c r="G24" s="52">
        <f>E24/$B$9</f>
        <v>2.2805839564917506E-2</v>
      </c>
      <c r="H24">
        <f>$B$9+H23</f>
        <v>22.372506159553541</v>
      </c>
    </row>
    <row r="25" spans="2:8" x14ac:dyDescent="0.25">
      <c r="B25" s="2" t="s">
        <v>65</v>
      </c>
      <c r="C25" s="45"/>
      <c r="D25" s="51">
        <f>SUM(D17:D24)</f>
        <v>119</v>
      </c>
      <c r="E25" s="50">
        <f>D25/$B$8</f>
        <v>1</v>
      </c>
      <c r="F25" s="49"/>
      <c r="G25" s="48"/>
      <c r="H25">
        <f>$B$9+H24</f>
        <v>26.425721325204048</v>
      </c>
    </row>
    <row r="54" spans="2:10" ht="28.5" x14ac:dyDescent="0.45">
      <c r="B54" s="47" t="s">
        <v>64</v>
      </c>
      <c r="C54" s="47"/>
      <c r="D54" s="47"/>
      <c r="E54" s="47"/>
      <c r="F54" s="47"/>
      <c r="G54" s="47"/>
      <c r="H54" s="47"/>
      <c r="I54" s="47"/>
      <c r="J54" s="47"/>
    </row>
    <row r="57" spans="2:10" x14ac:dyDescent="0.25">
      <c r="F57" s="2">
        <v>0</v>
      </c>
    </row>
    <row r="58" spans="2:10" x14ac:dyDescent="0.25">
      <c r="F58" s="2">
        <f>E17+F57</f>
        <v>9.2436974789915971E-2</v>
      </c>
    </row>
    <row r="59" spans="2:10" x14ac:dyDescent="0.25">
      <c r="F59" s="2">
        <f>F58+E18</f>
        <v>0.31932773109243695</v>
      </c>
    </row>
    <row r="60" spans="2:10" x14ac:dyDescent="0.25">
      <c r="F60" s="2">
        <f>F59+E19</f>
        <v>0.50420168067226889</v>
      </c>
    </row>
    <row r="61" spans="2:10" x14ac:dyDescent="0.25">
      <c r="F61" s="2">
        <f>F60+E20</f>
        <v>0.61344537815126055</v>
      </c>
    </row>
    <row r="62" spans="2:10" x14ac:dyDescent="0.25">
      <c r="F62" s="2">
        <f>F61+E21</f>
        <v>0.70588235294117652</v>
      </c>
    </row>
    <row r="63" spans="2:10" x14ac:dyDescent="0.25">
      <c r="F63" s="2">
        <f>F62+E22</f>
        <v>0.83193277310924374</v>
      </c>
    </row>
    <row r="64" spans="2:10" x14ac:dyDescent="0.25">
      <c r="F64" s="2">
        <f>F63+E23</f>
        <v>0.90756302521008403</v>
      </c>
    </row>
    <row r="65" spans="1:6" x14ac:dyDescent="0.25">
      <c r="F65" s="2">
        <f>F64+E24</f>
        <v>1</v>
      </c>
    </row>
    <row r="73" spans="1:6" ht="18.75" x14ac:dyDescent="0.3">
      <c r="A73" s="30" t="s">
        <v>12</v>
      </c>
      <c r="B73" s="30"/>
    </row>
    <row r="74" spans="1:6" x14ac:dyDescent="0.25">
      <c r="A74" s="2" t="s">
        <v>10</v>
      </c>
      <c r="B74" s="5">
        <f>SUMPRODUCT(F17:F24,E17:E24)</f>
        <v>8.1011015006664646</v>
      </c>
    </row>
    <row r="75" spans="1:6" x14ac:dyDescent="0.25">
      <c r="A75" s="2"/>
      <c r="B75" s="4">
        <f>F17*F17*E17+F18*F18*E18+F19*F19*E19+F20*F20*E20+F21*F21*E21+F22*F22*E22+F23*F23*E23+F24*F24*E24</f>
        <v>136.82249643099323</v>
      </c>
    </row>
    <row r="76" spans="1:6" x14ac:dyDescent="0.25">
      <c r="A76" s="2"/>
      <c r="B76" s="2">
        <f>B74*B74</f>
        <v>65.627845524100451</v>
      </c>
    </row>
    <row r="77" spans="1:6" x14ac:dyDescent="0.25">
      <c r="A77" s="2" t="s">
        <v>13</v>
      </c>
      <c r="B77" s="2">
        <f>SUMPRODUCT(F17:F24,D17:D24)/B3</f>
        <v>8.1011015006664664</v>
      </c>
    </row>
    <row r="78" spans="1:6" x14ac:dyDescent="0.25">
      <c r="A78" s="2" t="s">
        <v>11</v>
      </c>
      <c r="B78" s="4">
        <f>B75-B76</f>
        <v>71.194650906892775</v>
      </c>
    </row>
    <row r="79" spans="1:6" x14ac:dyDescent="0.25">
      <c r="A79" s="2" t="s">
        <v>15</v>
      </c>
      <c r="B79" s="2">
        <f>SQRT(B78)</f>
        <v>8.4376922737732478</v>
      </c>
    </row>
    <row r="80" spans="1:6" x14ac:dyDescent="0.25">
      <c r="A80" s="2" t="s">
        <v>14</v>
      </c>
      <c r="B80" s="2">
        <f>SUMPRODUCT(ABS(F17:F24-B77),D17:D24)/B3</f>
        <v>7.3393505598199473</v>
      </c>
    </row>
    <row r="81" spans="1:2" x14ac:dyDescent="0.25">
      <c r="A81" s="2" t="s">
        <v>19</v>
      </c>
      <c r="B81" s="2">
        <f>SUMPRODUCT((F17:F24-B77)^2,D17:D24)/B3</f>
        <v>71.194650906892775</v>
      </c>
    </row>
    <row r="82" spans="1:2" x14ac:dyDescent="0.25">
      <c r="A82" s="2" t="s">
        <v>16</v>
      </c>
      <c r="B82" s="2">
        <f>MODE(B1:DP1)</f>
        <v>2</v>
      </c>
    </row>
    <row r="83" spans="1:2" x14ac:dyDescent="0.25">
      <c r="A83" s="2" t="s">
        <v>17</v>
      </c>
      <c r="B83" s="2">
        <f>MEDIAN(B1:DP1)</f>
        <v>6</v>
      </c>
    </row>
    <row r="84" spans="1:2" x14ac:dyDescent="0.25">
      <c r="A84" s="2" t="s">
        <v>26</v>
      </c>
      <c r="B84" s="2">
        <f>B6-B7</f>
        <v>32</v>
      </c>
    </row>
    <row r="85" spans="1:2" x14ac:dyDescent="0.25">
      <c r="A85" s="2" t="s">
        <v>18</v>
      </c>
      <c r="B85" s="2">
        <f>B79/B77</f>
        <v>1.041548766310247</v>
      </c>
    </row>
    <row r="86" spans="1:2" x14ac:dyDescent="0.25">
      <c r="A86" s="2" t="s">
        <v>20</v>
      </c>
      <c r="B86" s="2">
        <f>SUMPRODUCT((F17:F24-B77)^3,D17:D24)/B3</f>
        <v>192.00309604066908</v>
      </c>
    </row>
    <row r="87" spans="1:2" x14ac:dyDescent="0.25">
      <c r="A87" s="2" t="s">
        <v>21</v>
      </c>
      <c r="B87" s="2">
        <f>SUMPRODUCT((F17:F24-B77)^4,D17:D24)/B3</f>
        <v>9079.3384175168376</v>
      </c>
    </row>
    <row r="88" spans="1:2" x14ac:dyDescent="0.25">
      <c r="A88" s="2" t="s">
        <v>22</v>
      </c>
      <c r="B88" s="2">
        <f>B86/B79^3</f>
        <v>0.31962238249135211</v>
      </c>
    </row>
    <row r="89" spans="1:2" x14ac:dyDescent="0.25">
      <c r="A89" s="2" t="s">
        <v>23</v>
      </c>
      <c r="B89" s="2">
        <f>(B87/B79^4)-3</f>
        <v>-1.2087365091380606</v>
      </c>
    </row>
    <row r="98" spans="2:120" x14ac:dyDescent="0.25">
      <c r="B98" s="46" t="s">
        <v>63</v>
      </c>
      <c r="C98" s="46"/>
      <c r="D98" s="46"/>
      <c r="E98" s="46"/>
      <c r="F98" s="46"/>
    </row>
    <row r="99" spans="2:120" x14ac:dyDescent="0.25">
      <c r="B99" s="45" t="s">
        <v>62</v>
      </c>
      <c r="C99" s="44">
        <f>SUM(B2:L2)/D17</f>
        <v>-3.6363636363636362</v>
      </c>
      <c r="D99" s="45" t="s">
        <v>61</v>
      </c>
      <c r="E99" s="44">
        <f>SUM(B110:L110)/D17</f>
        <v>1.5041322314049588</v>
      </c>
      <c r="F99" s="43">
        <f>E107/E108</f>
        <v>0.98444686863842923</v>
      </c>
    </row>
    <row r="100" spans="2:120" x14ac:dyDescent="0.25">
      <c r="B100" s="45" t="s">
        <v>60</v>
      </c>
      <c r="C100" s="44">
        <f>SUM(M2:AM2)/D18</f>
        <v>1.1481481481481481</v>
      </c>
      <c r="D100" s="45" t="s">
        <v>59</v>
      </c>
      <c r="E100" s="44">
        <f>SUM(M110:AM110)/D18</f>
        <v>23.758494031221311</v>
      </c>
      <c r="F100" s="43"/>
    </row>
    <row r="101" spans="2:120" x14ac:dyDescent="0.25">
      <c r="B101" s="45" t="s">
        <v>58</v>
      </c>
      <c r="C101" s="44">
        <f>SUM(AN2:BI2)/D19</f>
        <v>4.7272727272727275</v>
      </c>
      <c r="D101" s="45" t="s">
        <v>57</v>
      </c>
      <c r="E101" s="44">
        <f>SUM(AN111:BI111)/D19</f>
        <v>14.190298042149896</v>
      </c>
      <c r="F101" s="43"/>
    </row>
    <row r="102" spans="2:120" x14ac:dyDescent="0.25">
      <c r="B102" s="45" t="s">
        <v>56</v>
      </c>
      <c r="C102" s="44">
        <f>SUM(BJ2:BV2)/D20</f>
        <v>8.384615384615385</v>
      </c>
      <c r="D102" s="45" t="s">
        <v>55</v>
      </c>
      <c r="E102" s="44">
        <f>SUM(BJ112:BV112)/D20</f>
        <v>14.535918626827716</v>
      </c>
      <c r="F102" s="43"/>
    </row>
    <row r="103" spans="2:120" x14ac:dyDescent="0.25">
      <c r="B103" s="45" t="s">
        <v>54</v>
      </c>
      <c r="C103" s="44">
        <f>SUM(BW2:CG2)/D21</f>
        <v>12.636363636363637</v>
      </c>
      <c r="D103" s="45" t="s">
        <v>53</v>
      </c>
      <c r="E103" s="44">
        <f>SUM(BW113:CG113)/D21</f>
        <v>19.217859064012906</v>
      </c>
      <c r="F103" s="43"/>
    </row>
    <row r="104" spans="2:120" x14ac:dyDescent="0.25">
      <c r="B104" s="45" t="s">
        <v>52</v>
      </c>
      <c r="C104" s="44">
        <f>SUM(CH2:CV2)/D22</f>
        <v>16.333333333333332</v>
      </c>
      <c r="D104" s="45" t="s">
        <v>51</v>
      </c>
      <c r="E104" s="44">
        <f>SUM(CH114:CV114)/D22</f>
        <v>14.956473829201096</v>
      </c>
      <c r="F104" s="43"/>
    </row>
    <row r="105" spans="2:120" x14ac:dyDescent="0.25">
      <c r="B105" s="45" t="s">
        <v>50</v>
      </c>
      <c r="C105" s="44">
        <f>SUM(CW2:DE2)/D23</f>
        <v>20.888888888888889</v>
      </c>
      <c r="D105" s="45" t="s">
        <v>49</v>
      </c>
      <c r="E105" s="44">
        <f>SUM(CW115:DE115)/D23</f>
        <v>21.518518518518526</v>
      </c>
      <c r="F105" s="43"/>
    </row>
    <row r="106" spans="2:120" x14ac:dyDescent="0.25">
      <c r="B106" s="45" t="s">
        <v>48</v>
      </c>
      <c r="C106" s="44">
        <f>SUM(DF2:DP2)/D24</f>
        <v>24.09090909090909</v>
      </c>
      <c r="D106" s="45" t="s">
        <v>47</v>
      </c>
      <c r="E106" s="44">
        <f>SUM(DF116:DP116)/D24</f>
        <v>11.244668911335575</v>
      </c>
      <c r="F106" s="43"/>
    </row>
    <row r="107" spans="2:120" x14ac:dyDescent="0.25">
      <c r="B107" s="45" t="s">
        <v>46</v>
      </c>
      <c r="C107" s="44">
        <f>SUM(B2:DP2)/B3</f>
        <v>8.7478991596638647</v>
      </c>
      <c r="D107" s="45" t="s">
        <v>45</v>
      </c>
      <c r="E107" s="44">
        <f>(POWER(C99-C107,2)*D17+POWER(C100-C107,2)*D18+POWER(C101-C107,2)*D19+POWER(C102-C107,2)*D20+POWER(C103-C107,2)*D21+POWER(C104-C107,2)*D22+POWER(C105-C107,2)*D23+POWER(C106-C107,2)*D24)/B3</f>
        <v>71.843418367392658</v>
      </c>
      <c r="F107" s="43"/>
    </row>
    <row r="108" spans="2:120" x14ac:dyDescent="0.25">
      <c r="B108" s="45"/>
      <c r="C108" s="45"/>
      <c r="D108" s="45" t="s">
        <v>44</v>
      </c>
      <c r="E108" s="44">
        <f>SUM(B118:DP118)/B3</f>
        <v>72.978461973024508</v>
      </c>
      <c r="F108" s="43"/>
    </row>
    <row r="110" spans="2:120" x14ac:dyDescent="0.25">
      <c r="B110">
        <f>POWER(B$2-$C99,2)</f>
        <v>5.5867768595041332</v>
      </c>
      <c r="C110">
        <f>POWER(C$2-$C99,2)</f>
        <v>1.8595041322314052</v>
      </c>
      <c r="D110">
        <f>POWER(D$2-$C99,2)</f>
        <v>1.8595041322314052</v>
      </c>
      <c r="E110">
        <f>POWER(E$2-$C99,2)</f>
        <v>0.13223140495867777</v>
      </c>
      <c r="F110">
        <f>POWER(F$2-$C99,2)</f>
        <v>0.13223140495867777</v>
      </c>
      <c r="G110">
        <f>POWER(G$2-$C99,2)</f>
        <v>0.40495867768595029</v>
      </c>
      <c r="H110">
        <f>POWER(H$2-$C99,2)</f>
        <v>0.40495867768595029</v>
      </c>
      <c r="I110">
        <f>POWER(I$2-$C99,2)</f>
        <v>0.40495867768595029</v>
      </c>
      <c r="J110">
        <f>POWER(J$2-$C99,2)</f>
        <v>0.40495867768595029</v>
      </c>
      <c r="K110">
        <f>POWER(K$2-$C99,2)</f>
        <v>2.6776859504132227</v>
      </c>
      <c r="L110">
        <f>POWER(L$2-$C99,2)</f>
        <v>2.6776859504132227</v>
      </c>
      <c r="M110">
        <f>POWER(M$2-$C99,2)</f>
        <v>6.9504132231404956</v>
      </c>
      <c r="N110">
        <f>POWER(N$2-$C99,2)</f>
        <v>6.9504132231404956</v>
      </c>
      <c r="O110">
        <f>POWER(O$2-$C99,2)</f>
        <v>13.223140495867767</v>
      </c>
      <c r="P110">
        <f>POWER(P$2-$C99,2)</f>
        <v>13.223140495867767</v>
      </c>
      <c r="Q110">
        <f>POWER(Q$2-$C99,2)</f>
        <v>13.223140495867767</v>
      </c>
      <c r="R110">
        <f>POWER(R$2-$C99,2)</f>
        <v>13.223140495867767</v>
      </c>
      <c r="S110">
        <f>POWER(S$2-$C99,2)</f>
        <v>21.495867768595044</v>
      </c>
      <c r="T110">
        <f>POWER(T$2-$C99,2)</f>
        <v>21.495867768595044</v>
      </c>
      <c r="U110">
        <f>POWER(U$2-$C99,2)</f>
        <v>21.495867768595044</v>
      </c>
      <c r="V110">
        <f>POWER(V$2-$C99,2)</f>
        <v>21.495867768595044</v>
      </c>
      <c r="W110">
        <f>POWER(W$2-$C99,2)</f>
        <v>21.495867768595044</v>
      </c>
      <c r="X110">
        <f>POWER(X$2-$C99,2)</f>
        <v>21.495867768595044</v>
      </c>
      <c r="Y110">
        <f>POWER(Y$2-$C99,2)</f>
        <v>21.495867768595044</v>
      </c>
      <c r="Z110">
        <f>POWER(Z$2-$C99,2)</f>
        <v>21.495867768595044</v>
      </c>
      <c r="AA110">
        <f>POWER(AA$2-$C99,2)</f>
        <v>21.495867768595044</v>
      </c>
      <c r="AB110">
        <f>POWER(AB$2-$C99,2)</f>
        <v>31.768595041322317</v>
      </c>
      <c r="AC110">
        <f>POWER(AC$2-$C99,2)</f>
        <v>31.768595041322317</v>
      </c>
      <c r="AD110">
        <f>POWER(AD$2-$C99,2)</f>
        <v>31.768595041322317</v>
      </c>
      <c r="AE110">
        <f>POWER(AE$2-$C99,2)</f>
        <v>31.768595041322317</v>
      </c>
      <c r="AF110">
        <f>POWER(AF$2-$C99,2)</f>
        <v>31.768595041322317</v>
      </c>
      <c r="AG110">
        <f>POWER(AG$2-$C99,2)</f>
        <v>31.768595041322317</v>
      </c>
      <c r="AH110">
        <f>POWER(AH$2-$C99,2)</f>
        <v>31.768595041322317</v>
      </c>
      <c r="AI110">
        <f>POWER(AI$2-$C99,2)</f>
        <v>31.768595041322317</v>
      </c>
      <c r="AJ110">
        <f>POWER(AJ$2-$C99,2)</f>
        <v>31.768595041322317</v>
      </c>
      <c r="AK110">
        <f>POWER(AK$2-$C99,2)</f>
        <v>31.768595041322317</v>
      </c>
      <c r="AL110">
        <f>POWER(AL$2-$C99,2)</f>
        <v>31.768595041322317</v>
      </c>
      <c r="AM110">
        <f>POWER(AM$2-$C99,2)</f>
        <v>31.768595041322317</v>
      </c>
      <c r="AN110">
        <f>POWER(AN$2-$C99,2)</f>
        <v>44.041322314049594</v>
      </c>
      <c r="AO110">
        <f>POWER(AO$2-$C99,2)</f>
        <v>44.041322314049594</v>
      </c>
      <c r="AP110">
        <f>POWER(AP$2-$C99,2)</f>
        <v>44.041322314049594</v>
      </c>
      <c r="AQ110">
        <f>POWER(AQ$2-$C99,2)</f>
        <v>44.041322314049594</v>
      </c>
      <c r="AR110">
        <f>POWER(AR$2-$C99,2)</f>
        <v>44.041322314049594</v>
      </c>
      <c r="AS110">
        <f>POWER(AS$2-$C99,2)</f>
        <v>58.314049586776868</v>
      </c>
      <c r="AT110">
        <f>POWER(AT$2-$C99,2)</f>
        <v>58.314049586776868</v>
      </c>
      <c r="AU110">
        <f>POWER(AU$2-$C99,2)</f>
        <v>58.314049586776868</v>
      </c>
      <c r="AV110">
        <f>POWER(AV$2-$C99,2)</f>
        <v>58.314049586776868</v>
      </c>
      <c r="AW110">
        <f>POWER(AW$2-$C99,2)</f>
        <v>74.586776859504141</v>
      </c>
      <c r="AX110">
        <f>POWER(AX$2-$C99,2)</f>
        <v>74.586776859504141</v>
      </c>
      <c r="AY110">
        <f>POWER(AY$2-$C99,2)</f>
        <v>74.586776859504141</v>
      </c>
      <c r="AZ110">
        <f>POWER(AZ$2-$C99,2)</f>
        <v>74.586776859504141</v>
      </c>
      <c r="BA110">
        <f>POWER(BA$2-$C99,2)</f>
        <v>74.586776859504141</v>
      </c>
      <c r="BB110">
        <f>POWER(BB$2-$C99,2)</f>
        <v>92.859504132231407</v>
      </c>
      <c r="BC110">
        <f>POWER(BC$2-$C99,2)</f>
        <v>92.859504132231407</v>
      </c>
      <c r="BD110">
        <f>POWER(BD$2-$C99,2)</f>
        <v>92.859504132231407</v>
      </c>
      <c r="BE110">
        <f>POWER(BE$2-$C99,2)</f>
        <v>92.859504132231407</v>
      </c>
      <c r="BF110">
        <f>POWER(BF$2-$C99,2)</f>
        <v>92.859504132231407</v>
      </c>
      <c r="BG110">
        <f>POWER(BG$2-$C99,2)</f>
        <v>92.859504132231407</v>
      </c>
      <c r="BH110">
        <f>POWER(BH$2-$C99,2)</f>
        <v>92.859504132231407</v>
      </c>
      <c r="BI110">
        <f>POWER(BI$2-$C99,2)</f>
        <v>92.859504132231407</v>
      </c>
      <c r="BJ110">
        <f>POWER(BJ$2-$C99,2)</f>
        <v>113.13223140495869</v>
      </c>
      <c r="BK110">
        <f>POWER(BK$2-$C99,2)</f>
        <v>113.13223140495869</v>
      </c>
      <c r="BL110">
        <f>POWER(BL$2-$C99,2)</f>
        <v>113.13223140495869</v>
      </c>
      <c r="BM110">
        <f>POWER(BM$2-$C99,2)</f>
        <v>135.40495867768595</v>
      </c>
      <c r="BN110">
        <f>POWER(BN$2-$C99,2)</f>
        <v>135.40495867768595</v>
      </c>
      <c r="BO110">
        <f>POWER(BO$2-$C99,2)</f>
        <v>135.40495867768595</v>
      </c>
      <c r="BP110">
        <f>POWER(BP$2-$C99,2)</f>
        <v>135.40495867768595</v>
      </c>
      <c r="BQ110">
        <f>POWER(BQ$2-$C99,2)</f>
        <v>135.40495867768595</v>
      </c>
      <c r="BR110">
        <f>POWER(BR$2-$C99,2)</f>
        <v>159.67768595041323</v>
      </c>
      <c r="BS110">
        <f>POWER(BS$2-$C99,2)</f>
        <v>159.67768595041323</v>
      </c>
      <c r="BT110">
        <f>POWER(BT$2-$C99,2)</f>
        <v>185.95041322314052</v>
      </c>
      <c r="BU110">
        <f>POWER(BU$2-$C99,2)</f>
        <v>185.95041322314052</v>
      </c>
      <c r="BV110">
        <f>POWER(BV$2-$C99,2)</f>
        <v>185.95041322314052</v>
      </c>
      <c r="BW110">
        <f>POWER(BW$2-$C99,2)</f>
        <v>214.22314049586777</v>
      </c>
      <c r="BX110">
        <f>POWER(BX$2-$C99,2)</f>
        <v>214.22314049586777</v>
      </c>
      <c r="BY110">
        <f>POWER(BY$2-$C99,2)</f>
        <v>244.49586776859505</v>
      </c>
      <c r="BZ110">
        <f>POWER(BZ$2-$C99,2)</f>
        <v>244.49586776859505</v>
      </c>
      <c r="CA110">
        <f>POWER(CA$2-$C99,2)</f>
        <v>244.49586776859505</v>
      </c>
      <c r="CB110">
        <f>POWER(CB$2-$C99,2)</f>
        <v>276.76859504132233</v>
      </c>
      <c r="CC110">
        <f>POWER(CC$2-$C99,2)</f>
        <v>276.76859504132233</v>
      </c>
      <c r="CD110">
        <f>POWER(CD$2-$C99,2)</f>
        <v>276.76859504132233</v>
      </c>
      <c r="CE110">
        <f>POWER(CE$2-$C99,2)</f>
        <v>311.04132231404958</v>
      </c>
      <c r="CF110">
        <f>POWER(CF$2-$C99,2)</f>
        <v>311.04132231404958</v>
      </c>
      <c r="CG110">
        <f>POWER(CG$2-$C99,2)</f>
        <v>311.04132231404958</v>
      </c>
      <c r="CH110">
        <f>POWER(CH$2-$C99,2)</f>
        <v>347.31404958677689</v>
      </c>
      <c r="CI110">
        <f>POWER(CI$2-$C99,2)</f>
        <v>347.31404958677689</v>
      </c>
      <c r="CJ110">
        <f>POWER(CJ$2-$C99,2)</f>
        <v>347.31404958677689</v>
      </c>
      <c r="CK110">
        <f>POWER(CK$2-$C99,2)</f>
        <v>347.31404958677689</v>
      </c>
      <c r="CL110">
        <f>POWER(CL$2-$C99,2)</f>
        <v>347.31404958677689</v>
      </c>
      <c r="CM110">
        <f>POWER(CM$2-$C99,2)</f>
        <v>385.58677685950414</v>
      </c>
      <c r="CN110">
        <f>POWER(CN$2-$C99,2)</f>
        <v>385.58677685950414</v>
      </c>
      <c r="CO110">
        <f>POWER(CO$2-$C99,2)</f>
        <v>385.58677685950414</v>
      </c>
      <c r="CP110">
        <f>POWER(CP$2-$C99,2)</f>
        <v>425.85950413223139</v>
      </c>
      <c r="CQ110">
        <f>POWER(CQ$2-$C99,2)</f>
        <v>425.85950413223139</v>
      </c>
      <c r="CR110">
        <f>POWER(CR$2-$C99,2)</f>
        <v>425.85950413223139</v>
      </c>
      <c r="CS110">
        <f>POWER(CS$2-$C99,2)</f>
        <v>425.85950413223139</v>
      </c>
      <c r="CT110">
        <f>POWER(CT$2-$C99,2)</f>
        <v>468.1322314049587</v>
      </c>
      <c r="CU110">
        <f>POWER(CU$2-$C99,2)</f>
        <v>468.1322314049587</v>
      </c>
      <c r="CV110">
        <f>POWER(CV$2-$C99,2)</f>
        <v>468.1322314049587</v>
      </c>
      <c r="CW110">
        <f>POWER(CW$2-$C99,2)</f>
        <v>558.67768595041321</v>
      </c>
      <c r="CX110">
        <f>POWER(CX$2-$C99,2)</f>
        <v>558.67768595041321</v>
      </c>
      <c r="CY110">
        <f>POWER(CY$2-$C99,2)</f>
        <v>558.67768595041321</v>
      </c>
      <c r="CZ110">
        <f>POWER(CZ$2-$C99,2)</f>
        <v>558.67768595041321</v>
      </c>
      <c r="DA110">
        <f>POWER(DA$2-$C99,2)</f>
        <v>606.95041322314046</v>
      </c>
      <c r="DB110">
        <f>POWER(DB$2-$C99,2)</f>
        <v>606.95041322314046</v>
      </c>
      <c r="DC110">
        <f>POWER(DC$2-$C99,2)</f>
        <v>657.22314049586782</v>
      </c>
      <c r="DD110">
        <f>POWER(DD$2-$C99,2)</f>
        <v>657.22314049586782</v>
      </c>
      <c r="DE110">
        <f>POWER(DE$2-$C99,2)</f>
        <v>657.22314049586782</v>
      </c>
      <c r="DF110">
        <f>POWER(DF$2-$C99,2)</f>
        <v>709.49586776859508</v>
      </c>
      <c r="DG110">
        <f>POWER(DG$2-$C99,2)</f>
        <v>709.49586776859508</v>
      </c>
      <c r="DH110">
        <f>POWER(DH$2-$C99,2)</f>
        <v>709.49586776859508</v>
      </c>
      <c r="DI110">
        <f>POWER(DI$2-$C99,2)</f>
        <v>709.49586776859508</v>
      </c>
      <c r="DJ110">
        <f>POWER(DJ$2-$C99,2)</f>
        <v>763.76859504132233</v>
      </c>
      <c r="DK110">
        <f>POWER(DK$2-$C99,2)</f>
        <v>763.76859504132233</v>
      </c>
      <c r="DL110">
        <f>POWER(DL$2-$C99,2)</f>
        <v>763.76859504132233</v>
      </c>
      <c r="DM110">
        <f>POWER(DM$2-$C99,2)</f>
        <v>820.04132231404958</v>
      </c>
      <c r="DN110">
        <f>POWER(DN$2-$C99,2)</f>
        <v>820.04132231404958</v>
      </c>
      <c r="DO110">
        <f>POWER(DO$2-$C99,2)</f>
        <v>820.04132231404958</v>
      </c>
      <c r="DP110">
        <f>POWER(DP$2-$C99,2)</f>
        <v>878.31404958677683</v>
      </c>
    </row>
    <row r="111" spans="2:120" x14ac:dyDescent="0.25">
      <c r="B111">
        <f>POWER(B$2-$C100,2)</f>
        <v>51.096021947873794</v>
      </c>
      <c r="C111">
        <f>POWER(C$2-$C100,2)</f>
        <v>37.799725651577504</v>
      </c>
      <c r="D111">
        <f>POWER(D$2-$C100,2)</f>
        <v>37.799725651577504</v>
      </c>
      <c r="E111">
        <f>POWER(E$2-$C100,2)</f>
        <v>26.503429355281206</v>
      </c>
      <c r="F111">
        <f>POWER(F$2-$C100,2)</f>
        <v>26.503429355281206</v>
      </c>
      <c r="G111">
        <f>POWER(G$2-$C100,2)</f>
        <v>17.207133058984908</v>
      </c>
      <c r="H111">
        <f>POWER(H$2-$C100,2)</f>
        <v>17.207133058984908</v>
      </c>
      <c r="I111">
        <f>POWER(I$2-$C100,2)</f>
        <v>17.207133058984908</v>
      </c>
      <c r="J111">
        <f>POWER(J$2-$C100,2)</f>
        <v>17.207133058984908</v>
      </c>
      <c r="K111">
        <f>POWER(K$2-$C100,2)</f>
        <v>9.9108367626886125</v>
      </c>
      <c r="L111">
        <f>POWER(L$2-$C100,2)</f>
        <v>9.9108367626886125</v>
      </c>
      <c r="M111">
        <f>POWER(M$2-$C100,2)</f>
        <v>4.6145404663923175</v>
      </c>
      <c r="N111">
        <f>POWER(N$2-$C100,2)</f>
        <v>4.6145404663923175</v>
      </c>
      <c r="O111">
        <f>POWER(O$2-$C100,2)</f>
        <v>1.3182441700960219</v>
      </c>
      <c r="P111">
        <f>POWER(P$2-$C100,2)</f>
        <v>1.3182441700960219</v>
      </c>
      <c r="Q111">
        <f>POWER(Q$2-$C100,2)</f>
        <v>1.3182441700960219</v>
      </c>
      <c r="R111">
        <f>POWER(R$2-$C100,2)</f>
        <v>1.3182441700960219</v>
      </c>
      <c r="S111">
        <f>POWER(S$2-$C100,2)</f>
        <v>2.194787379972565E-2</v>
      </c>
      <c r="T111">
        <f>POWER(T$2-$C100,2)</f>
        <v>2.194787379972565E-2</v>
      </c>
      <c r="U111">
        <f>POWER(U$2-$C100,2)</f>
        <v>2.194787379972565E-2</v>
      </c>
      <c r="V111">
        <f>POWER(V$2-$C100,2)</f>
        <v>2.194787379972565E-2</v>
      </c>
      <c r="W111">
        <f>POWER(W$2-$C100,2)</f>
        <v>2.194787379972565E-2</v>
      </c>
      <c r="X111">
        <f>POWER(X$2-$C100,2)</f>
        <v>2.194787379972565E-2</v>
      </c>
      <c r="Y111">
        <f>POWER(Y$2-$C100,2)</f>
        <v>2.194787379972565E-2</v>
      </c>
      <c r="Z111">
        <f>POWER(Z$2-$C100,2)</f>
        <v>2.194787379972565E-2</v>
      </c>
      <c r="AA111">
        <f>POWER(AA$2-$C100,2)</f>
        <v>2.194787379972565E-2</v>
      </c>
      <c r="AB111">
        <f>POWER(AB$2-$C100,2)</f>
        <v>0.72565157750342935</v>
      </c>
      <c r="AC111">
        <f>POWER(AC$2-$C100,2)</f>
        <v>0.72565157750342935</v>
      </c>
      <c r="AD111">
        <f>POWER(AD$2-$C100,2)</f>
        <v>0.72565157750342935</v>
      </c>
      <c r="AE111">
        <f>POWER(AE$2-$C100,2)</f>
        <v>0.72565157750342935</v>
      </c>
      <c r="AF111">
        <f>POWER(AF$2-$C100,2)</f>
        <v>0.72565157750342935</v>
      </c>
      <c r="AG111">
        <f>POWER(AG$2-$C100,2)</f>
        <v>0.72565157750342935</v>
      </c>
      <c r="AH111">
        <f>POWER(AH$2-$C100,2)</f>
        <v>0.72565157750342935</v>
      </c>
      <c r="AI111">
        <f>POWER(AI$2-$C100,2)</f>
        <v>0.72565157750342935</v>
      </c>
      <c r="AJ111">
        <f>POWER(AJ$2-$C100,2)</f>
        <v>0.72565157750342935</v>
      </c>
      <c r="AK111">
        <f>POWER(AK$2-$C100,2)</f>
        <v>0.72565157750342935</v>
      </c>
      <c r="AL111">
        <f>POWER(AL$2-$C100,2)</f>
        <v>0.72565157750342935</v>
      </c>
      <c r="AM111">
        <f>POWER(AM$2-$C100,2)</f>
        <v>0.72565157750342935</v>
      </c>
      <c r="AN111">
        <f>POWER(AN$2-$C100,2)</f>
        <v>3.4293552812071333</v>
      </c>
      <c r="AO111">
        <f>POWER(AO$2-$C100,2)</f>
        <v>3.4293552812071333</v>
      </c>
      <c r="AP111">
        <f>POWER(AP$2-$C100,2)</f>
        <v>3.4293552812071333</v>
      </c>
      <c r="AQ111">
        <f>POWER(AQ$2-$C100,2)</f>
        <v>3.4293552812071333</v>
      </c>
      <c r="AR111">
        <f>POWER(AR$2-$C100,2)</f>
        <v>3.4293552812071333</v>
      </c>
      <c r="AS111">
        <f>POWER(AS$2-$C100,2)</f>
        <v>8.1330589849108375</v>
      </c>
      <c r="AT111">
        <f>POWER(AT$2-$C100,2)</f>
        <v>8.1330589849108375</v>
      </c>
      <c r="AU111">
        <f>POWER(AU$2-$C100,2)</f>
        <v>8.1330589849108375</v>
      </c>
      <c r="AV111">
        <f>POWER(AV$2-$C100,2)</f>
        <v>8.1330589849108375</v>
      </c>
      <c r="AW111">
        <f>POWER(AW$2-$C100,2)</f>
        <v>14.836762688614542</v>
      </c>
      <c r="AX111">
        <f>POWER(AX$2-$C100,2)</f>
        <v>14.836762688614542</v>
      </c>
      <c r="AY111">
        <f>POWER(AY$2-$C100,2)</f>
        <v>14.836762688614542</v>
      </c>
      <c r="AZ111">
        <f>POWER(AZ$2-$C100,2)</f>
        <v>14.836762688614542</v>
      </c>
      <c r="BA111">
        <f>POWER(BA$2-$C100,2)</f>
        <v>14.836762688614542</v>
      </c>
      <c r="BB111">
        <f>POWER(BB$2-$C100,2)</f>
        <v>23.540466392318248</v>
      </c>
      <c r="BC111">
        <f>POWER(BC$2-$C100,2)</f>
        <v>23.540466392318248</v>
      </c>
      <c r="BD111">
        <f>POWER(BD$2-$C100,2)</f>
        <v>23.540466392318248</v>
      </c>
      <c r="BE111">
        <f>POWER(BE$2-$C100,2)</f>
        <v>23.540466392318248</v>
      </c>
      <c r="BF111">
        <f>POWER(BF$2-$C100,2)</f>
        <v>23.540466392318248</v>
      </c>
      <c r="BG111">
        <f>POWER(BG$2-$C100,2)</f>
        <v>23.540466392318248</v>
      </c>
      <c r="BH111">
        <f>POWER(BH$2-$C100,2)</f>
        <v>23.540466392318248</v>
      </c>
      <c r="BI111">
        <f>POWER(BI$2-$C100,2)</f>
        <v>23.540466392318248</v>
      </c>
      <c r="BJ111">
        <f>POWER(BJ$2-$C100,2)</f>
        <v>34.244170096021953</v>
      </c>
      <c r="BK111">
        <f>POWER(BK$2-$C100,2)</f>
        <v>34.244170096021953</v>
      </c>
      <c r="BL111">
        <f>POWER(BL$2-$C100,2)</f>
        <v>34.244170096021953</v>
      </c>
      <c r="BM111">
        <f>POWER(BM$2-$C100,2)</f>
        <v>46.947873799725656</v>
      </c>
      <c r="BN111">
        <f>POWER(BN$2-$C100,2)</f>
        <v>46.947873799725656</v>
      </c>
      <c r="BO111">
        <f>POWER(BO$2-$C100,2)</f>
        <v>46.947873799725656</v>
      </c>
      <c r="BP111">
        <f>POWER(BP$2-$C100,2)</f>
        <v>46.947873799725656</v>
      </c>
      <c r="BQ111">
        <f>POWER(BQ$2-$C100,2)</f>
        <v>46.947873799725656</v>
      </c>
      <c r="BR111">
        <f>POWER(BR$2-$C100,2)</f>
        <v>61.651577503429358</v>
      </c>
      <c r="BS111">
        <f>POWER(BS$2-$C100,2)</f>
        <v>61.651577503429358</v>
      </c>
      <c r="BT111">
        <f>POWER(BT$2-$C100,2)</f>
        <v>78.355281207133046</v>
      </c>
      <c r="BU111">
        <f>POWER(BU$2-$C100,2)</f>
        <v>78.355281207133046</v>
      </c>
      <c r="BV111">
        <f>POWER(BV$2-$C100,2)</f>
        <v>78.355281207133046</v>
      </c>
      <c r="BW111">
        <f>POWER(BW$2-$C100,2)</f>
        <v>97.058984910836756</v>
      </c>
      <c r="BX111">
        <f>POWER(BX$2-$C100,2)</f>
        <v>97.058984910836756</v>
      </c>
      <c r="BY111">
        <f>POWER(BY$2-$C100,2)</f>
        <v>117.76268861454045</v>
      </c>
      <c r="BZ111">
        <f>POWER(BZ$2-$C100,2)</f>
        <v>117.76268861454045</v>
      </c>
      <c r="CA111">
        <f>POWER(CA$2-$C100,2)</f>
        <v>117.76268861454045</v>
      </c>
      <c r="CB111">
        <f>POWER(CB$2-$C100,2)</f>
        <v>140.46639231824415</v>
      </c>
      <c r="CC111">
        <f>POWER(CC$2-$C100,2)</f>
        <v>140.46639231824415</v>
      </c>
      <c r="CD111">
        <f>POWER(CD$2-$C100,2)</f>
        <v>140.46639231824415</v>
      </c>
      <c r="CE111">
        <f>POWER(CE$2-$C100,2)</f>
        <v>165.17009602194787</v>
      </c>
      <c r="CF111">
        <f>POWER(CF$2-$C100,2)</f>
        <v>165.17009602194787</v>
      </c>
      <c r="CG111">
        <f>POWER(CG$2-$C100,2)</f>
        <v>165.17009602194787</v>
      </c>
      <c r="CH111">
        <f>POWER(CH$2-$C100,2)</f>
        <v>191.87379972565157</v>
      </c>
      <c r="CI111">
        <f>POWER(CI$2-$C100,2)</f>
        <v>191.87379972565157</v>
      </c>
      <c r="CJ111">
        <f>POWER(CJ$2-$C100,2)</f>
        <v>191.87379972565157</v>
      </c>
      <c r="CK111">
        <f>POWER(CK$2-$C100,2)</f>
        <v>191.87379972565157</v>
      </c>
      <c r="CL111">
        <f>POWER(CL$2-$C100,2)</f>
        <v>191.87379972565157</v>
      </c>
      <c r="CM111">
        <f>POWER(CM$2-$C100,2)</f>
        <v>220.57750342935526</v>
      </c>
      <c r="CN111">
        <f>POWER(CN$2-$C100,2)</f>
        <v>220.57750342935526</v>
      </c>
      <c r="CO111">
        <f>POWER(CO$2-$C100,2)</f>
        <v>220.57750342935526</v>
      </c>
      <c r="CP111">
        <f>POWER(CP$2-$C100,2)</f>
        <v>251.28120713305896</v>
      </c>
      <c r="CQ111">
        <f>POWER(CQ$2-$C100,2)</f>
        <v>251.28120713305896</v>
      </c>
      <c r="CR111">
        <f>POWER(CR$2-$C100,2)</f>
        <v>251.28120713305896</v>
      </c>
      <c r="CS111">
        <f>POWER(CS$2-$C100,2)</f>
        <v>251.28120713305896</v>
      </c>
      <c r="CT111">
        <f>POWER(CT$2-$C100,2)</f>
        <v>283.98491083676265</v>
      </c>
      <c r="CU111">
        <f>POWER(CU$2-$C100,2)</f>
        <v>283.98491083676265</v>
      </c>
      <c r="CV111">
        <f>POWER(CV$2-$C100,2)</f>
        <v>283.98491083676265</v>
      </c>
      <c r="CW111">
        <f>POWER(CW$2-$C100,2)</f>
        <v>355.3923182441701</v>
      </c>
      <c r="CX111">
        <f>POWER(CX$2-$C100,2)</f>
        <v>355.3923182441701</v>
      </c>
      <c r="CY111">
        <f>POWER(CY$2-$C100,2)</f>
        <v>355.3923182441701</v>
      </c>
      <c r="CZ111">
        <f>POWER(CZ$2-$C100,2)</f>
        <v>355.3923182441701</v>
      </c>
      <c r="DA111">
        <f>POWER(DA$2-$C100,2)</f>
        <v>394.09602194787379</v>
      </c>
      <c r="DB111">
        <f>POWER(DB$2-$C100,2)</f>
        <v>394.09602194787379</v>
      </c>
      <c r="DC111">
        <f>POWER(DC$2-$C100,2)</f>
        <v>434.79972565157749</v>
      </c>
      <c r="DD111">
        <f>POWER(DD$2-$C100,2)</f>
        <v>434.79972565157749</v>
      </c>
      <c r="DE111">
        <f>POWER(DE$2-$C100,2)</f>
        <v>434.79972565157749</v>
      </c>
      <c r="DF111">
        <f>POWER(DF$2-$C100,2)</f>
        <v>477.50342935528118</v>
      </c>
      <c r="DG111">
        <f>POWER(DG$2-$C100,2)</f>
        <v>477.50342935528118</v>
      </c>
      <c r="DH111">
        <f>POWER(DH$2-$C100,2)</f>
        <v>477.50342935528118</v>
      </c>
      <c r="DI111">
        <f>POWER(DI$2-$C100,2)</f>
        <v>477.50342935528118</v>
      </c>
      <c r="DJ111">
        <f>POWER(DJ$2-$C100,2)</f>
        <v>522.20713305898494</v>
      </c>
      <c r="DK111">
        <f>POWER(DK$2-$C100,2)</f>
        <v>522.20713305898494</v>
      </c>
      <c r="DL111">
        <f>POWER(DL$2-$C100,2)</f>
        <v>522.20713305898494</v>
      </c>
      <c r="DM111">
        <f>POWER(DM$2-$C100,2)</f>
        <v>568.91083676268863</v>
      </c>
      <c r="DN111">
        <f>POWER(DN$2-$C100,2)</f>
        <v>568.91083676268863</v>
      </c>
      <c r="DO111">
        <f>POWER(DO$2-$C100,2)</f>
        <v>568.91083676268863</v>
      </c>
      <c r="DP111">
        <f>POWER(DP$2-$C100,2)</f>
        <v>617.61454046639233</v>
      </c>
    </row>
    <row r="112" spans="2:120" x14ac:dyDescent="0.25">
      <c r="B112">
        <f>POWER(B$2-$C101,2)</f>
        <v>115.07438016528924</v>
      </c>
      <c r="C112">
        <f>POWER(C$2-$C101,2)</f>
        <v>94.619834710743788</v>
      </c>
      <c r="D112">
        <f>POWER(D$2-$C101,2)</f>
        <v>94.619834710743788</v>
      </c>
      <c r="E112">
        <f>POWER(E$2-$C101,2)</f>
        <v>76.165289256198335</v>
      </c>
      <c r="F112">
        <f>POWER(F$2-$C101,2)</f>
        <v>76.165289256198335</v>
      </c>
      <c r="G112">
        <f>POWER(G$2-$C101,2)</f>
        <v>59.710743801652896</v>
      </c>
      <c r="H112">
        <f>POWER(H$2-$C101,2)</f>
        <v>59.710743801652896</v>
      </c>
      <c r="I112">
        <f>POWER(I$2-$C101,2)</f>
        <v>59.710743801652896</v>
      </c>
      <c r="J112">
        <f>POWER(J$2-$C101,2)</f>
        <v>59.710743801652896</v>
      </c>
      <c r="K112">
        <f>POWER(K$2-$C101,2)</f>
        <v>45.256198347107443</v>
      </c>
      <c r="L112">
        <f>POWER(L$2-$C101,2)</f>
        <v>45.256198347107443</v>
      </c>
      <c r="M112">
        <f>POWER(M$2-$C101,2)</f>
        <v>32.801652892561989</v>
      </c>
      <c r="N112">
        <f>POWER(N$2-$C101,2)</f>
        <v>32.801652892561989</v>
      </c>
      <c r="O112">
        <f>POWER(O$2-$C101,2)</f>
        <v>22.347107438016533</v>
      </c>
      <c r="P112">
        <f>POWER(P$2-$C101,2)</f>
        <v>22.347107438016533</v>
      </c>
      <c r="Q112">
        <f>POWER(Q$2-$C101,2)</f>
        <v>22.347107438016533</v>
      </c>
      <c r="R112">
        <f>POWER(R$2-$C101,2)</f>
        <v>22.347107438016533</v>
      </c>
      <c r="S112">
        <f>POWER(S$2-$C101,2)</f>
        <v>13.892561983471076</v>
      </c>
      <c r="T112">
        <f>POWER(T$2-$C101,2)</f>
        <v>13.892561983471076</v>
      </c>
      <c r="U112">
        <f>POWER(U$2-$C101,2)</f>
        <v>13.892561983471076</v>
      </c>
      <c r="V112">
        <f>POWER(V$2-$C101,2)</f>
        <v>13.892561983471076</v>
      </c>
      <c r="W112">
        <f>POWER(W$2-$C101,2)</f>
        <v>13.892561983471076</v>
      </c>
      <c r="X112">
        <f>POWER(X$2-$C101,2)</f>
        <v>13.892561983471076</v>
      </c>
      <c r="Y112">
        <f>POWER(Y$2-$C101,2)</f>
        <v>13.892561983471076</v>
      </c>
      <c r="Z112">
        <f>POWER(Z$2-$C101,2)</f>
        <v>13.892561983471076</v>
      </c>
      <c r="AA112">
        <f>POWER(AA$2-$C101,2)</f>
        <v>13.892561983471076</v>
      </c>
      <c r="AB112">
        <f>POWER(AB$2-$C101,2)</f>
        <v>7.4380165289256208</v>
      </c>
      <c r="AC112">
        <f>POWER(AC$2-$C101,2)</f>
        <v>7.4380165289256208</v>
      </c>
      <c r="AD112">
        <f>POWER(AD$2-$C101,2)</f>
        <v>7.4380165289256208</v>
      </c>
      <c r="AE112">
        <f>POWER(AE$2-$C101,2)</f>
        <v>7.4380165289256208</v>
      </c>
      <c r="AF112">
        <f>POWER(AF$2-$C101,2)</f>
        <v>7.4380165289256208</v>
      </c>
      <c r="AG112">
        <f>POWER(AG$2-$C101,2)</f>
        <v>7.4380165289256208</v>
      </c>
      <c r="AH112">
        <f>POWER(AH$2-$C101,2)</f>
        <v>7.4380165289256208</v>
      </c>
      <c r="AI112">
        <f>POWER(AI$2-$C101,2)</f>
        <v>7.4380165289256208</v>
      </c>
      <c r="AJ112">
        <f>POWER(AJ$2-$C101,2)</f>
        <v>7.4380165289256208</v>
      </c>
      <c r="AK112">
        <f>POWER(AK$2-$C101,2)</f>
        <v>7.4380165289256208</v>
      </c>
      <c r="AL112">
        <f>POWER(AL$2-$C101,2)</f>
        <v>7.4380165289256208</v>
      </c>
      <c r="AM112">
        <f>POWER(AM$2-$C101,2)</f>
        <v>7.4380165289256208</v>
      </c>
      <c r="AN112">
        <f>POWER(AN$2-$C101,2)</f>
        <v>2.9834710743801662</v>
      </c>
      <c r="AO112">
        <f>POWER(AO$2-$C101,2)</f>
        <v>2.9834710743801662</v>
      </c>
      <c r="AP112">
        <f>POWER(AP$2-$C101,2)</f>
        <v>2.9834710743801662</v>
      </c>
      <c r="AQ112">
        <f>POWER(AQ$2-$C101,2)</f>
        <v>2.9834710743801662</v>
      </c>
      <c r="AR112">
        <f>POWER(AR$2-$C101,2)</f>
        <v>2.9834710743801662</v>
      </c>
      <c r="AS112">
        <f>POWER(AS$2-$C101,2)</f>
        <v>0.52892561983471109</v>
      </c>
      <c r="AT112">
        <f>POWER(AT$2-$C101,2)</f>
        <v>0.52892561983471109</v>
      </c>
      <c r="AU112">
        <f>POWER(AU$2-$C101,2)</f>
        <v>0.52892561983471109</v>
      </c>
      <c r="AV112">
        <f>POWER(AV$2-$C101,2)</f>
        <v>0.52892561983471109</v>
      </c>
      <c r="AW112">
        <f>POWER(AW$2-$C101,2)</f>
        <v>7.4380165289256062E-2</v>
      </c>
      <c r="AX112">
        <f>POWER(AX$2-$C101,2)</f>
        <v>7.4380165289256062E-2</v>
      </c>
      <c r="AY112">
        <f>POWER(AY$2-$C101,2)</f>
        <v>7.4380165289256062E-2</v>
      </c>
      <c r="AZ112">
        <f>POWER(AZ$2-$C101,2)</f>
        <v>7.4380165289256062E-2</v>
      </c>
      <c r="BA112">
        <f>POWER(BA$2-$C101,2)</f>
        <v>7.4380165289256062E-2</v>
      </c>
      <c r="BB112">
        <f>POWER(BB$2-$C101,2)</f>
        <v>1.6198347107438011</v>
      </c>
      <c r="BC112">
        <f>POWER(BC$2-$C101,2)</f>
        <v>1.6198347107438011</v>
      </c>
      <c r="BD112">
        <f>POWER(BD$2-$C101,2)</f>
        <v>1.6198347107438011</v>
      </c>
      <c r="BE112">
        <f>POWER(BE$2-$C101,2)</f>
        <v>1.6198347107438011</v>
      </c>
      <c r="BF112">
        <f>POWER(BF$2-$C101,2)</f>
        <v>1.6198347107438011</v>
      </c>
      <c r="BG112">
        <f>POWER(BG$2-$C101,2)</f>
        <v>1.6198347107438011</v>
      </c>
      <c r="BH112">
        <f>POWER(BH$2-$C101,2)</f>
        <v>1.6198347107438011</v>
      </c>
      <c r="BI112">
        <f>POWER(BI$2-$C101,2)</f>
        <v>1.6198347107438011</v>
      </c>
      <c r="BJ112">
        <f>POWER(BJ$2-$C101,2)</f>
        <v>5.1652892561983457</v>
      </c>
      <c r="BK112">
        <f>POWER(BK$2-$C101,2)</f>
        <v>5.1652892561983457</v>
      </c>
      <c r="BL112">
        <f>POWER(BL$2-$C101,2)</f>
        <v>5.1652892561983457</v>
      </c>
      <c r="BM112">
        <f>POWER(BM$2-$C101,2)</f>
        <v>10.710743801652891</v>
      </c>
      <c r="BN112">
        <f>POWER(BN$2-$C101,2)</f>
        <v>10.710743801652891</v>
      </c>
      <c r="BO112">
        <f>POWER(BO$2-$C101,2)</f>
        <v>10.710743801652891</v>
      </c>
      <c r="BP112">
        <f>POWER(BP$2-$C101,2)</f>
        <v>10.710743801652891</v>
      </c>
      <c r="BQ112">
        <f>POWER(BQ$2-$C101,2)</f>
        <v>10.710743801652891</v>
      </c>
      <c r="BR112">
        <f>POWER(BR$2-$C101,2)</f>
        <v>18.256198347107436</v>
      </c>
      <c r="BS112">
        <f>POWER(BS$2-$C101,2)</f>
        <v>18.256198347107436</v>
      </c>
      <c r="BT112">
        <f>POWER(BT$2-$C101,2)</f>
        <v>27.801652892561982</v>
      </c>
      <c r="BU112">
        <f>POWER(BU$2-$C101,2)</f>
        <v>27.801652892561982</v>
      </c>
      <c r="BV112">
        <f>POWER(BV$2-$C101,2)</f>
        <v>27.801652892561982</v>
      </c>
      <c r="BW112">
        <f>POWER(BW$2-$C101,2)</f>
        <v>39.347107438016529</v>
      </c>
      <c r="BX112">
        <f>POWER(BX$2-$C101,2)</f>
        <v>39.347107438016529</v>
      </c>
      <c r="BY112">
        <f>POWER(BY$2-$C101,2)</f>
        <v>52.892561983471069</v>
      </c>
      <c r="BZ112">
        <f>POWER(BZ$2-$C101,2)</f>
        <v>52.892561983471069</v>
      </c>
      <c r="CA112">
        <f>POWER(CA$2-$C101,2)</f>
        <v>52.892561983471069</v>
      </c>
      <c r="CB112">
        <f>POWER(CB$2-$C101,2)</f>
        <v>68.43801652892563</v>
      </c>
      <c r="CC112">
        <f>POWER(CC$2-$C101,2)</f>
        <v>68.43801652892563</v>
      </c>
      <c r="CD112">
        <f>POWER(CD$2-$C101,2)</f>
        <v>68.43801652892563</v>
      </c>
      <c r="CE112">
        <f>POWER(CE$2-$C101,2)</f>
        <v>85.983471074380176</v>
      </c>
      <c r="CF112">
        <f>POWER(CF$2-$C101,2)</f>
        <v>85.983471074380176</v>
      </c>
      <c r="CG112">
        <f>POWER(CG$2-$C101,2)</f>
        <v>85.983471074380176</v>
      </c>
      <c r="CH112">
        <f>POWER(CH$2-$C101,2)</f>
        <v>105.52892561983472</v>
      </c>
      <c r="CI112">
        <f>POWER(CI$2-$C101,2)</f>
        <v>105.52892561983472</v>
      </c>
      <c r="CJ112">
        <f>POWER(CJ$2-$C101,2)</f>
        <v>105.52892561983472</v>
      </c>
      <c r="CK112">
        <f>POWER(CK$2-$C101,2)</f>
        <v>105.52892561983472</v>
      </c>
      <c r="CL112">
        <f>POWER(CL$2-$C101,2)</f>
        <v>105.52892561983472</v>
      </c>
      <c r="CM112">
        <f>POWER(CM$2-$C101,2)</f>
        <v>127.07438016528927</v>
      </c>
      <c r="CN112">
        <f>POWER(CN$2-$C101,2)</f>
        <v>127.07438016528927</v>
      </c>
      <c r="CO112">
        <f>POWER(CO$2-$C101,2)</f>
        <v>127.07438016528927</v>
      </c>
      <c r="CP112">
        <f>POWER(CP$2-$C101,2)</f>
        <v>150.61983471074382</v>
      </c>
      <c r="CQ112">
        <f>POWER(CQ$2-$C101,2)</f>
        <v>150.61983471074382</v>
      </c>
      <c r="CR112">
        <f>POWER(CR$2-$C101,2)</f>
        <v>150.61983471074382</v>
      </c>
      <c r="CS112">
        <f>POWER(CS$2-$C101,2)</f>
        <v>150.61983471074382</v>
      </c>
      <c r="CT112">
        <f>POWER(CT$2-$C101,2)</f>
        <v>176.16528925619838</v>
      </c>
      <c r="CU112">
        <f>POWER(CU$2-$C101,2)</f>
        <v>176.16528925619838</v>
      </c>
      <c r="CV112">
        <f>POWER(CV$2-$C101,2)</f>
        <v>176.16528925619838</v>
      </c>
      <c r="CW112">
        <f>POWER(CW$2-$C101,2)</f>
        <v>233.25619834710747</v>
      </c>
      <c r="CX112">
        <f>POWER(CX$2-$C101,2)</f>
        <v>233.25619834710747</v>
      </c>
      <c r="CY112">
        <f>POWER(CY$2-$C101,2)</f>
        <v>233.25619834710747</v>
      </c>
      <c r="CZ112">
        <f>POWER(CZ$2-$C101,2)</f>
        <v>233.25619834710747</v>
      </c>
      <c r="DA112">
        <f>POWER(DA$2-$C101,2)</f>
        <v>264.801652892562</v>
      </c>
      <c r="DB112">
        <f>POWER(DB$2-$C101,2)</f>
        <v>264.801652892562</v>
      </c>
      <c r="DC112">
        <f>POWER(DC$2-$C101,2)</f>
        <v>298.34710743801656</v>
      </c>
      <c r="DD112">
        <f>POWER(DD$2-$C101,2)</f>
        <v>298.34710743801656</v>
      </c>
      <c r="DE112">
        <f>POWER(DE$2-$C101,2)</f>
        <v>298.34710743801656</v>
      </c>
      <c r="DF112">
        <f>POWER(DF$2-$C101,2)</f>
        <v>333.89256198347113</v>
      </c>
      <c r="DG112">
        <f>POWER(DG$2-$C101,2)</f>
        <v>333.89256198347113</v>
      </c>
      <c r="DH112">
        <f>POWER(DH$2-$C101,2)</f>
        <v>333.89256198347113</v>
      </c>
      <c r="DI112">
        <f>POWER(DI$2-$C101,2)</f>
        <v>333.89256198347113</v>
      </c>
      <c r="DJ112">
        <f>POWER(DJ$2-$C101,2)</f>
        <v>371.43801652892563</v>
      </c>
      <c r="DK112">
        <f>POWER(DK$2-$C101,2)</f>
        <v>371.43801652892563</v>
      </c>
      <c r="DL112">
        <f>POWER(DL$2-$C101,2)</f>
        <v>371.43801652892563</v>
      </c>
      <c r="DM112">
        <f>POWER(DM$2-$C101,2)</f>
        <v>410.98347107438019</v>
      </c>
      <c r="DN112">
        <f>POWER(DN$2-$C101,2)</f>
        <v>410.98347107438019</v>
      </c>
      <c r="DO112">
        <f>POWER(DO$2-$C101,2)</f>
        <v>410.98347107438019</v>
      </c>
      <c r="DP112">
        <f>POWER(DP$2-$C101,2)</f>
        <v>452.52892561983475</v>
      </c>
    </row>
    <row r="113" spans="2:120" x14ac:dyDescent="0.25">
      <c r="B113">
        <f>POWER(B$2-$C102,2)</f>
        <v>206.91715976331363</v>
      </c>
      <c r="C113">
        <f>POWER(C$2-$C102,2)</f>
        <v>179.14792899408286</v>
      </c>
      <c r="D113">
        <f>POWER(D$2-$C102,2)</f>
        <v>179.14792899408286</v>
      </c>
      <c r="E113">
        <f>POWER(E$2-$C102,2)</f>
        <v>153.37869822485209</v>
      </c>
      <c r="F113">
        <f>POWER(F$2-$C102,2)</f>
        <v>153.37869822485209</v>
      </c>
      <c r="G113">
        <f>POWER(G$2-$C102,2)</f>
        <v>129.60946745562131</v>
      </c>
      <c r="H113">
        <f>POWER(H$2-$C102,2)</f>
        <v>129.60946745562131</v>
      </c>
      <c r="I113">
        <f>POWER(I$2-$C102,2)</f>
        <v>129.60946745562131</v>
      </c>
      <c r="J113">
        <f>POWER(J$2-$C102,2)</f>
        <v>129.60946745562131</v>
      </c>
      <c r="K113">
        <f>POWER(K$2-$C102,2)</f>
        <v>107.84023668639054</v>
      </c>
      <c r="L113">
        <f>POWER(L$2-$C102,2)</f>
        <v>107.84023668639054</v>
      </c>
      <c r="M113">
        <f>POWER(M$2-$C102,2)</f>
        <v>88.071005917159766</v>
      </c>
      <c r="N113">
        <f>POWER(N$2-$C102,2)</f>
        <v>88.071005917159766</v>
      </c>
      <c r="O113">
        <f>POWER(O$2-$C102,2)</f>
        <v>70.301775147929007</v>
      </c>
      <c r="P113">
        <f>POWER(P$2-$C102,2)</f>
        <v>70.301775147929007</v>
      </c>
      <c r="Q113">
        <f>POWER(Q$2-$C102,2)</f>
        <v>70.301775147929007</v>
      </c>
      <c r="R113">
        <f>POWER(R$2-$C102,2)</f>
        <v>70.301775147929007</v>
      </c>
      <c r="S113">
        <f>POWER(S$2-$C102,2)</f>
        <v>54.532544378698233</v>
      </c>
      <c r="T113">
        <f>POWER(T$2-$C102,2)</f>
        <v>54.532544378698233</v>
      </c>
      <c r="U113">
        <f>POWER(U$2-$C102,2)</f>
        <v>54.532544378698233</v>
      </c>
      <c r="V113">
        <f>POWER(V$2-$C102,2)</f>
        <v>54.532544378698233</v>
      </c>
      <c r="W113">
        <f>POWER(W$2-$C102,2)</f>
        <v>54.532544378698233</v>
      </c>
      <c r="X113">
        <f>POWER(X$2-$C102,2)</f>
        <v>54.532544378698233</v>
      </c>
      <c r="Y113">
        <f>POWER(Y$2-$C102,2)</f>
        <v>54.532544378698233</v>
      </c>
      <c r="Z113">
        <f>POWER(Z$2-$C102,2)</f>
        <v>54.532544378698233</v>
      </c>
      <c r="AA113">
        <f>POWER(AA$2-$C102,2)</f>
        <v>54.532544378698233</v>
      </c>
      <c r="AB113">
        <f>POWER(AB$2-$C102,2)</f>
        <v>40.76331360946746</v>
      </c>
      <c r="AC113">
        <f>POWER(AC$2-$C102,2)</f>
        <v>40.76331360946746</v>
      </c>
      <c r="AD113">
        <f>POWER(AD$2-$C102,2)</f>
        <v>40.76331360946746</v>
      </c>
      <c r="AE113">
        <f>POWER(AE$2-$C102,2)</f>
        <v>40.76331360946746</v>
      </c>
      <c r="AF113">
        <f>POWER(AF$2-$C102,2)</f>
        <v>40.76331360946746</v>
      </c>
      <c r="AG113">
        <f>POWER(AG$2-$C102,2)</f>
        <v>40.76331360946746</v>
      </c>
      <c r="AH113">
        <f>POWER(AH$2-$C102,2)</f>
        <v>40.76331360946746</v>
      </c>
      <c r="AI113">
        <f>POWER(AI$2-$C102,2)</f>
        <v>40.76331360946746</v>
      </c>
      <c r="AJ113">
        <f>POWER(AJ$2-$C102,2)</f>
        <v>40.76331360946746</v>
      </c>
      <c r="AK113">
        <f>POWER(AK$2-$C102,2)</f>
        <v>40.76331360946746</v>
      </c>
      <c r="AL113">
        <f>POWER(AL$2-$C102,2)</f>
        <v>40.76331360946746</v>
      </c>
      <c r="AM113">
        <f>POWER(AM$2-$C102,2)</f>
        <v>40.76331360946746</v>
      </c>
      <c r="AN113">
        <f>POWER(AN$2-$C102,2)</f>
        <v>28.99408284023669</v>
      </c>
      <c r="AO113">
        <f>POWER(AO$2-$C102,2)</f>
        <v>28.99408284023669</v>
      </c>
      <c r="AP113">
        <f>POWER(AP$2-$C102,2)</f>
        <v>28.99408284023669</v>
      </c>
      <c r="AQ113">
        <f>POWER(AQ$2-$C102,2)</f>
        <v>28.99408284023669</v>
      </c>
      <c r="AR113">
        <f>POWER(AR$2-$C102,2)</f>
        <v>28.99408284023669</v>
      </c>
      <c r="AS113">
        <f>POWER(AS$2-$C102,2)</f>
        <v>19.22485207100592</v>
      </c>
      <c r="AT113">
        <f>POWER(AT$2-$C102,2)</f>
        <v>19.22485207100592</v>
      </c>
      <c r="AU113">
        <f>POWER(AU$2-$C102,2)</f>
        <v>19.22485207100592</v>
      </c>
      <c r="AV113">
        <f>POWER(AV$2-$C102,2)</f>
        <v>19.22485207100592</v>
      </c>
      <c r="AW113">
        <f>POWER(AW$2-$C102,2)</f>
        <v>11.455621301775151</v>
      </c>
      <c r="AX113">
        <f>POWER(AX$2-$C102,2)</f>
        <v>11.455621301775151</v>
      </c>
      <c r="AY113">
        <f>POWER(AY$2-$C102,2)</f>
        <v>11.455621301775151</v>
      </c>
      <c r="AZ113">
        <f>POWER(AZ$2-$C102,2)</f>
        <v>11.455621301775151</v>
      </c>
      <c r="BA113">
        <f>POWER(BA$2-$C102,2)</f>
        <v>11.455621301775151</v>
      </c>
      <c r="BB113">
        <f>POWER(BB$2-$C102,2)</f>
        <v>5.6863905325443804</v>
      </c>
      <c r="BC113">
        <f>POWER(BC$2-$C102,2)</f>
        <v>5.6863905325443804</v>
      </c>
      <c r="BD113">
        <f>POWER(BD$2-$C102,2)</f>
        <v>5.6863905325443804</v>
      </c>
      <c r="BE113">
        <f>POWER(BE$2-$C102,2)</f>
        <v>5.6863905325443804</v>
      </c>
      <c r="BF113">
        <f>POWER(BF$2-$C102,2)</f>
        <v>5.6863905325443804</v>
      </c>
      <c r="BG113">
        <f>POWER(BG$2-$C102,2)</f>
        <v>5.6863905325443804</v>
      </c>
      <c r="BH113">
        <f>POWER(BH$2-$C102,2)</f>
        <v>5.6863905325443804</v>
      </c>
      <c r="BI113">
        <f>POWER(BI$2-$C102,2)</f>
        <v>5.6863905325443804</v>
      </c>
      <c r="BJ113">
        <f>POWER(BJ$2-$C102,2)</f>
        <v>1.9171597633136106</v>
      </c>
      <c r="BK113">
        <f>POWER(BK$2-$C102,2)</f>
        <v>1.9171597633136106</v>
      </c>
      <c r="BL113">
        <f>POWER(BL$2-$C102,2)</f>
        <v>1.9171597633136106</v>
      </c>
      <c r="BM113">
        <f>POWER(BM$2-$C102,2)</f>
        <v>0.14792899408284055</v>
      </c>
      <c r="BN113">
        <f>POWER(BN$2-$C102,2)</f>
        <v>0.14792899408284055</v>
      </c>
      <c r="BO113">
        <f>POWER(BO$2-$C102,2)</f>
        <v>0.14792899408284055</v>
      </c>
      <c r="BP113">
        <f>POWER(BP$2-$C102,2)</f>
        <v>0.14792899408284055</v>
      </c>
      <c r="BQ113">
        <f>POWER(BQ$2-$C102,2)</f>
        <v>0.14792899408284055</v>
      </c>
      <c r="BR113">
        <f>POWER(BR$2-$C102,2)</f>
        <v>0.3786982248520705</v>
      </c>
      <c r="BS113">
        <f>POWER(BS$2-$C102,2)</f>
        <v>0.3786982248520705</v>
      </c>
      <c r="BT113">
        <f>POWER(BT$2-$C102,2)</f>
        <v>2.6094674556213007</v>
      </c>
      <c r="BU113">
        <f>POWER(BU$2-$C102,2)</f>
        <v>2.6094674556213007</v>
      </c>
      <c r="BV113">
        <f>POWER(BV$2-$C102,2)</f>
        <v>2.6094674556213007</v>
      </c>
      <c r="BW113">
        <f>POWER(BW$2-$C102,2)</f>
        <v>6.8402366863905302</v>
      </c>
      <c r="BX113">
        <f>POWER(BX$2-$C102,2)</f>
        <v>6.8402366863905302</v>
      </c>
      <c r="BY113">
        <f>POWER(BY$2-$C102,2)</f>
        <v>13.071005917159761</v>
      </c>
      <c r="BZ113">
        <f>POWER(BZ$2-$C102,2)</f>
        <v>13.071005917159761</v>
      </c>
      <c r="CA113">
        <f>POWER(CA$2-$C102,2)</f>
        <v>13.071005917159761</v>
      </c>
      <c r="CB113">
        <f>POWER(CB$2-$C102,2)</f>
        <v>21.301775147928989</v>
      </c>
      <c r="CC113">
        <f>POWER(CC$2-$C102,2)</f>
        <v>21.301775147928989</v>
      </c>
      <c r="CD113">
        <f>POWER(CD$2-$C102,2)</f>
        <v>21.301775147928989</v>
      </c>
      <c r="CE113">
        <f>POWER(CE$2-$C102,2)</f>
        <v>31.532544378698219</v>
      </c>
      <c r="CF113">
        <f>POWER(CF$2-$C102,2)</f>
        <v>31.532544378698219</v>
      </c>
      <c r="CG113">
        <f>POWER(CG$2-$C102,2)</f>
        <v>31.532544378698219</v>
      </c>
      <c r="CH113">
        <f>POWER(CH$2-$C102,2)</f>
        <v>43.763313609467453</v>
      </c>
      <c r="CI113">
        <f>POWER(CI$2-$C102,2)</f>
        <v>43.763313609467453</v>
      </c>
      <c r="CJ113">
        <f>POWER(CJ$2-$C102,2)</f>
        <v>43.763313609467453</v>
      </c>
      <c r="CK113">
        <f>POWER(CK$2-$C102,2)</f>
        <v>43.763313609467453</v>
      </c>
      <c r="CL113">
        <f>POWER(CL$2-$C102,2)</f>
        <v>43.763313609467453</v>
      </c>
      <c r="CM113">
        <f>POWER(CM$2-$C102,2)</f>
        <v>57.994082840236679</v>
      </c>
      <c r="CN113">
        <f>POWER(CN$2-$C102,2)</f>
        <v>57.994082840236679</v>
      </c>
      <c r="CO113">
        <f>POWER(CO$2-$C102,2)</f>
        <v>57.994082840236679</v>
      </c>
      <c r="CP113">
        <f>POWER(CP$2-$C102,2)</f>
        <v>74.224852071005913</v>
      </c>
      <c r="CQ113">
        <f>POWER(CQ$2-$C102,2)</f>
        <v>74.224852071005913</v>
      </c>
      <c r="CR113">
        <f>POWER(CR$2-$C102,2)</f>
        <v>74.224852071005913</v>
      </c>
      <c r="CS113">
        <f>POWER(CS$2-$C102,2)</f>
        <v>74.224852071005913</v>
      </c>
      <c r="CT113">
        <f>POWER(CT$2-$C102,2)</f>
        <v>92.455621301775139</v>
      </c>
      <c r="CU113">
        <f>POWER(CU$2-$C102,2)</f>
        <v>92.455621301775139</v>
      </c>
      <c r="CV113">
        <f>POWER(CV$2-$C102,2)</f>
        <v>92.455621301775139</v>
      </c>
      <c r="CW113">
        <f>POWER(CW$2-$C102,2)</f>
        <v>134.91715976331361</v>
      </c>
      <c r="CX113">
        <f>POWER(CX$2-$C102,2)</f>
        <v>134.91715976331361</v>
      </c>
      <c r="CY113">
        <f>POWER(CY$2-$C102,2)</f>
        <v>134.91715976331361</v>
      </c>
      <c r="CZ113">
        <f>POWER(CZ$2-$C102,2)</f>
        <v>134.91715976331361</v>
      </c>
      <c r="DA113">
        <f>POWER(DA$2-$C102,2)</f>
        <v>159.14792899408283</v>
      </c>
      <c r="DB113">
        <f>POWER(DB$2-$C102,2)</f>
        <v>159.14792899408283</v>
      </c>
      <c r="DC113">
        <f>POWER(DC$2-$C102,2)</f>
        <v>185.37869822485206</v>
      </c>
      <c r="DD113">
        <f>POWER(DD$2-$C102,2)</f>
        <v>185.37869822485206</v>
      </c>
      <c r="DE113">
        <f>POWER(DE$2-$C102,2)</f>
        <v>185.37869822485206</v>
      </c>
      <c r="DF113">
        <f>POWER(DF$2-$C102,2)</f>
        <v>213.60946745562129</v>
      </c>
      <c r="DG113">
        <f>POWER(DG$2-$C102,2)</f>
        <v>213.60946745562129</v>
      </c>
      <c r="DH113">
        <f>POWER(DH$2-$C102,2)</f>
        <v>213.60946745562129</v>
      </c>
      <c r="DI113">
        <f>POWER(DI$2-$C102,2)</f>
        <v>213.60946745562129</v>
      </c>
      <c r="DJ113">
        <f>POWER(DJ$2-$C102,2)</f>
        <v>243.84023668639051</v>
      </c>
      <c r="DK113">
        <f>POWER(DK$2-$C102,2)</f>
        <v>243.84023668639051</v>
      </c>
      <c r="DL113">
        <f>POWER(DL$2-$C102,2)</f>
        <v>243.84023668639051</v>
      </c>
      <c r="DM113">
        <f>POWER(DM$2-$C102,2)</f>
        <v>276.07100591715971</v>
      </c>
      <c r="DN113">
        <f>POWER(DN$2-$C102,2)</f>
        <v>276.07100591715971</v>
      </c>
      <c r="DO113">
        <f>POWER(DO$2-$C102,2)</f>
        <v>276.07100591715971</v>
      </c>
      <c r="DP113">
        <f>POWER(DP$2-$C102,2)</f>
        <v>310.30177514792894</v>
      </c>
    </row>
    <row r="114" spans="2:120" x14ac:dyDescent="0.25">
      <c r="B114">
        <f>POWER(B$2-$C103,2)</f>
        <v>347.31404958677689</v>
      </c>
      <c r="C114">
        <f>POWER(C$2-$C103,2)</f>
        <v>311.04132231404958</v>
      </c>
      <c r="D114">
        <f>POWER(D$2-$C103,2)</f>
        <v>311.04132231404958</v>
      </c>
      <c r="E114">
        <f>POWER(E$2-$C103,2)</f>
        <v>276.76859504132233</v>
      </c>
      <c r="F114">
        <f>POWER(F$2-$C103,2)</f>
        <v>276.76859504132233</v>
      </c>
      <c r="G114">
        <f>POWER(G$2-$C103,2)</f>
        <v>244.49586776859505</v>
      </c>
      <c r="H114">
        <f>POWER(H$2-$C103,2)</f>
        <v>244.49586776859505</v>
      </c>
      <c r="I114">
        <f>POWER(I$2-$C103,2)</f>
        <v>244.49586776859505</v>
      </c>
      <c r="J114">
        <f>POWER(J$2-$C103,2)</f>
        <v>244.49586776859505</v>
      </c>
      <c r="K114">
        <f>POWER(K$2-$C103,2)</f>
        <v>214.22314049586777</v>
      </c>
      <c r="L114">
        <f>POWER(L$2-$C103,2)</f>
        <v>214.22314049586777</v>
      </c>
      <c r="M114">
        <f>POWER(M$2-$C103,2)</f>
        <v>185.95041322314052</v>
      </c>
      <c r="N114">
        <f>POWER(N$2-$C103,2)</f>
        <v>185.95041322314052</v>
      </c>
      <c r="O114">
        <f>POWER(O$2-$C103,2)</f>
        <v>159.67768595041323</v>
      </c>
      <c r="P114">
        <f>POWER(P$2-$C103,2)</f>
        <v>159.67768595041323</v>
      </c>
      <c r="Q114">
        <f>POWER(Q$2-$C103,2)</f>
        <v>159.67768595041323</v>
      </c>
      <c r="R114">
        <f>POWER(R$2-$C103,2)</f>
        <v>159.67768595041323</v>
      </c>
      <c r="S114">
        <f>POWER(S$2-$C103,2)</f>
        <v>135.40495867768595</v>
      </c>
      <c r="T114">
        <f>POWER(T$2-$C103,2)</f>
        <v>135.40495867768595</v>
      </c>
      <c r="U114">
        <f>POWER(U$2-$C103,2)</f>
        <v>135.40495867768595</v>
      </c>
      <c r="V114">
        <f>POWER(V$2-$C103,2)</f>
        <v>135.40495867768595</v>
      </c>
      <c r="W114">
        <f>POWER(W$2-$C103,2)</f>
        <v>135.40495867768595</v>
      </c>
      <c r="X114">
        <f>POWER(X$2-$C103,2)</f>
        <v>135.40495867768595</v>
      </c>
      <c r="Y114">
        <f>POWER(Y$2-$C103,2)</f>
        <v>135.40495867768595</v>
      </c>
      <c r="Z114">
        <f>POWER(Z$2-$C103,2)</f>
        <v>135.40495867768595</v>
      </c>
      <c r="AA114">
        <f>POWER(AA$2-$C103,2)</f>
        <v>135.40495867768595</v>
      </c>
      <c r="AB114">
        <f>POWER(AB$2-$C103,2)</f>
        <v>113.13223140495869</v>
      </c>
      <c r="AC114">
        <f>POWER(AC$2-$C103,2)</f>
        <v>113.13223140495869</v>
      </c>
      <c r="AD114">
        <f>POWER(AD$2-$C103,2)</f>
        <v>113.13223140495869</v>
      </c>
      <c r="AE114">
        <f>POWER(AE$2-$C103,2)</f>
        <v>113.13223140495869</v>
      </c>
      <c r="AF114">
        <f>POWER(AF$2-$C103,2)</f>
        <v>113.13223140495869</v>
      </c>
      <c r="AG114">
        <f>POWER(AG$2-$C103,2)</f>
        <v>113.13223140495869</v>
      </c>
      <c r="AH114">
        <f>POWER(AH$2-$C103,2)</f>
        <v>113.13223140495869</v>
      </c>
      <c r="AI114">
        <f>POWER(AI$2-$C103,2)</f>
        <v>113.13223140495869</v>
      </c>
      <c r="AJ114">
        <f>POWER(AJ$2-$C103,2)</f>
        <v>113.13223140495869</v>
      </c>
      <c r="AK114">
        <f>POWER(AK$2-$C103,2)</f>
        <v>113.13223140495869</v>
      </c>
      <c r="AL114">
        <f>POWER(AL$2-$C103,2)</f>
        <v>113.13223140495869</v>
      </c>
      <c r="AM114">
        <f>POWER(AM$2-$C103,2)</f>
        <v>113.13223140495869</v>
      </c>
      <c r="AN114">
        <f>POWER(AN$2-$C103,2)</f>
        <v>92.859504132231407</v>
      </c>
      <c r="AO114">
        <f>POWER(AO$2-$C103,2)</f>
        <v>92.859504132231407</v>
      </c>
      <c r="AP114">
        <f>POWER(AP$2-$C103,2)</f>
        <v>92.859504132231407</v>
      </c>
      <c r="AQ114">
        <f>POWER(AQ$2-$C103,2)</f>
        <v>92.859504132231407</v>
      </c>
      <c r="AR114">
        <f>POWER(AR$2-$C103,2)</f>
        <v>92.859504132231407</v>
      </c>
      <c r="AS114">
        <f>POWER(AS$2-$C103,2)</f>
        <v>74.586776859504141</v>
      </c>
      <c r="AT114">
        <f>POWER(AT$2-$C103,2)</f>
        <v>74.586776859504141</v>
      </c>
      <c r="AU114">
        <f>POWER(AU$2-$C103,2)</f>
        <v>74.586776859504141</v>
      </c>
      <c r="AV114">
        <f>POWER(AV$2-$C103,2)</f>
        <v>74.586776859504141</v>
      </c>
      <c r="AW114">
        <f>POWER(AW$2-$C103,2)</f>
        <v>58.314049586776868</v>
      </c>
      <c r="AX114">
        <f>POWER(AX$2-$C103,2)</f>
        <v>58.314049586776868</v>
      </c>
      <c r="AY114">
        <f>POWER(AY$2-$C103,2)</f>
        <v>58.314049586776868</v>
      </c>
      <c r="AZ114">
        <f>POWER(AZ$2-$C103,2)</f>
        <v>58.314049586776868</v>
      </c>
      <c r="BA114">
        <f>POWER(BA$2-$C103,2)</f>
        <v>58.314049586776868</v>
      </c>
      <c r="BB114">
        <f>POWER(BB$2-$C103,2)</f>
        <v>44.041322314049594</v>
      </c>
      <c r="BC114">
        <f>POWER(BC$2-$C103,2)</f>
        <v>44.041322314049594</v>
      </c>
      <c r="BD114">
        <f>POWER(BD$2-$C103,2)</f>
        <v>44.041322314049594</v>
      </c>
      <c r="BE114">
        <f>POWER(BE$2-$C103,2)</f>
        <v>44.041322314049594</v>
      </c>
      <c r="BF114">
        <f>POWER(BF$2-$C103,2)</f>
        <v>44.041322314049594</v>
      </c>
      <c r="BG114">
        <f>POWER(BG$2-$C103,2)</f>
        <v>44.041322314049594</v>
      </c>
      <c r="BH114">
        <f>POWER(BH$2-$C103,2)</f>
        <v>44.041322314049594</v>
      </c>
      <c r="BI114">
        <f>POWER(BI$2-$C103,2)</f>
        <v>44.041322314049594</v>
      </c>
      <c r="BJ114">
        <f>POWER(BJ$2-$C103,2)</f>
        <v>31.768595041322317</v>
      </c>
      <c r="BK114">
        <f>POWER(BK$2-$C103,2)</f>
        <v>31.768595041322317</v>
      </c>
      <c r="BL114">
        <f>POWER(BL$2-$C103,2)</f>
        <v>31.768595041322317</v>
      </c>
      <c r="BM114">
        <f>POWER(BM$2-$C103,2)</f>
        <v>21.495867768595044</v>
      </c>
      <c r="BN114">
        <f>POWER(BN$2-$C103,2)</f>
        <v>21.495867768595044</v>
      </c>
      <c r="BO114">
        <f>POWER(BO$2-$C103,2)</f>
        <v>21.495867768595044</v>
      </c>
      <c r="BP114">
        <f>POWER(BP$2-$C103,2)</f>
        <v>21.495867768595044</v>
      </c>
      <c r="BQ114">
        <f>POWER(BQ$2-$C103,2)</f>
        <v>21.495867768595044</v>
      </c>
      <c r="BR114">
        <f>POWER(BR$2-$C103,2)</f>
        <v>13.223140495867771</v>
      </c>
      <c r="BS114">
        <f>POWER(BS$2-$C103,2)</f>
        <v>13.223140495867771</v>
      </c>
      <c r="BT114">
        <f>POWER(BT$2-$C103,2)</f>
        <v>6.9504132231404974</v>
      </c>
      <c r="BU114">
        <f>POWER(BU$2-$C103,2)</f>
        <v>6.9504132231404974</v>
      </c>
      <c r="BV114">
        <f>POWER(BV$2-$C103,2)</f>
        <v>6.9504132231404974</v>
      </c>
      <c r="BW114">
        <f>POWER(BW$2-$C103,2)</f>
        <v>2.677685950413224</v>
      </c>
      <c r="BX114">
        <f>POWER(BX$2-$C103,2)</f>
        <v>2.677685950413224</v>
      </c>
      <c r="BY114">
        <f>POWER(BY$2-$C103,2)</f>
        <v>0.40495867768595084</v>
      </c>
      <c r="BZ114">
        <f>POWER(BZ$2-$C103,2)</f>
        <v>0.40495867768595084</v>
      </c>
      <c r="CA114">
        <f>POWER(CA$2-$C103,2)</f>
        <v>0.40495867768595084</v>
      </c>
      <c r="CB114">
        <f>POWER(CB$2-$C103,2)</f>
        <v>0.13223140495867744</v>
      </c>
      <c r="CC114">
        <f>POWER(CC$2-$C103,2)</f>
        <v>0.13223140495867744</v>
      </c>
      <c r="CD114">
        <f>POWER(CD$2-$C103,2)</f>
        <v>0.13223140495867744</v>
      </c>
      <c r="CE114">
        <f>POWER(CE$2-$C103,2)</f>
        <v>1.8595041322314041</v>
      </c>
      <c r="CF114">
        <f>POWER(CF$2-$C103,2)</f>
        <v>1.8595041322314041</v>
      </c>
      <c r="CG114">
        <f>POWER(CG$2-$C103,2)</f>
        <v>1.8595041322314041</v>
      </c>
      <c r="CH114">
        <f>POWER(CH$2-$C103,2)</f>
        <v>5.5867768595041305</v>
      </c>
      <c r="CI114">
        <f>POWER(CI$2-$C103,2)</f>
        <v>5.5867768595041305</v>
      </c>
      <c r="CJ114">
        <f>POWER(CJ$2-$C103,2)</f>
        <v>5.5867768595041305</v>
      </c>
      <c r="CK114">
        <f>POWER(CK$2-$C103,2)</f>
        <v>5.5867768595041305</v>
      </c>
      <c r="CL114">
        <f>POWER(CL$2-$C103,2)</f>
        <v>5.5867768595041305</v>
      </c>
      <c r="CM114">
        <f>POWER(CM$2-$C103,2)</f>
        <v>11.314049586776857</v>
      </c>
      <c r="CN114">
        <f>POWER(CN$2-$C103,2)</f>
        <v>11.314049586776857</v>
      </c>
      <c r="CO114">
        <f>POWER(CO$2-$C103,2)</f>
        <v>11.314049586776857</v>
      </c>
      <c r="CP114">
        <f>POWER(CP$2-$C103,2)</f>
        <v>19.041322314049584</v>
      </c>
      <c r="CQ114">
        <f>POWER(CQ$2-$C103,2)</f>
        <v>19.041322314049584</v>
      </c>
      <c r="CR114">
        <f>POWER(CR$2-$C103,2)</f>
        <v>19.041322314049584</v>
      </c>
      <c r="CS114">
        <f>POWER(CS$2-$C103,2)</f>
        <v>19.041322314049584</v>
      </c>
      <c r="CT114">
        <f>POWER(CT$2-$C103,2)</f>
        <v>28.76859504132231</v>
      </c>
      <c r="CU114">
        <f>POWER(CU$2-$C103,2)</f>
        <v>28.76859504132231</v>
      </c>
      <c r="CV114">
        <f>POWER(CV$2-$C103,2)</f>
        <v>28.76859504132231</v>
      </c>
      <c r="CW114">
        <f>POWER(CW$2-$C103,2)</f>
        <v>54.223140495867767</v>
      </c>
      <c r="CX114">
        <f>POWER(CX$2-$C103,2)</f>
        <v>54.223140495867767</v>
      </c>
      <c r="CY114">
        <f>POWER(CY$2-$C103,2)</f>
        <v>54.223140495867767</v>
      </c>
      <c r="CZ114">
        <f>POWER(CZ$2-$C103,2)</f>
        <v>54.223140495867767</v>
      </c>
      <c r="DA114">
        <f>POWER(DA$2-$C103,2)</f>
        <v>69.950413223140487</v>
      </c>
      <c r="DB114">
        <f>POWER(DB$2-$C103,2)</f>
        <v>69.950413223140487</v>
      </c>
      <c r="DC114">
        <f>POWER(DC$2-$C103,2)</f>
        <v>87.67768595041322</v>
      </c>
      <c r="DD114">
        <f>POWER(DD$2-$C103,2)</f>
        <v>87.67768595041322</v>
      </c>
      <c r="DE114">
        <f>POWER(DE$2-$C103,2)</f>
        <v>87.67768595041322</v>
      </c>
      <c r="DF114">
        <f>POWER(DF$2-$C103,2)</f>
        <v>107.40495867768594</v>
      </c>
      <c r="DG114">
        <f>POWER(DG$2-$C103,2)</f>
        <v>107.40495867768594</v>
      </c>
      <c r="DH114">
        <f>POWER(DH$2-$C103,2)</f>
        <v>107.40495867768594</v>
      </c>
      <c r="DI114">
        <f>POWER(DI$2-$C103,2)</f>
        <v>107.40495867768594</v>
      </c>
      <c r="DJ114">
        <f>POWER(DJ$2-$C103,2)</f>
        <v>129.13223140495867</v>
      </c>
      <c r="DK114">
        <f>POWER(DK$2-$C103,2)</f>
        <v>129.13223140495867</v>
      </c>
      <c r="DL114">
        <f>POWER(DL$2-$C103,2)</f>
        <v>129.13223140495867</v>
      </c>
      <c r="DM114">
        <f>POWER(DM$2-$C103,2)</f>
        <v>152.85950413223139</v>
      </c>
      <c r="DN114">
        <f>POWER(DN$2-$C103,2)</f>
        <v>152.85950413223139</v>
      </c>
      <c r="DO114">
        <f>POWER(DO$2-$C103,2)</f>
        <v>152.85950413223139</v>
      </c>
      <c r="DP114">
        <f>POWER(DP$2-$C103,2)</f>
        <v>178.58677685950411</v>
      </c>
    </row>
    <row r="115" spans="2:120" x14ac:dyDescent="0.25">
      <c r="B115">
        <f>POWER(B$2-$C104,2)</f>
        <v>498.77777777777771</v>
      </c>
      <c r="C115">
        <f>POWER(C$2-$C104,2)</f>
        <v>455.11111111111109</v>
      </c>
      <c r="D115">
        <f>POWER(D$2-$C104,2)</f>
        <v>455.11111111111109</v>
      </c>
      <c r="E115">
        <f>POWER(E$2-$C104,2)</f>
        <v>413.4444444444444</v>
      </c>
      <c r="F115">
        <f>POWER(F$2-$C104,2)</f>
        <v>413.4444444444444</v>
      </c>
      <c r="G115">
        <f>POWER(G$2-$C104,2)</f>
        <v>373.77777777777771</v>
      </c>
      <c r="H115">
        <f>POWER(H$2-$C104,2)</f>
        <v>373.77777777777771</v>
      </c>
      <c r="I115">
        <f>POWER(I$2-$C104,2)</f>
        <v>373.77777777777771</v>
      </c>
      <c r="J115">
        <f>POWER(J$2-$C104,2)</f>
        <v>373.77777777777771</v>
      </c>
      <c r="K115">
        <f>POWER(K$2-$C104,2)</f>
        <v>336.11111111111109</v>
      </c>
      <c r="L115">
        <f>POWER(L$2-$C104,2)</f>
        <v>336.11111111111109</v>
      </c>
      <c r="M115">
        <f>POWER(M$2-$C104,2)</f>
        <v>300.4444444444444</v>
      </c>
      <c r="N115">
        <f>POWER(N$2-$C104,2)</f>
        <v>300.4444444444444</v>
      </c>
      <c r="O115">
        <f>POWER(O$2-$C104,2)</f>
        <v>266.77777777777771</v>
      </c>
      <c r="P115">
        <f>POWER(P$2-$C104,2)</f>
        <v>266.77777777777771</v>
      </c>
      <c r="Q115">
        <f>POWER(Q$2-$C104,2)</f>
        <v>266.77777777777771</v>
      </c>
      <c r="R115">
        <f>POWER(R$2-$C104,2)</f>
        <v>266.77777777777771</v>
      </c>
      <c r="S115">
        <f>POWER(S$2-$C104,2)</f>
        <v>235.11111111111109</v>
      </c>
      <c r="T115">
        <f>POWER(T$2-$C104,2)</f>
        <v>235.11111111111109</v>
      </c>
      <c r="U115">
        <f>POWER(U$2-$C104,2)</f>
        <v>235.11111111111109</v>
      </c>
      <c r="V115">
        <f>POWER(V$2-$C104,2)</f>
        <v>235.11111111111109</v>
      </c>
      <c r="W115">
        <f>POWER(W$2-$C104,2)</f>
        <v>235.11111111111109</v>
      </c>
      <c r="X115">
        <f>POWER(X$2-$C104,2)</f>
        <v>235.11111111111109</v>
      </c>
      <c r="Y115">
        <f>POWER(Y$2-$C104,2)</f>
        <v>235.11111111111109</v>
      </c>
      <c r="Z115">
        <f>POWER(Z$2-$C104,2)</f>
        <v>235.11111111111109</v>
      </c>
      <c r="AA115">
        <f>POWER(AA$2-$C104,2)</f>
        <v>235.11111111111109</v>
      </c>
      <c r="AB115">
        <f>POWER(AB$2-$C104,2)</f>
        <v>205.4444444444444</v>
      </c>
      <c r="AC115">
        <f>POWER(AC$2-$C104,2)</f>
        <v>205.4444444444444</v>
      </c>
      <c r="AD115">
        <f>POWER(AD$2-$C104,2)</f>
        <v>205.4444444444444</v>
      </c>
      <c r="AE115">
        <f>POWER(AE$2-$C104,2)</f>
        <v>205.4444444444444</v>
      </c>
      <c r="AF115">
        <f>POWER(AF$2-$C104,2)</f>
        <v>205.4444444444444</v>
      </c>
      <c r="AG115">
        <f>POWER(AG$2-$C104,2)</f>
        <v>205.4444444444444</v>
      </c>
      <c r="AH115">
        <f>POWER(AH$2-$C104,2)</f>
        <v>205.4444444444444</v>
      </c>
      <c r="AI115">
        <f>POWER(AI$2-$C104,2)</f>
        <v>205.4444444444444</v>
      </c>
      <c r="AJ115">
        <f>POWER(AJ$2-$C104,2)</f>
        <v>205.4444444444444</v>
      </c>
      <c r="AK115">
        <f>POWER(AK$2-$C104,2)</f>
        <v>205.4444444444444</v>
      </c>
      <c r="AL115">
        <f>POWER(AL$2-$C104,2)</f>
        <v>205.4444444444444</v>
      </c>
      <c r="AM115">
        <f>POWER(AM$2-$C104,2)</f>
        <v>205.4444444444444</v>
      </c>
      <c r="AN115">
        <f>POWER(AN$2-$C104,2)</f>
        <v>177.77777777777774</v>
      </c>
      <c r="AO115">
        <f>POWER(AO$2-$C104,2)</f>
        <v>177.77777777777774</v>
      </c>
      <c r="AP115">
        <f>POWER(AP$2-$C104,2)</f>
        <v>177.77777777777774</v>
      </c>
      <c r="AQ115">
        <f>POWER(AQ$2-$C104,2)</f>
        <v>177.77777777777774</v>
      </c>
      <c r="AR115">
        <f>POWER(AR$2-$C104,2)</f>
        <v>177.77777777777774</v>
      </c>
      <c r="AS115">
        <f>POWER(AS$2-$C104,2)</f>
        <v>152.11111111111109</v>
      </c>
      <c r="AT115">
        <f>POWER(AT$2-$C104,2)</f>
        <v>152.11111111111109</v>
      </c>
      <c r="AU115">
        <f>POWER(AU$2-$C104,2)</f>
        <v>152.11111111111109</v>
      </c>
      <c r="AV115">
        <f>POWER(AV$2-$C104,2)</f>
        <v>152.11111111111109</v>
      </c>
      <c r="AW115">
        <f>POWER(AW$2-$C104,2)</f>
        <v>128.44444444444443</v>
      </c>
      <c r="AX115">
        <f>POWER(AX$2-$C104,2)</f>
        <v>128.44444444444443</v>
      </c>
      <c r="AY115">
        <f>POWER(AY$2-$C104,2)</f>
        <v>128.44444444444443</v>
      </c>
      <c r="AZ115">
        <f>POWER(AZ$2-$C104,2)</f>
        <v>128.44444444444443</v>
      </c>
      <c r="BA115">
        <f>POWER(BA$2-$C104,2)</f>
        <v>128.44444444444443</v>
      </c>
      <c r="BB115">
        <f>POWER(BB$2-$C104,2)</f>
        <v>106.77777777777776</v>
      </c>
      <c r="BC115">
        <f>POWER(BC$2-$C104,2)</f>
        <v>106.77777777777776</v>
      </c>
      <c r="BD115">
        <f>POWER(BD$2-$C104,2)</f>
        <v>106.77777777777776</v>
      </c>
      <c r="BE115">
        <f>POWER(BE$2-$C104,2)</f>
        <v>106.77777777777776</v>
      </c>
      <c r="BF115">
        <f>POWER(BF$2-$C104,2)</f>
        <v>106.77777777777776</v>
      </c>
      <c r="BG115">
        <f>POWER(BG$2-$C104,2)</f>
        <v>106.77777777777776</v>
      </c>
      <c r="BH115">
        <f>POWER(BH$2-$C104,2)</f>
        <v>106.77777777777776</v>
      </c>
      <c r="BI115">
        <f>POWER(BI$2-$C104,2)</f>
        <v>106.77777777777776</v>
      </c>
      <c r="BJ115">
        <f>POWER(BJ$2-$C104,2)</f>
        <v>87.111111111111086</v>
      </c>
      <c r="BK115">
        <f>POWER(BK$2-$C104,2)</f>
        <v>87.111111111111086</v>
      </c>
      <c r="BL115">
        <f>POWER(BL$2-$C104,2)</f>
        <v>87.111111111111086</v>
      </c>
      <c r="BM115">
        <f>POWER(BM$2-$C104,2)</f>
        <v>69.444444444444429</v>
      </c>
      <c r="BN115">
        <f>POWER(BN$2-$C104,2)</f>
        <v>69.444444444444429</v>
      </c>
      <c r="BO115">
        <f>POWER(BO$2-$C104,2)</f>
        <v>69.444444444444429</v>
      </c>
      <c r="BP115">
        <f>POWER(BP$2-$C104,2)</f>
        <v>69.444444444444429</v>
      </c>
      <c r="BQ115">
        <f>POWER(BQ$2-$C104,2)</f>
        <v>69.444444444444429</v>
      </c>
      <c r="BR115">
        <f>POWER(BR$2-$C104,2)</f>
        <v>53.777777777777757</v>
      </c>
      <c r="BS115">
        <f>POWER(BS$2-$C104,2)</f>
        <v>53.777777777777757</v>
      </c>
      <c r="BT115">
        <f>POWER(BT$2-$C104,2)</f>
        <v>40.111111111111093</v>
      </c>
      <c r="BU115">
        <f>POWER(BU$2-$C104,2)</f>
        <v>40.111111111111093</v>
      </c>
      <c r="BV115">
        <f>POWER(BV$2-$C104,2)</f>
        <v>40.111111111111093</v>
      </c>
      <c r="BW115">
        <f>POWER(BW$2-$C104,2)</f>
        <v>28.444444444444432</v>
      </c>
      <c r="BX115">
        <f>POWER(BX$2-$C104,2)</f>
        <v>28.444444444444432</v>
      </c>
      <c r="BY115">
        <f>POWER(BY$2-$C104,2)</f>
        <v>18.777777777777768</v>
      </c>
      <c r="BZ115">
        <f>POWER(BZ$2-$C104,2)</f>
        <v>18.777777777777768</v>
      </c>
      <c r="CA115">
        <f>POWER(CA$2-$C104,2)</f>
        <v>18.777777777777768</v>
      </c>
      <c r="CB115">
        <f>POWER(CB$2-$C104,2)</f>
        <v>11.111111111111104</v>
      </c>
      <c r="CC115">
        <f>POWER(CC$2-$C104,2)</f>
        <v>11.111111111111104</v>
      </c>
      <c r="CD115">
        <f>POWER(CD$2-$C104,2)</f>
        <v>11.111111111111104</v>
      </c>
      <c r="CE115">
        <f>POWER(CE$2-$C104,2)</f>
        <v>5.4444444444444393</v>
      </c>
      <c r="CF115">
        <f>POWER(CF$2-$C104,2)</f>
        <v>5.4444444444444393</v>
      </c>
      <c r="CG115">
        <f>POWER(CG$2-$C104,2)</f>
        <v>5.4444444444444393</v>
      </c>
      <c r="CH115">
        <f>POWER(CH$2-$C104,2)</f>
        <v>1.7777777777777746</v>
      </c>
      <c r="CI115">
        <f>POWER(CI$2-$C104,2)</f>
        <v>1.7777777777777746</v>
      </c>
      <c r="CJ115">
        <f>POWER(CJ$2-$C104,2)</f>
        <v>1.7777777777777746</v>
      </c>
      <c r="CK115">
        <f>POWER(CK$2-$C104,2)</f>
        <v>1.7777777777777746</v>
      </c>
      <c r="CL115">
        <f>POWER(CL$2-$C104,2)</f>
        <v>1.7777777777777746</v>
      </c>
      <c r="CM115">
        <f>POWER(CM$2-$C104,2)</f>
        <v>0.11111111111111033</v>
      </c>
      <c r="CN115">
        <f>POWER(CN$2-$C104,2)</f>
        <v>0.11111111111111033</v>
      </c>
      <c r="CO115">
        <f>POWER(CO$2-$C104,2)</f>
        <v>0.11111111111111033</v>
      </c>
      <c r="CP115">
        <f>POWER(CP$2-$C104,2)</f>
        <v>0.44444444444444603</v>
      </c>
      <c r="CQ115">
        <f>POWER(CQ$2-$C104,2)</f>
        <v>0.44444444444444603</v>
      </c>
      <c r="CR115">
        <f>POWER(CR$2-$C104,2)</f>
        <v>0.44444444444444603</v>
      </c>
      <c r="CS115">
        <f>POWER(CS$2-$C104,2)</f>
        <v>0.44444444444444603</v>
      </c>
      <c r="CT115">
        <f>POWER(CT$2-$C104,2)</f>
        <v>2.7777777777777817</v>
      </c>
      <c r="CU115">
        <f>POWER(CU$2-$C104,2)</f>
        <v>2.7777777777777817</v>
      </c>
      <c r="CV115">
        <f>POWER(CV$2-$C104,2)</f>
        <v>2.7777777777777817</v>
      </c>
      <c r="CW115">
        <f>POWER(CW$2-$C104,2)</f>
        <v>13.444444444444454</v>
      </c>
      <c r="CX115">
        <f>POWER(CX$2-$C104,2)</f>
        <v>13.444444444444454</v>
      </c>
      <c r="CY115">
        <f>POWER(CY$2-$C104,2)</f>
        <v>13.444444444444454</v>
      </c>
      <c r="CZ115">
        <f>POWER(CZ$2-$C104,2)</f>
        <v>13.444444444444454</v>
      </c>
      <c r="DA115">
        <f>POWER(DA$2-$C104,2)</f>
        <v>21.777777777777789</v>
      </c>
      <c r="DB115">
        <f>POWER(DB$2-$C104,2)</f>
        <v>21.777777777777789</v>
      </c>
      <c r="DC115">
        <f>POWER(DC$2-$C104,2)</f>
        <v>32.111111111111121</v>
      </c>
      <c r="DD115">
        <f>POWER(DD$2-$C104,2)</f>
        <v>32.111111111111121</v>
      </c>
      <c r="DE115">
        <f>POWER(DE$2-$C104,2)</f>
        <v>32.111111111111121</v>
      </c>
      <c r="DF115">
        <f>POWER(DF$2-$C104,2)</f>
        <v>44.444444444444457</v>
      </c>
      <c r="DG115">
        <f>POWER(DG$2-$C104,2)</f>
        <v>44.444444444444457</v>
      </c>
      <c r="DH115">
        <f>POWER(DH$2-$C104,2)</f>
        <v>44.444444444444457</v>
      </c>
      <c r="DI115">
        <f>POWER(DI$2-$C104,2)</f>
        <v>44.444444444444457</v>
      </c>
      <c r="DJ115">
        <f>POWER(DJ$2-$C104,2)</f>
        <v>58.777777777777793</v>
      </c>
      <c r="DK115">
        <f>POWER(DK$2-$C104,2)</f>
        <v>58.777777777777793</v>
      </c>
      <c r="DL115">
        <f>POWER(DL$2-$C104,2)</f>
        <v>58.777777777777793</v>
      </c>
      <c r="DM115">
        <f>POWER(DM$2-$C104,2)</f>
        <v>75.111111111111128</v>
      </c>
      <c r="DN115">
        <f>POWER(DN$2-$C104,2)</f>
        <v>75.111111111111128</v>
      </c>
      <c r="DO115">
        <f>POWER(DO$2-$C104,2)</f>
        <v>75.111111111111128</v>
      </c>
      <c r="DP115">
        <f>POWER(DP$2-$C104,2)</f>
        <v>93.444444444444471</v>
      </c>
    </row>
    <row r="116" spans="2:120" x14ac:dyDescent="0.25">
      <c r="B116">
        <f>POWER(B$2-$C105,2)</f>
        <v>723.01234567901236</v>
      </c>
      <c r="C116">
        <f>POWER(C$2-$C105,2)</f>
        <v>670.23456790123464</v>
      </c>
      <c r="D116">
        <f>POWER(D$2-$C105,2)</f>
        <v>670.23456790123464</v>
      </c>
      <c r="E116">
        <f>POWER(E$2-$C105,2)</f>
        <v>619.45679012345681</v>
      </c>
      <c r="F116">
        <f>POWER(F$2-$C105,2)</f>
        <v>619.45679012345681</v>
      </c>
      <c r="G116">
        <f>POWER(G$2-$C105,2)</f>
        <v>570.67901234567898</v>
      </c>
      <c r="H116">
        <f>POWER(H$2-$C105,2)</f>
        <v>570.67901234567898</v>
      </c>
      <c r="I116">
        <f>POWER(I$2-$C105,2)</f>
        <v>570.67901234567898</v>
      </c>
      <c r="J116">
        <f>POWER(J$2-$C105,2)</f>
        <v>570.67901234567898</v>
      </c>
      <c r="K116">
        <f>POWER(K$2-$C105,2)</f>
        <v>523.90123456790127</v>
      </c>
      <c r="L116">
        <f>POWER(L$2-$C105,2)</f>
        <v>523.90123456790127</v>
      </c>
      <c r="M116">
        <f>POWER(M$2-$C105,2)</f>
        <v>479.1234567901235</v>
      </c>
      <c r="N116">
        <f>POWER(N$2-$C105,2)</f>
        <v>479.1234567901235</v>
      </c>
      <c r="O116">
        <f>POWER(O$2-$C105,2)</f>
        <v>436.34567901234567</v>
      </c>
      <c r="P116">
        <f>POWER(P$2-$C105,2)</f>
        <v>436.34567901234567</v>
      </c>
      <c r="Q116">
        <f>POWER(Q$2-$C105,2)</f>
        <v>436.34567901234567</v>
      </c>
      <c r="R116">
        <f>POWER(R$2-$C105,2)</f>
        <v>436.34567901234567</v>
      </c>
      <c r="S116">
        <f>POWER(S$2-$C105,2)</f>
        <v>395.5679012345679</v>
      </c>
      <c r="T116">
        <f>POWER(T$2-$C105,2)</f>
        <v>395.5679012345679</v>
      </c>
      <c r="U116">
        <f>POWER(U$2-$C105,2)</f>
        <v>395.5679012345679</v>
      </c>
      <c r="V116">
        <f>POWER(V$2-$C105,2)</f>
        <v>395.5679012345679</v>
      </c>
      <c r="W116">
        <f>POWER(W$2-$C105,2)</f>
        <v>395.5679012345679</v>
      </c>
      <c r="X116">
        <f>POWER(X$2-$C105,2)</f>
        <v>395.5679012345679</v>
      </c>
      <c r="Y116">
        <f>POWER(Y$2-$C105,2)</f>
        <v>395.5679012345679</v>
      </c>
      <c r="Z116">
        <f>POWER(Z$2-$C105,2)</f>
        <v>395.5679012345679</v>
      </c>
      <c r="AA116">
        <f>POWER(AA$2-$C105,2)</f>
        <v>395.5679012345679</v>
      </c>
      <c r="AB116">
        <f>POWER(AB$2-$C105,2)</f>
        <v>356.79012345679013</v>
      </c>
      <c r="AC116">
        <f>POWER(AC$2-$C105,2)</f>
        <v>356.79012345679013</v>
      </c>
      <c r="AD116">
        <f>POWER(AD$2-$C105,2)</f>
        <v>356.79012345679013</v>
      </c>
      <c r="AE116">
        <f>POWER(AE$2-$C105,2)</f>
        <v>356.79012345679013</v>
      </c>
      <c r="AF116">
        <f>POWER(AF$2-$C105,2)</f>
        <v>356.79012345679013</v>
      </c>
      <c r="AG116">
        <f>POWER(AG$2-$C105,2)</f>
        <v>356.79012345679013</v>
      </c>
      <c r="AH116">
        <f>POWER(AH$2-$C105,2)</f>
        <v>356.79012345679013</v>
      </c>
      <c r="AI116">
        <f>POWER(AI$2-$C105,2)</f>
        <v>356.79012345679013</v>
      </c>
      <c r="AJ116">
        <f>POWER(AJ$2-$C105,2)</f>
        <v>356.79012345679013</v>
      </c>
      <c r="AK116">
        <f>POWER(AK$2-$C105,2)</f>
        <v>356.79012345679013</v>
      </c>
      <c r="AL116">
        <f>POWER(AL$2-$C105,2)</f>
        <v>356.79012345679013</v>
      </c>
      <c r="AM116">
        <f>POWER(AM$2-$C105,2)</f>
        <v>356.79012345679013</v>
      </c>
      <c r="AN116">
        <f>POWER(AN$2-$C105,2)</f>
        <v>320.01234567901236</v>
      </c>
      <c r="AO116">
        <f>POWER(AO$2-$C105,2)</f>
        <v>320.01234567901236</v>
      </c>
      <c r="AP116">
        <f>POWER(AP$2-$C105,2)</f>
        <v>320.01234567901236</v>
      </c>
      <c r="AQ116">
        <f>POWER(AQ$2-$C105,2)</f>
        <v>320.01234567901236</v>
      </c>
      <c r="AR116">
        <f>POWER(AR$2-$C105,2)</f>
        <v>320.01234567901236</v>
      </c>
      <c r="AS116">
        <f>POWER(AS$2-$C105,2)</f>
        <v>285.23456790123458</v>
      </c>
      <c r="AT116">
        <f>POWER(AT$2-$C105,2)</f>
        <v>285.23456790123458</v>
      </c>
      <c r="AU116">
        <f>POWER(AU$2-$C105,2)</f>
        <v>285.23456790123458</v>
      </c>
      <c r="AV116">
        <f>POWER(AV$2-$C105,2)</f>
        <v>285.23456790123458</v>
      </c>
      <c r="AW116">
        <f>POWER(AW$2-$C105,2)</f>
        <v>252.45679012345681</v>
      </c>
      <c r="AX116">
        <f>POWER(AX$2-$C105,2)</f>
        <v>252.45679012345681</v>
      </c>
      <c r="AY116">
        <f>POWER(AY$2-$C105,2)</f>
        <v>252.45679012345681</v>
      </c>
      <c r="AZ116">
        <f>POWER(AZ$2-$C105,2)</f>
        <v>252.45679012345681</v>
      </c>
      <c r="BA116">
        <f>POWER(BA$2-$C105,2)</f>
        <v>252.45679012345681</v>
      </c>
      <c r="BB116">
        <f>POWER(BB$2-$C105,2)</f>
        <v>221.67901234567901</v>
      </c>
      <c r="BC116">
        <f>POWER(BC$2-$C105,2)</f>
        <v>221.67901234567901</v>
      </c>
      <c r="BD116">
        <f>POWER(BD$2-$C105,2)</f>
        <v>221.67901234567901</v>
      </c>
      <c r="BE116">
        <f>POWER(BE$2-$C105,2)</f>
        <v>221.67901234567901</v>
      </c>
      <c r="BF116">
        <f>POWER(BF$2-$C105,2)</f>
        <v>221.67901234567901</v>
      </c>
      <c r="BG116">
        <f>POWER(BG$2-$C105,2)</f>
        <v>221.67901234567901</v>
      </c>
      <c r="BH116">
        <f>POWER(BH$2-$C105,2)</f>
        <v>221.67901234567901</v>
      </c>
      <c r="BI116">
        <f>POWER(BI$2-$C105,2)</f>
        <v>221.67901234567901</v>
      </c>
      <c r="BJ116">
        <f>POWER(BJ$2-$C105,2)</f>
        <v>192.90123456790124</v>
      </c>
      <c r="BK116">
        <f>POWER(BK$2-$C105,2)</f>
        <v>192.90123456790124</v>
      </c>
      <c r="BL116">
        <f>POWER(BL$2-$C105,2)</f>
        <v>192.90123456790124</v>
      </c>
      <c r="BM116">
        <f>POWER(BM$2-$C105,2)</f>
        <v>166.12345679012347</v>
      </c>
      <c r="BN116">
        <f>POWER(BN$2-$C105,2)</f>
        <v>166.12345679012347</v>
      </c>
      <c r="BO116">
        <f>POWER(BO$2-$C105,2)</f>
        <v>166.12345679012347</v>
      </c>
      <c r="BP116">
        <f>POWER(BP$2-$C105,2)</f>
        <v>166.12345679012347</v>
      </c>
      <c r="BQ116">
        <f>POWER(BQ$2-$C105,2)</f>
        <v>166.12345679012347</v>
      </c>
      <c r="BR116">
        <f>POWER(BR$2-$C105,2)</f>
        <v>141.3456790123457</v>
      </c>
      <c r="BS116">
        <f>POWER(BS$2-$C105,2)</f>
        <v>141.3456790123457</v>
      </c>
      <c r="BT116">
        <f>POWER(BT$2-$C105,2)</f>
        <v>118.56790123456791</v>
      </c>
      <c r="BU116">
        <f>POWER(BU$2-$C105,2)</f>
        <v>118.56790123456791</v>
      </c>
      <c r="BV116">
        <f>POWER(BV$2-$C105,2)</f>
        <v>118.56790123456791</v>
      </c>
      <c r="BW116">
        <f>POWER(BW$2-$C105,2)</f>
        <v>97.790123456790127</v>
      </c>
      <c r="BX116">
        <f>POWER(BX$2-$C105,2)</f>
        <v>97.790123456790127</v>
      </c>
      <c r="BY116">
        <f>POWER(BY$2-$C105,2)</f>
        <v>79.012345679012356</v>
      </c>
      <c r="BZ116">
        <f>POWER(BZ$2-$C105,2)</f>
        <v>79.012345679012356</v>
      </c>
      <c r="CA116">
        <f>POWER(CA$2-$C105,2)</f>
        <v>79.012345679012356</v>
      </c>
      <c r="CB116">
        <f>POWER(CB$2-$C105,2)</f>
        <v>62.234567901234577</v>
      </c>
      <c r="CC116">
        <f>POWER(CC$2-$C105,2)</f>
        <v>62.234567901234577</v>
      </c>
      <c r="CD116">
        <f>POWER(CD$2-$C105,2)</f>
        <v>62.234567901234577</v>
      </c>
      <c r="CE116">
        <f>POWER(CE$2-$C105,2)</f>
        <v>47.456790123456798</v>
      </c>
      <c r="CF116">
        <f>POWER(CF$2-$C105,2)</f>
        <v>47.456790123456798</v>
      </c>
      <c r="CG116">
        <f>POWER(CG$2-$C105,2)</f>
        <v>47.456790123456798</v>
      </c>
      <c r="CH116">
        <f>POWER(CH$2-$C105,2)</f>
        <v>34.67901234567902</v>
      </c>
      <c r="CI116">
        <f>POWER(CI$2-$C105,2)</f>
        <v>34.67901234567902</v>
      </c>
      <c r="CJ116">
        <f>POWER(CJ$2-$C105,2)</f>
        <v>34.67901234567902</v>
      </c>
      <c r="CK116">
        <f>POWER(CK$2-$C105,2)</f>
        <v>34.67901234567902</v>
      </c>
      <c r="CL116">
        <f>POWER(CL$2-$C105,2)</f>
        <v>34.67901234567902</v>
      </c>
      <c r="CM116">
        <f>POWER(CM$2-$C105,2)</f>
        <v>23.901234567901238</v>
      </c>
      <c r="CN116">
        <f>POWER(CN$2-$C105,2)</f>
        <v>23.901234567901238</v>
      </c>
      <c r="CO116">
        <f>POWER(CO$2-$C105,2)</f>
        <v>23.901234567901238</v>
      </c>
      <c r="CP116">
        <f>POWER(CP$2-$C105,2)</f>
        <v>15.123456790123459</v>
      </c>
      <c r="CQ116">
        <f>POWER(CQ$2-$C105,2)</f>
        <v>15.123456790123459</v>
      </c>
      <c r="CR116">
        <f>POWER(CR$2-$C105,2)</f>
        <v>15.123456790123459</v>
      </c>
      <c r="CS116">
        <f>POWER(CS$2-$C105,2)</f>
        <v>15.123456790123459</v>
      </c>
      <c r="CT116">
        <f>POWER(CT$2-$C105,2)</f>
        <v>8.3456790123456805</v>
      </c>
      <c r="CU116">
        <f>POWER(CU$2-$C105,2)</f>
        <v>8.3456790123456805</v>
      </c>
      <c r="CV116">
        <f>POWER(CV$2-$C105,2)</f>
        <v>8.3456790123456805</v>
      </c>
      <c r="CW116">
        <f>POWER(CW$2-$C105,2)</f>
        <v>0.79012345679012419</v>
      </c>
      <c r="CX116">
        <f>POWER(CX$2-$C105,2)</f>
        <v>0.79012345679012419</v>
      </c>
      <c r="CY116">
        <f>POWER(CY$2-$C105,2)</f>
        <v>0.79012345679012419</v>
      </c>
      <c r="CZ116">
        <f>POWER(CZ$2-$C105,2)</f>
        <v>0.79012345679012419</v>
      </c>
      <c r="DA116">
        <f>POWER(DA$2-$C105,2)</f>
        <v>1.2345679012345592E-2</v>
      </c>
      <c r="DB116">
        <f>POWER(DB$2-$C105,2)</f>
        <v>1.2345679012345592E-2</v>
      </c>
      <c r="DC116">
        <f>POWER(DC$2-$C105,2)</f>
        <v>1.2345679012345669</v>
      </c>
      <c r="DD116">
        <f>POWER(DD$2-$C105,2)</f>
        <v>1.2345679012345669</v>
      </c>
      <c r="DE116">
        <f>POWER(DE$2-$C105,2)</f>
        <v>1.2345679012345669</v>
      </c>
      <c r="DF116">
        <f>POWER(DF$2-$C105,2)</f>
        <v>4.4567901234567886</v>
      </c>
      <c r="DG116">
        <f>POWER(DG$2-$C105,2)</f>
        <v>4.4567901234567886</v>
      </c>
      <c r="DH116">
        <f>POWER(DH$2-$C105,2)</f>
        <v>4.4567901234567886</v>
      </c>
      <c r="DI116">
        <f>POWER(DI$2-$C105,2)</f>
        <v>4.4567901234567886</v>
      </c>
      <c r="DJ116">
        <f>POWER(DJ$2-$C105,2)</f>
        <v>9.6790123456790091</v>
      </c>
      <c r="DK116">
        <f>POWER(DK$2-$C105,2)</f>
        <v>9.6790123456790091</v>
      </c>
      <c r="DL116">
        <f>POWER(DL$2-$C105,2)</f>
        <v>9.6790123456790091</v>
      </c>
      <c r="DM116">
        <f>POWER(DM$2-$C105,2)</f>
        <v>16.901234567901231</v>
      </c>
      <c r="DN116">
        <f>POWER(DN$2-$C105,2)</f>
        <v>16.901234567901231</v>
      </c>
      <c r="DO116">
        <f>POWER(DO$2-$C105,2)</f>
        <v>16.901234567901231</v>
      </c>
      <c r="DP116">
        <f>POWER(DP$2-$C105,2)</f>
        <v>26.123456790123452</v>
      </c>
    </row>
    <row r="117" spans="2:120" x14ac:dyDescent="0.25">
      <c r="B117">
        <f>POWER(B$2-$C106,2)</f>
        <v>905.46280991735534</v>
      </c>
      <c r="C117">
        <f>POWER(C$2-$C106,2)</f>
        <v>846.2809917355371</v>
      </c>
      <c r="D117">
        <f>POWER(D$2-$C106,2)</f>
        <v>846.2809917355371</v>
      </c>
      <c r="E117">
        <f>POWER(E$2-$C106,2)</f>
        <v>789.09917355371897</v>
      </c>
      <c r="F117">
        <f>POWER(F$2-$C106,2)</f>
        <v>789.09917355371897</v>
      </c>
      <c r="G117">
        <f>POWER(G$2-$C106,2)</f>
        <v>733.91735537190073</v>
      </c>
      <c r="H117">
        <f>POWER(H$2-$C106,2)</f>
        <v>733.91735537190073</v>
      </c>
      <c r="I117">
        <f>POWER(I$2-$C106,2)</f>
        <v>733.91735537190073</v>
      </c>
      <c r="J117">
        <f>POWER(J$2-$C106,2)</f>
        <v>733.91735537190073</v>
      </c>
      <c r="K117">
        <f>POWER(K$2-$C106,2)</f>
        <v>680.7355371900826</v>
      </c>
      <c r="L117">
        <f>POWER(L$2-$C106,2)</f>
        <v>680.7355371900826</v>
      </c>
      <c r="M117">
        <f>POWER(M$2-$C106,2)</f>
        <v>629.55371900826447</v>
      </c>
      <c r="N117">
        <f>POWER(N$2-$C106,2)</f>
        <v>629.55371900826447</v>
      </c>
      <c r="O117">
        <f>POWER(O$2-$C106,2)</f>
        <v>580.37190082644622</v>
      </c>
      <c r="P117">
        <f>POWER(P$2-$C106,2)</f>
        <v>580.37190082644622</v>
      </c>
      <c r="Q117">
        <f>POWER(Q$2-$C106,2)</f>
        <v>580.37190082644622</v>
      </c>
      <c r="R117">
        <f>POWER(R$2-$C106,2)</f>
        <v>580.37190082644622</v>
      </c>
      <c r="S117">
        <f>POWER(S$2-$C106,2)</f>
        <v>533.19008264462809</v>
      </c>
      <c r="T117">
        <f>POWER(T$2-$C106,2)</f>
        <v>533.19008264462809</v>
      </c>
      <c r="U117">
        <f>POWER(U$2-$C106,2)</f>
        <v>533.19008264462809</v>
      </c>
      <c r="V117">
        <f>POWER(V$2-$C106,2)</f>
        <v>533.19008264462809</v>
      </c>
      <c r="W117">
        <f>POWER(W$2-$C106,2)</f>
        <v>533.19008264462809</v>
      </c>
      <c r="X117">
        <f>POWER(X$2-$C106,2)</f>
        <v>533.19008264462809</v>
      </c>
      <c r="Y117">
        <f>POWER(Y$2-$C106,2)</f>
        <v>533.19008264462809</v>
      </c>
      <c r="Z117">
        <f>POWER(Z$2-$C106,2)</f>
        <v>533.19008264462809</v>
      </c>
      <c r="AA117">
        <f>POWER(AA$2-$C106,2)</f>
        <v>533.19008264462809</v>
      </c>
      <c r="AB117">
        <f>POWER(AB$2-$C106,2)</f>
        <v>488.00826446280985</v>
      </c>
      <c r="AC117">
        <f>POWER(AC$2-$C106,2)</f>
        <v>488.00826446280985</v>
      </c>
      <c r="AD117">
        <f>POWER(AD$2-$C106,2)</f>
        <v>488.00826446280985</v>
      </c>
      <c r="AE117">
        <f>POWER(AE$2-$C106,2)</f>
        <v>488.00826446280985</v>
      </c>
      <c r="AF117">
        <f>POWER(AF$2-$C106,2)</f>
        <v>488.00826446280985</v>
      </c>
      <c r="AG117">
        <f>POWER(AG$2-$C106,2)</f>
        <v>488.00826446280985</v>
      </c>
      <c r="AH117">
        <f>POWER(AH$2-$C106,2)</f>
        <v>488.00826446280985</v>
      </c>
      <c r="AI117">
        <f>POWER(AI$2-$C106,2)</f>
        <v>488.00826446280985</v>
      </c>
      <c r="AJ117">
        <f>POWER(AJ$2-$C106,2)</f>
        <v>488.00826446280985</v>
      </c>
      <c r="AK117">
        <f>POWER(AK$2-$C106,2)</f>
        <v>488.00826446280985</v>
      </c>
      <c r="AL117">
        <f>POWER(AL$2-$C106,2)</f>
        <v>488.00826446280985</v>
      </c>
      <c r="AM117">
        <f>POWER(AM$2-$C106,2)</f>
        <v>488.00826446280985</v>
      </c>
      <c r="AN117">
        <f>POWER(AN$2-$C106,2)</f>
        <v>444.82644628099172</v>
      </c>
      <c r="AO117">
        <f>POWER(AO$2-$C106,2)</f>
        <v>444.82644628099172</v>
      </c>
      <c r="AP117">
        <f>POWER(AP$2-$C106,2)</f>
        <v>444.82644628099172</v>
      </c>
      <c r="AQ117">
        <f>POWER(AQ$2-$C106,2)</f>
        <v>444.82644628099172</v>
      </c>
      <c r="AR117">
        <f>POWER(AR$2-$C106,2)</f>
        <v>444.82644628099172</v>
      </c>
      <c r="AS117">
        <f>POWER(AS$2-$C106,2)</f>
        <v>403.64462809917353</v>
      </c>
      <c r="AT117">
        <f>POWER(AT$2-$C106,2)</f>
        <v>403.64462809917353</v>
      </c>
      <c r="AU117">
        <f>POWER(AU$2-$C106,2)</f>
        <v>403.64462809917353</v>
      </c>
      <c r="AV117">
        <f>POWER(AV$2-$C106,2)</f>
        <v>403.64462809917353</v>
      </c>
      <c r="AW117">
        <f>POWER(AW$2-$C106,2)</f>
        <v>364.46280991735534</v>
      </c>
      <c r="AX117">
        <f>POWER(AX$2-$C106,2)</f>
        <v>364.46280991735534</v>
      </c>
      <c r="AY117">
        <f>POWER(AY$2-$C106,2)</f>
        <v>364.46280991735534</v>
      </c>
      <c r="AZ117">
        <f>POWER(AZ$2-$C106,2)</f>
        <v>364.46280991735534</v>
      </c>
      <c r="BA117">
        <f>POWER(BA$2-$C106,2)</f>
        <v>364.46280991735534</v>
      </c>
      <c r="BB117">
        <f>POWER(BB$2-$C106,2)</f>
        <v>327.28099173553716</v>
      </c>
      <c r="BC117">
        <f>POWER(BC$2-$C106,2)</f>
        <v>327.28099173553716</v>
      </c>
      <c r="BD117">
        <f>POWER(BD$2-$C106,2)</f>
        <v>327.28099173553716</v>
      </c>
      <c r="BE117">
        <f>POWER(BE$2-$C106,2)</f>
        <v>327.28099173553716</v>
      </c>
      <c r="BF117">
        <f>POWER(BF$2-$C106,2)</f>
        <v>327.28099173553716</v>
      </c>
      <c r="BG117">
        <f>POWER(BG$2-$C106,2)</f>
        <v>327.28099173553716</v>
      </c>
      <c r="BH117">
        <f>POWER(BH$2-$C106,2)</f>
        <v>327.28099173553716</v>
      </c>
      <c r="BI117">
        <f>POWER(BI$2-$C106,2)</f>
        <v>327.28099173553716</v>
      </c>
      <c r="BJ117">
        <f>POWER(BJ$2-$C106,2)</f>
        <v>292.09917355371897</v>
      </c>
      <c r="BK117">
        <f>POWER(BK$2-$C106,2)</f>
        <v>292.09917355371897</v>
      </c>
      <c r="BL117">
        <f>POWER(BL$2-$C106,2)</f>
        <v>292.09917355371897</v>
      </c>
      <c r="BM117">
        <f>POWER(BM$2-$C106,2)</f>
        <v>258.91735537190078</v>
      </c>
      <c r="BN117">
        <f>POWER(BN$2-$C106,2)</f>
        <v>258.91735537190078</v>
      </c>
      <c r="BO117">
        <f>POWER(BO$2-$C106,2)</f>
        <v>258.91735537190078</v>
      </c>
      <c r="BP117">
        <f>POWER(BP$2-$C106,2)</f>
        <v>258.91735537190078</v>
      </c>
      <c r="BQ117">
        <f>POWER(BQ$2-$C106,2)</f>
        <v>258.91735537190078</v>
      </c>
      <c r="BR117">
        <f>POWER(BR$2-$C106,2)</f>
        <v>227.73553719008262</v>
      </c>
      <c r="BS117">
        <f>POWER(BS$2-$C106,2)</f>
        <v>227.73553719008262</v>
      </c>
      <c r="BT117">
        <f>POWER(BT$2-$C106,2)</f>
        <v>198.55371900826444</v>
      </c>
      <c r="BU117">
        <f>POWER(BU$2-$C106,2)</f>
        <v>198.55371900826444</v>
      </c>
      <c r="BV117">
        <f>POWER(BV$2-$C106,2)</f>
        <v>198.55371900826444</v>
      </c>
      <c r="BW117">
        <f>POWER(BW$2-$C106,2)</f>
        <v>171.37190082644625</v>
      </c>
      <c r="BX117">
        <f>POWER(BX$2-$C106,2)</f>
        <v>171.37190082644625</v>
      </c>
      <c r="BY117">
        <f>POWER(BY$2-$C106,2)</f>
        <v>146.19008264462806</v>
      </c>
      <c r="BZ117">
        <f>POWER(BZ$2-$C106,2)</f>
        <v>146.19008264462806</v>
      </c>
      <c r="CA117">
        <f>POWER(CA$2-$C106,2)</f>
        <v>146.19008264462806</v>
      </c>
      <c r="CB117">
        <f>POWER(CB$2-$C106,2)</f>
        <v>123.00826446280989</v>
      </c>
      <c r="CC117">
        <f>POWER(CC$2-$C106,2)</f>
        <v>123.00826446280989</v>
      </c>
      <c r="CD117">
        <f>POWER(CD$2-$C106,2)</f>
        <v>123.00826446280989</v>
      </c>
      <c r="CE117">
        <f>POWER(CE$2-$C106,2)</f>
        <v>101.82644628099172</v>
      </c>
      <c r="CF117">
        <f>POWER(CF$2-$C106,2)</f>
        <v>101.82644628099172</v>
      </c>
      <c r="CG117">
        <f>POWER(CG$2-$C106,2)</f>
        <v>101.82644628099172</v>
      </c>
      <c r="CH117">
        <f>POWER(CH$2-$C106,2)</f>
        <v>82.644628099173531</v>
      </c>
      <c r="CI117">
        <f>POWER(CI$2-$C106,2)</f>
        <v>82.644628099173531</v>
      </c>
      <c r="CJ117">
        <f>POWER(CJ$2-$C106,2)</f>
        <v>82.644628099173531</v>
      </c>
      <c r="CK117">
        <f>POWER(CK$2-$C106,2)</f>
        <v>82.644628099173531</v>
      </c>
      <c r="CL117">
        <f>POWER(CL$2-$C106,2)</f>
        <v>82.644628099173531</v>
      </c>
      <c r="CM117">
        <f>POWER(CM$2-$C106,2)</f>
        <v>65.462809917355358</v>
      </c>
      <c r="CN117">
        <f>POWER(CN$2-$C106,2)</f>
        <v>65.462809917355358</v>
      </c>
      <c r="CO117">
        <f>POWER(CO$2-$C106,2)</f>
        <v>65.462809917355358</v>
      </c>
      <c r="CP117">
        <f>POWER(CP$2-$C106,2)</f>
        <v>50.280991735537178</v>
      </c>
      <c r="CQ117">
        <f>POWER(CQ$2-$C106,2)</f>
        <v>50.280991735537178</v>
      </c>
      <c r="CR117">
        <f>POWER(CR$2-$C106,2)</f>
        <v>50.280991735537178</v>
      </c>
      <c r="CS117">
        <f>POWER(CS$2-$C106,2)</f>
        <v>50.280991735537178</v>
      </c>
      <c r="CT117">
        <f>POWER(CT$2-$C106,2)</f>
        <v>37.099173553718998</v>
      </c>
      <c r="CU117">
        <f>POWER(CU$2-$C106,2)</f>
        <v>37.099173553718998</v>
      </c>
      <c r="CV117">
        <f>POWER(CV$2-$C106,2)</f>
        <v>37.099173553718998</v>
      </c>
      <c r="CW117">
        <f>POWER(CW$2-$C106,2)</f>
        <v>16.735537190082638</v>
      </c>
      <c r="CX117">
        <f>POWER(CX$2-$C106,2)</f>
        <v>16.735537190082638</v>
      </c>
      <c r="CY117">
        <f>POWER(CY$2-$C106,2)</f>
        <v>16.735537190082638</v>
      </c>
      <c r="CZ117">
        <f>POWER(CZ$2-$C106,2)</f>
        <v>16.735537190082638</v>
      </c>
      <c r="DA117">
        <f>POWER(DA$2-$C106,2)</f>
        <v>9.5537190082644567</v>
      </c>
      <c r="DB117">
        <f>POWER(DB$2-$C106,2)</f>
        <v>9.5537190082644567</v>
      </c>
      <c r="DC117">
        <f>POWER(DC$2-$C106,2)</f>
        <v>4.3719008264462769</v>
      </c>
      <c r="DD117">
        <f>POWER(DD$2-$C106,2)</f>
        <v>4.3719008264462769</v>
      </c>
      <c r="DE117">
        <f>POWER(DE$2-$C106,2)</f>
        <v>4.3719008264462769</v>
      </c>
      <c r="DF117">
        <f>POWER(DF$2-$C106,2)</f>
        <v>1.190082644628097</v>
      </c>
      <c r="DG117">
        <f>POWER(DG$2-$C106,2)</f>
        <v>1.190082644628097</v>
      </c>
      <c r="DH117">
        <f>POWER(DH$2-$C106,2)</f>
        <v>1.190082644628097</v>
      </c>
      <c r="DI117">
        <f>POWER(DI$2-$C106,2)</f>
        <v>1.190082644628097</v>
      </c>
      <c r="DJ117">
        <f>POWER(DJ$2-$C106,2)</f>
        <v>8.2644628099171787E-3</v>
      </c>
      <c r="DK117">
        <f>POWER(DK$2-$C106,2)</f>
        <v>8.2644628099171787E-3</v>
      </c>
      <c r="DL117">
        <f>POWER(DL$2-$C106,2)</f>
        <v>8.2644628099171787E-3</v>
      </c>
      <c r="DM117">
        <f>POWER(DM$2-$C106,2)</f>
        <v>0.82644628099173734</v>
      </c>
      <c r="DN117">
        <f>POWER(DN$2-$C106,2)</f>
        <v>0.82644628099173734</v>
      </c>
      <c r="DO117">
        <f>POWER(DO$2-$C106,2)</f>
        <v>0.82644628099173734</v>
      </c>
      <c r="DP117">
        <f>POWER(DP$2-$C106,2)</f>
        <v>3.6446280991735573</v>
      </c>
    </row>
    <row r="118" spans="2:120" ht="15.75" customHeight="1" x14ac:dyDescent="0.25">
      <c r="B118">
        <f>POWER(B$2-$C107,2)</f>
        <v>217.50052962361411</v>
      </c>
      <c r="C118">
        <f>POWER(C$2-$C107,2)</f>
        <v>189.00473130428639</v>
      </c>
      <c r="D118">
        <f>POWER(D$2-$C107,2)</f>
        <v>189.00473130428639</v>
      </c>
      <c r="E118">
        <f>POWER(E$2-$C107,2)</f>
        <v>162.50893298495868</v>
      </c>
      <c r="F118">
        <f>POWER(F$2-$C107,2)</f>
        <v>162.50893298495868</v>
      </c>
      <c r="G118">
        <f>POWER(G$2-$C107,2)</f>
        <v>138.01313466563093</v>
      </c>
      <c r="H118">
        <f>POWER(H$2-$C107,2)</f>
        <v>138.01313466563093</v>
      </c>
      <c r="I118">
        <f>POWER(I$2-$C107,2)</f>
        <v>138.01313466563093</v>
      </c>
      <c r="J118">
        <f>POWER(J$2-$C107,2)</f>
        <v>138.01313466563093</v>
      </c>
      <c r="K118">
        <f>POWER(K$2-$C107,2)</f>
        <v>115.51733634630321</v>
      </c>
      <c r="L118">
        <f>POWER(L$2-$C107,2)</f>
        <v>115.51733634630321</v>
      </c>
      <c r="M118">
        <f>POWER(M$2-$C107,2)</f>
        <v>95.021538026975477</v>
      </c>
      <c r="N118">
        <f>POWER(N$2-$C107,2)</f>
        <v>95.021538026975477</v>
      </c>
      <c r="O118">
        <f>POWER(O$2-$C107,2)</f>
        <v>76.525739707647745</v>
      </c>
      <c r="P118">
        <f>POWER(P$2-$C107,2)</f>
        <v>76.525739707647745</v>
      </c>
      <c r="Q118">
        <f>POWER(Q$2-$C107,2)</f>
        <v>76.525739707647745</v>
      </c>
      <c r="R118">
        <f>POWER(R$2-$C107,2)</f>
        <v>76.525739707647745</v>
      </c>
      <c r="S118">
        <f>POWER(S$2-$C107,2)</f>
        <v>60.029941388320019</v>
      </c>
      <c r="T118">
        <f>POWER(T$2-$C107,2)</f>
        <v>60.029941388320019</v>
      </c>
      <c r="U118">
        <f>POWER(U$2-$C107,2)</f>
        <v>60.029941388320019</v>
      </c>
      <c r="V118">
        <f>POWER(V$2-$C107,2)</f>
        <v>60.029941388320019</v>
      </c>
      <c r="W118">
        <f>POWER(W$2-$C107,2)</f>
        <v>60.029941388320019</v>
      </c>
      <c r="X118">
        <f>POWER(X$2-$C107,2)</f>
        <v>60.029941388320019</v>
      </c>
      <c r="Y118">
        <f>POWER(Y$2-$C107,2)</f>
        <v>60.029941388320019</v>
      </c>
      <c r="Z118">
        <f>POWER(Z$2-$C107,2)</f>
        <v>60.029941388320019</v>
      </c>
      <c r="AA118">
        <f>POWER(AA$2-$C107,2)</f>
        <v>60.029941388320019</v>
      </c>
      <c r="AB118">
        <f>POWER(AB$2-$C107,2)</f>
        <v>45.534143068992293</v>
      </c>
      <c r="AC118">
        <f>POWER(AC$2-$C107,2)</f>
        <v>45.534143068992293</v>
      </c>
      <c r="AD118">
        <f>POWER(AD$2-$C107,2)</f>
        <v>45.534143068992293</v>
      </c>
      <c r="AE118">
        <f>POWER(AE$2-$C107,2)</f>
        <v>45.534143068992293</v>
      </c>
      <c r="AF118">
        <f>POWER(AF$2-$C107,2)</f>
        <v>45.534143068992293</v>
      </c>
      <c r="AG118">
        <f>POWER(AG$2-$C107,2)</f>
        <v>45.534143068992293</v>
      </c>
      <c r="AH118">
        <f>POWER(AH$2-$C107,2)</f>
        <v>45.534143068992293</v>
      </c>
      <c r="AI118">
        <f>POWER(AI$2-$C107,2)</f>
        <v>45.534143068992293</v>
      </c>
      <c r="AJ118">
        <f>POWER(AJ$2-$C107,2)</f>
        <v>45.534143068992293</v>
      </c>
      <c r="AK118">
        <f>POWER(AK$2-$C107,2)</f>
        <v>45.534143068992293</v>
      </c>
      <c r="AL118">
        <f>POWER(AL$2-$C107,2)</f>
        <v>45.534143068992293</v>
      </c>
      <c r="AM118">
        <f>POWER(AM$2-$C107,2)</f>
        <v>45.534143068992293</v>
      </c>
      <c r="AN118">
        <f>POWER(AN$2-$C107,2)</f>
        <v>33.03834474966456</v>
      </c>
      <c r="AO118">
        <f>POWER(AO$2-$C107,2)</f>
        <v>33.03834474966456</v>
      </c>
      <c r="AP118">
        <f>POWER(AP$2-$C107,2)</f>
        <v>33.03834474966456</v>
      </c>
      <c r="AQ118">
        <f>POWER(AQ$2-$C107,2)</f>
        <v>33.03834474966456</v>
      </c>
      <c r="AR118">
        <f>POWER(AR$2-$C107,2)</f>
        <v>33.03834474966456</v>
      </c>
      <c r="AS118">
        <f>POWER(AS$2-$C107,2)</f>
        <v>22.542546430336831</v>
      </c>
      <c r="AT118">
        <f>POWER(AT$2-$C107,2)</f>
        <v>22.542546430336831</v>
      </c>
      <c r="AU118">
        <f>POWER(AU$2-$C107,2)</f>
        <v>22.542546430336831</v>
      </c>
      <c r="AV118">
        <f>POWER(AV$2-$C107,2)</f>
        <v>22.542546430336831</v>
      </c>
      <c r="AW118">
        <f>POWER(AW$2-$C107,2)</f>
        <v>14.046748111009103</v>
      </c>
      <c r="AX118">
        <f>POWER(AX$2-$C107,2)</f>
        <v>14.046748111009103</v>
      </c>
      <c r="AY118">
        <f>POWER(AY$2-$C107,2)</f>
        <v>14.046748111009103</v>
      </c>
      <c r="AZ118">
        <f>POWER(AZ$2-$C107,2)</f>
        <v>14.046748111009103</v>
      </c>
      <c r="BA118">
        <f>POWER(BA$2-$C107,2)</f>
        <v>14.046748111009103</v>
      </c>
      <c r="BB118">
        <f>POWER(BB$2-$C107,2)</f>
        <v>7.5509497916813739</v>
      </c>
      <c r="BC118">
        <f>POWER(BC$2-$C107,2)</f>
        <v>7.5509497916813739</v>
      </c>
      <c r="BD118">
        <f>POWER(BD$2-$C107,2)</f>
        <v>7.5509497916813739</v>
      </c>
      <c r="BE118">
        <f>POWER(BE$2-$C107,2)</f>
        <v>7.5509497916813739</v>
      </c>
      <c r="BF118">
        <f>POWER(BF$2-$C107,2)</f>
        <v>7.5509497916813739</v>
      </c>
      <c r="BG118">
        <f>POWER(BG$2-$C107,2)</f>
        <v>7.5509497916813739</v>
      </c>
      <c r="BH118">
        <f>POWER(BH$2-$C107,2)</f>
        <v>7.5509497916813739</v>
      </c>
      <c r="BI118">
        <f>POWER(BI$2-$C107,2)</f>
        <v>7.5509497916813739</v>
      </c>
      <c r="BJ118">
        <f>POWER(BJ$2-$C107,2)</f>
        <v>3.0551514723536441</v>
      </c>
      <c r="BK118">
        <f>POWER(BK$2-$C107,2)</f>
        <v>3.0551514723536441</v>
      </c>
      <c r="BL118">
        <f>POWER(BL$2-$C107,2)</f>
        <v>3.0551514723536441</v>
      </c>
      <c r="BM118">
        <f>POWER(BM$2-$C107,2)</f>
        <v>0.55935315302591493</v>
      </c>
      <c r="BN118">
        <f>POWER(BN$2-$C107,2)</f>
        <v>0.55935315302591493</v>
      </c>
      <c r="BO118">
        <f>POWER(BO$2-$C107,2)</f>
        <v>0.55935315302591493</v>
      </c>
      <c r="BP118">
        <f>POWER(BP$2-$C107,2)</f>
        <v>0.55935315302591493</v>
      </c>
      <c r="BQ118">
        <f>POWER(BQ$2-$C107,2)</f>
        <v>0.55935315302591493</v>
      </c>
      <c r="BR118">
        <f>POWER(BR$2-$C107,2)</f>
        <v>6.3554833698185598E-2</v>
      </c>
      <c r="BS118">
        <f>POWER(BS$2-$C107,2)</f>
        <v>6.3554833698185598E-2</v>
      </c>
      <c r="BT118">
        <f>POWER(BT$2-$C107,2)</f>
        <v>1.5677565143704564</v>
      </c>
      <c r="BU118">
        <f>POWER(BU$2-$C107,2)</f>
        <v>1.5677565143704564</v>
      </c>
      <c r="BV118">
        <f>POWER(BV$2-$C107,2)</f>
        <v>1.5677565143704564</v>
      </c>
      <c r="BW118">
        <f>POWER(BW$2-$C107,2)</f>
        <v>5.0719581950427273</v>
      </c>
      <c r="BX118">
        <f>POWER(BX$2-$C107,2)</f>
        <v>5.0719581950427273</v>
      </c>
      <c r="BY118">
        <f>POWER(BY$2-$C107,2)</f>
        <v>10.576159875714998</v>
      </c>
      <c r="BZ118">
        <f>POWER(BZ$2-$C107,2)</f>
        <v>10.576159875714998</v>
      </c>
      <c r="CA118">
        <f>POWER(CA$2-$C107,2)</f>
        <v>10.576159875714998</v>
      </c>
      <c r="CB118">
        <f>POWER(CB$2-$C107,2)</f>
        <v>18.080361556387267</v>
      </c>
      <c r="CC118">
        <f>POWER(CC$2-$C107,2)</f>
        <v>18.080361556387267</v>
      </c>
      <c r="CD118">
        <f>POWER(CD$2-$C107,2)</f>
        <v>18.080361556387267</v>
      </c>
      <c r="CE118">
        <f>POWER(CE$2-$C107,2)</f>
        <v>27.584563237059537</v>
      </c>
      <c r="CF118">
        <f>POWER(CF$2-$C107,2)</f>
        <v>27.584563237059537</v>
      </c>
      <c r="CG118">
        <f>POWER(CG$2-$C107,2)</f>
        <v>27.584563237059537</v>
      </c>
      <c r="CH118">
        <f>POWER(CH$2-$C107,2)</f>
        <v>39.088764917731808</v>
      </c>
      <c r="CI118">
        <f>POWER(CI$2-$C107,2)</f>
        <v>39.088764917731808</v>
      </c>
      <c r="CJ118">
        <f>POWER(CJ$2-$C107,2)</f>
        <v>39.088764917731808</v>
      </c>
      <c r="CK118">
        <f>POWER(CK$2-$C107,2)</f>
        <v>39.088764917731808</v>
      </c>
      <c r="CL118">
        <f>POWER(CL$2-$C107,2)</f>
        <v>39.088764917731808</v>
      </c>
      <c r="CM118">
        <f>POWER(CM$2-$C107,2)</f>
        <v>52.592966598404082</v>
      </c>
      <c r="CN118">
        <f>POWER(CN$2-$C107,2)</f>
        <v>52.592966598404082</v>
      </c>
      <c r="CO118">
        <f>POWER(CO$2-$C107,2)</f>
        <v>52.592966598404082</v>
      </c>
      <c r="CP118">
        <f>POWER(CP$2-$C107,2)</f>
        <v>68.097168279076357</v>
      </c>
      <c r="CQ118">
        <f>POWER(CQ$2-$C107,2)</f>
        <v>68.097168279076357</v>
      </c>
      <c r="CR118">
        <f>POWER(CR$2-$C107,2)</f>
        <v>68.097168279076357</v>
      </c>
      <c r="CS118">
        <f>POWER(CS$2-$C107,2)</f>
        <v>68.097168279076357</v>
      </c>
      <c r="CT118">
        <f>POWER(CT$2-$C107,2)</f>
        <v>85.601369959748624</v>
      </c>
      <c r="CU118">
        <f>POWER(CU$2-$C107,2)</f>
        <v>85.601369959748624</v>
      </c>
      <c r="CV118">
        <f>POWER(CV$2-$C107,2)</f>
        <v>85.601369959748624</v>
      </c>
      <c r="CW118">
        <f>POWER(CW$2-$C107,2)</f>
        <v>126.60977332109316</v>
      </c>
      <c r="CX118">
        <f>POWER(CX$2-$C107,2)</f>
        <v>126.60977332109316</v>
      </c>
      <c r="CY118">
        <f>POWER(CY$2-$C107,2)</f>
        <v>126.60977332109316</v>
      </c>
      <c r="CZ118">
        <f>POWER(CZ$2-$C107,2)</f>
        <v>126.60977332109316</v>
      </c>
      <c r="DA118">
        <f>POWER(DA$2-$C107,2)</f>
        <v>150.11397500176543</v>
      </c>
      <c r="DB118">
        <f>POWER(DB$2-$C107,2)</f>
        <v>150.11397500176543</v>
      </c>
      <c r="DC118">
        <f>POWER(DC$2-$C107,2)</f>
        <v>175.61817668243771</v>
      </c>
      <c r="DD118">
        <f>POWER(DD$2-$C107,2)</f>
        <v>175.61817668243771</v>
      </c>
      <c r="DE118">
        <f>POWER(DE$2-$C107,2)</f>
        <v>175.61817668243771</v>
      </c>
      <c r="DF118">
        <f>POWER(DF$2-$C107,2)</f>
        <v>203.12237836310999</v>
      </c>
      <c r="DG118">
        <f>POWER(DG$2-$C107,2)</f>
        <v>203.12237836310999</v>
      </c>
      <c r="DH118">
        <f>POWER(DH$2-$C107,2)</f>
        <v>203.12237836310999</v>
      </c>
      <c r="DI118">
        <f>POWER(DI$2-$C107,2)</f>
        <v>203.12237836310999</v>
      </c>
      <c r="DJ118">
        <f>POWER(DJ$2-$C107,2)</f>
        <v>232.62658004378224</v>
      </c>
      <c r="DK118">
        <f>POWER(DK$2-$C107,2)</f>
        <v>232.62658004378224</v>
      </c>
      <c r="DL118">
        <f>POWER(DL$2-$C107,2)</f>
        <v>232.62658004378224</v>
      </c>
      <c r="DM118">
        <f>POWER(DM$2-$C107,2)</f>
        <v>264.13078172445444</v>
      </c>
      <c r="DN118">
        <f>POWER(DN$2-$C107,2)</f>
        <v>264.13078172445444</v>
      </c>
      <c r="DO118">
        <f>POWER(DO$2-$C107,2)</f>
        <v>264.13078172445444</v>
      </c>
      <c r="DP118">
        <f>POWER(DP$2-$C107,2)</f>
        <v>297.63498340512672</v>
      </c>
    </row>
    <row r="121" spans="2:120" x14ac:dyDescent="0.25">
      <c r="B121" s="34" t="s">
        <v>43</v>
      </c>
      <c r="C121" s="35"/>
      <c r="D121" s="35"/>
      <c r="E121" s="35"/>
      <c r="F121" s="36"/>
    </row>
    <row r="122" spans="2:120" x14ac:dyDescent="0.25">
      <c r="B122" s="2"/>
      <c r="C122" s="2"/>
      <c r="D122" s="2"/>
      <c r="E122" s="22" t="s">
        <v>42</v>
      </c>
      <c r="F122" s="22" t="s">
        <v>41</v>
      </c>
      <c r="I122" s="40"/>
      <c r="J122" s="40">
        <f>POWER(D123-F123,2)/F123</f>
        <v>1.0519982835096353</v>
      </c>
      <c r="K122" s="40"/>
      <c r="L122" s="40"/>
      <c r="M122" s="40"/>
      <c r="N122" s="40"/>
      <c r="O122" s="40"/>
      <c r="P122" s="40"/>
    </row>
    <row r="123" spans="2:120" x14ac:dyDescent="0.25">
      <c r="B123" s="41">
        <f>F17</f>
        <v>-3.9733924171747472</v>
      </c>
      <c r="C123" s="2">
        <f>($B$74-B123)/$B$79</f>
        <v>1.4310185209494046</v>
      </c>
      <c r="D123" s="2">
        <f>D17</f>
        <v>11</v>
      </c>
      <c r="E123" s="2">
        <f>1/SQRT(2*PI())*EXP(-POWER(C123, 2)/2)</f>
        <v>0.14329561613217703</v>
      </c>
      <c r="F123" s="2">
        <f>$B$3*$B$10*E123/$B$79</f>
        <v>8.0838114339543274</v>
      </c>
      <c r="G123" s="42"/>
      <c r="I123" s="40"/>
      <c r="J123" s="40">
        <f>POWER(D124-F124,2)/F124</f>
        <v>11.218781823789298</v>
      </c>
      <c r="K123" s="40"/>
      <c r="L123" s="40"/>
      <c r="M123" s="40"/>
      <c r="N123" s="40"/>
      <c r="O123" s="40"/>
      <c r="P123" s="40"/>
    </row>
    <row r="124" spans="2:120" x14ac:dyDescent="0.25">
      <c r="B124" s="41">
        <f>F18</f>
        <v>7.9822748475758321E-2</v>
      </c>
      <c r="C124" s="2">
        <f>($B$74-B124)/$B$79</f>
        <v>0.95064841095510522</v>
      </c>
      <c r="D124" s="2">
        <f>D18</f>
        <v>27</v>
      </c>
      <c r="E124" s="2">
        <f>1/SQRT(2*PI())*EXP(-POWER(C124, 2)/2)</f>
        <v>0.25390255334323364</v>
      </c>
      <c r="F124" s="2">
        <f>$B$3*$B$10*E124/$B$79</f>
        <v>14.323539123018165</v>
      </c>
      <c r="I124" s="40"/>
      <c r="J124" s="40">
        <f>POWER(D125-F125,2)/F125</f>
        <v>0.16990782043176919</v>
      </c>
      <c r="K124" s="40"/>
      <c r="L124" s="40"/>
      <c r="M124" s="40"/>
      <c r="N124" s="40"/>
      <c r="O124" s="40"/>
      <c r="P124" s="40"/>
    </row>
    <row r="125" spans="2:120" x14ac:dyDescent="0.25">
      <c r="B125" s="41">
        <f>F19</f>
        <v>4.1330379141262643</v>
      </c>
      <c r="C125" s="2">
        <f>($B$74-B125)/$B$79</f>
        <v>0.4702783009608057</v>
      </c>
      <c r="D125" s="2">
        <f>D19</f>
        <v>22</v>
      </c>
      <c r="E125" s="2">
        <f>1/SQRT(2*PI())*EXP(-POWER(C125, 2)/2)</f>
        <v>0.35717858885847942</v>
      </c>
      <c r="F125" s="2">
        <f>$B$3*$B$10*E125/$B$79</f>
        <v>20.149704774740069</v>
      </c>
      <c r="I125" s="40"/>
      <c r="J125" s="40">
        <f>POWER(D126-F126,2)/F126</f>
        <v>4.0141731512601426</v>
      </c>
      <c r="K125" s="40"/>
      <c r="L125" s="40"/>
      <c r="M125" s="40"/>
      <c r="N125" s="40"/>
      <c r="O125" s="40"/>
      <c r="P125" s="40"/>
    </row>
    <row r="126" spans="2:120" x14ac:dyDescent="0.25">
      <c r="B126" s="41">
        <f>F20</f>
        <v>8.186253079776769</v>
      </c>
      <c r="C126" s="2">
        <f>($B$74-B126)/$B$79</f>
        <v>-1.009180903349364E-2</v>
      </c>
      <c r="D126" s="2">
        <f>D20</f>
        <v>13</v>
      </c>
      <c r="E126" s="2">
        <f>1/SQRT(2*PI())*EXP(-POWER(C126, 2)/2)</f>
        <v>0.39892196585827489</v>
      </c>
      <c r="F126" s="2">
        <f>$B$3*$B$10*E126/$B$79</f>
        <v>22.504595994660921</v>
      </c>
      <c r="I126" s="40"/>
      <c r="J126" s="40">
        <f>POWER(D127-F127,2)/F127</f>
        <v>4.0188417292333867</v>
      </c>
      <c r="K126" s="40"/>
      <c r="L126" s="40"/>
      <c r="M126" s="40"/>
      <c r="N126" s="40"/>
      <c r="O126" s="40"/>
      <c r="P126" s="40"/>
    </row>
    <row r="127" spans="2:120" x14ac:dyDescent="0.25">
      <c r="B127" s="41">
        <f>F21</f>
        <v>12.239468245427275</v>
      </c>
      <c r="C127" s="2">
        <f>($B$74-B127)/$B$79</f>
        <v>-0.49046191902779318</v>
      </c>
      <c r="D127" s="2">
        <f>D21</f>
        <v>11</v>
      </c>
      <c r="E127" s="2">
        <f>1/SQRT(2*PI())*EXP(-POWER(C127, 2)/2)</f>
        <v>0.35373225981576623</v>
      </c>
      <c r="F127" s="2">
        <f>$B$3*$B$10*E127/$B$79</f>
        <v>19.955285190438509</v>
      </c>
      <c r="I127" s="40"/>
      <c r="J127" s="40">
        <f>POWER(D128-F128,2)/F128</f>
        <v>6.444981079166448E-2</v>
      </c>
      <c r="K127" s="40"/>
      <c r="L127" s="40"/>
      <c r="M127" s="40"/>
      <c r="N127" s="40"/>
      <c r="O127" s="40"/>
      <c r="P127" s="40"/>
    </row>
    <row r="128" spans="2:120" x14ac:dyDescent="0.25">
      <c r="B128" s="41">
        <f>F22</f>
        <v>16.292683411077782</v>
      </c>
      <c r="C128" s="2">
        <f>($B$74-B128)/$B$79</f>
        <v>-0.97083202902209276</v>
      </c>
      <c r="D128" s="2">
        <f>D22</f>
        <v>15</v>
      </c>
      <c r="E128" s="2">
        <f>1/SQRT(2*PI())*EXP(-POWER(C128, 2)/2)</f>
        <v>0.24902650373170745</v>
      </c>
      <c r="F128" s="2">
        <f>$B$3*$B$10*E128/$B$79</f>
        <v>14.048463955569739</v>
      </c>
      <c r="I128" s="40"/>
      <c r="J128" s="40">
        <f>POWER(D129-F129,2)/F129</f>
        <v>0.1678224594870002</v>
      </c>
      <c r="K128" s="40"/>
      <c r="L128" s="40"/>
      <c r="M128" s="40"/>
      <c r="N128" s="40"/>
      <c r="O128" s="40"/>
      <c r="P128" s="40"/>
    </row>
    <row r="129" spans="2:16" x14ac:dyDescent="0.25">
      <c r="B129" s="41">
        <f>F23</f>
        <v>20.345898576728288</v>
      </c>
      <c r="C129" s="2">
        <f>($B$74-B129)/$B$79</f>
        <v>-1.4512021390163923</v>
      </c>
      <c r="D129" s="2">
        <f>D23</f>
        <v>9</v>
      </c>
      <c r="E129" s="2">
        <f>1/SQRT(2*PI())*EXP(-POWER(C129, 2)/2)</f>
        <v>0.13918763593294531</v>
      </c>
      <c r="F129" s="2">
        <f>$B$3*$B$10*E129/$B$79</f>
        <v>7.8520657727725096</v>
      </c>
      <c r="J129" s="40">
        <f>POWER(D130-F130,2)/F130</f>
        <v>5.8589615516011246</v>
      </c>
      <c r="K129" s="40"/>
      <c r="L129" s="40"/>
      <c r="M129" s="40"/>
      <c r="N129" s="40"/>
      <c r="O129" s="40"/>
      <c r="P129" s="40"/>
    </row>
    <row r="130" spans="2:16" x14ac:dyDescent="0.25">
      <c r="B130" s="41">
        <f>F24</f>
        <v>22.372506159553541</v>
      </c>
      <c r="C130" s="2">
        <f>($B$74-B130)/$B$79</f>
        <v>-1.6913871940135421</v>
      </c>
      <c r="D130" s="2">
        <f>D24</f>
        <v>11</v>
      </c>
      <c r="E130" s="2">
        <f>1/SQRT(2*PI())*EXP(-POWER(C130, 2)/2)</f>
        <v>9.5432713238655376E-2</v>
      </c>
      <c r="F130" s="2">
        <f>$B$3*$B$10*E130/$B$79</f>
        <v>5.3836961609511196</v>
      </c>
      <c r="J130" s="40"/>
      <c r="K130" s="40"/>
      <c r="L130" s="40"/>
      <c r="M130" s="40"/>
      <c r="N130" s="40"/>
      <c r="O130" s="40"/>
      <c r="P130" s="40"/>
    </row>
    <row r="131" spans="2:16" x14ac:dyDescent="0.25">
      <c r="I131" s="40"/>
      <c r="J131" s="40"/>
      <c r="K131" s="40"/>
      <c r="L131" s="40"/>
      <c r="M131" s="40"/>
      <c r="N131" s="40"/>
      <c r="O131" s="40"/>
    </row>
    <row r="132" spans="2:16" x14ac:dyDescent="0.25">
      <c r="I132" s="40"/>
      <c r="J132" s="40"/>
      <c r="K132" s="40"/>
      <c r="L132" s="40"/>
      <c r="M132" s="40"/>
      <c r="N132" s="40"/>
      <c r="O132" s="40"/>
    </row>
    <row r="134" spans="2:16" x14ac:dyDescent="0.25">
      <c r="B134" s="34" t="s">
        <v>40</v>
      </c>
      <c r="C134" s="35"/>
      <c r="D134" s="36"/>
      <c r="G134">
        <v>0</v>
      </c>
    </row>
    <row r="135" spans="2:16" x14ac:dyDescent="0.25">
      <c r="B135" s="3" t="s">
        <v>39</v>
      </c>
      <c r="C135" s="34">
        <f>SUM(J122:J129)</f>
        <v>26.564936630104022</v>
      </c>
      <c r="D135" s="36"/>
      <c r="F135">
        <f>F123/$B$8</f>
        <v>6.7931188520624602E-2</v>
      </c>
      <c r="G135">
        <f>G134+F135</f>
        <v>6.7931188520624602E-2</v>
      </c>
    </row>
    <row r="136" spans="2:16" x14ac:dyDescent="0.25">
      <c r="B136" s="3" t="s">
        <v>38</v>
      </c>
      <c r="C136" s="34">
        <f>CHIINV(0.05,B11-1-C137)</f>
        <v>11.070497693516353</v>
      </c>
      <c r="D136" s="36"/>
      <c r="F136">
        <f>F124/$B$8</f>
        <v>0.12036587498334592</v>
      </c>
      <c r="G136">
        <f>G135+F136</f>
        <v>0.18829706350397052</v>
      </c>
    </row>
    <row r="137" spans="2:16" x14ac:dyDescent="0.25">
      <c r="B137" s="3" t="s">
        <v>35</v>
      </c>
      <c r="C137" s="34">
        <v>2</v>
      </c>
      <c r="D137" s="36"/>
      <c r="F137">
        <f>F125/$B$8</f>
        <v>0.16932525020789974</v>
      </c>
      <c r="G137">
        <f>G136+F137</f>
        <v>0.35762231371187025</v>
      </c>
    </row>
    <row r="138" spans="2:16" x14ac:dyDescent="0.25">
      <c r="B138" s="39" t="s">
        <v>37</v>
      </c>
      <c r="C138" s="38"/>
      <c r="D138" s="37"/>
      <c r="F138">
        <f>F126/$B$8</f>
        <v>0.18911425205597412</v>
      </c>
      <c r="G138">
        <f>G137+F138</f>
        <v>0.54673656576784435</v>
      </c>
    </row>
    <row r="139" spans="2:16" x14ac:dyDescent="0.25">
      <c r="F139">
        <f>F127/$B$8</f>
        <v>0.1676914721885589</v>
      </c>
      <c r="G139">
        <f>G138+F139</f>
        <v>0.71442803795640319</v>
      </c>
    </row>
    <row r="140" spans="2:16" x14ac:dyDescent="0.25">
      <c r="F140">
        <f>F128/$B$8</f>
        <v>0.11805431895436755</v>
      </c>
      <c r="G140">
        <f>G139+F140</f>
        <v>0.83248235691077077</v>
      </c>
    </row>
    <row r="141" spans="2:16" x14ac:dyDescent="0.25">
      <c r="B141" s="33" t="s">
        <v>29</v>
      </c>
      <c r="C141" s="33"/>
      <c r="D141" s="33"/>
      <c r="F141">
        <f>F129/$B$8</f>
        <v>6.5983745989684955E-2</v>
      </c>
      <c r="G141">
        <f>G140+F141</f>
        <v>0.8984661029004557</v>
      </c>
    </row>
    <row r="142" spans="2:16" x14ac:dyDescent="0.25">
      <c r="B142" s="2" t="s">
        <v>30</v>
      </c>
      <c r="C142" s="34">
        <f>ABS(C135-B11)/SQRT(2*B11)</f>
        <v>4.6412341575260054</v>
      </c>
      <c r="D142" s="36"/>
      <c r="F142">
        <f>F130/$B$8</f>
        <v>4.5241144209673276E-2</v>
      </c>
      <c r="G142">
        <f>G141+F142</f>
        <v>0.94370724711012899</v>
      </c>
    </row>
    <row r="143" spans="2:16" x14ac:dyDescent="0.25">
      <c r="B143" s="34" t="s">
        <v>36</v>
      </c>
      <c r="C143" s="35"/>
      <c r="D143" s="36"/>
    </row>
  </sheetData>
  <mergeCells count="16">
    <mergeCell ref="C135:D135"/>
    <mergeCell ref="C137:D137"/>
    <mergeCell ref="B138:D138"/>
    <mergeCell ref="B141:D141"/>
    <mergeCell ref="C142:D142"/>
    <mergeCell ref="B143:D143"/>
    <mergeCell ref="C136:D136"/>
    <mergeCell ref="B15:B16"/>
    <mergeCell ref="B14:G14"/>
    <mergeCell ref="A5:B5"/>
    <mergeCell ref="B54:J54"/>
    <mergeCell ref="A73:B73"/>
    <mergeCell ref="B98:F98"/>
    <mergeCell ref="F99:F108"/>
    <mergeCell ref="B121:F121"/>
    <mergeCell ref="B134:D134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</vt:lpstr>
      <vt:lpstr>Лист1 (2)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Ami</cp:lastModifiedBy>
  <dcterms:created xsi:type="dcterms:W3CDTF">2019-05-26T11:26:44Z</dcterms:created>
  <dcterms:modified xsi:type="dcterms:W3CDTF">2019-06-03T05:07:42Z</dcterms:modified>
</cp:coreProperties>
</file>