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CougsInSpace\CougSat1-Hardware\CougSat1-PowerBoard\Testing\EPS.2.1\3.8\"/>
    </mc:Choice>
  </mc:AlternateContent>
  <xr:revisionPtr revIDLastSave="0" documentId="13_ncr:1_{26D4A0F8-9D53-4194-BD0D-9856A06B4ED9}" xr6:coauthVersionLast="40" xr6:coauthVersionMax="40" xr10:uidLastSave="{00000000-0000-0000-0000-000000000000}"/>
  <bookViews>
    <workbookView xWindow="-98" yWindow="-98" windowWidth="20715" windowHeight="13425" activeTab="1" xr2:uid="{12946C7D-9854-4386-9222-F2FC130055DD}"/>
  </bookViews>
  <sheets>
    <sheet name="By Loads" sheetId="1" r:id="rId1"/>
    <sheet name="Efficiency vs Load" sheetId="3" r:id="rId2"/>
    <sheet name="By 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2" l="1"/>
  <c r="K8" i="2"/>
  <c r="K7" i="2"/>
  <c r="K6" i="2"/>
  <c r="K5" i="2"/>
  <c r="K4" i="2"/>
  <c r="J9" i="2"/>
  <c r="J8" i="2"/>
  <c r="J7" i="2"/>
  <c r="J6" i="2"/>
  <c r="J5" i="2"/>
  <c r="J4" i="2"/>
  <c r="H9" i="2"/>
  <c r="H8" i="2"/>
  <c r="H7" i="2"/>
  <c r="H6" i="2"/>
  <c r="H5" i="2"/>
  <c r="G9" i="2"/>
  <c r="G8" i="2"/>
  <c r="G7" i="2"/>
  <c r="G6" i="2"/>
  <c r="G5" i="2"/>
  <c r="E9" i="2"/>
  <c r="D9" i="2"/>
  <c r="K3" i="2"/>
  <c r="J3" i="2"/>
  <c r="G3" i="2"/>
  <c r="F5" i="1"/>
  <c r="H5" i="1" s="1"/>
  <c r="C5" i="1"/>
  <c r="G5" i="1" s="1"/>
  <c r="F4" i="1"/>
  <c r="H4" i="1" s="1"/>
  <c r="C4" i="1"/>
  <c r="G4" i="1" s="1"/>
  <c r="F3" i="1"/>
  <c r="H3" i="1" s="1"/>
  <c r="D3" i="2" s="1"/>
  <c r="C3" i="1"/>
  <c r="G3" i="1" s="1"/>
  <c r="F2" i="1"/>
  <c r="H2" i="1" s="1"/>
  <c r="A3" i="2" s="1"/>
  <c r="C2" i="1"/>
  <c r="G2" i="1" s="1"/>
  <c r="F11" i="1"/>
  <c r="H11" i="1" s="1"/>
  <c r="C11" i="1"/>
  <c r="G11" i="1" s="1"/>
  <c r="F10" i="1"/>
  <c r="H10" i="1" s="1"/>
  <c r="G4" i="2" s="1"/>
  <c r="C10" i="1"/>
  <c r="G10" i="1" s="1"/>
  <c r="F9" i="1"/>
  <c r="H9" i="1" s="1"/>
  <c r="D4" i="2" s="1"/>
  <c r="C9" i="1"/>
  <c r="G9" i="1" s="1"/>
  <c r="F8" i="1"/>
  <c r="H8" i="1" s="1"/>
  <c r="A4" i="2" s="1"/>
  <c r="C8" i="1"/>
  <c r="G8" i="1" s="1"/>
  <c r="F17" i="1"/>
  <c r="H17" i="1" s="1"/>
  <c r="C17" i="1"/>
  <c r="G17" i="1" s="1"/>
  <c r="F16" i="1"/>
  <c r="H16" i="1" s="1"/>
  <c r="C16" i="1"/>
  <c r="G16" i="1" s="1"/>
  <c r="F15" i="1"/>
  <c r="H15" i="1" s="1"/>
  <c r="D5" i="2" s="1"/>
  <c r="C15" i="1"/>
  <c r="G15" i="1" s="1"/>
  <c r="F14" i="1"/>
  <c r="H14" i="1" s="1"/>
  <c r="A5" i="2" s="1"/>
  <c r="C14" i="1"/>
  <c r="G14" i="1" s="1"/>
  <c r="F41" i="1"/>
  <c r="H41" i="1" s="1"/>
  <c r="C41" i="1"/>
  <c r="G41" i="1" s="1"/>
  <c r="F40" i="1"/>
  <c r="H40" i="1" s="1"/>
  <c r="C40" i="1"/>
  <c r="G40" i="1" s="1"/>
  <c r="F39" i="1"/>
  <c r="H39" i="1" s="1"/>
  <c r="C39" i="1"/>
  <c r="G39" i="1" s="1"/>
  <c r="F38" i="1"/>
  <c r="H38" i="1" s="1"/>
  <c r="A9" i="2" s="1"/>
  <c r="C38" i="1"/>
  <c r="G38" i="1" s="1"/>
  <c r="F23" i="1"/>
  <c r="H23" i="1" s="1"/>
  <c r="C23" i="1"/>
  <c r="G23" i="1" s="1"/>
  <c r="F22" i="1"/>
  <c r="H22" i="1" s="1"/>
  <c r="C22" i="1"/>
  <c r="G22" i="1" s="1"/>
  <c r="F21" i="1"/>
  <c r="H21" i="1" s="1"/>
  <c r="D6" i="2" s="1"/>
  <c r="C21" i="1"/>
  <c r="G21" i="1" s="1"/>
  <c r="F20" i="1"/>
  <c r="H20" i="1" s="1"/>
  <c r="A6" i="2" s="1"/>
  <c r="C20" i="1"/>
  <c r="G20" i="1" s="1"/>
  <c r="F29" i="1"/>
  <c r="H29" i="1" s="1"/>
  <c r="C29" i="1"/>
  <c r="G29" i="1" s="1"/>
  <c r="F28" i="1"/>
  <c r="H28" i="1" s="1"/>
  <c r="C28" i="1"/>
  <c r="G28" i="1" s="1"/>
  <c r="F27" i="1"/>
  <c r="H27" i="1" s="1"/>
  <c r="D7" i="2" s="1"/>
  <c r="C27" i="1"/>
  <c r="G27" i="1" s="1"/>
  <c r="F26" i="1"/>
  <c r="H26" i="1" s="1"/>
  <c r="A7" i="2" s="1"/>
  <c r="C26" i="1"/>
  <c r="G26" i="1" s="1"/>
  <c r="C32" i="1"/>
  <c r="G32" i="1" s="1"/>
  <c r="F32" i="1"/>
  <c r="H32" i="1" s="1"/>
  <c r="A8" i="2" s="1"/>
  <c r="C33" i="1"/>
  <c r="G33" i="1" s="1"/>
  <c r="F33" i="1"/>
  <c r="H33" i="1" s="1"/>
  <c r="D8" i="2" s="1"/>
  <c r="C34" i="1"/>
  <c r="G34" i="1" s="1"/>
  <c r="F34" i="1"/>
  <c r="H34" i="1" s="1"/>
  <c r="C35" i="1"/>
  <c r="G35" i="1" s="1"/>
  <c r="F35" i="1"/>
  <c r="H35" i="1" s="1"/>
  <c r="I20" i="1" l="1"/>
  <c r="B6" i="2" s="1"/>
  <c r="I14" i="1"/>
  <c r="B5" i="2" s="1"/>
  <c r="I9" i="1"/>
  <c r="E4" i="2" s="1"/>
  <c r="I38" i="1"/>
  <c r="B9" i="2" s="1"/>
  <c r="I27" i="1"/>
  <c r="E7" i="2" s="1"/>
  <c r="I21" i="1"/>
  <c r="E6" i="2" s="1"/>
  <c r="I8" i="1"/>
  <c r="B4" i="2" s="1"/>
  <c r="I4" i="1"/>
  <c r="H3" i="2" s="1"/>
  <c r="I5" i="1"/>
  <c r="I3" i="1"/>
  <c r="E3" i="2" s="1"/>
  <c r="I2" i="1"/>
  <c r="B3" i="2" s="1"/>
  <c r="I11" i="1"/>
  <c r="I10" i="1"/>
  <c r="H4" i="2" s="1"/>
  <c r="I17" i="1"/>
  <c r="I16" i="1"/>
  <c r="I15" i="1"/>
  <c r="E5" i="2" s="1"/>
  <c r="I39" i="1"/>
  <c r="I40" i="1"/>
  <c r="I41" i="1"/>
  <c r="I23" i="1"/>
  <c r="I22" i="1"/>
  <c r="I28" i="1"/>
  <c r="I26" i="1"/>
  <c r="B7" i="2" s="1"/>
  <c r="I29" i="1"/>
  <c r="I35" i="1"/>
  <c r="I33" i="1"/>
  <c r="E8" i="2" s="1"/>
  <c r="I32" i="1"/>
  <c r="B8" i="2" s="1"/>
  <c r="I34" i="1"/>
</calcChain>
</file>

<file path=xl/sharedStrings.xml><?xml version="1.0" encoding="utf-8"?>
<sst xmlns="http://schemas.openxmlformats.org/spreadsheetml/2006/main" count="75" uniqueCount="14">
  <si>
    <t>Current In</t>
  </si>
  <si>
    <t>Voltage In</t>
  </si>
  <si>
    <t>Voltage Out</t>
  </si>
  <si>
    <t>Current Out</t>
  </si>
  <si>
    <t>Power In</t>
  </si>
  <si>
    <t>Power Out</t>
  </si>
  <si>
    <t>Efficiency</t>
  </si>
  <si>
    <t>Shunt Out</t>
  </si>
  <si>
    <t>Shunt In</t>
  </si>
  <si>
    <t>3.0V In</t>
  </si>
  <si>
    <t>Load</t>
  </si>
  <si>
    <t>4.1V In</t>
  </si>
  <si>
    <t>3.7V In</t>
  </si>
  <si>
    <t>3.3V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</si>
</sst>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\ &quot;V&quot;"/>
    <numFmt numFmtId="165" formatCode="0.0\ &quot;mV&quot;"/>
    <numFmt numFmtId="166" formatCode="0.00\ &quot;A&quot;"/>
    <numFmt numFmtId="167" formatCode="0.00\ &quot;W&quot;"/>
    <numFmt numFmtId="168" formatCode="0.0%"/>
    <numFmt numFmtId="169" formatCode="0.00\ &quot;mV&quot;"/>
    <numFmt numFmtId="170" formatCode="0.000\ &quot;A&quot;"/>
    <numFmt numFmtId="172" formatCode="0.000\ &quot;W&quot;"/>
    <numFmt numFmtId="173" formatCode="0.000\ &quot;mV&quot;"/>
    <numFmt numFmtId="174" formatCode="0.0000\ &quot;W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/>
    </xf>
    <xf numFmtId="173" fontId="0" fillId="0" borderId="0" xfId="0" applyNumberFormat="1"/>
    <xf numFmtId="17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Input'!$J$1:$K$1</c:f>
              <c:strCache>
                <c:ptCount val="1"/>
                <c:pt idx="0">
                  <c:v>4.1V 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Input'!$J$3:$J$9</c:f>
              <c:numCache>
                <c:formatCode>0.000\ "W"</c:formatCode>
                <c:ptCount val="7"/>
                <c:pt idx="0">
                  <c:v>3.7685500000000004E-2</c:v>
                </c:pt>
                <c:pt idx="1">
                  <c:v>0.37176999999999999</c:v>
                </c:pt>
                <c:pt idx="2">
                  <c:v>1.10416</c:v>
                </c:pt>
                <c:pt idx="3">
                  <c:v>2.1752639999999994</c:v>
                </c:pt>
                <c:pt idx="4">
                  <c:v>3.2327360000000001</c:v>
                </c:pt>
                <c:pt idx="5">
                  <c:v>5.118199999999999</c:v>
                </c:pt>
                <c:pt idx="6">
                  <c:v>8.1349100000000014</c:v>
                </c:pt>
              </c:numCache>
            </c:numRef>
          </c:xVal>
          <c:yVal>
            <c:numRef>
              <c:f>'By Input'!$K$3:$K$9</c:f>
              <c:numCache>
                <c:formatCode>0.0%</c:formatCode>
                <c:ptCount val="7"/>
                <c:pt idx="0">
                  <c:v>0.91127930454968642</c:v>
                </c:pt>
                <c:pt idx="1">
                  <c:v>0.93130157266892788</c:v>
                </c:pt>
                <c:pt idx="2">
                  <c:v>0.93356223713018571</c:v>
                </c:pt>
                <c:pt idx="3">
                  <c:v>0.92890332250811869</c:v>
                </c:pt>
                <c:pt idx="4">
                  <c:v>0.92688294745896349</c:v>
                </c:pt>
                <c:pt idx="5">
                  <c:v>0.91897928696601427</c:v>
                </c:pt>
                <c:pt idx="6">
                  <c:v>0.89519549261056663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C-4765-B2D1-8B50B33D681B}"/>
            </c:ext>
          </c:extLst>
        </c:ser>
        <c:ser>
          <c:idx val="1"/>
          <c:order val="1"/>
          <c:tx>
            <c:strRef>
              <c:f>'By Input'!$G$1:$H$1</c:f>
              <c:strCache>
                <c:ptCount val="1"/>
                <c:pt idx="0">
                  <c:v>3.7V 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Input'!$G$3:$G$9</c:f>
              <c:numCache>
                <c:formatCode>0.000\ "W"</c:formatCode>
                <c:ptCount val="7"/>
                <c:pt idx="0">
                  <c:v>3.6663000000000001E-2</c:v>
                </c:pt>
                <c:pt idx="1">
                  <c:v>0.37335199999999996</c:v>
                </c:pt>
                <c:pt idx="2">
                  <c:v>1.0932759999999999</c:v>
                </c:pt>
                <c:pt idx="3">
                  <c:v>2.1608399999999999</c:v>
                </c:pt>
                <c:pt idx="4">
                  <c:v>3.191214</c:v>
                </c:pt>
                <c:pt idx="5">
                  <c:v>5.0777999999999999</c:v>
                </c:pt>
                <c:pt idx="6">
                  <c:v>8.0975000000000001</c:v>
                </c:pt>
              </c:numCache>
            </c:numRef>
          </c:xVal>
          <c:yVal>
            <c:numRef>
              <c:f>'By Input'!$H$3:$H$9</c:f>
              <c:numCache>
                <c:formatCode>0.0%</c:formatCode>
                <c:ptCount val="7"/>
                <c:pt idx="0">
                  <c:v>0.8796041385515071</c:v>
                </c:pt>
                <c:pt idx="1">
                  <c:v>0.9427914153032646</c:v>
                </c:pt>
                <c:pt idx="2">
                  <c:v>0.93642965188686189</c:v>
                </c:pt>
                <c:pt idx="3">
                  <c:v>0.93669980688076682</c:v>
                </c:pt>
                <c:pt idx="4">
                  <c:v>0.92990864719166599</c:v>
                </c:pt>
                <c:pt idx="5">
                  <c:v>0.92757742598999682</c:v>
                </c:pt>
                <c:pt idx="6">
                  <c:v>0.91166298136030599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C-4765-B2D1-8B50B33D681B}"/>
            </c:ext>
          </c:extLst>
        </c:ser>
        <c:ser>
          <c:idx val="2"/>
          <c:order val="2"/>
          <c:tx>
            <c:strRef>
              <c:f>'By Input'!$D$1:$E$1</c:f>
              <c:strCache>
                <c:ptCount val="1"/>
                <c:pt idx="0">
                  <c:v>3.3V 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'By Input'!$D$3:$D$9</c:f>
              <c:numCache>
                <c:formatCode>0.000\ "W"</c:formatCode>
                <c:ptCount val="7"/>
                <c:pt idx="0">
                  <c:v>3.8145499999999999E-2</c:v>
                </c:pt>
                <c:pt idx="1">
                  <c:v>0.36814400000000003</c:v>
                </c:pt>
                <c:pt idx="2">
                  <c:v>1.097901</c:v>
                </c:pt>
                <c:pt idx="3">
                  <c:v>2.122884</c:v>
                </c:pt>
                <c:pt idx="4">
                  <c:v>3.189905</c:v>
                </c:pt>
                <c:pt idx="5">
                  <c:v>4.7655599999999998</c:v>
                </c:pt>
                <c:pt idx="6">
                  <c:v>7.4639699999999998</c:v>
                </c:pt>
              </c:numCache>
            </c:numRef>
          </c:xVal>
          <c:yVal>
            <c:numRef>
              <c:f>'By Input'!$E$3:$E$9</c:f>
              <c:numCache>
                <c:formatCode>0.0%</c:formatCode>
                <c:ptCount val="7"/>
                <c:pt idx="0">
                  <c:v>0.94613465220799065</c:v>
                </c:pt>
                <c:pt idx="1">
                  <c:v>0.9652919259218472</c:v>
                </c:pt>
                <c:pt idx="2">
                  <c:v>0.96190663933133569</c:v>
                </c:pt>
                <c:pt idx="3">
                  <c:v>0.96102019474963651</c:v>
                </c:pt>
                <c:pt idx="4">
                  <c:v>0.95173458047095849</c:v>
                </c:pt>
                <c:pt idx="5">
                  <c:v>0.93965612430002365</c:v>
                </c:pt>
                <c:pt idx="6">
                  <c:v>0.92430775708341584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0C-4765-B2D1-8B50B33D681B}"/>
            </c:ext>
          </c:extLst>
        </c:ser>
        <c:ser>
          <c:idx val="3"/>
          <c:order val="3"/>
          <c:tx>
            <c:strRef>
              <c:f>'By Input'!$A$1:$B$1</c:f>
              <c:strCache>
                <c:ptCount val="1"/>
                <c:pt idx="0">
                  <c:v>3.0V 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Input'!$A$3:$A$9</c:f>
              <c:numCache>
                <c:formatCode>0.000\ "W"</c:formatCode>
                <c:ptCount val="7"/>
                <c:pt idx="0">
                  <c:v>3.1940999999999997E-2</c:v>
                </c:pt>
                <c:pt idx="1">
                  <c:v>0.31157499999999999</c:v>
                </c:pt>
                <c:pt idx="2">
                  <c:v>0.89788299999999999</c:v>
                </c:pt>
                <c:pt idx="3">
                  <c:v>1.825272</c:v>
                </c:pt>
                <c:pt idx="4">
                  <c:v>2.5810400000000002</c:v>
                </c:pt>
                <c:pt idx="5">
                  <c:v>3.9086099999999999</c:v>
                </c:pt>
                <c:pt idx="6">
                  <c:v>5.7393000000000001</c:v>
                </c:pt>
              </c:numCache>
            </c:numRef>
          </c:xVal>
          <c:yVal>
            <c:numRef>
              <c:f>'By Input'!$B$3:$B$9</c:f>
              <c:numCache>
                <c:formatCode>0.0%</c:formatCode>
                <c:ptCount val="7"/>
                <c:pt idx="0">
                  <c:v>0.99526066350710896</c:v>
                </c:pt>
                <c:pt idx="1">
                  <c:v>0.9809523809523808</c:v>
                </c:pt>
                <c:pt idx="2">
                  <c:v>0.96822346662698378</c:v>
                </c:pt>
                <c:pt idx="3">
                  <c:v>0.96366189747109443</c:v>
                </c:pt>
                <c:pt idx="4">
                  <c:v>0.95753663513262854</c:v>
                </c:pt>
                <c:pt idx="5">
                  <c:v>0.94639467312348668</c:v>
                </c:pt>
                <c:pt idx="6">
                  <c:v>0.9215391902632486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0C-4765-B2D1-8B50B33D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19264"/>
        <c:axId val="991242560"/>
      </c:scatterChart>
      <c:valAx>
        <c:axId val="10868192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W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42560"/>
        <c:crosses val="autoZero"/>
        <c:crossBetween val="midCat"/>
      </c:valAx>
      <c:valAx>
        <c:axId val="991242560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30808A-2F11-4E2D-A102-0DC3CB88BE3D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503" cy="6284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EC75D-302D-47D3-A33C-3B325FEEFF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0CD0-3CB0-413A-BC6A-71FEAAF3A86D}">
  <dimension ref="A1:I41"/>
  <sheetViews>
    <sheetView workbookViewId="0">
      <selection activeCell="G9" sqref="G9"/>
    </sheetView>
  </sheetViews>
  <sheetFormatPr defaultRowHeight="14.25" x14ac:dyDescent="0.45"/>
  <cols>
    <col min="1" max="1" width="8.6640625" bestFit="1" customWidth="1"/>
    <col min="2" max="2" width="8.6640625" customWidth="1"/>
    <col min="3" max="3" width="8.59765625" bestFit="1" customWidth="1"/>
    <col min="4" max="4" width="10.1328125" bestFit="1" customWidth="1"/>
    <col min="5" max="5" width="10.1328125" customWidth="1"/>
    <col min="6" max="6" width="10.06640625" bestFit="1" customWidth="1"/>
    <col min="7" max="7" width="8.3984375" bestFit="1" customWidth="1"/>
    <col min="8" max="8" width="9.19921875" bestFit="1" customWidth="1"/>
    <col min="9" max="9" width="8.19921875" bestFit="1" customWidth="1"/>
  </cols>
  <sheetData>
    <row r="1" spans="1:9" x14ac:dyDescent="0.45">
      <c r="A1" t="s">
        <v>1</v>
      </c>
      <c r="B1" t="s">
        <v>8</v>
      </c>
      <c r="C1" t="s">
        <v>0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 s="1">
        <v>3.0419999999999998</v>
      </c>
      <c r="B2" s="10">
        <v>0.21099999999999999</v>
      </c>
      <c r="C2" s="3">
        <f t="shared" ref="C2:C5" si="0">B2/20</f>
        <v>1.055E-2</v>
      </c>
      <c r="D2" s="1">
        <v>3.0419999999999998</v>
      </c>
      <c r="E2" s="10">
        <v>0.105</v>
      </c>
      <c r="F2" s="7">
        <f t="shared" ref="F2:F5" si="1">E2/10</f>
        <v>1.0499999999999999E-2</v>
      </c>
      <c r="G2" s="11">
        <f t="shared" ref="G2:G5" si="2">A2*C2</f>
        <v>3.2093099999999999E-2</v>
      </c>
      <c r="H2" s="11">
        <f t="shared" ref="H2:H5" si="3">D2*F2</f>
        <v>3.1940999999999997E-2</v>
      </c>
      <c r="I2" s="5">
        <f t="shared" ref="I2:I5" si="4">H2/G2</f>
        <v>0.99526066350710896</v>
      </c>
    </row>
    <row r="3" spans="1:9" x14ac:dyDescent="0.45">
      <c r="A3" s="1">
        <v>3.3319999999999999</v>
      </c>
      <c r="B3" s="10">
        <v>0.24199999999999999</v>
      </c>
      <c r="C3" s="3">
        <f t="shared" si="0"/>
        <v>1.21E-2</v>
      </c>
      <c r="D3" s="1">
        <v>3.3170000000000002</v>
      </c>
      <c r="E3" s="10">
        <v>0.115</v>
      </c>
      <c r="F3" s="7">
        <f t="shared" si="1"/>
        <v>1.15E-2</v>
      </c>
      <c r="G3" s="11">
        <f t="shared" si="2"/>
        <v>4.0317199999999997E-2</v>
      </c>
      <c r="H3" s="11">
        <f t="shared" si="3"/>
        <v>3.8145499999999999E-2</v>
      </c>
      <c r="I3" s="5">
        <f t="shared" si="4"/>
        <v>0.94613465220799065</v>
      </c>
    </row>
    <row r="4" spans="1:9" x14ac:dyDescent="0.45">
      <c r="A4" s="1">
        <v>3.7050000000000001</v>
      </c>
      <c r="B4" s="10">
        <v>0.22500000000000001</v>
      </c>
      <c r="C4" s="3">
        <f t="shared" si="0"/>
        <v>1.125E-2</v>
      </c>
      <c r="D4" s="1">
        <v>3.3330000000000002</v>
      </c>
      <c r="E4" s="10">
        <v>0.11</v>
      </c>
      <c r="F4" s="7">
        <f t="shared" si="1"/>
        <v>1.0999999999999999E-2</v>
      </c>
      <c r="G4" s="11">
        <f t="shared" si="2"/>
        <v>4.1681249999999996E-2</v>
      </c>
      <c r="H4" s="11">
        <f t="shared" si="3"/>
        <v>3.6663000000000001E-2</v>
      </c>
      <c r="I4" s="5">
        <f t="shared" si="4"/>
        <v>0.8796041385515071</v>
      </c>
    </row>
    <row r="5" spans="1:9" x14ac:dyDescent="0.45">
      <c r="A5" s="1">
        <v>4.0149999999999997</v>
      </c>
      <c r="B5" s="10">
        <v>0.20599999999999999</v>
      </c>
      <c r="C5" s="3">
        <f t="shared" si="0"/>
        <v>1.03E-2</v>
      </c>
      <c r="D5" s="1">
        <v>3.335</v>
      </c>
      <c r="E5" s="10">
        <v>0.113</v>
      </c>
      <c r="F5" s="7">
        <f t="shared" si="1"/>
        <v>1.1300000000000001E-2</v>
      </c>
      <c r="G5" s="11">
        <f t="shared" si="2"/>
        <v>4.1354499999999995E-2</v>
      </c>
      <c r="H5" s="11">
        <f t="shared" si="3"/>
        <v>3.7685500000000004E-2</v>
      </c>
      <c r="I5" s="5">
        <f t="shared" si="4"/>
        <v>0.91127930454968642</v>
      </c>
    </row>
    <row r="7" spans="1:9" x14ac:dyDescent="0.45">
      <c r="A7" t="s">
        <v>1</v>
      </c>
      <c r="B7" t="s">
        <v>8</v>
      </c>
      <c r="C7" t="s">
        <v>0</v>
      </c>
      <c r="D7" t="s">
        <v>2</v>
      </c>
      <c r="E7" t="s">
        <v>7</v>
      </c>
      <c r="F7" t="s">
        <v>3</v>
      </c>
      <c r="G7" t="s">
        <v>4</v>
      </c>
      <c r="H7" t="s">
        <v>5</v>
      </c>
      <c r="I7" t="s">
        <v>6</v>
      </c>
    </row>
    <row r="8" spans="1:9" x14ac:dyDescent="0.45">
      <c r="A8" s="1">
        <v>3.0249999999999999</v>
      </c>
      <c r="B8" s="6">
        <v>2.1</v>
      </c>
      <c r="C8" s="3">
        <f t="shared" ref="C8:C11" si="5">B8/20</f>
        <v>0.10500000000000001</v>
      </c>
      <c r="D8" s="1">
        <v>3.0249999999999999</v>
      </c>
      <c r="E8" s="6">
        <v>1.03</v>
      </c>
      <c r="F8" s="7">
        <f t="shared" ref="F8:F11" si="6">E8/10</f>
        <v>0.10300000000000001</v>
      </c>
      <c r="G8" s="8">
        <f t="shared" ref="G8:G11" si="7">A8*C8</f>
        <v>0.31762500000000005</v>
      </c>
      <c r="H8" s="8">
        <f t="shared" ref="H8:H11" si="8">D8*F8</f>
        <v>0.31157499999999999</v>
      </c>
      <c r="I8" s="5">
        <f t="shared" ref="I8:I11" si="9">H8/G8</f>
        <v>0.9809523809523808</v>
      </c>
    </row>
    <row r="9" spans="1:9" x14ac:dyDescent="0.45">
      <c r="A9" s="1">
        <v>3.302</v>
      </c>
      <c r="B9" s="6">
        <v>2.31</v>
      </c>
      <c r="C9" s="3">
        <f t="shared" si="5"/>
        <v>0.11550000000000001</v>
      </c>
      <c r="D9" s="1">
        <v>3.2869999999999999</v>
      </c>
      <c r="E9" s="6">
        <v>1.1200000000000001</v>
      </c>
      <c r="F9" s="7">
        <f t="shared" si="6"/>
        <v>0.11200000000000002</v>
      </c>
      <c r="G9" s="8">
        <f t="shared" si="7"/>
        <v>0.38138100000000003</v>
      </c>
      <c r="H9" s="8">
        <f t="shared" si="8"/>
        <v>0.36814400000000003</v>
      </c>
      <c r="I9" s="5">
        <f t="shared" si="9"/>
        <v>0.9652919259218472</v>
      </c>
    </row>
    <row r="10" spans="1:9" x14ac:dyDescent="0.45">
      <c r="A10" s="1">
        <v>3.7010000000000001</v>
      </c>
      <c r="B10" s="6">
        <v>2.14</v>
      </c>
      <c r="C10" s="3">
        <f t="shared" si="5"/>
        <v>0.10700000000000001</v>
      </c>
      <c r="D10" s="1">
        <v>3.3039999999999998</v>
      </c>
      <c r="E10" s="6">
        <v>1.1299999999999999</v>
      </c>
      <c r="F10" s="7">
        <f t="shared" si="6"/>
        <v>0.11299999999999999</v>
      </c>
      <c r="G10" s="8">
        <f t="shared" si="7"/>
        <v>0.39600700000000005</v>
      </c>
      <c r="H10" s="8">
        <f t="shared" si="8"/>
        <v>0.37335199999999996</v>
      </c>
      <c r="I10" s="5">
        <f t="shared" si="9"/>
        <v>0.9427914153032646</v>
      </c>
    </row>
    <row r="11" spans="1:9" x14ac:dyDescent="0.45">
      <c r="A11" s="1">
        <v>4.0119999999999996</v>
      </c>
      <c r="B11" s="6">
        <v>1.99</v>
      </c>
      <c r="C11" s="3">
        <f t="shared" si="5"/>
        <v>9.9500000000000005E-2</v>
      </c>
      <c r="D11" s="1">
        <v>3.29</v>
      </c>
      <c r="E11" s="6">
        <v>1.1299999999999999</v>
      </c>
      <c r="F11" s="7">
        <f t="shared" si="6"/>
        <v>0.11299999999999999</v>
      </c>
      <c r="G11" s="8">
        <f t="shared" si="7"/>
        <v>0.39919399999999999</v>
      </c>
      <c r="H11" s="8">
        <f t="shared" si="8"/>
        <v>0.37176999999999999</v>
      </c>
      <c r="I11" s="5">
        <f t="shared" si="9"/>
        <v>0.93130157266892788</v>
      </c>
    </row>
    <row r="13" spans="1:9" x14ac:dyDescent="0.45">
      <c r="A13" t="s">
        <v>1</v>
      </c>
      <c r="B13" t="s">
        <v>8</v>
      </c>
      <c r="C13" t="s">
        <v>0</v>
      </c>
      <c r="D13" t="s">
        <v>2</v>
      </c>
      <c r="E13" t="s">
        <v>7</v>
      </c>
      <c r="F13" t="s">
        <v>3</v>
      </c>
      <c r="G13" t="s">
        <v>4</v>
      </c>
      <c r="H13" t="s">
        <v>5</v>
      </c>
      <c r="I13" t="s">
        <v>6</v>
      </c>
    </row>
    <row r="14" spans="1:9" x14ac:dyDescent="0.45">
      <c r="A14" s="1">
        <v>3.0059999999999998</v>
      </c>
      <c r="B14" s="6">
        <v>6.17</v>
      </c>
      <c r="C14" s="3">
        <f t="shared" ref="C14:C17" si="10">B14/20</f>
        <v>0.3085</v>
      </c>
      <c r="D14" s="1">
        <v>2.9830000000000001</v>
      </c>
      <c r="E14" s="6">
        <v>3.01</v>
      </c>
      <c r="F14" s="7">
        <f t="shared" ref="F14:F17" si="11">E14/10</f>
        <v>0.30099999999999999</v>
      </c>
      <c r="G14" s="8">
        <f t="shared" ref="G14:G17" si="12">A14*C14</f>
        <v>0.92735099999999993</v>
      </c>
      <c r="H14" s="8">
        <f t="shared" ref="H14:H17" si="13">D14*F14</f>
        <v>0.89788299999999999</v>
      </c>
      <c r="I14" s="5">
        <f t="shared" ref="I14:I17" si="14">H14/G14</f>
        <v>0.96822346662698378</v>
      </c>
    </row>
    <row r="15" spans="1:9" x14ac:dyDescent="0.45">
      <c r="A15" s="1">
        <v>3.3570000000000002</v>
      </c>
      <c r="B15" s="6">
        <v>6.8</v>
      </c>
      <c r="C15" s="3">
        <f t="shared" si="10"/>
        <v>0.33999999999999997</v>
      </c>
      <c r="D15" s="1">
        <v>3.2970000000000002</v>
      </c>
      <c r="E15" s="6">
        <v>3.33</v>
      </c>
      <c r="F15" s="7">
        <f t="shared" si="11"/>
        <v>0.33300000000000002</v>
      </c>
      <c r="G15" s="4">
        <f t="shared" si="12"/>
        <v>1.1413800000000001</v>
      </c>
      <c r="H15" s="4">
        <f t="shared" si="13"/>
        <v>1.097901</v>
      </c>
      <c r="I15" s="5">
        <f t="shared" si="14"/>
        <v>0.96190663933133569</v>
      </c>
    </row>
    <row r="16" spans="1:9" x14ac:dyDescent="0.45">
      <c r="A16" s="1">
        <v>3.754</v>
      </c>
      <c r="B16" s="6">
        <v>6.22</v>
      </c>
      <c r="C16" s="3">
        <f t="shared" si="10"/>
        <v>0.311</v>
      </c>
      <c r="D16" s="1">
        <v>3.2930000000000001</v>
      </c>
      <c r="E16" s="6">
        <v>3.32</v>
      </c>
      <c r="F16" s="7">
        <f t="shared" si="11"/>
        <v>0.33199999999999996</v>
      </c>
      <c r="G16" s="4">
        <f t="shared" si="12"/>
        <v>1.167494</v>
      </c>
      <c r="H16" s="4">
        <f t="shared" si="13"/>
        <v>1.0932759999999999</v>
      </c>
      <c r="I16" s="5">
        <f t="shared" si="14"/>
        <v>0.93642965188686189</v>
      </c>
    </row>
    <row r="17" spans="1:9" x14ac:dyDescent="0.45">
      <c r="A17" s="1">
        <v>3.9889999999999999</v>
      </c>
      <c r="B17" s="6">
        <v>5.93</v>
      </c>
      <c r="C17" s="3">
        <f t="shared" si="10"/>
        <v>0.29649999999999999</v>
      </c>
      <c r="D17" s="1">
        <v>3.2959999999999998</v>
      </c>
      <c r="E17" s="6">
        <v>3.35</v>
      </c>
      <c r="F17" s="7">
        <f t="shared" si="11"/>
        <v>0.33500000000000002</v>
      </c>
      <c r="G17" s="4">
        <f t="shared" si="12"/>
        <v>1.1827384999999999</v>
      </c>
      <c r="H17" s="4">
        <f t="shared" si="13"/>
        <v>1.10416</v>
      </c>
      <c r="I17" s="5">
        <f t="shared" si="14"/>
        <v>0.93356223713018571</v>
      </c>
    </row>
    <row r="19" spans="1:9" x14ac:dyDescent="0.45">
      <c r="A19" t="s">
        <v>1</v>
      </c>
      <c r="B19" t="s">
        <v>8</v>
      </c>
      <c r="C19" t="s">
        <v>0</v>
      </c>
      <c r="D19" t="s">
        <v>2</v>
      </c>
      <c r="E19" t="s">
        <v>7</v>
      </c>
      <c r="F19" t="s">
        <v>3</v>
      </c>
      <c r="G19" t="s">
        <v>4</v>
      </c>
      <c r="H19" t="s">
        <v>5</v>
      </c>
      <c r="I19" t="s">
        <v>6</v>
      </c>
    </row>
    <row r="20" spans="1:9" x14ac:dyDescent="0.45">
      <c r="A20" s="1">
        <v>3.0550000000000002</v>
      </c>
      <c r="B20" s="2">
        <v>12.4</v>
      </c>
      <c r="C20" s="3">
        <f t="shared" ref="C20:C23" si="15">B20/20</f>
        <v>0.62</v>
      </c>
      <c r="D20" s="1">
        <v>3.012</v>
      </c>
      <c r="E20" s="6">
        <v>6.06</v>
      </c>
      <c r="F20" s="3">
        <f t="shared" ref="F20:F23" si="16">E20/10</f>
        <v>0.60599999999999998</v>
      </c>
      <c r="G20" s="4">
        <f t="shared" ref="G20:G23" si="17">A20*C20</f>
        <v>1.8941000000000001</v>
      </c>
      <c r="H20" s="4">
        <f t="shared" ref="H20:H23" si="18">D20*F20</f>
        <v>1.825272</v>
      </c>
      <c r="I20" s="5">
        <f t="shared" ref="I20:I23" si="19">H20/G20</f>
        <v>0.96366189747109443</v>
      </c>
    </row>
    <row r="21" spans="1:9" x14ac:dyDescent="0.45">
      <c r="A21" s="1">
        <v>3.2970000000000002</v>
      </c>
      <c r="B21" s="2">
        <v>13.4</v>
      </c>
      <c r="C21" s="3">
        <f t="shared" si="15"/>
        <v>0.67</v>
      </c>
      <c r="D21" s="1">
        <v>3.246</v>
      </c>
      <c r="E21" s="6">
        <v>6.54</v>
      </c>
      <c r="F21" s="3">
        <f t="shared" si="16"/>
        <v>0.65400000000000003</v>
      </c>
      <c r="G21" s="4">
        <f t="shared" si="17"/>
        <v>2.2089900000000005</v>
      </c>
      <c r="H21" s="4">
        <f t="shared" si="18"/>
        <v>2.122884</v>
      </c>
      <c r="I21" s="5">
        <f t="shared" si="19"/>
        <v>0.96102019474963651</v>
      </c>
    </row>
    <row r="22" spans="1:9" x14ac:dyDescent="0.45">
      <c r="A22" s="1">
        <v>3.7509999999999999</v>
      </c>
      <c r="B22" s="2">
        <v>12.3</v>
      </c>
      <c r="C22" s="3">
        <f t="shared" si="15"/>
        <v>0.61499999999999999</v>
      </c>
      <c r="D22" s="1">
        <v>3.274</v>
      </c>
      <c r="E22" s="6">
        <v>6.6</v>
      </c>
      <c r="F22" s="3">
        <f t="shared" si="16"/>
        <v>0.65999999999999992</v>
      </c>
      <c r="G22" s="4">
        <f t="shared" si="17"/>
        <v>2.3068649999999997</v>
      </c>
      <c r="H22" s="4">
        <f t="shared" si="18"/>
        <v>2.1608399999999999</v>
      </c>
      <c r="I22" s="5">
        <f t="shared" si="19"/>
        <v>0.93669980688076682</v>
      </c>
    </row>
    <row r="23" spans="1:9" x14ac:dyDescent="0.45">
      <c r="A23" s="1">
        <v>4.0030000000000001</v>
      </c>
      <c r="B23" s="2">
        <v>11.7</v>
      </c>
      <c r="C23" s="3">
        <f t="shared" si="15"/>
        <v>0.58499999999999996</v>
      </c>
      <c r="D23" s="1">
        <v>3.2759999999999998</v>
      </c>
      <c r="E23" s="6">
        <v>6.64</v>
      </c>
      <c r="F23" s="3">
        <f t="shared" si="16"/>
        <v>0.66399999999999992</v>
      </c>
      <c r="G23" s="4">
        <f t="shared" si="17"/>
        <v>2.341755</v>
      </c>
      <c r="H23" s="4">
        <f t="shared" si="18"/>
        <v>2.1752639999999994</v>
      </c>
      <c r="I23" s="5">
        <f t="shared" si="19"/>
        <v>0.92890332250811869</v>
      </c>
    </row>
    <row r="25" spans="1:9" x14ac:dyDescent="0.45">
      <c r="A25" t="s">
        <v>1</v>
      </c>
      <c r="B25" t="s">
        <v>8</v>
      </c>
      <c r="C25" t="s">
        <v>0</v>
      </c>
      <c r="D25" t="s">
        <v>2</v>
      </c>
      <c r="E25" t="s">
        <v>7</v>
      </c>
      <c r="F25" t="s">
        <v>3</v>
      </c>
      <c r="G25" t="s">
        <v>4</v>
      </c>
      <c r="H25" t="s">
        <v>5</v>
      </c>
      <c r="I25" t="s">
        <v>6</v>
      </c>
    </row>
    <row r="26" spans="1:9" x14ac:dyDescent="0.45">
      <c r="A26" s="1">
        <v>2.9950000000000001</v>
      </c>
      <c r="B26" s="2">
        <v>18</v>
      </c>
      <c r="C26" s="3">
        <f t="shared" ref="C26:C29" si="20">B26/20</f>
        <v>0.9</v>
      </c>
      <c r="D26" s="1">
        <v>2.9329999999999998</v>
      </c>
      <c r="E26" s="6">
        <v>8.8000000000000007</v>
      </c>
      <c r="F26" s="3">
        <f t="shared" ref="F26:F29" si="21">E26/10</f>
        <v>0.88000000000000012</v>
      </c>
      <c r="G26" s="4">
        <f t="shared" ref="G26:G29" si="22">A26*C26</f>
        <v>2.6955</v>
      </c>
      <c r="H26" s="4">
        <f t="shared" ref="H26:H29" si="23">D26*F26</f>
        <v>2.5810400000000002</v>
      </c>
      <c r="I26" s="5">
        <f t="shared" ref="I26:I29" si="24">H26/G26</f>
        <v>0.95753663513262854</v>
      </c>
    </row>
    <row r="27" spans="1:9" x14ac:dyDescent="0.45">
      <c r="A27" s="1">
        <v>3.335</v>
      </c>
      <c r="B27" s="2">
        <v>20.100000000000001</v>
      </c>
      <c r="C27" s="3">
        <f t="shared" si="20"/>
        <v>1.0050000000000001</v>
      </c>
      <c r="D27" s="1">
        <v>3.2650000000000001</v>
      </c>
      <c r="E27" s="6">
        <v>9.77</v>
      </c>
      <c r="F27" s="3">
        <f t="shared" si="21"/>
        <v>0.97699999999999998</v>
      </c>
      <c r="G27" s="4">
        <f t="shared" si="22"/>
        <v>3.3516750000000002</v>
      </c>
      <c r="H27" s="4">
        <f t="shared" si="23"/>
        <v>3.189905</v>
      </c>
      <c r="I27" s="5">
        <f t="shared" si="24"/>
        <v>0.95173458047095849</v>
      </c>
    </row>
    <row r="28" spans="1:9" x14ac:dyDescent="0.45">
      <c r="A28" s="1">
        <v>3.71</v>
      </c>
      <c r="B28" s="2">
        <v>18.5</v>
      </c>
      <c r="C28" s="3">
        <f t="shared" si="20"/>
        <v>0.92500000000000004</v>
      </c>
      <c r="D28" s="1">
        <v>3.2629999999999999</v>
      </c>
      <c r="E28" s="6">
        <v>9.7799999999999994</v>
      </c>
      <c r="F28" s="3">
        <f t="shared" si="21"/>
        <v>0.97799999999999998</v>
      </c>
      <c r="G28" s="4">
        <f t="shared" si="22"/>
        <v>3.4317500000000001</v>
      </c>
      <c r="H28" s="4">
        <f t="shared" si="23"/>
        <v>3.191214</v>
      </c>
      <c r="I28" s="5">
        <f t="shared" si="24"/>
        <v>0.92990864719166599</v>
      </c>
    </row>
    <row r="29" spans="1:9" x14ac:dyDescent="0.45">
      <c r="A29" s="1">
        <v>3.9860000000000002</v>
      </c>
      <c r="B29" s="2">
        <v>17.5</v>
      </c>
      <c r="C29" s="3">
        <f t="shared" si="20"/>
        <v>0.875</v>
      </c>
      <c r="D29" s="1">
        <v>3.2719999999999998</v>
      </c>
      <c r="E29" s="6">
        <v>9.8800000000000008</v>
      </c>
      <c r="F29" s="3">
        <f t="shared" si="21"/>
        <v>0.9880000000000001</v>
      </c>
      <c r="G29" s="4">
        <f t="shared" si="22"/>
        <v>3.4877500000000001</v>
      </c>
      <c r="H29" s="4">
        <f t="shared" si="23"/>
        <v>3.2327360000000001</v>
      </c>
      <c r="I29" s="5">
        <f t="shared" si="24"/>
        <v>0.92688294745896349</v>
      </c>
    </row>
    <row r="31" spans="1:9" x14ac:dyDescent="0.45">
      <c r="A31" t="s">
        <v>1</v>
      </c>
      <c r="B31" t="s">
        <v>8</v>
      </c>
      <c r="C31" t="s">
        <v>0</v>
      </c>
      <c r="D31" t="s">
        <v>2</v>
      </c>
      <c r="E31" t="s">
        <v>7</v>
      </c>
      <c r="F31" t="s">
        <v>3</v>
      </c>
      <c r="G31" t="s">
        <v>4</v>
      </c>
      <c r="H31" t="s">
        <v>5</v>
      </c>
      <c r="I31" t="s">
        <v>6</v>
      </c>
    </row>
    <row r="32" spans="1:9" x14ac:dyDescent="0.45">
      <c r="A32" s="1">
        <v>2.95</v>
      </c>
      <c r="B32" s="2">
        <v>28</v>
      </c>
      <c r="C32" s="3">
        <f t="shared" ref="C32:C35" si="25">B32/20</f>
        <v>1.4</v>
      </c>
      <c r="D32" s="1">
        <v>2.8530000000000002</v>
      </c>
      <c r="E32" s="2">
        <v>13.7</v>
      </c>
      <c r="F32" s="3">
        <f t="shared" ref="F32:F35" si="26">E32/10</f>
        <v>1.3699999999999999</v>
      </c>
      <c r="G32" s="4">
        <f t="shared" ref="G32:G35" si="27">A32*C32</f>
        <v>4.13</v>
      </c>
      <c r="H32" s="4">
        <f t="shared" ref="H32:H35" si="28">D32*F32</f>
        <v>3.9086099999999999</v>
      </c>
      <c r="I32" s="5">
        <f t="shared" ref="I32:I35" si="29">H32/G32</f>
        <v>0.94639467312348668</v>
      </c>
    </row>
    <row r="33" spans="1:9" x14ac:dyDescent="0.45">
      <c r="A33" s="1">
        <v>3.2719999999999998</v>
      </c>
      <c r="B33" s="2">
        <v>31</v>
      </c>
      <c r="C33" s="3">
        <f t="shared" si="25"/>
        <v>1.55</v>
      </c>
      <c r="D33" s="1">
        <v>3.1560000000000001</v>
      </c>
      <c r="E33" s="2">
        <v>15.1</v>
      </c>
      <c r="F33" s="3">
        <f t="shared" si="26"/>
        <v>1.51</v>
      </c>
      <c r="G33" s="4">
        <f t="shared" si="27"/>
        <v>5.0716000000000001</v>
      </c>
      <c r="H33" s="4">
        <f t="shared" si="28"/>
        <v>4.7655599999999998</v>
      </c>
      <c r="I33" s="5">
        <f t="shared" si="29"/>
        <v>0.93965612430002365</v>
      </c>
    </row>
    <row r="34" spans="1:9" x14ac:dyDescent="0.45">
      <c r="A34" s="1">
        <v>3.6739999999999999</v>
      </c>
      <c r="B34" s="2">
        <v>29.8</v>
      </c>
      <c r="C34" s="3">
        <f t="shared" si="25"/>
        <v>1.49</v>
      </c>
      <c r="D34" s="1">
        <v>3.2549999999999999</v>
      </c>
      <c r="E34" s="2">
        <v>15.6</v>
      </c>
      <c r="F34" s="3">
        <f t="shared" si="26"/>
        <v>1.56</v>
      </c>
      <c r="G34" s="4">
        <f t="shared" si="27"/>
        <v>5.4742600000000001</v>
      </c>
      <c r="H34" s="4">
        <f t="shared" si="28"/>
        <v>5.0777999999999999</v>
      </c>
      <c r="I34" s="5">
        <f t="shared" si="29"/>
        <v>0.92757742598999682</v>
      </c>
    </row>
    <row r="35" spans="1:9" x14ac:dyDescent="0.45">
      <c r="A35" s="1">
        <v>3.9359999999999999</v>
      </c>
      <c r="B35" s="2">
        <v>28.3</v>
      </c>
      <c r="C35" s="3">
        <f t="shared" si="25"/>
        <v>1.415</v>
      </c>
      <c r="D35" s="1">
        <v>3.26</v>
      </c>
      <c r="E35" s="2">
        <v>15.7</v>
      </c>
      <c r="F35" s="3">
        <f t="shared" si="26"/>
        <v>1.5699999999999998</v>
      </c>
      <c r="G35" s="4">
        <f t="shared" si="27"/>
        <v>5.5694400000000002</v>
      </c>
      <c r="H35" s="4">
        <f t="shared" si="28"/>
        <v>5.118199999999999</v>
      </c>
      <c r="I35" s="5">
        <f t="shared" si="29"/>
        <v>0.91897928696601427</v>
      </c>
    </row>
    <row r="37" spans="1:9" x14ac:dyDescent="0.45">
      <c r="A37" t="s">
        <v>1</v>
      </c>
      <c r="B37" t="s">
        <v>8</v>
      </c>
      <c r="C37" t="s">
        <v>0</v>
      </c>
      <c r="D37" t="s">
        <v>2</v>
      </c>
      <c r="E37" t="s">
        <v>7</v>
      </c>
      <c r="F37" t="s">
        <v>3</v>
      </c>
      <c r="G37" t="s">
        <v>4</v>
      </c>
      <c r="H37" t="s">
        <v>5</v>
      </c>
      <c r="I37" t="s">
        <v>6</v>
      </c>
    </row>
    <row r="38" spans="1:9" x14ac:dyDescent="0.45">
      <c r="A38" s="1">
        <v>2.89</v>
      </c>
      <c r="B38" s="2">
        <v>43.1</v>
      </c>
      <c r="C38" s="3">
        <f t="shared" ref="C38:C41" si="30">B38/20</f>
        <v>2.1550000000000002</v>
      </c>
      <c r="D38" s="1">
        <v>2.7330000000000001</v>
      </c>
      <c r="E38" s="2">
        <v>21</v>
      </c>
      <c r="F38" s="3">
        <f t="shared" ref="F38:F41" si="31">E38/10</f>
        <v>2.1</v>
      </c>
      <c r="G38" s="4">
        <f t="shared" ref="G38:G41" si="32">A38*C38</f>
        <v>6.2279500000000008</v>
      </c>
      <c r="H38" s="4">
        <f t="shared" ref="H38:H41" si="33">D38*F38</f>
        <v>5.7393000000000001</v>
      </c>
      <c r="I38" s="5">
        <f t="shared" ref="I38:I41" si="34">H38/G38</f>
        <v>0.9215391902632486</v>
      </c>
    </row>
    <row r="39" spans="1:9" x14ac:dyDescent="0.45">
      <c r="A39" s="1">
        <v>3.2959999999999998</v>
      </c>
      <c r="B39" s="2">
        <v>49</v>
      </c>
      <c r="C39" s="3">
        <f t="shared" si="30"/>
        <v>2.4500000000000002</v>
      </c>
      <c r="D39" s="1">
        <v>3.1230000000000002</v>
      </c>
      <c r="E39" s="2">
        <v>23.9</v>
      </c>
      <c r="F39" s="3">
        <f t="shared" si="31"/>
        <v>2.3899999999999997</v>
      </c>
      <c r="G39" s="4">
        <f t="shared" si="32"/>
        <v>8.0752000000000006</v>
      </c>
      <c r="H39" s="4">
        <f t="shared" si="33"/>
        <v>7.4639699999999998</v>
      </c>
      <c r="I39" s="5">
        <f t="shared" si="34"/>
        <v>0.92430775708341584</v>
      </c>
    </row>
    <row r="40" spans="1:9" x14ac:dyDescent="0.45">
      <c r="A40" s="1">
        <v>3.5960000000000001</v>
      </c>
      <c r="B40" s="2">
        <v>49.4</v>
      </c>
      <c r="C40" s="3">
        <f t="shared" si="30"/>
        <v>2.4699999999999998</v>
      </c>
      <c r="D40" s="1">
        <v>3.2389999999999999</v>
      </c>
      <c r="E40" s="2">
        <v>25</v>
      </c>
      <c r="F40" s="3">
        <f t="shared" si="31"/>
        <v>2.5</v>
      </c>
      <c r="G40" s="4">
        <f t="shared" si="32"/>
        <v>8.8821199999999987</v>
      </c>
      <c r="H40" s="4">
        <f t="shared" si="33"/>
        <v>8.0975000000000001</v>
      </c>
      <c r="I40" s="5">
        <f t="shared" si="34"/>
        <v>0.91166298136030599</v>
      </c>
    </row>
    <row r="41" spans="1:9" x14ac:dyDescent="0.45">
      <c r="A41" s="1">
        <v>3.9510000000000001</v>
      </c>
      <c r="B41" s="2">
        <v>46</v>
      </c>
      <c r="C41" s="3">
        <f t="shared" si="30"/>
        <v>2.2999999999999998</v>
      </c>
      <c r="D41" s="1">
        <v>3.2410000000000001</v>
      </c>
      <c r="E41" s="2">
        <v>25.1</v>
      </c>
      <c r="F41" s="3">
        <f t="shared" si="31"/>
        <v>2.5100000000000002</v>
      </c>
      <c r="G41" s="4">
        <f t="shared" si="32"/>
        <v>9.087299999999999</v>
      </c>
      <c r="H41" s="4">
        <f t="shared" si="33"/>
        <v>8.1349100000000014</v>
      </c>
      <c r="I41" s="5">
        <f t="shared" si="34"/>
        <v>0.89519549261056663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D3A2-D281-456F-ADB0-55863C805915}">
  <dimension ref="A1:K9"/>
  <sheetViews>
    <sheetView workbookViewId="0">
      <selection activeCell="B3" sqref="B3"/>
    </sheetView>
  </sheetViews>
  <sheetFormatPr defaultRowHeight="14.25" x14ac:dyDescent="0.45"/>
  <sheetData>
    <row r="1" spans="1:11" x14ac:dyDescent="0.45">
      <c r="A1" s="9" t="s">
        <v>9</v>
      </c>
      <c r="B1" s="9"/>
      <c r="D1" s="9" t="s">
        <v>13</v>
      </c>
      <c r="E1" s="9"/>
      <c r="G1" s="9" t="s">
        <v>12</v>
      </c>
      <c r="H1" s="9"/>
      <c r="J1" s="9" t="s">
        <v>11</v>
      </c>
      <c r="K1" s="9"/>
    </row>
    <row r="2" spans="1:11" x14ac:dyDescent="0.45">
      <c r="A2" t="s">
        <v>10</v>
      </c>
      <c r="B2" t="s">
        <v>6</v>
      </c>
      <c r="D2" t="s">
        <v>10</v>
      </c>
      <c r="E2" t="s">
        <v>6</v>
      </c>
      <c r="G2" t="s">
        <v>10</v>
      </c>
      <c r="H2" t="s">
        <v>6</v>
      </c>
      <c r="J2" t="s">
        <v>10</v>
      </c>
      <c r="K2" t="s">
        <v>6</v>
      </c>
    </row>
    <row r="3" spans="1:11" x14ac:dyDescent="0.45">
      <c r="A3" s="8">
        <f>'By Loads'!$H2</f>
        <v>3.1940999999999997E-2</v>
      </c>
      <c r="B3" s="5">
        <f>'By Loads'!$I2</f>
        <v>0.99526066350710896</v>
      </c>
      <c r="D3" s="8">
        <f>'By Loads'!$H3</f>
        <v>3.8145499999999999E-2</v>
      </c>
      <c r="E3" s="5">
        <f>'By Loads'!$I3</f>
        <v>0.94613465220799065</v>
      </c>
      <c r="G3" s="8">
        <f>'By Loads'!$H4</f>
        <v>3.6663000000000001E-2</v>
      </c>
      <c r="H3" s="5">
        <f>'By Loads'!$I4</f>
        <v>0.8796041385515071</v>
      </c>
      <c r="J3" s="8">
        <f>'By Loads'!$H5</f>
        <v>3.7685500000000004E-2</v>
      </c>
      <c r="K3" s="5">
        <f>'By Loads'!$I5</f>
        <v>0.91127930454968642</v>
      </c>
    </row>
    <row r="4" spans="1:11" x14ac:dyDescent="0.45">
      <c r="A4" s="8">
        <f>'By Loads'!$H8</f>
        <v>0.31157499999999999</v>
      </c>
      <c r="B4" s="5">
        <f>'By Loads'!$I8</f>
        <v>0.9809523809523808</v>
      </c>
      <c r="D4" s="8">
        <f>'By Loads'!$H9</f>
        <v>0.36814400000000003</v>
      </c>
      <c r="E4" s="5">
        <f>'By Loads'!$I9</f>
        <v>0.9652919259218472</v>
      </c>
      <c r="G4" s="8">
        <f>'By Loads'!$H10</f>
        <v>0.37335199999999996</v>
      </c>
      <c r="H4" s="5">
        <f>'By Loads'!$I10</f>
        <v>0.9427914153032646</v>
      </c>
      <c r="J4" s="8">
        <f>'By Loads'!$H11</f>
        <v>0.37176999999999999</v>
      </c>
      <c r="K4" s="5">
        <f>'By Loads'!$I11</f>
        <v>0.93130157266892788</v>
      </c>
    </row>
    <row r="5" spans="1:11" x14ac:dyDescent="0.45">
      <c r="A5" s="8">
        <f>'By Loads'!$H14</f>
        <v>0.89788299999999999</v>
      </c>
      <c r="B5" s="5">
        <f>'By Loads'!$I14</f>
        <v>0.96822346662698378</v>
      </c>
      <c r="D5" s="8">
        <f>'By Loads'!$H15</f>
        <v>1.097901</v>
      </c>
      <c r="E5" s="5">
        <f>'By Loads'!$I15</f>
        <v>0.96190663933133569</v>
      </c>
      <c r="G5" s="8">
        <f>'By Loads'!$H16</f>
        <v>1.0932759999999999</v>
      </c>
      <c r="H5" s="5">
        <f>'By Loads'!$I16</f>
        <v>0.93642965188686189</v>
      </c>
      <c r="J5" s="8">
        <f>'By Loads'!$H17</f>
        <v>1.10416</v>
      </c>
      <c r="K5" s="5">
        <f>'By Loads'!$I17</f>
        <v>0.93356223713018571</v>
      </c>
    </row>
    <row r="6" spans="1:11" x14ac:dyDescent="0.45">
      <c r="A6" s="8">
        <f>'By Loads'!$H20</f>
        <v>1.825272</v>
      </c>
      <c r="B6" s="5">
        <f>'By Loads'!$I20</f>
        <v>0.96366189747109443</v>
      </c>
      <c r="D6" s="8">
        <f>'By Loads'!$H21</f>
        <v>2.122884</v>
      </c>
      <c r="E6" s="5">
        <f>'By Loads'!$I21</f>
        <v>0.96102019474963651</v>
      </c>
      <c r="G6" s="8">
        <f>'By Loads'!$H22</f>
        <v>2.1608399999999999</v>
      </c>
      <c r="H6" s="5">
        <f>'By Loads'!$I22</f>
        <v>0.93669980688076682</v>
      </c>
      <c r="J6" s="8">
        <f>'By Loads'!$H23</f>
        <v>2.1752639999999994</v>
      </c>
      <c r="K6" s="5">
        <f>'By Loads'!$I23</f>
        <v>0.92890332250811869</v>
      </c>
    </row>
    <row r="7" spans="1:11" x14ac:dyDescent="0.45">
      <c r="A7" s="8">
        <f>'By Loads'!$H26</f>
        <v>2.5810400000000002</v>
      </c>
      <c r="B7" s="5">
        <f>'By Loads'!$I26</f>
        <v>0.95753663513262854</v>
      </c>
      <c r="D7" s="8">
        <f>'By Loads'!$H27</f>
        <v>3.189905</v>
      </c>
      <c r="E7" s="5">
        <f>'By Loads'!$I27</f>
        <v>0.95173458047095849</v>
      </c>
      <c r="G7" s="8">
        <f>'By Loads'!$H28</f>
        <v>3.191214</v>
      </c>
      <c r="H7" s="5">
        <f>'By Loads'!$I28</f>
        <v>0.92990864719166599</v>
      </c>
      <c r="J7" s="8">
        <f>'By Loads'!$H29</f>
        <v>3.2327360000000001</v>
      </c>
      <c r="K7" s="5">
        <f>'By Loads'!$I29</f>
        <v>0.92688294745896349</v>
      </c>
    </row>
    <row r="8" spans="1:11" x14ac:dyDescent="0.45">
      <c r="A8" s="8">
        <f>'By Loads'!$H32</f>
        <v>3.9086099999999999</v>
      </c>
      <c r="B8" s="5">
        <f>'By Loads'!$I32</f>
        <v>0.94639467312348668</v>
      </c>
      <c r="D8" s="8">
        <f>'By Loads'!$H33</f>
        <v>4.7655599999999998</v>
      </c>
      <c r="E8" s="5">
        <f>'By Loads'!$I33</f>
        <v>0.93965612430002365</v>
      </c>
      <c r="G8" s="8">
        <f>'By Loads'!$H34</f>
        <v>5.0777999999999999</v>
      </c>
      <c r="H8" s="5">
        <f>'By Loads'!$I34</f>
        <v>0.92757742598999682</v>
      </c>
      <c r="J8" s="8">
        <f>'By Loads'!$H35</f>
        <v>5.118199999999999</v>
      </c>
      <c r="K8" s="5">
        <f>'By Loads'!$I35</f>
        <v>0.91897928696601427</v>
      </c>
    </row>
    <row r="9" spans="1:11" x14ac:dyDescent="0.45">
      <c r="A9" s="8">
        <f>'By Loads'!$H38</f>
        <v>5.7393000000000001</v>
      </c>
      <c r="B9" s="5">
        <f>'By Loads'!$I38</f>
        <v>0.9215391902632486</v>
      </c>
      <c r="D9" s="8">
        <f>'By Loads'!$H39</f>
        <v>7.4639699999999998</v>
      </c>
      <c r="E9" s="5">
        <f>'By Loads'!$I39</f>
        <v>0.92430775708341584</v>
      </c>
      <c r="G9" s="8">
        <f>'By Loads'!$H40</f>
        <v>8.0975000000000001</v>
      </c>
      <c r="H9" s="5">
        <f>'By Loads'!$I40</f>
        <v>0.91166298136030599</v>
      </c>
      <c r="J9" s="8">
        <f>'By Loads'!$H41</f>
        <v>8.1349100000000014</v>
      </c>
      <c r="K9" s="5">
        <f>'By Loads'!$I41</f>
        <v>0.89519549261056663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By Loads</vt:lpstr>
      <vt:lpstr>By Input</vt:lpstr>
      <vt:lpstr>Efficiency vs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2019-03-02T22:08:15Z</dcterms:created>
  <dcterms:modified xsi:type="dcterms:W3CDTF">2019-03-03T01:06:36Z</dcterms:modified>
</cp:coreProperties>
</file>