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ey\Documents\GitHub\CougsInSpace\CougSat1-Hardware\CougSat1-RadioBoard\Testing\Comms.1.0\3.10\"/>
    </mc:Choice>
  </mc:AlternateContent>
  <xr:revisionPtr revIDLastSave="0" documentId="13_ncr:1_{30C619A7-BDBB-43B9-9FF3-86C5CDA2E36D}" xr6:coauthVersionLast="43" xr6:coauthVersionMax="43" xr10:uidLastSave="{00000000-0000-0000-0000-000000000000}"/>
  <bookViews>
    <workbookView xWindow="-98" yWindow="-98" windowWidth="20715" windowHeight="13425" xr2:uid="{12946C7D-9854-4386-9222-F2FC130055DD}"/>
  </bookViews>
  <sheets>
    <sheet name="By Loads" sheetId="1" r:id="rId1"/>
    <sheet name="Efficiency vs Load" sheetId="3" r:id="rId2"/>
    <sheet name="By Inpu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9" i="1" l="1"/>
  <c r="F19" i="1"/>
  <c r="E19" i="1"/>
  <c r="F18" i="1"/>
  <c r="E18" i="1"/>
  <c r="G18" i="1" s="1"/>
  <c r="F17" i="1"/>
  <c r="E17" i="1"/>
  <c r="G17" i="1" s="1"/>
  <c r="F29" i="1"/>
  <c r="E29" i="1"/>
  <c r="G29" i="1" s="1"/>
  <c r="H29" i="1" s="1"/>
  <c r="F28" i="1"/>
  <c r="E28" i="1"/>
  <c r="G28" i="1" s="1"/>
  <c r="F27" i="1"/>
  <c r="E27" i="1"/>
  <c r="G27" i="1" s="1"/>
  <c r="F24" i="1"/>
  <c r="E24" i="1"/>
  <c r="G24" i="1" s="1"/>
  <c r="F23" i="1"/>
  <c r="E23" i="1"/>
  <c r="G23" i="1" s="1"/>
  <c r="F22" i="1"/>
  <c r="E22" i="1"/>
  <c r="G22" i="1" s="1"/>
  <c r="F14" i="1"/>
  <c r="E14" i="1"/>
  <c r="G14" i="1" s="1"/>
  <c r="F13" i="1"/>
  <c r="E13" i="1"/>
  <c r="G13" i="1" s="1"/>
  <c r="F12" i="1"/>
  <c r="E12" i="1"/>
  <c r="G12" i="1" s="1"/>
  <c r="F9" i="1"/>
  <c r="E9" i="1"/>
  <c r="G9" i="1" s="1"/>
  <c r="F8" i="1"/>
  <c r="E8" i="1"/>
  <c r="G8" i="1" s="1"/>
  <c r="F7" i="1"/>
  <c r="E7" i="1"/>
  <c r="G7" i="1" s="1"/>
  <c r="E3" i="1"/>
  <c r="E4" i="1"/>
  <c r="E2" i="1"/>
  <c r="H14" i="1" l="1"/>
  <c r="H17" i="1"/>
  <c r="B6" i="2" s="1"/>
  <c r="H18" i="1"/>
  <c r="E6" i="2" s="1"/>
  <c r="H19" i="1"/>
  <c r="H6" i="2" s="1"/>
  <c r="G6" i="2"/>
  <c r="D6" i="2"/>
  <c r="A6" i="2"/>
  <c r="H27" i="1"/>
  <c r="H24" i="1"/>
  <c r="H22" i="1"/>
  <c r="H7" i="1"/>
  <c r="H8" i="1"/>
  <c r="H28" i="1"/>
  <c r="H23" i="1"/>
  <c r="H13" i="1"/>
  <c r="H12" i="1"/>
  <c r="H9" i="1"/>
  <c r="G4" i="1"/>
  <c r="G3" i="2" s="1"/>
  <c r="F4" i="1"/>
  <c r="G3" i="1"/>
  <c r="D3" i="2" s="1"/>
  <c r="F3" i="1"/>
  <c r="G2" i="1"/>
  <c r="A3" i="2" s="1"/>
  <c r="F2" i="1"/>
  <c r="G4" i="2"/>
  <c r="D4" i="2"/>
  <c r="A4" i="2"/>
  <c r="G5" i="2"/>
  <c r="D5" i="2"/>
  <c r="A5" i="2"/>
  <c r="G7" i="2"/>
  <c r="D7" i="2"/>
  <c r="A7" i="2"/>
  <c r="G8" i="2"/>
  <c r="D8" i="2"/>
  <c r="A8" i="2"/>
  <c r="B4" i="2" l="1"/>
  <c r="B8" i="2"/>
  <c r="B7" i="2"/>
  <c r="H3" i="1"/>
  <c r="E3" i="2" s="1"/>
  <c r="H4" i="1"/>
  <c r="H3" i="2" s="1"/>
  <c r="H2" i="1"/>
  <c r="B3" i="2" s="1"/>
  <c r="H4" i="2"/>
  <c r="E4" i="2"/>
  <c r="H5" i="2"/>
  <c r="E5" i="2"/>
  <c r="B5" i="2"/>
  <c r="H7" i="2"/>
  <c r="E7" i="2"/>
  <c r="E8" i="2"/>
  <c r="H8" i="2"/>
</calcChain>
</file>

<file path=xl/sharedStrings.xml><?xml version="1.0" encoding="utf-8"?>
<sst xmlns="http://schemas.openxmlformats.org/spreadsheetml/2006/main" count="57" uniqueCount="12">
  <si>
    <t>Current In</t>
  </si>
  <si>
    <t>Voltage In</t>
  </si>
  <si>
    <t>Voltage Out</t>
  </si>
  <si>
    <t>Current Out</t>
  </si>
  <si>
    <t>Power In</t>
  </si>
  <si>
    <t>Power Out</t>
  </si>
  <si>
    <t>Efficiency</t>
  </si>
  <si>
    <t>Shunt Out</t>
  </si>
  <si>
    <t>Load</t>
  </si>
  <si>
    <t>4.1V In</t>
  </si>
  <si>
    <t>3.7V In</t>
  </si>
  <si>
    <t>3.3V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</si>
</sst>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\ &quot;V&quot;"/>
    <numFmt numFmtId="165" formatCode="0.0\ &quot;mV&quot;"/>
    <numFmt numFmtId="166" formatCode="0.00\ &quot;A&quot;"/>
    <numFmt numFmtId="167" formatCode="0.00\ &quot;W&quot;"/>
    <numFmt numFmtId="168" formatCode="0.0%"/>
    <numFmt numFmtId="169" formatCode="0.000\ &quot;mV&quot;"/>
    <numFmt numFmtId="170" formatCode="0.0\ &quot;mA&quot;"/>
    <numFmt numFmtId="171" formatCode="0.0\ &quot;mW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1" applyNumberFormat="1" applyFon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5V</a:t>
            </a:r>
            <a:r>
              <a:rPr lang="en-US" baseline="0"/>
              <a:t> Regulator Efficiency vs Load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'By Input'!$G$1:$H$1</c:f>
              <c:strCache>
                <c:ptCount val="1"/>
                <c:pt idx="0">
                  <c:v>4.1V 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'By Input'!$G$3:$G$8</c:f>
              <c:numCache>
                <c:formatCode>0.0\ "mW"</c:formatCode>
                <c:ptCount val="6"/>
                <c:pt idx="0">
                  <c:v>56.454720000000002</c:v>
                </c:pt>
                <c:pt idx="1">
                  <c:v>91.833840000000009</c:v>
                </c:pt>
                <c:pt idx="2">
                  <c:v>202.17456000000001</c:v>
                </c:pt>
                <c:pt idx="3">
                  <c:v>422.24153999999993</c:v>
                </c:pt>
                <c:pt idx="4">
                  <c:v>553.61040000000003</c:v>
                </c:pt>
                <c:pt idx="5">
                  <c:v>1099.16184</c:v>
                </c:pt>
              </c:numCache>
            </c:numRef>
          </c:xVal>
          <c:yVal>
            <c:numRef>
              <c:f>'By Input'!$H$3:$H$8</c:f>
              <c:numCache>
                <c:formatCode>0.0%</c:formatCode>
                <c:ptCount val="6"/>
                <c:pt idx="0">
                  <c:v>0.75441143455810833</c:v>
                </c:pt>
                <c:pt idx="1">
                  <c:v>0.74192976077946637</c:v>
                </c:pt>
                <c:pt idx="2">
                  <c:v>0.94485263912041939</c:v>
                </c:pt>
                <c:pt idx="3">
                  <c:v>0.95152915884038414</c:v>
                </c:pt>
                <c:pt idx="4">
                  <c:v>0.95142365432623255</c:v>
                </c:pt>
                <c:pt idx="5">
                  <c:v>0.95642697384770592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0C-4765-B2D1-8B50B33D681B}"/>
            </c:ext>
          </c:extLst>
        </c:ser>
        <c:ser>
          <c:idx val="1"/>
          <c:order val="1"/>
          <c:tx>
            <c:strRef>
              <c:f>'By Input'!$D$1:$E$1</c:f>
              <c:strCache>
                <c:ptCount val="1"/>
                <c:pt idx="0">
                  <c:v>3.7V 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'By Input'!$D$3:$D$8</c:f>
              <c:numCache>
                <c:formatCode>0.0\ "mW"</c:formatCode>
                <c:ptCount val="6"/>
                <c:pt idx="0">
                  <c:v>56.986459999999994</c:v>
                </c:pt>
                <c:pt idx="1">
                  <c:v>91.902639999999991</c:v>
                </c:pt>
                <c:pt idx="2">
                  <c:v>202.21338</c:v>
                </c:pt>
                <c:pt idx="3">
                  <c:v>422.65825999999998</c:v>
                </c:pt>
                <c:pt idx="4">
                  <c:v>554.13120000000004</c:v>
                </c:pt>
                <c:pt idx="5">
                  <c:v>926.952</c:v>
                </c:pt>
              </c:numCache>
            </c:numRef>
          </c:xVal>
          <c:yVal>
            <c:numRef>
              <c:f>'By Input'!$E$3:$E$8</c:f>
              <c:numCache>
                <c:formatCode>0.0%</c:formatCode>
                <c:ptCount val="6"/>
                <c:pt idx="0">
                  <c:v>0.72748053208057806</c:v>
                </c:pt>
                <c:pt idx="1">
                  <c:v>0.7219658274087748</c:v>
                </c:pt>
                <c:pt idx="2">
                  <c:v>0.93760029155492253</c:v>
                </c:pt>
                <c:pt idx="3">
                  <c:v>0.94476979048940657</c:v>
                </c:pt>
                <c:pt idx="4">
                  <c:v>0.94661404237640223</c:v>
                </c:pt>
                <c:pt idx="5">
                  <c:v>0.94504430621591995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0C-4765-B2D1-8B50B33D681B}"/>
            </c:ext>
          </c:extLst>
        </c:ser>
        <c:ser>
          <c:idx val="2"/>
          <c:order val="2"/>
          <c:tx>
            <c:strRef>
              <c:f>'By Input'!$A$1:$B$1</c:f>
              <c:strCache>
                <c:ptCount val="1"/>
                <c:pt idx="0">
                  <c:v>3.3V In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'By Input'!$A$3:$A$8</c:f>
              <c:numCache>
                <c:formatCode>0.0\ "mW"</c:formatCode>
                <c:ptCount val="6"/>
                <c:pt idx="0">
                  <c:v>56.586880000000001</c:v>
                </c:pt>
                <c:pt idx="1">
                  <c:v>91.692720000000008</c:v>
                </c:pt>
                <c:pt idx="2">
                  <c:v>202.21338</c:v>
                </c:pt>
                <c:pt idx="3">
                  <c:v>422.97079999999988</c:v>
                </c:pt>
                <c:pt idx="4">
                  <c:v>553.08330000000001</c:v>
                </c:pt>
                <c:pt idx="5">
                  <c:v>922.21639999999991</c:v>
                </c:pt>
              </c:numCache>
            </c:numRef>
          </c:xVal>
          <c:yVal>
            <c:numRef>
              <c:f>'By Input'!$B$3:$B$8</c:f>
              <c:numCache>
                <c:formatCode>0.0%</c:formatCode>
                <c:ptCount val="6"/>
                <c:pt idx="0">
                  <c:v>0.72113124063331535</c:v>
                </c:pt>
                <c:pt idx="1">
                  <c:v>0.71335107127853248</c:v>
                </c:pt>
                <c:pt idx="2">
                  <c:v>0.93015418286394025</c:v>
                </c:pt>
                <c:pt idx="3">
                  <c:v>0.93638931689779137</c:v>
                </c:pt>
                <c:pt idx="4">
                  <c:v>0.93711038683783565</c:v>
                </c:pt>
                <c:pt idx="5">
                  <c:v>0.93751257390201304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0C-4765-B2D1-8B50B33D6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819264"/>
        <c:axId val="991242560"/>
      </c:scatterChart>
      <c:valAx>
        <c:axId val="1086819264"/>
        <c:scaling>
          <c:orientation val="minMax"/>
          <c:max val="12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W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242560"/>
        <c:crosses val="autoZero"/>
        <c:crossBetween val="midCat"/>
      </c:valAx>
      <c:valAx>
        <c:axId val="991242560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819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30808A-2F11-4E2D-A102-0DC3CB88BE3D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8225" cy="628173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3EC75D-302D-47D3-A33C-3B325FEEFFF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F0CD0-3CB0-413A-BC6A-71FEAAF3A86D}">
  <dimension ref="A1:Q41"/>
  <sheetViews>
    <sheetView tabSelected="1" workbookViewId="0">
      <selection activeCell="F27" sqref="F27:H29"/>
    </sheetView>
  </sheetViews>
  <sheetFormatPr defaultRowHeight="14.25" x14ac:dyDescent="0.45"/>
  <cols>
    <col min="1" max="1" width="8.6640625" bestFit="1" customWidth="1"/>
    <col min="2" max="2" width="8.59765625" bestFit="1" customWidth="1"/>
    <col min="3" max="3" width="10.1328125" bestFit="1" customWidth="1"/>
    <col min="4" max="4" width="10.1328125" customWidth="1"/>
    <col min="5" max="5" width="10.06640625" bestFit="1" customWidth="1"/>
    <col min="6" max="6" width="10.9296875" bestFit="1" customWidth="1"/>
    <col min="7" max="7" width="11.9296875" bestFit="1" customWidth="1"/>
    <col min="8" max="8" width="8.19921875" bestFit="1" customWidth="1"/>
  </cols>
  <sheetData>
    <row r="1" spans="1:17" x14ac:dyDescent="0.45">
      <c r="A1" t="s">
        <v>1</v>
      </c>
      <c r="B1" t="s">
        <v>0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17" x14ac:dyDescent="0.45">
      <c r="A2" s="1">
        <v>3.2559999999999998</v>
      </c>
      <c r="B2" s="7">
        <v>24.1</v>
      </c>
      <c r="C2" s="1">
        <v>5.2009999999999996</v>
      </c>
      <c r="D2" s="6">
        <v>0.54400000000000004</v>
      </c>
      <c r="E2" s="7">
        <f>D2/50*1000</f>
        <v>10.88</v>
      </c>
      <c r="F2" s="8">
        <f>A2*B2</f>
        <v>78.4696</v>
      </c>
      <c r="G2" s="8">
        <f t="shared" ref="G2:G4" si="0">C2*E2</f>
        <v>56.586880000000001</v>
      </c>
      <c r="H2" s="5">
        <f t="shared" ref="H2:H4" si="1">G2/F2</f>
        <v>0.72113124063331535</v>
      </c>
    </row>
    <row r="3" spans="1:17" x14ac:dyDescent="0.45">
      <c r="A3" s="1">
        <v>3.6949999999999998</v>
      </c>
      <c r="B3" s="7">
        <v>21.2</v>
      </c>
      <c r="C3" s="1">
        <v>5.2089999999999996</v>
      </c>
      <c r="D3" s="6">
        <v>0.54700000000000004</v>
      </c>
      <c r="E3" s="7">
        <f t="shared" ref="E3:E4" si="2">D3/50*1000</f>
        <v>10.94</v>
      </c>
      <c r="F3" s="8">
        <f>A3*B3</f>
        <v>78.333999999999989</v>
      </c>
      <c r="G3" s="8">
        <f t="shared" si="0"/>
        <v>56.986459999999994</v>
      </c>
      <c r="H3" s="5">
        <f t="shared" si="1"/>
        <v>0.72748053208057806</v>
      </c>
    </row>
    <row r="4" spans="1:17" x14ac:dyDescent="0.45">
      <c r="A4" s="1">
        <v>4.0670000000000002</v>
      </c>
      <c r="B4" s="7">
        <v>18.399999999999999</v>
      </c>
      <c r="C4" s="1">
        <v>5.2080000000000002</v>
      </c>
      <c r="D4" s="6">
        <v>0.54200000000000004</v>
      </c>
      <c r="E4" s="7">
        <f t="shared" si="2"/>
        <v>10.84</v>
      </c>
      <c r="F4" s="8">
        <f>A4*B4</f>
        <v>74.832799999999992</v>
      </c>
      <c r="G4" s="8">
        <f t="shared" si="0"/>
        <v>56.454720000000002</v>
      </c>
      <c r="H4" s="5">
        <f t="shared" si="1"/>
        <v>0.75441143455810833</v>
      </c>
    </row>
    <row r="6" spans="1:17" x14ac:dyDescent="0.45">
      <c r="A6" t="s">
        <v>1</v>
      </c>
      <c r="B6" t="s">
        <v>0</v>
      </c>
      <c r="C6" t="s">
        <v>2</v>
      </c>
      <c r="D6" t="s">
        <v>7</v>
      </c>
      <c r="E6" t="s">
        <v>3</v>
      </c>
      <c r="F6" t="s">
        <v>4</v>
      </c>
      <c r="G6" t="s">
        <v>5</v>
      </c>
      <c r="H6" t="s">
        <v>6</v>
      </c>
    </row>
    <row r="7" spans="1:17" x14ac:dyDescent="0.45">
      <c r="A7" s="1">
        <v>3.33</v>
      </c>
      <c r="B7" s="7">
        <v>38.6</v>
      </c>
      <c r="C7" s="1">
        <v>5.1980000000000004</v>
      </c>
      <c r="D7" s="6">
        <v>0.88200000000000001</v>
      </c>
      <c r="E7" s="7">
        <f>D7/50*1000</f>
        <v>17.64</v>
      </c>
      <c r="F7" s="8">
        <f>A7*B7</f>
        <v>128.53800000000001</v>
      </c>
      <c r="G7" s="8">
        <f t="shared" ref="G7:G9" si="3">C7*E7</f>
        <v>91.692720000000008</v>
      </c>
      <c r="H7" s="5">
        <f t="shared" ref="H7:H9" si="4">G7/F7</f>
        <v>0.71335107127853248</v>
      </c>
    </row>
    <row r="8" spans="1:17" x14ac:dyDescent="0.45">
      <c r="A8" s="1">
        <v>3.637</v>
      </c>
      <c r="B8" s="7">
        <v>35</v>
      </c>
      <c r="C8" s="1">
        <v>5.2039999999999997</v>
      </c>
      <c r="D8" s="6">
        <v>0.88300000000000001</v>
      </c>
      <c r="E8" s="7">
        <f t="shared" ref="E8:E9" si="5">D8/50*1000</f>
        <v>17.66</v>
      </c>
      <c r="F8" s="8">
        <f>A8*B8</f>
        <v>127.295</v>
      </c>
      <c r="G8" s="8">
        <f t="shared" si="3"/>
        <v>91.902639999999991</v>
      </c>
      <c r="H8" s="5">
        <f t="shared" si="4"/>
        <v>0.7219658274087748</v>
      </c>
    </row>
    <row r="9" spans="1:17" x14ac:dyDescent="0.45">
      <c r="A9" s="1">
        <v>4.0449999999999999</v>
      </c>
      <c r="B9" s="7">
        <v>30.6</v>
      </c>
      <c r="C9" s="1">
        <v>5.2060000000000004</v>
      </c>
      <c r="D9" s="6">
        <v>0.88200000000000001</v>
      </c>
      <c r="E9" s="7">
        <f t="shared" si="5"/>
        <v>17.64</v>
      </c>
      <c r="F9" s="8">
        <f>A9*B9</f>
        <v>123.777</v>
      </c>
      <c r="G9" s="8">
        <f t="shared" si="3"/>
        <v>91.833840000000009</v>
      </c>
      <c r="H9" s="5">
        <f t="shared" si="4"/>
        <v>0.74192976077946637</v>
      </c>
    </row>
    <row r="11" spans="1:17" x14ac:dyDescent="0.45">
      <c r="A11" t="s">
        <v>1</v>
      </c>
      <c r="B11" t="s">
        <v>0</v>
      </c>
      <c r="C11" t="s">
        <v>2</v>
      </c>
      <c r="D11" t="s">
        <v>7</v>
      </c>
      <c r="E11" t="s">
        <v>3</v>
      </c>
      <c r="F11" t="s">
        <v>4</v>
      </c>
      <c r="G11" t="s">
        <v>5</v>
      </c>
      <c r="H11" t="s">
        <v>6</v>
      </c>
    </row>
    <row r="12" spans="1:17" x14ac:dyDescent="0.45">
      <c r="A12" s="1">
        <v>3.2789999999999999</v>
      </c>
      <c r="B12" s="7">
        <v>66.3</v>
      </c>
      <c r="C12" s="1">
        <v>5.2089999999999996</v>
      </c>
      <c r="D12" s="6">
        <v>1.9410000000000001</v>
      </c>
      <c r="E12" s="7">
        <f>D12/50*1000</f>
        <v>38.82</v>
      </c>
      <c r="F12" s="8">
        <f>A12*B12</f>
        <v>217.39769999999999</v>
      </c>
      <c r="G12" s="8">
        <f t="shared" ref="G12:G14" si="6">C12*E12</f>
        <v>202.21338</v>
      </c>
      <c r="H12" s="5">
        <f t="shared" ref="H12:H14" si="7">G12/F12</f>
        <v>0.93015418286394025</v>
      </c>
    </row>
    <row r="13" spans="1:17" x14ac:dyDescent="0.45">
      <c r="A13" s="1">
        <v>3.6930000000000001</v>
      </c>
      <c r="B13" s="7">
        <v>58.4</v>
      </c>
      <c r="C13" s="1">
        <v>5.2089999999999996</v>
      </c>
      <c r="D13" s="6">
        <v>1.9410000000000001</v>
      </c>
      <c r="E13" s="7">
        <f t="shared" ref="E13:E14" si="8">D13/50*1000</f>
        <v>38.82</v>
      </c>
      <c r="F13" s="8">
        <f>A13*B13</f>
        <v>215.6712</v>
      </c>
      <c r="G13" s="8">
        <f t="shared" si="6"/>
        <v>202.21338</v>
      </c>
      <c r="H13" s="5">
        <f t="shared" si="7"/>
        <v>0.93760029155492253</v>
      </c>
    </row>
    <row r="14" spans="1:17" x14ac:dyDescent="0.45">
      <c r="A14" s="1">
        <v>4.1070000000000002</v>
      </c>
      <c r="B14" s="7">
        <v>52.1</v>
      </c>
      <c r="C14" s="1">
        <v>5.2080000000000002</v>
      </c>
      <c r="D14" s="6">
        <v>1.9410000000000001</v>
      </c>
      <c r="E14" s="7">
        <f t="shared" si="8"/>
        <v>38.82</v>
      </c>
      <c r="F14" s="8">
        <f>A14*B14</f>
        <v>213.97470000000001</v>
      </c>
      <c r="G14" s="8">
        <f t="shared" si="6"/>
        <v>202.17456000000001</v>
      </c>
      <c r="H14" s="5">
        <f t="shared" si="7"/>
        <v>0.94485263912041939</v>
      </c>
      <c r="J14" s="1"/>
      <c r="K14" s="7"/>
      <c r="L14" s="1"/>
      <c r="M14" s="6"/>
      <c r="N14" s="7"/>
      <c r="O14" s="8"/>
      <c r="P14" s="8"/>
      <c r="Q14" s="5"/>
    </row>
    <row r="16" spans="1:17" x14ac:dyDescent="0.45">
      <c r="A16" t="s">
        <v>1</v>
      </c>
      <c r="B16" t="s">
        <v>0</v>
      </c>
      <c r="C16" t="s">
        <v>2</v>
      </c>
      <c r="D16" t="s">
        <v>7</v>
      </c>
      <c r="E16" t="s">
        <v>3</v>
      </c>
      <c r="F16" t="s">
        <v>4</v>
      </c>
      <c r="G16" t="s">
        <v>5</v>
      </c>
      <c r="H16" t="s">
        <v>6</v>
      </c>
    </row>
    <row r="17" spans="1:8" x14ac:dyDescent="0.45">
      <c r="A17" s="1">
        <v>3.2450000000000001</v>
      </c>
      <c r="B17" s="7">
        <v>139.19999999999999</v>
      </c>
      <c r="C17" s="1">
        <v>5.2089999999999996</v>
      </c>
      <c r="D17" s="6">
        <v>4.0599999999999996</v>
      </c>
      <c r="E17" s="7">
        <f>D17/50*1000</f>
        <v>81.199999999999989</v>
      </c>
      <c r="F17" s="8">
        <f>A17*B17</f>
        <v>451.70399999999995</v>
      </c>
      <c r="G17" s="8">
        <f t="shared" ref="G17:G19" si="9">C17*E17</f>
        <v>422.97079999999988</v>
      </c>
      <c r="H17" s="5">
        <f t="shared" ref="H17:H19" si="10">G17/F17</f>
        <v>0.93638931689779137</v>
      </c>
    </row>
    <row r="18" spans="1:8" x14ac:dyDescent="0.45">
      <c r="A18" s="1">
        <v>3.6789999999999998</v>
      </c>
      <c r="B18" s="7">
        <v>121.6</v>
      </c>
      <c r="C18" s="1">
        <v>5.2089999999999996</v>
      </c>
      <c r="D18" s="6">
        <v>4.0570000000000004</v>
      </c>
      <c r="E18" s="7">
        <f t="shared" ref="E18:E19" si="11">D18/50*1000</f>
        <v>81.14</v>
      </c>
      <c r="F18" s="8">
        <f>A18*B18</f>
        <v>447.36639999999994</v>
      </c>
      <c r="G18" s="8">
        <f t="shared" si="9"/>
        <v>422.65825999999998</v>
      </c>
      <c r="H18" s="5">
        <f t="shared" si="10"/>
        <v>0.94476979048940657</v>
      </c>
    </row>
    <row r="19" spans="1:8" x14ac:dyDescent="0.45">
      <c r="A19" s="1">
        <v>4.1050000000000004</v>
      </c>
      <c r="B19" s="7">
        <v>108.1</v>
      </c>
      <c r="C19" s="1">
        <v>5.2089999999999996</v>
      </c>
      <c r="D19" s="6">
        <v>4.0529999999999999</v>
      </c>
      <c r="E19" s="7">
        <f t="shared" si="11"/>
        <v>81.059999999999988</v>
      </c>
      <c r="F19" s="8">
        <f>A19*B19</f>
        <v>443.75050000000005</v>
      </c>
      <c r="G19" s="8">
        <f t="shared" si="9"/>
        <v>422.24153999999993</v>
      </c>
      <c r="H19" s="5">
        <f t="shared" si="10"/>
        <v>0.95152915884038414</v>
      </c>
    </row>
    <row r="21" spans="1:8" x14ac:dyDescent="0.45">
      <c r="A21" t="s">
        <v>1</v>
      </c>
      <c r="B21" t="s">
        <v>0</v>
      </c>
      <c r="C21" t="s">
        <v>2</v>
      </c>
      <c r="D21" t="s">
        <v>7</v>
      </c>
      <c r="E21" t="s">
        <v>3</v>
      </c>
      <c r="F21" t="s">
        <v>4</v>
      </c>
      <c r="G21" t="s">
        <v>5</v>
      </c>
      <c r="H21" t="s">
        <v>6</v>
      </c>
    </row>
    <row r="22" spans="1:8" x14ac:dyDescent="0.45">
      <c r="A22" s="1">
        <v>3.2679999999999998</v>
      </c>
      <c r="B22" s="7">
        <v>180.6</v>
      </c>
      <c r="C22" s="1">
        <v>5.2050000000000001</v>
      </c>
      <c r="D22" s="6">
        <v>5.3129999999999997</v>
      </c>
      <c r="E22" s="7">
        <f>D22/50*1000</f>
        <v>106.25999999999999</v>
      </c>
      <c r="F22" s="8">
        <f>A22*B22</f>
        <v>590.20079999999996</v>
      </c>
      <c r="G22" s="8">
        <f t="shared" ref="G22:G24" si="12">C22*E22</f>
        <v>553.08330000000001</v>
      </c>
      <c r="H22" s="5">
        <f t="shared" ref="H22:H24" si="13">G22/F22</f>
        <v>0.93711038683783565</v>
      </c>
    </row>
    <row r="23" spans="1:8" x14ac:dyDescent="0.45">
      <c r="A23" s="1">
        <v>3.7120000000000002</v>
      </c>
      <c r="B23" s="7">
        <v>157.69999999999999</v>
      </c>
      <c r="C23" s="1">
        <v>5.2080000000000002</v>
      </c>
      <c r="D23" s="6">
        <v>5.32</v>
      </c>
      <c r="E23" s="7">
        <f t="shared" ref="E23:E24" si="14">D23/50*1000</f>
        <v>106.4</v>
      </c>
      <c r="F23" s="8">
        <f>A23*B23</f>
        <v>585.38239999999996</v>
      </c>
      <c r="G23" s="8">
        <f t="shared" si="12"/>
        <v>554.13120000000004</v>
      </c>
      <c r="H23" s="5">
        <f t="shared" si="13"/>
        <v>0.94661404237640223</v>
      </c>
    </row>
    <row r="24" spans="1:8" x14ac:dyDescent="0.45">
      <c r="A24" s="1">
        <v>4.0380000000000003</v>
      </c>
      <c r="B24" s="7">
        <v>144.1</v>
      </c>
      <c r="C24" s="1">
        <v>5.2080000000000002</v>
      </c>
      <c r="D24" s="6">
        <v>5.3150000000000004</v>
      </c>
      <c r="E24" s="7">
        <f t="shared" si="14"/>
        <v>106.30000000000001</v>
      </c>
      <c r="F24" s="8">
        <f>A24*B24</f>
        <v>581.87580000000003</v>
      </c>
      <c r="G24" s="8">
        <f t="shared" si="12"/>
        <v>553.61040000000003</v>
      </c>
      <c r="H24" s="5">
        <f t="shared" si="13"/>
        <v>0.95142365432623255</v>
      </c>
    </row>
    <row r="26" spans="1:8" x14ac:dyDescent="0.45">
      <c r="A26" t="s">
        <v>1</v>
      </c>
      <c r="B26" t="s">
        <v>0</v>
      </c>
      <c r="C26" t="s">
        <v>2</v>
      </c>
      <c r="D26" t="s">
        <v>7</v>
      </c>
      <c r="E26" t="s">
        <v>3</v>
      </c>
      <c r="F26" t="s">
        <v>4</v>
      </c>
      <c r="G26" t="s">
        <v>5</v>
      </c>
      <c r="H26" t="s">
        <v>6</v>
      </c>
    </row>
    <row r="27" spans="1:8" x14ac:dyDescent="0.45">
      <c r="A27" s="1">
        <v>3.2389999999999999</v>
      </c>
      <c r="B27" s="7">
        <v>303.7</v>
      </c>
      <c r="C27" s="1">
        <v>5.1950000000000003</v>
      </c>
      <c r="D27" s="6">
        <v>8.8759999999999994</v>
      </c>
      <c r="E27" s="7">
        <f>D27/50*1000</f>
        <v>177.51999999999998</v>
      </c>
      <c r="F27" s="8">
        <f>A27*B27</f>
        <v>983.68429999999989</v>
      </c>
      <c r="G27" s="8">
        <f t="shared" ref="G27:G29" si="15">C27*E27</f>
        <v>922.21639999999991</v>
      </c>
      <c r="H27" s="5">
        <f t="shared" ref="H27:H29" si="16">G27/F27</f>
        <v>0.93751257390201304</v>
      </c>
    </row>
    <row r="28" spans="1:8" x14ac:dyDescent="0.45">
      <c r="A28" s="1">
        <v>3.7210000000000001</v>
      </c>
      <c r="B28" s="7">
        <v>263.60000000000002</v>
      </c>
      <c r="C28" s="1">
        <v>5.2</v>
      </c>
      <c r="D28" s="6">
        <v>8.9130000000000003</v>
      </c>
      <c r="E28" s="7">
        <f t="shared" ref="E28:E29" si="17">D28/50*1000</f>
        <v>178.26</v>
      </c>
      <c r="F28" s="8">
        <f>A28*B28</f>
        <v>980.85560000000009</v>
      </c>
      <c r="G28" s="8">
        <f t="shared" si="15"/>
        <v>926.952</v>
      </c>
      <c r="H28" s="5">
        <f t="shared" si="16"/>
        <v>0.94504430621591995</v>
      </c>
    </row>
    <row r="29" spans="1:8" x14ac:dyDescent="0.45">
      <c r="A29" s="1">
        <v>4.0839999999999996</v>
      </c>
      <c r="B29" s="7">
        <v>281.39999999999998</v>
      </c>
      <c r="C29" s="1">
        <v>5.1959999999999997</v>
      </c>
      <c r="D29" s="6">
        <v>10.577</v>
      </c>
      <c r="E29" s="7">
        <f t="shared" si="17"/>
        <v>211.54</v>
      </c>
      <c r="F29" s="8">
        <f>A29*B29</f>
        <v>1149.2375999999997</v>
      </c>
      <c r="G29" s="8">
        <f t="shared" si="15"/>
        <v>1099.16184</v>
      </c>
      <c r="H29" s="5">
        <f t="shared" si="16"/>
        <v>0.95642697384770592</v>
      </c>
    </row>
    <row r="32" spans="1:8" x14ac:dyDescent="0.45">
      <c r="A32" s="1"/>
      <c r="B32" s="3"/>
      <c r="C32" s="1"/>
      <c r="D32" s="2"/>
      <c r="E32" s="3"/>
      <c r="F32" s="4"/>
      <c r="G32" s="4"/>
      <c r="H32" s="5"/>
    </row>
    <row r="33" spans="1:8" x14ac:dyDescent="0.45">
      <c r="A33" s="1"/>
      <c r="B33" s="3"/>
      <c r="C33" s="1"/>
      <c r="D33" s="2"/>
      <c r="E33" s="3"/>
      <c r="F33" s="4"/>
      <c r="G33" s="4"/>
      <c r="H33" s="5"/>
    </row>
    <row r="34" spans="1:8" x14ac:dyDescent="0.45">
      <c r="A34" s="1"/>
      <c r="B34" s="3"/>
      <c r="C34" s="1"/>
      <c r="D34" s="2"/>
      <c r="E34" s="3"/>
      <c r="F34" s="4"/>
      <c r="G34" s="4"/>
      <c r="H34" s="5"/>
    </row>
    <row r="35" spans="1:8" x14ac:dyDescent="0.45">
      <c r="A35" s="1"/>
      <c r="B35" s="3"/>
      <c r="C35" s="1"/>
      <c r="D35" s="2"/>
      <c r="E35" s="3"/>
      <c r="F35" s="4"/>
      <c r="G35" s="4"/>
      <c r="H35" s="5"/>
    </row>
    <row r="38" spans="1:8" x14ac:dyDescent="0.45">
      <c r="A38" s="1"/>
      <c r="B38" s="3"/>
      <c r="C38" s="1"/>
      <c r="D38" s="2"/>
      <c r="E38" s="3"/>
      <c r="F38" s="4"/>
      <c r="G38" s="4"/>
      <c r="H38" s="5"/>
    </row>
    <row r="39" spans="1:8" x14ac:dyDescent="0.45">
      <c r="A39" s="1"/>
      <c r="B39" s="3"/>
      <c r="C39" s="1"/>
      <c r="D39" s="2"/>
      <c r="E39" s="3"/>
      <c r="F39" s="4"/>
      <c r="G39" s="4"/>
      <c r="H39" s="5"/>
    </row>
    <row r="40" spans="1:8" x14ac:dyDescent="0.45">
      <c r="A40" s="1"/>
      <c r="B40" s="3"/>
      <c r="C40" s="1"/>
      <c r="D40" s="2"/>
      <c r="E40" s="3"/>
      <c r="F40" s="4"/>
      <c r="G40" s="4"/>
      <c r="H40" s="5"/>
    </row>
    <row r="41" spans="1:8" x14ac:dyDescent="0.45">
      <c r="A41" s="1"/>
      <c r="B41" s="3"/>
      <c r="C41" s="1"/>
      <c r="D41" s="2"/>
      <c r="E41" s="3"/>
      <c r="F41" s="4"/>
      <c r="G41" s="4"/>
      <c r="H4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D3A2-D281-456F-ADB0-55863C805915}">
  <dimension ref="A1:H8"/>
  <sheetViews>
    <sheetView workbookViewId="0">
      <selection activeCell="G8" sqref="G8"/>
    </sheetView>
  </sheetViews>
  <sheetFormatPr defaultRowHeight="14.25" x14ac:dyDescent="0.45"/>
  <cols>
    <col min="7" max="7" width="9.9296875" bestFit="1" customWidth="1"/>
  </cols>
  <sheetData>
    <row r="1" spans="1:8" x14ac:dyDescent="0.45">
      <c r="A1" s="9" t="s">
        <v>11</v>
      </c>
      <c r="B1" s="9"/>
      <c r="D1" s="9" t="s">
        <v>10</v>
      </c>
      <c r="E1" s="9"/>
      <c r="G1" s="9" t="s">
        <v>9</v>
      </c>
      <c r="H1" s="9"/>
    </row>
    <row r="2" spans="1:8" x14ac:dyDescent="0.45">
      <c r="A2" t="s">
        <v>8</v>
      </c>
      <c r="B2" t="s">
        <v>6</v>
      </c>
      <c r="D2" t="s">
        <v>8</v>
      </c>
      <c r="E2" t="s">
        <v>6</v>
      </c>
      <c r="G2" t="s">
        <v>8</v>
      </c>
      <c r="H2" t="s">
        <v>6</v>
      </c>
    </row>
    <row r="3" spans="1:8" x14ac:dyDescent="0.45">
      <c r="A3" s="8">
        <f>'By Loads'!$G2</f>
        <v>56.586880000000001</v>
      </c>
      <c r="B3" s="5">
        <f>'By Loads'!$H2</f>
        <v>0.72113124063331535</v>
      </c>
      <c r="D3" s="8">
        <f>'By Loads'!$G3</f>
        <v>56.986459999999994</v>
      </c>
      <c r="E3" s="5">
        <f>'By Loads'!$H3</f>
        <v>0.72748053208057806</v>
      </c>
      <c r="G3" s="8">
        <f>'By Loads'!$G4</f>
        <v>56.454720000000002</v>
      </c>
      <c r="H3" s="5">
        <f>'By Loads'!$H4</f>
        <v>0.75441143455810833</v>
      </c>
    </row>
    <row r="4" spans="1:8" x14ac:dyDescent="0.45">
      <c r="A4" s="8">
        <f>'By Loads'!$G7</f>
        <v>91.692720000000008</v>
      </c>
      <c r="B4" s="5">
        <f>'By Loads'!$H7</f>
        <v>0.71335107127853248</v>
      </c>
      <c r="D4" s="8">
        <f>'By Loads'!$G8</f>
        <v>91.902639999999991</v>
      </c>
      <c r="E4" s="5">
        <f>'By Loads'!$H8</f>
        <v>0.7219658274087748</v>
      </c>
      <c r="G4" s="8">
        <f>'By Loads'!$G9</f>
        <v>91.833840000000009</v>
      </c>
      <c r="H4" s="5">
        <f>'By Loads'!$H9</f>
        <v>0.74192976077946637</v>
      </c>
    </row>
    <row r="5" spans="1:8" x14ac:dyDescent="0.45">
      <c r="A5" s="8">
        <f>'By Loads'!$G12</f>
        <v>202.21338</v>
      </c>
      <c r="B5" s="5">
        <f>'By Loads'!$H12</f>
        <v>0.93015418286394025</v>
      </c>
      <c r="D5" s="8">
        <f>'By Loads'!$G13</f>
        <v>202.21338</v>
      </c>
      <c r="E5" s="5">
        <f>'By Loads'!$H13</f>
        <v>0.93760029155492253</v>
      </c>
      <c r="G5" s="8">
        <f>'By Loads'!$G14</f>
        <v>202.17456000000001</v>
      </c>
      <c r="H5" s="5">
        <f>'By Loads'!$H14</f>
        <v>0.94485263912041939</v>
      </c>
    </row>
    <row r="6" spans="1:8" x14ac:dyDescent="0.45">
      <c r="A6" s="8">
        <f>'By Loads'!$G17</f>
        <v>422.97079999999988</v>
      </c>
      <c r="B6" s="5">
        <f>'By Loads'!$H17</f>
        <v>0.93638931689779137</v>
      </c>
      <c r="D6" s="8">
        <f>'By Loads'!$G18</f>
        <v>422.65825999999998</v>
      </c>
      <c r="E6" s="5">
        <f>'By Loads'!$H18</f>
        <v>0.94476979048940657</v>
      </c>
      <c r="G6" s="8">
        <f>'By Loads'!$G19</f>
        <v>422.24153999999993</v>
      </c>
      <c r="H6" s="5">
        <f>'By Loads'!$H19</f>
        <v>0.95152915884038414</v>
      </c>
    </row>
    <row r="7" spans="1:8" x14ac:dyDescent="0.45">
      <c r="A7" s="8">
        <f>'By Loads'!$G22</f>
        <v>553.08330000000001</v>
      </c>
      <c r="B7" s="5">
        <f>'By Loads'!$H22</f>
        <v>0.93711038683783565</v>
      </c>
      <c r="D7" s="8">
        <f>'By Loads'!$G23</f>
        <v>554.13120000000004</v>
      </c>
      <c r="E7" s="5">
        <f>'By Loads'!$H23</f>
        <v>0.94661404237640223</v>
      </c>
      <c r="G7" s="8">
        <f>'By Loads'!$G24</f>
        <v>553.61040000000003</v>
      </c>
      <c r="H7" s="5">
        <f>'By Loads'!$H24</f>
        <v>0.95142365432623255</v>
      </c>
    </row>
    <row r="8" spans="1:8" x14ac:dyDescent="0.45">
      <c r="A8" s="8">
        <f>'By Loads'!$G27</f>
        <v>922.21639999999991</v>
      </c>
      <c r="B8" s="5">
        <f>'By Loads'!$H27</f>
        <v>0.93751257390201304</v>
      </c>
      <c r="D8" s="8">
        <f>'By Loads'!$G28</f>
        <v>926.952</v>
      </c>
      <c r="E8" s="5">
        <f>'By Loads'!$H28</f>
        <v>0.94504430621591995</v>
      </c>
      <c r="G8" s="8">
        <f>'By Loads'!$G29</f>
        <v>1099.16184</v>
      </c>
      <c r="H8" s="5">
        <f>'By Loads'!$H29</f>
        <v>0.95642697384770592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By Loads</vt:lpstr>
      <vt:lpstr>By Input</vt:lpstr>
      <vt:lpstr>Efficiency vs 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</dc:creator>
  <cp:lastModifiedBy>Bradley</cp:lastModifiedBy>
  <dcterms:created xsi:type="dcterms:W3CDTF">2019-03-02T22:08:15Z</dcterms:created>
  <dcterms:modified xsi:type="dcterms:W3CDTF">2019-05-27T01:47:06Z</dcterms:modified>
</cp:coreProperties>
</file>