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dley\Documents\GitHub\CougsInSpace\CougSat1-Hardware\CougSat1-RadioBoard\Testing\Comms.1.0\3.10\"/>
    </mc:Choice>
  </mc:AlternateContent>
  <xr:revisionPtr revIDLastSave="0" documentId="13_ncr:1_{DC225A5D-A4E9-47EE-ADE2-7703BD7EAFE2}" xr6:coauthVersionLast="43" xr6:coauthVersionMax="43" xr10:uidLastSave="{00000000-0000-0000-0000-000000000000}"/>
  <bookViews>
    <workbookView xWindow="-98" yWindow="-98" windowWidth="20715" windowHeight="13425" xr2:uid="{12946C7D-9854-4386-9222-F2FC130055DD}"/>
  </bookViews>
  <sheets>
    <sheet name="By Loads" sheetId="1" r:id="rId1"/>
    <sheet name="Efficiency vs Load" sheetId="3" r:id="rId2"/>
    <sheet name="By Inpu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9" i="1" l="1"/>
  <c r="C28" i="1"/>
  <c r="C27" i="1"/>
  <c r="C24" i="1"/>
  <c r="C23" i="1"/>
  <c r="C22" i="1"/>
  <c r="C19" i="1"/>
  <c r="C18" i="1"/>
  <c r="C17" i="1"/>
  <c r="C14" i="1"/>
  <c r="C13" i="1"/>
  <c r="C12" i="1"/>
  <c r="C9" i="1"/>
  <c r="C8" i="1"/>
  <c r="C7" i="1"/>
  <c r="C3" i="1"/>
  <c r="C4" i="1"/>
  <c r="C2" i="1"/>
  <c r="G19" i="1" l="1"/>
  <c r="F19" i="1"/>
  <c r="H19" i="1" s="1"/>
  <c r="G18" i="1"/>
  <c r="F18" i="1"/>
  <c r="H18" i="1" s="1"/>
  <c r="G17" i="1"/>
  <c r="F17" i="1"/>
  <c r="H17" i="1" s="1"/>
  <c r="G29" i="1"/>
  <c r="F29" i="1"/>
  <c r="H29" i="1" s="1"/>
  <c r="G28" i="1"/>
  <c r="F28" i="1"/>
  <c r="H28" i="1" s="1"/>
  <c r="G27" i="1"/>
  <c r="F27" i="1"/>
  <c r="H27" i="1" s="1"/>
  <c r="G24" i="1"/>
  <c r="F24" i="1"/>
  <c r="H24" i="1" s="1"/>
  <c r="G23" i="1"/>
  <c r="F23" i="1"/>
  <c r="H23" i="1" s="1"/>
  <c r="G22" i="1"/>
  <c r="F22" i="1"/>
  <c r="H22" i="1" s="1"/>
  <c r="G14" i="1"/>
  <c r="F14" i="1"/>
  <c r="H14" i="1" s="1"/>
  <c r="G13" i="1"/>
  <c r="F13" i="1"/>
  <c r="H13" i="1" s="1"/>
  <c r="G12" i="1"/>
  <c r="F12" i="1"/>
  <c r="H12" i="1" s="1"/>
  <c r="G9" i="1"/>
  <c r="F9" i="1"/>
  <c r="H9" i="1" s="1"/>
  <c r="G8" i="1"/>
  <c r="F8" i="1"/>
  <c r="H8" i="1" s="1"/>
  <c r="G7" i="1"/>
  <c r="F7" i="1"/>
  <c r="H7" i="1" s="1"/>
  <c r="F3" i="1"/>
  <c r="F4" i="1"/>
  <c r="F2" i="1"/>
  <c r="I29" i="1" l="1"/>
  <c r="I14" i="1"/>
  <c r="I17" i="1"/>
  <c r="B6" i="2" s="1"/>
  <c r="I18" i="1"/>
  <c r="E6" i="2" s="1"/>
  <c r="I19" i="1"/>
  <c r="H6" i="2" s="1"/>
  <c r="G6" i="2"/>
  <c r="D6" i="2"/>
  <c r="A6" i="2"/>
  <c r="I27" i="1"/>
  <c r="I24" i="1"/>
  <c r="I22" i="1"/>
  <c r="I7" i="1"/>
  <c r="I8" i="1"/>
  <c r="I28" i="1"/>
  <c r="I23" i="1"/>
  <c r="I13" i="1"/>
  <c r="I12" i="1"/>
  <c r="I9" i="1"/>
  <c r="H4" i="1"/>
  <c r="G3" i="2" s="1"/>
  <c r="G4" i="1"/>
  <c r="H3" i="1"/>
  <c r="D3" i="2" s="1"/>
  <c r="G3" i="1"/>
  <c r="H2" i="1"/>
  <c r="A3" i="2" s="1"/>
  <c r="G2" i="1"/>
  <c r="G4" i="2"/>
  <c r="D4" i="2"/>
  <c r="A4" i="2"/>
  <c r="G5" i="2"/>
  <c r="D5" i="2"/>
  <c r="A5" i="2"/>
  <c r="G7" i="2"/>
  <c r="D7" i="2"/>
  <c r="A7" i="2"/>
  <c r="G8" i="2"/>
  <c r="D8" i="2"/>
  <c r="A8" i="2"/>
  <c r="B4" i="2" l="1"/>
  <c r="B8" i="2"/>
  <c r="B7" i="2"/>
  <c r="I3" i="1"/>
  <c r="E3" i="2" s="1"/>
  <c r="I4" i="1"/>
  <c r="H3" i="2" s="1"/>
  <c r="I2" i="1"/>
  <c r="B3" i="2" s="1"/>
  <c r="H4" i="2"/>
  <c r="E4" i="2"/>
  <c r="H5" i="2"/>
  <c r="E5" i="2"/>
  <c r="B5" i="2"/>
  <c r="H7" i="2"/>
  <c r="E7" i="2"/>
  <c r="E8" i="2"/>
  <c r="H8" i="2"/>
</calcChain>
</file>

<file path=xl/sharedStrings.xml><?xml version="1.0" encoding="utf-8"?>
<sst xmlns="http://schemas.openxmlformats.org/spreadsheetml/2006/main" count="63" uniqueCount="13">
  <si>
    <t>Current In</t>
  </si>
  <si>
    <t>Voltage In</t>
  </si>
  <si>
    <t>Voltage Out</t>
  </si>
  <si>
    <t>Current Out</t>
  </si>
  <si>
    <t>Power In</t>
  </si>
  <si>
    <t>Power Out</t>
  </si>
  <si>
    <t>Efficiency</t>
  </si>
  <si>
    <t>Shunt Out</t>
  </si>
  <si>
    <t>Load</t>
  </si>
  <si>
    <t>4.1V In</t>
  </si>
  <si>
    <t>3.7V In</t>
  </si>
  <si>
    <t>3.3V In</t>
  </si>
  <si>
    <t>Shunt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</si>
</sst>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00\ &quot;V&quot;"/>
    <numFmt numFmtId="165" formatCode="0.0\ &quot;mV&quot;"/>
    <numFmt numFmtId="166" formatCode="0.00\ &quot;A&quot;"/>
    <numFmt numFmtId="167" formatCode="0.00\ &quot;W&quot;"/>
    <numFmt numFmtId="168" formatCode="0.0%"/>
    <numFmt numFmtId="169" formatCode="0.000\ &quot;mV&quot;"/>
    <numFmt numFmtId="170" formatCode="0.0\ &quot;mA&quot;"/>
    <numFmt numFmtId="171" formatCode="0.0\ &quot;mW&quot;"/>
    <numFmt numFmtId="172" formatCode="0.00\ &quot;mV&quot;"/>
    <numFmt numFmtId="175" formatCode="0\ &quot;mW&quot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0" fontId="0" fillId="0" borderId="0" xfId="0" applyAlignment="1">
      <alignment horizontal="center"/>
    </xf>
    <xf numFmtId="172" fontId="0" fillId="0" borderId="0" xfId="0" applyNumberFormat="1" applyAlignment="1">
      <alignment horizontal="left" indent="1"/>
    </xf>
    <xf numFmtId="172" fontId="0" fillId="0" borderId="0" xfId="0" applyNumberFormat="1"/>
    <xf numFmtId="17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9V</a:t>
            </a:r>
            <a:r>
              <a:rPr lang="en-US" baseline="0"/>
              <a:t> Regulator Efficiency vs Load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'By Input'!$G$1:$H$1</c:f>
              <c:strCache>
                <c:ptCount val="1"/>
                <c:pt idx="0">
                  <c:v>4.1V 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'By Input'!$G$3:$G$8</c:f>
              <c:numCache>
                <c:formatCode>0.0\ "mW"</c:formatCode>
                <c:ptCount val="6"/>
                <c:pt idx="0">
                  <c:v>102.41759999999999</c:v>
                </c:pt>
                <c:pt idx="1">
                  <c:v>178.08269999999999</c:v>
                </c:pt>
                <c:pt idx="2">
                  <c:v>427.91332</c:v>
                </c:pt>
                <c:pt idx="3">
                  <c:v>858.43823999999995</c:v>
                </c:pt>
                <c:pt idx="4">
                  <c:v>1395.8363999999997</c:v>
                </c:pt>
                <c:pt idx="5">
                  <c:v>2397.2672000000002</c:v>
                </c:pt>
              </c:numCache>
            </c:numRef>
          </c:xVal>
          <c:yVal>
            <c:numRef>
              <c:f>'By Input'!$H$3:$H$8</c:f>
              <c:numCache>
                <c:formatCode>0.0%</c:formatCode>
                <c:ptCount val="6"/>
                <c:pt idx="0">
                  <c:v>0.76869591532348136</c:v>
                </c:pt>
                <c:pt idx="1">
                  <c:v>0.83592419904720716</c:v>
                </c:pt>
                <c:pt idx="2">
                  <c:v>0.9076846231174881</c:v>
                </c:pt>
                <c:pt idx="3">
                  <c:v>0.93101050919147554</c:v>
                </c:pt>
                <c:pt idx="4">
                  <c:v>0.9410324200743313</c:v>
                </c:pt>
                <c:pt idx="5">
                  <c:v>0.9447426929125321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0C-4765-B2D1-8B50B33D681B}"/>
            </c:ext>
          </c:extLst>
        </c:ser>
        <c:ser>
          <c:idx val="1"/>
          <c:order val="1"/>
          <c:tx>
            <c:strRef>
              <c:f>'By Input'!$D$1:$E$1</c:f>
              <c:strCache>
                <c:ptCount val="1"/>
                <c:pt idx="0">
                  <c:v>3.7V 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'By Input'!$D$3:$D$8</c:f>
              <c:numCache>
                <c:formatCode>0.0\ "mW"</c:formatCode>
                <c:ptCount val="6"/>
                <c:pt idx="0">
                  <c:v>101.87855999999999</c:v>
                </c:pt>
                <c:pt idx="1">
                  <c:v>178.26239999999999</c:v>
                </c:pt>
                <c:pt idx="2">
                  <c:v>426.83500000000004</c:v>
                </c:pt>
                <c:pt idx="3">
                  <c:v>859.1572000000001</c:v>
                </c:pt>
                <c:pt idx="4">
                  <c:v>1394.01412</c:v>
                </c:pt>
                <c:pt idx="5">
                  <c:v>2394.2028</c:v>
                </c:pt>
              </c:numCache>
            </c:numRef>
          </c:xVal>
          <c:yVal>
            <c:numRef>
              <c:f>'By Input'!$E$3:$E$8</c:f>
              <c:numCache>
                <c:formatCode>0.0%</c:formatCode>
                <c:ptCount val="6"/>
                <c:pt idx="0">
                  <c:v>0.7608016997751017</c:v>
                </c:pt>
                <c:pt idx="1">
                  <c:v>0.8402659288490153</c:v>
                </c:pt>
                <c:pt idx="2">
                  <c:v>0.90092742746577537</c:v>
                </c:pt>
                <c:pt idx="3">
                  <c:v>0.92584408276199792</c:v>
                </c:pt>
                <c:pt idx="4">
                  <c:v>0.93590154469186737</c:v>
                </c:pt>
                <c:pt idx="5">
                  <c:v>0.941506194224219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0C-4765-B2D1-8B50B33D681B}"/>
            </c:ext>
          </c:extLst>
        </c:ser>
        <c:ser>
          <c:idx val="2"/>
          <c:order val="2"/>
          <c:tx>
            <c:strRef>
              <c:f>'By Input'!$A$1:$B$1</c:f>
              <c:strCache>
                <c:ptCount val="1"/>
                <c:pt idx="0">
                  <c:v>3.3V 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'By Input'!$A$3:$A$8</c:f>
              <c:numCache>
                <c:formatCode>0.0\ "mW"</c:formatCode>
                <c:ptCount val="6"/>
                <c:pt idx="0">
                  <c:v>101.71019999999999</c:v>
                </c:pt>
                <c:pt idx="1">
                  <c:v>178.26239999999999</c:v>
                </c:pt>
                <c:pt idx="2">
                  <c:v>425.21752000000004</c:v>
                </c:pt>
                <c:pt idx="3">
                  <c:v>857.81472000000008</c:v>
                </c:pt>
                <c:pt idx="4">
                  <c:v>1390.3933999999999</c:v>
                </c:pt>
                <c:pt idx="5">
                  <c:v>2390.8709999999992</c:v>
                </c:pt>
              </c:numCache>
            </c:numRef>
          </c:xVal>
          <c:yVal>
            <c:numRef>
              <c:f>'By Input'!$B$3:$B$8</c:f>
              <c:numCache>
                <c:formatCode>0.0%</c:formatCode>
                <c:ptCount val="6"/>
                <c:pt idx="0">
                  <c:v>0.75196011240565397</c:v>
                </c:pt>
                <c:pt idx="1">
                  <c:v>0.8389894309275221</c:v>
                </c:pt>
                <c:pt idx="2">
                  <c:v>0.90112268648614113</c:v>
                </c:pt>
                <c:pt idx="3">
                  <c:v>0.92393601621308619</c:v>
                </c:pt>
                <c:pt idx="4">
                  <c:v>0.93039845118436315</c:v>
                </c:pt>
                <c:pt idx="5">
                  <c:v>0.93783405521555629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0C-4765-B2D1-8B50B33D6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819264"/>
        <c:axId val="991242560"/>
      </c:scatterChart>
      <c:valAx>
        <c:axId val="1086819264"/>
        <c:scaling>
          <c:orientation val="minMax"/>
          <c:max val="2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 &quot;mW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242560"/>
        <c:crosses val="autoZero"/>
        <c:crossBetween val="midCat"/>
      </c:valAx>
      <c:valAx>
        <c:axId val="991242560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1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230808A-2F11-4E2D-A102-0DC3CB88BE3D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8225" cy="62817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3EC75D-302D-47D3-A33C-3B325FEEFF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F0CD0-3CB0-413A-BC6A-71FEAAF3A86D}">
  <dimension ref="A1:R41"/>
  <sheetViews>
    <sheetView tabSelected="1" workbookViewId="0">
      <selection activeCell="G27" sqref="G27:I29"/>
    </sheetView>
  </sheetViews>
  <sheetFormatPr defaultRowHeight="14.25" x14ac:dyDescent="0.45"/>
  <cols>
    <col min="1" max="1" width="8.6640625" bestFit="1" customWidth="1"/>
    <col min="2" max="2" width="9.6640625" bestFit="1" customWidth="1"/>
    <col min="3" max="3" width="8.59765625" bestFit="1" customWidth="1"/>
    <col min="4" max="4" width="10.1328125" bestFit="1" customWidth="1"/>
    <col min="5" max="5" width="9.265625" bestFit="1" customWidth="1"/>
    <col min="6" max="6" width="10.06640625" bestFit="1" customWidth="1"/>
    <col min="7" max="8" width="9.9296875" bestFit="1" customWidth="1"/>
    <col min="9" max="9" width="8.19921875" bestFit="1" customWidth="1"/>
  </cols>
  <sheetData>
    <row r="1" spans="1:18" x14ac:dyDescent="0.45">
      <c r="A1" t="s">
        <v>1</v>
      </c>
      <c r="B1" t="s">
        <v>12</v>
      </c>
      <c r="C1" t="s">
        <v>0</v>
      </c>
      <c r="D1" t="s">
        <v>2</v>
      </c>
      <c r="E1" t="s">
        <v>7</v>
      </c>
      <c r="F1" t="s">
        <v>3</v>
      </c>
      <c r="G1" t="s">
        <v>4</v>
      </c>
      <c r="H1" t="s">
        <v>5</v>
      </c>
      <c r="I1" t="s">
        <v>6</v>
      </c>
    </row>
    <row r="2" spans="1:18" x14ac:dyDescent="0.45">
      <c r="A2" s="1">
        <v>3.2909999999999999</v>
      </c>
      <c r="B2" s="6">
        <v>2.0550000000000002</v>
      </c>
      <c r="C2" s="7">
        <f>B2/50*1000</f>
        <v>41.1</v>
      </c>
      <c r="D2" s="1">
        <v>8.9849999999999994</v>
      </c>
      <c r="E2" s="6">
        <v>0.56599999999999995</v>
      </c>
      <c r="F2" s="7">
        <f>E2/50*1000</f>
        <v>11.319999999999999</v>
      </c>
      <c r="G2" s="8">
        <f>A2*C2</f>
        <v>135.26009999999999</v>
      </c>
      <c r="H2" s="8">
        <f t="shared" ref="H2:H4" si="0">D2*F2</f>
        <v>101.71019999999999</v>
      </c>
      <c r="I2" s="5">
        <f t="shared" ref="I2:I4" si="1">H2/G2</f>
        <v>0.75196011240565397</v>
      </c>
    </row>
    <row r="3" spans="1:18" x14ac:dyDescent="0.45">
      <c r="A3" s="1">
        <v>3.6909999999999998</v>
      </c>
      <c r="B3" s="6">
        <v>1.8140000000000001</v>
      </c>
      <c r="C3" s="7">
        <f t="shared" ref="C3:C4" si="2">B3/50*1000</f>
        <v>36.28</v>
      </c>
      <c r="D3" s="1">
        <v>8.984</v>
      </c>
      <c r="E3" s="6">
        <v>0.56699999999999995</v>
      </c>
      <c r="F3" s="7">
        <f t="shared" ref="F3:F4" si="3">E3/50*1000</f>
        <v>11.34</v>
      </c>
      <c r="G3" s="8">
        <f>A3*C3</f>
        <v>133.90948</v>
      </c>
      <c r="H3" s="8">
        <f t="shared" si="0"/>
        <v>101.87855999999999</v>
      </c>
      <c r="I3" s="5">
        <f t="shared" si="1"/>
        <v>0.7608016997751017</v>
      </c>
    </row>
    <row r="4" spans="1:18" x14ac:dyDescent="0.45">
      <c r="A4" s="1">
        <v>4.0919999999999996</v>
      </c>
      <c r="B4" s="6">
        <v>1.6279999999999999</v>
      </c>
      <c r="C4" s="7">
        <f t="shared" si="2"/>
        <v>32.559999999999995</v>
      </c>
      <c r="D4" s="1">
        <v>8.984</v>
      </c>
      <c r="E4" s="6">
        <v>0.56999999999999995</v>
      </c>
      <c r="F4" s="7">
        <f t="shared" si="3"/>
        <v>11.399999999999999</v>
      </c>
      <c r="G4" s="8">
        <f>A4*C4</f>
        <v>133.23551999999998</v>
      </c>
      <c r="H4" s="8">
        <f t="shared" si="0"/>
        <v>102.41759999999999</v>
      </c>
      <c r="I4" s="5">
        <f t="shared" si="1"/>
        <v>0.76869591532348136</v>
      </c>
    </row>
    <row r="6" spans="1:18" x14ac:dyDescent="0.45">
      <c r="A6" t="s">
        <v>1</v>
      </c>
      <c r="B6" t="s">
        <v>12</v>
      </c>
      <c r="C6" t="s">
        <v>0</v>
      </c>
      <c r="D6" t="s">
        <v>2</v>
      </c>
      <c r="E6" t="s">
        <v>7</v>
      </c>
      <c r="F6" t="s">
        <v>3</v>
      </c>
      <c r="G6" t="s">
        <v>4</v>
      </c>
      <c r="H6" t="s">
        <v>5</v>
      </c>
      <c r="I6" t="s">
        <v>6</v>
      </c>
    </row>
    <row r="7" spans="1:18" x14ac:dyDescent="0.45">
      <c r="A7" s="1">
        <v>3.286</v>
      </c>
      <c r="B7" s="6">
        <v>3.2330000000000001</v>
      </c>
      <c r="C7" s="7">
        <f>B7/50*1000</f>
        <v>64.66</v>
      </c>
      <c r="D7" s="1">
        <v>8.9849999999999994</v>
      </c>
      <c r="E7" s="6">
        <v>0.99199999999999999</v>
      </c>
      <c r="F7" s="7">
        <f>E7/50*1000</f>
        <v>19.84</v>
      </c>
      <c r="G7" s="8">
        <f>A7*C7</f>
        <v>212.47275999999999</v>
      </c>
      <c r="H7" s="8">
        <f t="shared" ref="H7:H9" si="4">D7*F7</f>
        <v>178.26239999999999</v>
      </c>
      <c r="I7" s="5">
        <f t="shared" ref="I7:I9" si="5">H7/G7</f>
        <v>0.8389894309275221</v>
      </c>
    </row>
    <row r="8" spans="1:18" x14ac:dyDescent="0.45">
      <c r="A8" s="1">
        <v>3.6869999999999998</v>
      </c>
      <c r="B8" s="6">
        <v>2.8769999999999998</v>
      </c>
      <c r="C8" s="7">
        <f t="shared" ref="C8:C9" si="6">B8/50*1000</f>
        <v>57.539999999999992</v>
      </c>
      <c r="D8" s="1">
        <v>8.9849999999999994</v>
      </c>
      <c r="E8" s="6">
        <v>0.99199999999999999</v>
      </c>
      <c r="F8" s="7">
        <f t="shared" ref="F8:F9" si="7">E8/50*1000</f>
        <v>19.84</v>
      </c>
      <c r="G8" s="8">
        <f>A8*C8</f>
        <v>212.14997999999997</v>
      </c>
      <c r="H8" s="8">
        <f t="shared" si="4"/>
        <v>178.26239999999999</v>
      </c>
      <c r="I8" s="5">
        <f t="shared" si="5"/>
        <v>0.8402659288490153</v>
      </c>
    </row>
    <row r="9" spans="1:18" x14ac:dyDescent="0.45">
      <c r="A9" s="1">
        <v>4.0890000000000004</v>
      </c>
      <c r="B9" s="6">
        <v>2.605</v>
      </c>
      <c r="C9" s="7">
        <f t="shared" si="6"/>
        <v>52.1</v>
      </c>
      <c r="D9" s="1">
        <v>8.9849999999999994</v>
      </c>
      <c r="E9" s="6">
        <v>0.99099999999999999</v>
      </c>
      <c r="F9" s="7">
        <f t="shared" si="7"/>
        <v>19.82</v>
      </c>
      <c r="G9" s="8">
        <f>A9*C9</f>
        <v>213.03690000000003</v>
      </c>
      <c r="H9" s="8">
        <f t="shared" si="4"/>
        <v>178.08269999999999</v>
      </c>
      <c r="I9" s="5">
        <f t="shared" si="5"/>
        <v>0.83592419904720716</v>
      </c>
    </row>
    <row r="11" spans="1:18" x14ac:dyDescent="0.45">
      <c r="A11" t="s">
        <v>1</v>
      </c>
      <c r="B11" t="s">
        <v>12</v>
      </c>
      <c r="C11" t="s">
        <v>0</v>
      </c>
      <c r="D11" t="s">
        <v>2</v>
      </c>
      <c r="E11" t="s">
        <v>7</v>
      </c>
      <c r="F11" t="s">
        <v>3</v>
      </c>
      <c r="G11" t="s">
        <v>4</v>
      </c>
      <c r="H11" t="s">
        <v>5</v>
      </c>
      <c r="I11" t="s">
        <v>6</v>
      </c>
    </row>
    <row r="12" spans="1:18" x14ac:dyDescent="0.45">
      <c r="A12" s="1">
        <v>3.2919999999999998</v>
      </c>
      <c r="B12" s="6">
        <v>7.1669999999999998</v>
      </c>
      <c r="C12" s="7">
        <f>B12/50*1000</f>
        <v>143.34</v>
      </c>
      <c r="D12" s="1">
        <v>8.9860000000000007</v>
      </c>
      <c r="E12" s="6">
        <v>2.3660000000000001</v>
      </c>
      <c r="F12" s="7">
        <f>E12/50*1000</f>
        <v>47.32</v>
      </c>
      <c r="G12" s="8">
        <f>A12*C12</f>
        <v>471.87527999999998</v>
      </c>
      <c r="H12" s="8">
        <f t="shared" ref="H12:H14" si="8">D12*F12</f>
        <v>425.21752000000004</v>
      </c>
      <c r="I12" s="5">
        <f t="shared" ref="I12:I14" si="9">H12/G12</f>
        <v>0.90112268648614113</v>
      </c>
    </row>
    <row r="13" spans="1:18" x14ac:dyDescent="0.45">
      <c r="A13" s="1">
        <v>3.6949999999999998</v>
      </c>
      <c r="B13" s="6">
        <v>6.4109999999999996</v>
      </c>
      <c r="C13" s="7">
        <f t="shared" ref="C13:C14" si="10">B13/50*1000</f>
        <v>128.22</v>
      </c>
      <c r="D13" s="1">
        <v>8.9860000000000007</v>
      </c>
      <c r="E13" s="6">
        <v>2.375</v>
      </c>
      <c r="F13" s="7">
        <f t="shared" ref="F13:F14" si="11">E13/50*1000</f>
        <v>47.5</v>
      </c>
      <c r="G13" s="8">
        <f>A13*C13</f>
        <v>473.77289999999999</v>
      </c>
      <c r="H13" s="8">
        <f t="shared" si="8"/>
        <v>426.83500000000004</v>
      </c>
      <c r="I13" s="5">
        <f t="shared" si="9"/>
        <v>0.90092742746577537</v>
      </c>
    </row>
    <row r="14" spans="1:18" x14ac:dyDescent="0.45">
      <c r="A14" s="1">
        <v>4.0979999999999999</v>
      </c>
      <c r="B14" s="6">
        <v>5.7519999999999998</v>
      </c>
      <c r="C14" s="7">
        <f t="shared" si="10"/>
        <v>115.03999999999999</v>
      </c>
      <c r="D14" s="1">
        <v>8.9860000000000007</v>
      </c>
      <c r="E14" s="6">
        <v>2.3809999999999998</v>
      </c>
      <c r="F14" s="7">
        <f t="shared" si="11"/>
        <v>47.62</v>
      </c>
      <c r="G14" s="8">
        <f>A14*C14</f>
        <v>471.43391999999994</v>
      </c>
      <c r="H14" s="8">
        <f t="shared" si="8"/>
        <v>427.91332</v>
      </c>
      <c r="I14" s="5">
        <f t="shared" si="9"/>
        <v>0.9076846231174881</v>
      </c>
      <c r="K14" s="1"/>
      <c r="L14" s="7"/>
      <c r="M14" s="1"/>
      <c r="N14" s="6"/>
      <c r="O14" s="7"/>
      <c r="P14" s="8"/>
      <c r="Q14" s="8"/>
      <c r="R14" s="5"/>
    </row>
    <row r="16" spans="1:18" x14ac:dyDescent="0.45">
      <c r="A16" t="s">
        <v>1</v>
      </c>
      <c r="B16" t="s">
        <v>12</v>
      </c>
      <c r="C16" t="s">
        <v>0</v>
      </c>
      <c r="D16" t="s">
        <v>2</v>
      </c>
      <c r="E16" t="s">
        <v>7</v>
      </c>
      <c r="F16" t="s">
        <v>3</v>
      </c>
      <c r="G16" t="s">
        <v>4</v>
      </c>
      <c r="H16" t="s">
        <v>5</v>
      </c>
      <c r="I16" t="s">
        <v>6</v>
      </c>
    </row>
    <row r="17" spans="1:9" x14ac:dyDescent="0.45">
      <c r="A17" s="1">
        <v>3.2970000000000002</v>
      </c>
      <c r="B17" s="10">
        <v>14.08</v>
      </c>
      <c r="C17" s="7">
        <f>B17/50*1000</f>
        <v>281.60000000000002</v>
      </c>
      <c r="D17" s="1">
        <v>8.9879999999999995</v>
      </c>
      <c r="E17" s="6">
        <v>4.7720000000000002</v>
      </c>
      <c r="F17" s="7">
        <f>E17/50*1000</f>
        <v>95.440000000000012</v>
      </c>
      <c r="G17" s="8">
        <f>A17*C17</f>
        <v>928.43520000000012</v>
      </c>
      <c r="H17" s="8">
        <f t="shared" ref="H17:H19" si="12">D17*F17</f>
        <v>857.81472000000008</v>
      </c>
      <c r="I17" s="5">
        <f t="shared" ref="I17:I19" si="13">H17/G17</f>
        <v>0.92393601621308619</v>
      </c>
    </row>
    <row r="18" spans="1:9" x14ac:dyDescent="0.45">
      <c r="A18" s="1">
        <v>3.7029999999999998</v>
      </c>
      <c r="B18" s="10">
        <v>12.53</v>
      </c>
      <c r="C18" s="7">
        <f t="shared" ref="C18:C19" si="14">B18/50*1000</f>
        <v>250.6</v>
      </c>
      <c r="D18" s="1">
        <v>8.9870000000000001</v>
      </c>
      <c r="E18" s="6">
        <v>4.78</v>
      </c>
      <c r="F18" s="7">
        <f t="shared" ref="F18:F19" si="15">E18/50*1000</f>
        <v>95.600000000000009</v>
      </c>
      <c r="G18" s="8">
        <f>A18*C18</f>
        <v>927.97179999999992</v>
      </c>
      <c r="H18" s="8">
        <f t="shared" si="12"/>
        <v>859.1572000000001</v>
      </c>
      <c r="I18" s="5">
        <f t="shared" si="13"/>
        <v>0.92584408276199792</v>
      </c>
    </row>
    <row r="19" spans="1:9" x14ac:dyDescent="0.45">
      <c r="A19" s="1">
        <v>4.0979999999999999</v>
      </c>
      <c r="B19" s="10">
        <v>11.25</v>
      </c>
      <c r="C19" s="7">
        <f t="shared" si="14"/>
        <v>225</v>
      </c>
      <c r="D19" s="1">
        <v>8.9870000000000001</v>
      </c>
      <c r="E19" s="6">
        <v>4.7759999999999998</v>
      </c>
      <c r="F19" s="7">
        <f t="shared" si="15"/>
        <v>95.52</v>
      </c>
      <c r="G19" s="8">
        <f>A19*C19</f>
        <v>922.05</v>
      </c>
      <c r="H19" s="8">
        <f t="shared" si="12"/>
        <v>858.43823999999995</v>
      </c>
      <c r="I19" s="5">
        <f t="shared" si="13"/>
        <v>0.93101050919147554</v>
      </c>
    </row>
    <row r="20" spans="1:9" x14ac:dyDescent="0.45">
      <c r="B20" s="10"/>
    </row>
    <row r="21" spans="1:9" x14ac:dyDescent="0.45">
      <c r="A21" t="s">
        <v>1</v>
      </c>
      <c r="B21" s="10" t="s">
        <v>12</v>
      </c>
      <c r="C21" t="s">
        <v>0</v>
      </c>
      <c r="D21" t="s">
        <v>2</v>
      </c>
      <c r="E21" t="s">
        <v>7</v>
      </c>
      <c r="F21" t="s">
        <v>3</v>
      </c>
      <c r="G21" t="s">
        <v>4</v>
      </c>
      <c r="H21" t="s">
        <v>5</v>
      </c>
      <c r="I21" t="s">
        <v>6</v>
      </c>
    </row>
    <row r="22" spans="1:9" x14ac:dyDescent="0.45">
      <c r="A22" s="1">
        <v>3.2959999999999998</v>
      </c>
      <c r="B22" s="10">
        <v>22.67</v>
      </c>
      <c r="C22" s="7">
        <f>B22/50*1000</f>
        <v>453.40000000000003</v>
      </c>
      <c r="D22" s="1">
        <v>8.99</v>
      </c>
      <c r="E22" s="6">
        <v>7.7329999999999997</v>
      </c>
      <c r="F22" s="7">
        <f>E22/50*1000</f>
        <v>154.66</v>
      </c>
      <c r="G22" s="12">
        <f>A22*C22</f>
        <v>1494.4064000000001</v>
      </c>
      <c r="H22" s="12">
        <f t="shared" ref="H22:H24" si="16">D22*F22</f>
        <v>1390.3933999999999</v>
      </c>
      <c r="I22" s="5">
        <f t="shared" ref="I22:I24" si="17">H22/G22</f>
        <v>0.93039845118436315</v>
      </c>
    </row>
    <row r="23" spans="1:9" x14ac:dyDescent="0.45">
      <c r="A23" s="1">
        <v>3.6960000000000002</v>
      </c>
      <c r="B23" s="10">
        <v>20.149999999999999</v>
      </c>
      <c r="C23" s="7">
        <f t="shared" ref="C23:C24" si="18">B23/50*1000</f>
        <v>402.99999999999994</v>
      </c>
      <c r="D23" s="1">
        <v>8.9890000000000008</v>
      </c>
      <c r="E23" s="6">
        <v>7.7539999999999996</v>
      </c>
      <c r="F23" s="7">
        <f t="shared" ref="F23:F24" si="19">E23/50*1000</f>
        <v>155.07999999999998</v>
      </c>
      <c r="G23" s="12">
        <f>A23*C23</f>
        <v>1489.4879999999998</v>
      </c>
      <c r="H23" s="12">
        <f t="shared" si="16"/>
        <v>1394.01412</v>
      </c>
      <c r="I23" s="5">
        <f t="shared" si="17"/>
        <v>0.93590154469186737</v>
      </c>
    </row>
    <row r="24" spans="1:9" x14ac:dyDescent="0.45">
      <c r="A24" s="1">
        <v>4.093</v>
      </c>
      <c r="B24" s="10">
        <v>18.12</v>
      </c>
      <c r="C24" s="7">
        <f t="shared" si="18"/>
        <v>362.4</v>
      </c>
      <c r="D24" s="1">
        <v>8.9879999999999995</v>
      </c>
      <c r="E24" s="6">
        <v>7.7649999999999997</v>
      </c>
      <c r="F24" s="7">
        <f t="shared" si="19"/>
        <v>155.29999999999998</v>
      </c>
      <c r="G24" s="12">
        <f>A24*C24</f>
        <v>1483.3031999999998</v>
      </c>
      <c r="H24" s="12">
        <f t="shared" si="16"/>
        <v>1395.8363999999997</v>
      </c>
      <c r="I24" s="5">
        <f t="shared" si="17"/>
        <v>0.9410324200743313</v>
      </c>
    </row>
    <row r="25" spans="1:9" x14ac:dyDescent="0.45">
      <c r="B25" s="10"/>
      <c r="G25" s="12"/>
      <c r="H25" s="12"/>
    </row>
    <row r="26" spans="1:9" x14ac:dyDescent="0.45">
      <c r="A26" t="s">
        <v>1</v>
      </c>
      <c r="B26" s="10" t="s">
        <v>12</v>
      </c>
      <c r="C26" t="s">
        <v>0</v>
      </c>
      <c r="D26" t="s">
        <v>2</v>
      </c>
      <c r="E26" t="s">
        <v>7</v>
      </c>
      <c r="F26" t="s">
        <v>3</v>
      </c>
      <c r="G26" s="12" t="s">
        <v>4</v>
      </c>
      <c r="H26" s="12" t="s">
        <v>5</v>
      </c>
      <c r="I26" t="s">
        <v>6</v>
      </c>
    </row>
    <row r="27" spans="1:9" x14ac:dyDescent="0.45">
      <c r="A27" s="1">
        <v>3.298</v>
      </c>
      <c r="B27" s="10">
        <v>38.65</v>
      </c>
      <c r="C27" s="7">
        <f>B27/50*1000</f>
        <v>773</v>
      </c>
      <c r="D27" s="1">
        <v>8.9949999999999992</v>
      </c>
      <c r="E27" s="11">
        <v>13.29</v>
      </c>
      <c r="F27" s="7">
        <f>E27/50*1000</f>
        <v>265.79999999999995</v>
      </c>
      <c r="G27" s="12">
        <f>A27*C27</f>
        <v>2549.3539999999998</v>
      </c>
      <c r="H27" s="12">
        <f t="shared" ref="H27:H29" si="20">D27*F27</f>
        <v>2390.8709999999992</v>
      </c>
      <c r="I27" s="5">
        <f t="shared" ref="I27:I29" si="21">H27/G27</f>
        <v>0.93783405521555629</v>
      </c>
    </row>
    <row r="28" spans="1:9" x14ac:dyDescent="0.45">
      <c r="A28" s="1">
        <v>3.694</v>
      </c>
      <c r="B28" s="10">
        <v>34.42</v>
      </c>
      <c r="C28" s="7">
        <f t="shared" ref="C28:C29" si="22">B28/50*1000</f>
        <v>688.4</v>
      </c>
      <c r="D28" s="1">
        <v>8.9939999999999998</v>
      </c>
      <c r="E28" s="11">
        <v>13.31</v>
      </c>
      <c r="F28" s="7">
        <f t="shared" ref="F28:F29" si="23">E28/50*1000</f>
        <v>266.2</v>
      </c>
      <c r="G28" s="12">
        <f>A28*C28</f>
        <v>2542.9495999999999</v>
      </c>
      <c r="H28" s="12">
        <f t="shared" si="20"/>
        <v>2394.2028</v>
      </c>
      <c r="I28" s="5">
        <f t="shared" si="21"/>
        <v>0.941506194224219</v>
      </c>
    </row>
    <row r="29" spans="1:9" x14ac:dyDescent="0.45">
      <c r="A29" s="1">
        <v>4.0979999999999999</v>
      </c>
      <c r="B29" s="10">
        <v>30.96</v>
      </c>
      <c r="C29" s="7">
        <f t="shared" si="22"/>
        <v>619.19999999999993</v>
      </c>
      <c r="D29" s="1">
        <v>8.9920000000000009</v>
      </c>
      <c r="E29" s="11">
        <v>13.33</v>
      </c>
      <c r="F29" s="7">
        <f t="shared" si="23"/>
        <v>266.60000000000002</v>
      </c>
      <c r="G29" s="12">
        <f>A29*C29</f>
        <v>2537.4815999999996</v>
      </c>
      <c r="H29" s="12">
        <f t="shared" si="20"/>
        <v>2397.2672000000002</v>
      </c>
      <c r="I29" s="5">
        <f t="shared" si="21"/>
        <v>0.9447426929125321</v>
      </c>
    </row>
    <row r="32" spans="1:9" x14ac:dyDescent="0.45">
      <c r="A32" s="1"/>
      <c r="B32" s="1"/>
      <c r="C32" s="3"/>
      <c r="D32" s="1"/>
      <c r="E32" s="2"/>
      <c r="F32" s="3"/>
      <c r="G32" s="4"/>
      <c r="H32" s="4"/>
      <c r="I32" s="5"/>
    </row>
    <row r="33" spans="1:9" x14ac:dyDescent="0.45">
      <c r="A33" s="1"/>
      <c r="B33" s="1"/>
      <c r="C33" s="3"/>
      <c r="D33" s="1"/>
      <c r="E33" s="2"/>
      <c r="F33" s="3"/>
      <c r="G33" s="4"/>
      <c r="H33" s="4"/>
      <c r="I33" s="5"/>
    </row>
    <row r="34" spans="1:9" x14ac:dyDescent="0.45">
      <c r="A34" s="1"/>
      <c r="B34" s="1"/>
      <c r="C34" s="3"/>
      <c r="D34" s="1"/>
      <c r="E34" s="2"/>
      <c r="F34" s="3"/>
      <c r="G34" s="4"/>
      <c r="H34" s="4"/>
      <c r="I34" s="5"/>
    </row>
    <row r="35" spans="1:9" x14ac:dyDescent="0.45">
      <c r="A35" s="1"/>
      <c r="B35" s="1"/>
      <c r="C35" s="3"/>
      <c r="D35" s="1"/>
      <c r="E35" s="2"/>
      <c r="F35" s="3"/>
      <c r="G35" s="4"/>
      <c r="H35" s="4"/>
      <c r="I35" s="5"/>
    </row>
    <row r="38" spans="1:9" x14ac:dyDescent="0.45">
      <c r="A38" s="1"/>
      <c r="B38" s="1"/>
      <c r="C38" s="3"/>
      <c r="D38" s="1"/>
      <c r="E38" s="2"/>
      <c r="F38" s="3"/>
      <c r="G38" s="4"/>
      <c r="H38" s="4"/>
      <c r="I38" s="5"/>
    </row>
    <row r="39" spans="1:9" x14ac:dyDescent="0.45">
      <c r="A39" s="1"/>
      <c r="B39" s="1"/>
      <c r="C39" s="3"/>
      <c r="D39" s="1"/>
      <c r="E39" s="2"/>
      <c r="F39" s="3"/>
      <c r="G39" s="4"/>
      <c r="H39" s="4"/>
      <c r="I39" s="5"/>
    </row>
    <row r="40" spans="1:9" x14ac:dyDescent="0.45">
      <c r="A40" s="1"/>
      <c r="B40" s="1"/>
      <c r="C40" s="3"/>
      <c r="D40" s="1"/>
      <c r="E40" s="2"/>
      <c r="F40" s="3"/>
      <c r="G40" s="4"/>
      <c r="H40" s="4"/>
      <c r="I40" s="5"/>
    </row>
    <row r="41" spans="1:9" x14ac:dyDescent="0.45">
      <c r="A41" s="1"/>
      <c r="B41" s="1"/>
      <c r="C41" s="3"/>
      <c r="D41" s="1"/>
      <c r="E41" s="2"/>
      <c r="F41" s="3"/>
      <c r="G41" s="4"/>
      <c r="H41" s="4"/>
      <c r="I41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7D3A2-D281-456F-ADB0-55863C805915}">
  <dimension ref="A1:H8"/>
  <sheetViews>
    <sheetView workbookViewId="0">
      <selection activeCell="G8" sqref="G8"/>
    </sheetView>
  </sheetViews>
  <sheetFormatPr defaultRowHeight="14.25" x14ac:dyDescent="0.45"/>
  <cols>
    <col min="7" max="7" width="9.9296875" bestFit="1" customWidth="1"/>
  </cols>
  <sheetData>
    <row r="1" spans="1:8" x14ac:dyDescent="0.45">
      <c r="A1" s="9" t="s">
        <v>11</v>
      </c>
      <c r="B1" s="9"/>
      <c r="D1" s="9" t="s">
        <v>10</v>
      </c>
      <c r="E1" s="9"/>
      <c r="G1" s="9" t="s">
        <v>9</v>
      </c>
      <c r="H1" s="9"/>
    </row>
    <row r="2" spans="1:8" x14ac:dyDescent="0.45">
      <c r="A2" t="s">
        <v>8</v>
      </c>
      <c r="B2" t="s">
        <v>6</v>
      </c>
      <c r="D2" t="s">
        <v>8</v>
      </c>
      <c r="E2" t="s">
        <v>6</v>
      </c>
      <c r="G2" t="s">
        <v>8</v>
      </c>
      <c r="H2" t="s">
        <v>6</v>
      </c>
    </row>
    <row r="3" spans="1:8" x14ac:dyDescent="0.45">
      <c r="A3" s="8">
        <f>'By Loads'!$H2</f>
        <v>101.71019999999999</v>
      </c>
      <c r="B3" s="5">
        <f>'By Loads'!$I2</f>
        <v>0.75196011240565397</v>
      </c>
      <c r="D3" s="8">
        <f>'By Loads'!$H3</f>
        <v>101.87855999999999</v>
      </c>
      <c r="E3" s="5">
        <f>'By Loads'!$I3</f>
        <v>0.7608016997751017</v>
      </c>
      <c r="G3" s="8">
        <f>'By Loads'!$H4</f>
        <v>102.41759999999999</v>
      </c>
      <c r="H3" s="5">
        <f>'By Loads'!$I4</f>
        <v>0.76869591532348136</v>
      </c>
    </row>
    <row r="4" spans="1:8" x14ac:dyDescent="0.45">
      <c r="A4" s="8">
        <f>'By Loads'!$H7</f>
        <v>178.26239999999999</v>
      </c>
      <c r="B4" s="5">
        <f>'By Loads'!$I7</f>
        <v>0.8389894309275221</v>
      </c>
      <c r="D4" s="8">
        <f>'By Loads'!$H8</f>
        <v>178.26239999999999</v>
      </c>
      <c r="E4" s="5">
        <f>'By Loads'!$I8</f>
        <v>0.8402659288490153</v>
      </c>
      <c r="G4" s="8">
        <f>'By Loads'!$H9</f>
        <v>178.08269999999999</v>
      </c>
      <c r="H4" s="5">
        <f>'By Loads'!$I9</f>
        <v>0.83592419904720716</v>
      </c>
    </row>
    <row r="5" spans="1:8" x14ac:dyDescent="0.45">
      <c r="A5" s="8">
        <f>'By Loads'!$H12</f>
        <v>425.21752000000004</v>
      </c>
      <c r="B5" s="5">
        <f>'By Loads'!$I12</f>
        <v>0.90112268648614113</v>
      </c>
      <c r="D5" s="8">
        <f>'By Loads'!$H13</f>
        <v>426.83500000000004</v>
      </c>
      <c r="E5" s="5">
        <f>'By Loads'!$I13</f>
        <v>0.90092742746577537</v>
      </c>
      <c r="G5" s="8">
        <f>'By Loads'!$H14</f>
        <v>427.91332</v>
      </c>
      <c r="H5" s="5">
        <f>'By Loads'!$I14</f>
        <v>0.9076846231174881</v>
      </c>
    </row>
    <row r="6" spans="1:8" x14ac:dyDescent="0.45">
      <c r="A6" s="8">
        <f>'By Loads'!$H17</f>
        <v>857.81472000000008</v>
      </c>
      <c r="B6" s="5">
        <f>'By Loads'!$I17</f>
        <v>0.92393601621308619</v>
      </c>
      <c r="D6" s="8">
        <f>'By Loads'!$H18</f>
        <v>859.1572000000001</v>
      </c>
      <c r="E6" s="5">
        <f>'By Loads'!$I18</f>
        <v>0.92584408276199792</v>
      </c>
      <c r="G6" s="8">
        <f>'By Loads'!$H19</f>
        <v>858.43823999999995</v>
      </c>
      <c r="H6" s="5">
        <f>'By Loads'!$I19</f>
        <v>0.93101050919147554</v>
      </c>
    </row>
    <row r="7" spans="1:8" x14ac:dyDescent="0.45">
      <c r="A7" s="8">
        <f>'By Loads'!$H22</f>
        <v>1390.3933999999999</v>
      </c>
      <c r="B7" s="5">
        <f>'By Loads'!$I22</f>
        <v>0.93039845118436315</v>
      </c>
      <c r="D7" s="8">
        <f>'By Loads'!$H23</f>
        <v>1394.01412</v>
      </c>
      <c r="E7" s="5">
        <f>'By Loads'!$I23</f>
        <v>0.93590154469186737</v>
      </c>
      <c r="G7" s="8">
        <f>'By Loads'!$H24</f>
        <v>1395.8363999999997</v>
      </c>
      <c r="H7" s="5">
        <f>'By Loads'!$I24</f>
        <v>0.9410324200743313</v>
      </c>
    </row>
    <row r="8" spans="1:8" x14ac:dyDescent="0.45">
      <c r="A8" s="8">
        <f>'By Loads'!$H27</f>
        <v>2390.8709999999992</v>
      </c>
      <c r="B8" s="5">
        <f>'By Loads'!$I27</f>
        <v>0.93783405521555629</v>
      </c>
      <c r="D8" s="8">
        <f>'By Loads'!$H28</f>
        <v>2394.2028</v>
      </c>
      <c r="E8" s="5">
        <f>'By Loads'!$I28</f>
        <v>0.941506194224219</v>
      </c>
      <c r="G8" s="8">
        <f>'By Loads'!$H29</f>
        <v>2397.2672000000002</v>
      </c>
      <c r="H8" s="5">
        <f>'By Loads'!$I29</f>
        <v>0.9447426929125321</v>
      </c>
    </row>
  </sheetData>
  <mergeCells count="3">
    <mergeCell ref="A1:B1"/>
    <mergeCell ref="D1:E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By Loads</vt:lpstr>
      <vt:lpstr>By Input</vt:lpstr>
      <vt:lpstr>Efficiency vs 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</dc:creator>
  <cp:lastModifiedBy>Bradley</cp:lastModifiedBy>
  <dcterms:created xsi:type="dcterms:W3CDTF">2019-03-02T22:08:15Z</dcterms:created>
  <dcterms:modified xsi:type="dcterms:W3CDTF">2019-07-18T06:46:36Z</dcterms:modified>
</cp:coreProperties>
</file>