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CougsInSpace\CougSat1-Hardware\"/>
    </mc:Choice>
  </mc:AlternateContent>
  <bookViews>
    <workbookView xWindow="0" yWindow="0" windowWidth="15345" windowHeight="4455" xr2:uid="{00000000-000D-0000-FFFF-FFFF00000000}"/>
  </bookViews>
  <sheets>
    <sheet name="CougSat-1" sheetId="13" r:id="rId1"/>
    <sheet name="Avionics" sheetId="7" r:id="rId2"/>
    <sheet name="Backplane" sheetId="14" r:id="rId3"/>
    <sheet name="EPS" sheetId="9" r:id="rId4"/>
    <sheet name="Payload" sheetId="15" r:id="rId5"/>
    <sheet name="RCS" sheetId="8" r:id="rId6"/>
    <sheet name="Solar Panels" sheetId="16" r:id="rId7"/>
    <sheet name="Structure" sheetId="10" r:id="rId8"/>
  </sheets>
  <calcPr calcId="171027"/>
</workbook>
</file>

<file path=xl/calcChain.xml><?xml version="1.0" encoding="utf-8"?>
<calcChain xmlns="http://schemas.openxmlformats.org/spreadsheetml/2006/main">
  <c r="B6" i="13" l="1"/>
  <c r="D11" i="13"/>
  <c r="E11" i="13" s="1"/>
  <c r="B11" i="13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C5" i="13"/>
  <c r="D7" i="13"/>
  <c r="D9" i="13"/>
  <c r="D6" i="13"/>
  <c r="E6" i="13" s="1"/>
  <c r="D8" i="13"/>
  <c r="D10" i="13"/>
  <c r="D12" i="13"/>
  <c r="D5" i="13" l="1"/>
  <c r="D2" i="16"/>
  <c r="D2" i="15"/>
  <c r="B9" i="13" s="1"/>
  <c r="E9" i="13" s="1"/>
  <c r="D2" i="14"/>
  <c r="B7" i="13" s="1"/>
  <c r="E7" i="13" s="1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3" i="7"/>
  <c r="D2" i="9" l="1"/>
  <c r="B8" i="13" s="1"/>
  <c r="E8" i="13" s="1"/>
  <c r="D2" i="8"/>
  <c r="B10" i="13" s="1"/>
  <c r="D2" i="10"/>
  <c r="B12" i="13" s="1"/>
  <c r="E12" i="13" s="1"/>
  <c r="D2" i="7"/>
  <c r="B5" i="13" l="1"/>
  <c r="E10" i="13"/>
  <c r="E5" i="13"/>
</calcChain>
</file>

<file path=xl/sharedStrings.xml><?xml version="1.0" encoding="utf-8"?>
<sst xmlns="http://schemas.openxmlformats.org/spreadsheetml/2006/main" count="62" uniqueCount="25">
  <si>
    <t>ADCS</t>
  </si>
  <si>
    <t>IHU</t>
  </si>
  <si>
    <t>RCS</t>
  </si>
  <si>
    <t>CougSat-1 Mass Allocation</t>
  </si>
  <si>
    <t>This sheet determines the mass of systems that make up the satellite</t>
  </si>
  <si>
    <t>Part</t>
  </si>
  <si>
    <t>Mass</t>
  </si>
  <si>
    <t>Quantity</t>
  </si>
  <si>
    <t>Total Mass</t>
  </si>
  <si>
    <t>Avionics Board</t>
  </si>
  <si>
    <t>CougSat-1</t>
  </si>
  <si>
    <t>Avionics</t>
  </si>
  <si>
    <t>Structure</t>
  </si>
  <si>
    <t>Allocated Mass</t>
  </si>
  <si>
    <t>Success</t>
  </si>
  <si>
    <t>EPS</t>
  </si>
  <si>
    <t>Allocated %</t>
  </si>
  <si>
    <t>Payload</t>
  </si>
  <si>
    <t>Backplane</t>
  </si>
  <si>
    <t>PCB</t>
  </si>
  <si>
    <t>SODIMM Socket</t>
  </si>
  <si>
    <t>Battery 18650</t>
  </si>
  <si>
    <t>Solar Panels</t>
  </si>
  <si>
    <t>Solar Cell</t>
  </si>
  <si>
    <t>Arducam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</si>
</sst>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g&quot;"/>
    <numFmt numFmtId="165" formatCode="0.0\ &quot;g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9" fontId="0" fillId="0" borderId="0" xfId="1" applyFont="1"/>
    <xf numFmtId="9" fontId="1" fillId="0" borderId="1" xfId="1" applyFont="1" applyBorder="1"/>
    <xf numFmtId="164" fontId="1" fillId="0" borderId="1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5" fontId="1" fillId="0" borderId="1" xfId="0" applyNumberFormat="1" applyFon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76865"/>
      <color rgb="FFFF9FC7"/>
      <color rgb="FFE47BD1"/>
      <color rgb="FFD6B76F"/>
      <color rgb="FFEAE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pane ySplit="5" topLeftCell="A6" activePane="bottomLeft" state="frozen"/>
      <selection pane="bottomLeft" activeCell="F14" sqref="F14"/>
    </sheetView>
  </sheetViews>
  <sheetFormatPr defaultColWidth="14.5703125" defaultRowHeight="15" x14ac:dyDescent="0.25"/>
  <cols>
    <col min="1" max="1" width="14.5703125" style="1"/>
    <col min="2" max="2" width="14.5703125" style="4"/>
    <col min="3" max="3" width="14.5703125" style="5"/>
    <col min="4" max="4" width="14.5703125" style="4"/>
    <col min="5" max="5" width="14.5703125" style="9"/>
    <col min="6" max="16384" width="14.5703125" style="1"/>
  </cols>
  <sheetData>
    <row r="1" spans="1:5" ht="28.5" x14ac:dyDescent="0.45">
      <c r="A1" s="12" t="s">
        <v>3</v>
      </c>
      <c r="B1" s="12"/>
      <c r="C1" s="12"/>
      <c r="D1" s="12"/>
      <c r="E1" s="12"/>
    </row>
    <row r="2" spans="1:5" x14ac:dyDescent="0.25">
      <c r="A2" s="13" t="s">
        <v>4</v>
      </c>
      <c r="B2" s="13"/>
      <c r="C2" s="13"/>
      <c r="D2" s="13"/>
      <c r="E2" s="13"/>
    </row>
    <row r="4" spans="1:5" x14ac:dyDescent="0.25">
      <c r="A4" s="2" t="s">
        <v>5</v>
      </c>
      <c r="B4" s="3" t="s">
        <v>6</v>
      </c>
      <c r="C4" s="6" t="s">
        <v>16</v>
      </c>
      <c r="D4" s="3" t="s">
        <v>13</v>
      </c>
      <c r="E4" s="7" t="s">
        <v>14</v>
      </c>
    </row>
    <row r="5" spans="1:5" x14ac:dyDescent="0.25">
      <c r="A5" s="1" t="s">
        <v>10</v>
      </c>
      <c r="B5" s="4">
        <f>SUM(B6:B122)</f>
        <v>355.32000000000005</v>
      </c>
      <c r="C5" s="5">
        <f>SUM(C6:C122)</f>
        <v>1</v>
      </c>
      <c r="D5" s="4">
        <f>SUM(D6:D122)</f>
        <v>1330</v>
      </c>
      <c r="E5" s="8" t="str">
        <f t="shared" ref="E5:E12" si="0">IF(B5&lt;D5, "Yes", (B5-D5)/D5)</f>
        <v>Yes</v>
      </c>
    </row>
    <row r="6" spans="1:5" x14ac:dyDescent="0.25">
      <c r="A6" s="1" t="s">
        <v>11</v>
      </c>
      <c r="B6" s="4">
        <f>Avionics!D2</f>
        <v>18.099999999999998</v>
      </c>
      <c r="C6" s="5">
        <v>0.2</v>
      </c>
      <c r="D6" s="4">
        <f t="shared" ref="D6:D12" si="1">C6*1330</f>
        <v>266</v>
      </c>
      <c r="E6" s="8" t="str">
        <f t="shared" si="0"/>
        <v>Yes</v>
      </c>
    </row>
    <row r="7" spans="1:5" x14ac:dyDescent="0.25">
      <c r="A7" s="1" t="s">
        <v>18</v>
      </c>
      <c r="B7" s="4">
        <f>Backplane!D2</f>
        <v>45.62</v>
      </c>
      <c r="C7" s="5">
        <v>0.05</v>
      </c>
      <c r="D7" s="4">
        <f t="shared" si="1"/>
        <v>66.5</v>
      </c>
      <c r="E7" s="8" t="str">
        <f t="shared" si="0"/>
        <v>Yes</v>
      </c>
    </row>
    <row r="8" spans="1:5" x14ac:dyDescent="0.25">
      <c r="A8" s="1" t="s">
        <v>15</v>
      </c>
      <c r="B8" s="4">
        <f>EPS!D2</f>
        <v>126</v>
      </c>
      <c r="C8" s="5">
        <v>0.15</v>
      </c>
      <c r="D8" s="4">
        <f t="shared" si="1"/>
        <v>199.5</v>
      </c>
      <c r="E8" s="8" t="str">
        <f t="shared" si="0"/>
        <v>Yes</v>
      </c>
    </row>
    <row r="9" spans="1:5" x14ac:dyDescent="0.25">
      <c r="A9" s="1" t="s">
        <v>17</v>
      </c>
      <c r="B9" s="4">
        <f>Payload!D2</f>
        <v>76</v>
      </c>
      <c r="C9" s="5">
        <v>0.15</v>
      </c>
      <c r="D9" s="4">
        <f t="shared" si="1"/>
        <v>199.5</v>
      </c>
      <c r="E9" s="8" t="str">
        <f t="shared" si="0"/>
        <v>Yes</v>
      </c>
    </row>
    <row r="10" spans="1:5" x14ac:dyDescent="0.25">
      <c r="A10" s="1" t="s">
        <v>2</v>
      </c>
      <c r="B10" s="4">
        <f>RCS!D2</f>
        <v>16</v>
      </c>
      <c r="C10" s="5">
        <v>0.1</v>
      </c>
      <c r="D10" s="4">
        <f t="shared" si="1"/>
        <v>133</v>
      </c>
      <c r="E10" s="8" t="str">
        <f t="shared" si="0"/>
        <v>Yes</v>
      </c>
    </row>
    <row r="11" spans="1:5" x14ac:dyDescent="0.25">
      <c r="A11" s="1" t="s">
        <v>22</v>
      </c>
      <c r="B11" s="4">
        <f>'Solar Panels'!D2</f>
        <v>73.599999999999994</v>
      </c>
      <c r="C11" s="5">
        <v>0.1</v>
      </c>
      <c r="D11" s="4">
        <f t="shared" si="1"/>
        <v>133</v>
      </c>
      <c r="E11" s="9" t="str">
        <f t="shared" si="0"/>
        <v>Yes</v>
      </c>
    </row>
    <row r="12" spans="1:5" x14ac:dyDescent="0.25">
      <c r="A12" s="1" t="s">
        <v>12</v>
      </c>
      <c r="B12" s="4">
        <f>Structure!D2</f>
        <v>0</v>
      </c>
      <c r="C12" s="5">
        <v>0.25</v>
      </c>
      <c r="D12" s="4">
        <f t="shared" si="1"/>
        <v>332.5</v>
      </c>
      <c r="E12" s="8" t="str">
        <f t="shared" si="0"/>
        <v>Yes</v>
      </c>
    </row>
  </sheetData>
  <sortState ref="A6:E12">
    <sortCondition ref="A6"/>
  </sortState>
  <mergeCells count="2">
    <mergeCell ref="A1:E1"/>
    <mergeCell ref="A2:E2"/>
  </mergeCells>
  <conditionalFormatting sqref="E5:E122">
    <cfRule type="cellIs" dxfId="3" priority="4" operator="equal">
      <formula>"Yes"</formula>
    </cfRule>
    <cfRule type="cellIs" dxfId="2" priority="5" operator="greaterThan">
      <formula>0</formula>
    </cfRule>
  </conditionalFormatting>
  <conditionalFormatting sqref="C5:C6">
    <cfRule type="cellIs" priority="3" operator="greaterThan">
      <formula>1</formula>
    </cfRule>
  </conditionalFormatting>
  <conditionalFormatting sqref="D6:D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0"/>
  <sheetViews>
    <sheetView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width="14.140625" bestFit="1" customWidth="1"/>
    <col min="2" max="2" width="6" style="11" bestFit="1" customWidth="1"/>
    <col min="3" max="3" width="8.7109375" bestFit="1" customWidth="1"/>
    <col min="4" max="4" width="10.42578125" style="11" bestFit="1" customWidth="1"/>
  </cols>
  <sheetData>
    <row r="1" spans="1:4" x14ac:dyDescent="0.25">
      <c r="A1" s="2" t="s">
        <v>5</v>
      </c>
      <c r="B1" s="10" t="s">
        <v>6</v>
      </c>
      <c r="C1" s="2" t="s">
        <v>7</v>
      </c>
      <c r="D1" s="10" t="s">
        <v>8</v>
      </c>
    </row>
    <row r="2" spans="1:4" x14ac:dyDescent="0.25">
      <c r="A2" t="s">
        <v>9</v>
      </c>
      <c r="D2" s="11">
        <f>SUM(D3:D120)</f>
        <v>18.099999999999998</v>
      </c>
    </row>
    <row r="3" spans="1:4" x14ac:dyDescent="0.25">
      <c r="A3" t="s">
        <v>1</v>
      </c>
      <c r="B3" s="11">
        <v>1.4</v>
      </c>
      <c r="C3">
        <v>1</v>
      </c>
      <c r="D3" s="11">
        <f>IF(B3*C3&lt;&gt;0,B3*C3,"")</f>
        <v>1.4</v>
      </c>
    </row>
    <row r="4" spans="1:4" x14ac:dyDescent="0.25">
      <c r="A4" t="s">
        <v>19</v>
      </c>
      <c r="B4" s="11">
        <v>16</v>
      </c>
      <c r="C4">
        <v>1</v>
      </c>
      <c r="D4" s="11">
        <f t="shared" ref="D4:D67" si="0">IF(B4*C4&lt;&gt;0,B4*C4,"")</f>
        <v>16</v>
      </c>
    </row>
    <row r="5" spans="1:4" x14ac:dyDescent="0.25">
      <c r="A5" t="s">
        <v>0</v>
      </c>
      <c r="B5" s="11">
        <v>0.7</v>
      </c>
      <c r="C5">
        <v>1</v>
      </c>
      <c r="D5" s="11">
        <f t="shared" si="0"/>
        <v>0.7</v>
      </c>
    </row>
    <row r="6" spans="1:4" x14ac:dyDescent="0.25">
      <c r="D6" s="11" t="str">
        <f t="shared" si="0"/>
        <v/>
      </c>
    </row>
    <row r="7" spans="1:4" x14ac:dyDescent="0.25">
      <c r="D7" s="11" t="str">
        <f t="shared" si="0"/>
        <v/>
      </c>
    </row>
    <row r="8" spans="1:4" x14ac:dyDescent="0.25">
      <c r="D8" s="11" t="str">
        <f t="shared" si="0"/>
        <v/>
      </c>
    </row>
    <row r="9" spans="1:4" x14ac:dyDescent="0.25">
      <c r="D9" s="11" t="str">
        <f t="shared" si="0"/>
        <v/>
      </c>
    </row>
    <row r="10" spans="1:4" x14ac:dyDescent="0.25">
      <c r="D10" s="11" t="str">
        <f t="shared" si="0"/>
        <v/>
      </c>
    </row>
    <row r="11" spans="1:4" x14ac:dyDescent="0.25">
      <c r="D11" s="11" t="str">
        <f t="shared" si="0"/>
        <v/>
      </c>
    </row>
    <row r="12" spans="1:4" x14ac:dyDescent="0.25">
      <c r="D12" s="11" t="str">
        <f t="shared" si="0"/>
        <v/>
      </c>
    </row>
    <row r="13" spans="1:4" x14ac:dyDescent="0.25">
      <c r="D13" s="11" t="str">
        <f t="shared" si="0"/>
        <v/>
      </c>
    </row>
    <row r="14" spans="1:4" x14ac:dyDescent="0.25">
      <c r="D14" s="11" t="str">
        <f t="shared" si="0"/>
        <v/>
      </c>
    </row>
    <row r="15" spans="1:4" x14ac:dyDescent="0.25">
      <c r="D15" s="11" t="str">
        <f t="shared" si="0"/>
        <v/>
      </c>
    </row>
    <row r="16" spans="1:4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20" si="1">IF(B68*C68&lt;&gt;0,B68*C68,"")</f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</sheetData>
  <conditionalFormatting sqref="D3:D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37A6-45E6-4227-AAB1-18203797214E}">
  <dimension ref="A1:D120"/>
  <sheetViews>
    <sheetView workbookViewId="0">
      <pane ySplit="2" topLeftCell="A3" activePane="bottomLeft" state="frozen"/>
      <selection pane="bottomLeft" activeCell="D1" activeCellId="1" sqref="B1:B1048576 D1:D1048576"/>
    </sheetView>
  </sheetViews>
  <sheetFormatPr defaultRowHeight="15" x14ac:dyDescent="0.25"/>
  <cols>
    <col min="1" max="1" width="15.140625" style="1" bestFit="1" customWidth="1"/>
    <col min="2" max="2" width="6" style="11" bestFit="1" customWidth="1"/>
    <col min="3" max="3" width="8.7109375" style="1" bestFit="1" customWidth="1"/>
    <col min="4" max="4" width="10.42578125" style="11" bestFit="1" customWidth="1"/>
    <col min="5" max="16384" width="9.140625" style="1"/>
  </cols>
  <sheetData>
    <row r="1" spans="1:4" x14ac:dyDescent="0.25">
      <c r="A1" s="2" t="s">
        <v>5</v>
      </c>
      <c r="B1" s="10" t="s">
        <v>6</v>
      </c>
      <c r="C1" s="2" t="s">
        <v>7</v>
      </c>
      <c r="D1" s="10" t="s">
        <v>8</v>
      </c>
    </row>
    <row r="2" spans="1:4" x14ac:dyDescent="0.25">
      <c r="A2" s="1" t="s">
        <v>18</v>
      </c>
      <c r="D2" s="11">
        <f>SUM(D3:D120)</f>
        <v>45.62</v>
      </c>
    </row>
    <row r="3" spans="1:4" x14ac:dyDescent="0.25">
      <c r="A3" s="1" t="s">
        <v>19</v>
      </c>
      <c r="B3" s="11">
        <v>17</v>
      </c>
      <c r="C3" s="1">
        <v>1</v>
      </c>
      <c r="D3" s="11">
        <f>IF(B3*C3&lt;&gt;0,B3*C3,"")</f>
        <v>17</v>
      </c>
    </row>
    <row r="4" spans="1:4" x14ac:dyDescent="0.25">
      <c r="A4" s="1" t="s">
        <v>20</v>
      </c>
      <c r="B4" s="11">
        <v>4.7699999999999996</v>
      </c>
      <c r="C4" s="1">
        <v>6</v>
      </c>
      <c r="D4" s="11">
        <f t="shared" ref="D4:D67" si="0">IF(B4*C4&lt;&gt;0,B4*C4,"")</f>
        <v>28.619999999999997</v>
      </c>
    </row>
    <row r="5" spans="1:4" x14ac:dyDescent="0.25">
      <c r="D5" s="11" t="str">
        <f t="shared" si="0"/>
        <v/>
      </c>
    </row>
    <row r="6" spans="1:4" x14ac:dyDescent="0.25">
      <c r="D6" s="11" t="str">
        <f t="shared" si="0"/>
        <v/>
      </c>
    </row>
    <row r="7" spans="1:4" x14ac:dyDescent="0.25">
      <c r="D7" s="11" t="str">
        <f t="shared" si="0"/>
        <v/>
      </c>
    </row>
    <row r="8" spans="1:4" x14ac:dyDescent="0.25">
      <c r="D8" s="11" t="str">
        <f t="shared" si="0"/>
        <v/>
      </c>
    </row>
    <row r="9" spans="1:4" x14ac:dyDescent="0.25">
      <c r="D9" s="11" t="str">
        <f t="shared" si="0"/>
        <v/>
      </c>
    </row>
    <row r="10" spans="1:4" x14ac:dyDescent="0.25">
      <c r="D10" s="11" t="str">
        <f t="shared" si="0"/>
        <v/>
      </c>
    </row>
    <row r="11" spans="1:4" x14ac:dyDescent="0.25">
      <c r="D11" s="11" t="str">
        <f t="shared" si="0"/>
        <v/>
      </c>
    </row>
    <row r="12" spans="1:4" x14ac:dyDescent="0.25">
      <c r="D12" s="11" t="str">
        <f t="shared" si="0"/>
        <v/>
      </c>
    </row>
    <row r="13" spans="1:4" x14ac:dyDescent="0.25">
      <c r="D13" s="11" t="str">
        <f t="shared" si="0"/>
        <v/>
      </c>
    </row>
    <row r="14" spans="1:4" x14ac:dyDescent="0.25">
      <c r="D14" s="11" t="str">
        <f t="shared" si="0"/>
        <v/>
      </c>
    </row>
    <row r="15" spans="1:4" x14ac:dyDescent="0.25">
      <c r="D15" s="11" t="str">
        <f t="shared" si="0"/>
        <v/>
      </c>
    </row>
    <row r="16" spans="1:4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20" si="1">IF(B68*C68&lt;&gt;0,B68*C68,"")</f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</sheetData>
  <conditionalFormatting sqref="D3:D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0"/>
  <sheetViews>
    <sheetView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14.140625" style="1" bestFit="1" customWidth="1"/>
    <col min="2" max="2" width="6" style="11" bestFit="1" customWidth="1"/>
    <col min="3" max="3" width="8.7109375" style="1" bestFit="1" customWidth="1"/>
    <col min="4" max="4" width="10.42578125" style="11" bestFit="1" customWidth="1"/>
    <col min="5" max="16384" width="9.140625" style="1"/>
  </cols>
  <sheetData>
    <row r="1" spans="1:4" x14ac:dyDescent="0.25">
      <c r="A1" s="2" t="s">
        <v>5</v>
      </c>
      <c r="B1" s="10" t="s">
        <v>6</v>
      </c>
      <c r="C1" s="2" t="s">
        <v>7</v>
      </c>
      <c r="D1" s="10" t="s">
        <v>8</v>
      </c>
    </row>
    <row r="2" spans="1:4" x14ac:dyDescent="0.25">
      <c r="A2" s="1" t="s">
        <v>15</v>
      </c>
      <c r="D2" s="11">
        <f>SUM(D3:D120)</f>
        <v>126</v>
      </c>
    </row>
    <row r="3" spans="1:4" x14ac:dyDescent="0.25">
      <c r="A3" s="1" t="s">
        <v>19</v>
      </c>
      <c r="B3" s="11">
        <v>16</v>
      </c>
      <c r="C3" s="1">
        <v>2</v>
      </c>
      <c r="D3" s="11">
        <f>IF(B3*C3&lt;&gt;0,B3*C3,"")</f>
        <v>32</v>
      </c>
    </row>
    <row r="4" spans="1:4" x14ac:dyDescent="0.25">
      <c r="A4" s="1" t="s">
        <v>21</v>
      </c>
      <c r="B4" s="11">
        <v>47</v>
      </c>
      <c r="C4" s="1">
        <v>2</v>
      </c>
      <c r="D4" s="11">
        <f t="shared" ref="D4:D67" si="0">IF(B4*C4&lt;&gt;0,B4*C4,"")</f>
        <v>94</v>
      </c>
    </row>
    <row r="5" spans="1:4" x14ac:dyDescent="0.25">
      <c r="D5" s="11" t="str">
        <f t="shared" si="0"/>
        <v/>
      </c>
    </row>
    <row r="6" spans="1:4" x14ac:dyDescent="0.25">
      <c r="D6" s="11" t="str">
        <f t="shared" si="0"/>
        <v/>
      </c>
    </row>
    <row r="7" spans="1:4" x14ac:dyDescent="0.25">
      <c r="D7" s="11" t="str">
        <f t="shared" si="0"/>
        <v/>
      </c>
    </row>
    <row r="8" spans="1:4" x14ac:dyDescent="0.25">
      <c r="D8" s="11" t="str">
        <f t="shared" si="0"/>
        <v/>
      </c>
    </row>
    <row r="9" spans="1:4" x14ac:dyDescent="0.25">
      <c r="D9" s="11" t="str">
        <f t="shared" si="0"/>
        <v/>
      </c>
    </row>
    <row r="10" spans="1:4" x14ac:dyDescent="0.25">
      <c r="D10" s="11" t="str">
        <f t="shared" si="0"/>
        <v/>
      </c>
    </row>
    <row r="11" spans="1:4" x14ac:dyDescent="0.25">
      <c r="D11" s="11" t="str">
        <f t="shared" si="0"/>
        <v/>
      </c>
    </row>
    <row r="12" spans="1:4" x14ac:dyDescent="0.25">
      <c r="D12" s="11" t="str">
        <f t="shared" si="0"/>
        <v/>
      </c>
    </row>
    <row r="13" spans="1:4" x14ac:dyDescent="0.25">
      <c r="D13" s="11" t="str">
        <f t="shared" si="0"/>
        <v/>
      </c>
    </row>
    <row r="14" spans="1:4" x14ac:dyDescent="0.25">
      <c r="D14" s="11" t="str">
        <f t="shared" si="0"/>
        <v/>
      </c>
    </row>
    <row r="15" spans="1:4" x14ac:dyDescent="0.25">
      <c r="D15" s="11" t="str">
        <f t="shared" si="0"/>
        <v/>
      </c>
    </row>
    <row r="16" spans="1:4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20" si="1">IF(B68*C68&lt;&gt;0,B68*C68,"")</f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</sheetData>
  <conditionalFormatting sqref="D3:D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1352-056E-4E48-A0AE-DAE6CF4BD490}">
  <dimension ref="A1:D120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5.140625" style="1" bestFit="1" customWidth="1"/>
    <col min="2" max="2" width="6" style="11" bestFit="1" customWidth="1"/>
    <col min="3" max="3" width="8.7109375" style="1" bestFit="1" customWidth="1"/>
    <col min="4" max="4" width="10.42578125" style="11" bestFit="1" customWidth="1"/>
    <col min="5" max="16384" width="9.140625" style="1"/>
  </cols>
  <sheetData>
    <row r="1" spans="1:4" x14ac:dyDescent="0.25">
      <c r="A1" s="2" t="s">
        <v>5</v>
      </c>
      <c r="B1" s="10" t="s">
        <v>6</v>
      </c>
      <c r="C1" s="2" t="s">
        <v>7</v>
      </c>
      <c r="D1" s="10" t="s">
        <v>8</v>
      </c>
    </row>
    <row r="2" spans="1:4" x14ac:dyDescent="0.25">
      <c r="A2" s="1" t="s">
        <v>17</v>
      </c>
      <c r="D2" s="11">
        <f>SUM(D3:D120)</f>
        <v>76</v>
      </c>
    </row>
    <row r="3" spans="1:4" x14ac:dyDescent="0.25">
      <c r="A3" s="1" t="s">
        <v>19</v>
      </c>
      <c r="B3" s="11">
        <v>16</v>
      </c>
      <c r="C3" s="1">
        <v>1</v>
      </c>
      <c r="D3" s="11">
        <f>IF(B3*C3&lt;&gt;0,B3*C3,"")</f>
        <v>16</v>
      </c>
    </row>
    <row r="4" spans="1:4" x14ac:dyDescent="0.25">
      <c r="A4" s="1" t="s">
        <v>24</v>
      </c>
      <c r="B4" s="11">
        <v>20</v>
      </c>
      <c r="C4" s="1">
        <v>3</v>
      </c>
      <c r="D4" s="11">
        <f t="shared" ref="D4:D67" si="0">IF(B4*C4&lt;&gt;0,B4*C4,"")</f>
        <v>60</v>
      </c>
    </row>
    <row r="5" spans="1:4" x14ac:dyDescent="0.25">
      <c r="D5" s="11" t="str">
        <f t="shared" si="0"/>
        <v/>
      </c>
    </row>
    <row r="6" spans="1:4" x14ac:dyDescent="0.25">
      <c r="D6" s="11" t="str">
        <f t="shared" si="0"/>
        <v/>
      </c>
    </row>
    <row r="7" spans="1:4" x14ac:dyDescent="0.25">
      <c r="D7" s="11" t="str">
        <f t="shared" si="0"/>
        <v/>
      </c>
    </row>
    <row r="8" spans="1:4" x14ac:dyDescent="0.25">
      <c r="D8" s="11" t="str">
        <f t="shared" si="0"/>
        <v/>
      </c>
    </row>
    <row r="9" spans="1:4" x14ac:dyDescent="0.25">
      <c r="D9" s="11" t="str">
        <f t="shared" si="0"/>
        <v/>
      </c>
    </row>
    <row r="10" spans="1:4" x14ac:dyDescent="0.25">
      <c r="D10" s="11" t="str">
        <f t="shared" si="0"/>
        <v/>
      </c>
    </row>
    <row r="11" spans="1:4" x14ac:dyDescent="0.25">
      <c r="D11" s="11" t="str">
        <f t="shared" si="0"/>
        <v/>
      </c>
    </row>
    <row r="12" spans="1:4" x14ac:dyDescent="0.25">
      <c r="D12" s="11" t="str">
        <f t="shared" si="0"/>
        <v/>
      </c>
    </row>
    <row r="13" spans="1:4" x14ac:dyDescent="0.25">
      <c r="D13" s="11" t="str">
        <f t="shared" si="0"/>
        <v/>
      </c>
    </row>
    <row r="14" spans="1:4" x14ac:dyDescent="0.25">
      <c r="D14" s="11" t="str">
        <f t="shared" si="0"/>
        <v/>
      </c>
    </row>
    <row r="15" spans="1:4" x14ac:dyDescent="0.25">
      <c r="D15" s="11" t="str">
        <f t="shared" si="0"/>
        <v/>
      </c>
    </row>
    <row r="16" spans="1:4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20" si="1">IF(B68*C68&lt;&gt;0,B68*C68,"")</f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</sheetData>
  <conditionalFormatting sqref="D3:D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0"/>
  <sheetViews>
    <sheetView workbookViewId="0">
      <pane ySplit="2" topLeftCell="A3" activePane="bottomLeft" state="frozen"/>
      <selection pane="bottomLeft" activeCell="D1" activeCellId="1" sqref="B1:B1048576 D1:D1048576"/>
    </sheetView>
  </sheetViews>
  <sheetFormatPr defaultRowHeight="15" x14ac:dyDescent="0.25"/>
  <cols>
    <col min="1" max="1" width="14.140625" style="1" bestFit="1" customWidth="1"/>
    <col min="2" max="2" width="6" style="11" bestFit="1" customWidth="1"/>
    <col min="3" max="3" width="8.7109375" style="1" bestFit="1" customWidth="1"/>
    <col min="4" max="4" width="10.42578125" style="11" bestFit="1" customWidth="1"/>
    <col min="5" max="16384" width="9.140625" style="1"/>
  </cols>
  <sheetData>
    <row r="1" spans="1:4" x14ac:dyDescent="0.25">
      <c r="A1" s="2" t="s">
        <v>5</v>
      </c>
      <c r="B1" s="10" t="s">
        <v>6</v>
      </c>
      <c r="C1" s="2" t="s">
        <v>7</v>
      </c>
      <c r="D1" s="10" t="s">
        <v>8</v>
      </c>
    </row>
    <row r="2" spans="1:4" x14ac:dyDescent="0.25">
      <c r="A2" s="1" t="s">
        <v>2</v>
      </c>
      <c r="D2" s="11">
        <f>SUM(D3:D120)</f>
        <v>16</v>
      </c>
    </row>
    <row r="3" spans="1:4" x14ac:dyDescent="0.25">
      <c r="A3" s="1" t="s">
        <v>19</v>
      </c>
      <c r="B3" s="11">
        <v>16</v>
      </c>
      <c r="C3" s="1">
        <v>1</v>
      </c>
      <c r="D3" s="11">
        <f>IF(B3*C3&lt;&gt;0,B3*C3,"")</f>
        <v>16</v>
      </c>
    </row>
    <row r="4" spans="1:4" x14ac:dyDescent="0.25">
      <c r="D4" s="11" t="str">
        <f t="shared" ref="D4:D67" si="0">IF(B4*C4&lt;&gt;0,B4*C4,"")</f>
        <v/>
      </c>
    </row>
    <row r="5" spans="1:4" x14ac:dyDescent="0.25">
      <c r="D5" s="11" t="str">
        <f t="shared" si="0"/>
        <v/>
      </c>
    </row>
    <row r="6" spans="1:4" x14ac:dyDescent="0.25">
      <c r="D6" s="11" t="str">
        <f t="shared" si="0"/>
        <v/>
      </c>
    </row>
    <row r="7" spans="1:4" x14ac:dyDescent="0.25">
      <c r="D7" s="11" t="str">
        <f t="shared" si="0"/>
        <v/>
      </c>
    </row>
    <row r="8" spans="1:4" x14ac:dyDescent="0.25">
      <c r="D8" s="11" t="str">
        <f t="shared" si="0"/>
        <v/>
      </c>
    </row>
    <row r="9" spans="1:4" x14ac:dyDescent="0.25">
      <c r="D9" s="11" t="str">
        <f t="shared" si="0"/>
        <v/>
      </c>
    </row>
    <row r="10" spans="1:4" x14ac:dyDescent="0.25">
      <c r="D10" s="11" t="str">
        <f t="shared" si="0"/>
        <v/>
      </c>
    </row>
    <row r="11" spans="1:4" x14ac:dyDescent="0.25">
      <c r="D11" s="11" t="str">
        <f t="shared" si="0"/>
        <v/>
      </c>
    </row>
    <row r="12" spans="1:4" x14ac:dyDescent="0.25">
      <c r="D12" s="11" t="str">
        <f t="shared" si="0"/>
        <v/>
      </c>
    </row>
    <row r="13" spans="1:4" x14ac:dyDescent="0.25">
      <c r="D13" s="11" t="str">
        <f t="shared" si="0"/>
        <v/>
      </c>
    </row>
    <row r="14" spans="1:4" x14ac:dyDescent="0.25">
      <c r="D14" s="11" t="str">
        <f t="shared" si="0"/>
        <v/>
      </c>
    </row>
    <row r="15" spans="1:4" x14ac:dyDescent="0.25">
      <c r="D15" s="11" t="str">
        <f t="shared" si="0"/>
        <v/>
      </c>
    </row>
    <row r="16" spans="1:4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20" si="1">IF(B68*C68&lt;&gt;0,B68*C68,"")</f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</sheetData>
  <conditionalFormatting sqref="D3:D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149C-3C0F-4E6B-978F-DC9D1CACCEAD}">
  <dimension ref="A1:D120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14.140625" style="1" bestFit="1" customWidth="1"/>
    <col min="2" max="2" width="6" style="11" bestFit="1" customWidth="1"/>
    <col min="3" max="3" width="8.7109375" style="1" bestFit="1" customWidth="1"/>
    <col min="4" max="4" width="10.42578125" style="11" bestFit="1" customWidth="1"/>
    <col min="5" max="16384" width="9.140625" style="1"/>
  </cols>
  <sheetData>
    <row r="1" spans="1:4" x14ac:dyDescent="0.25">
      <c r="A1" s="2" t="s">
        <v>5</v>
      </c>
      <c r="B1" s="10" t="s">
        <v>6</v>
      </c>
      <c r="C1" s="2" t="s">
        <v>7</v>
      </c>
      <c r="D1" s="10" t="s">
        <v>8</v>
      </c>
    </row>
    <row r="2" spans="1:4" x14ac:dyDescent="0.25">
      <c r="A2" s="1" t="s">
        <v>22</v>
      </c>
      <c r="D2" s="11">
        <f>SUM(D3:D120)</f>
        <v>73.599999999999994</v>
      </c>
    </row>
    <row r="3" spans="1:4" x14ac:dyDescent="0.25">
      <c r="A3" s="1" t="s">
        <v>19</v>
      </c>
      <c r="B3" s="11">
        <v>13</v>
      </c>
      <c r="C3" s="1">
        <v>4</v>
      </c>
      <c r="D3" s="11">
        <f>IF(B3*C3&lt;&gt;0,B3*C3,"")</f>
        <v>52</v>
      </c>
    </row>
    <row r="4" spans="1:4" x14ac:dyDescent="0.25">
      <c r="A4" s="1" t="s">
        <v>23</v>
      </c>
      <c r="B4" s="11">
        <v>2.7</v>
      </c>
      <c r="C4" s="1">
        <v>8</v>
      </c>
      <c r="D4" s="11">
        <f t="shared" ref="D4:D67" si="0">IF(B4*C4&lt;&gt;0,B4*C4,"")</f>
        <v>21.6</v>
      </c>
    </row>
    <row r="5" spans="1:4" x14ac:dyDescent="0.25">
      <c r="D5" s="11" t="str">
        <f t="shared" si="0"/>
        <v/>
      </c>
    </row>
    <row r="6" spans="1:4" x14ac:dyDescent="0.25">
      <c r="D6" s="11" t="str">
        <f t="shared" si="0"/>
        <v/>
      </c>
    </row>
    <row r="7" spans="1:4" x14ac:dyDescent="0.25">
      <c r="D7" s="11" t="str">
        <f t="shared" si="0"/>
        <v/>
      </c>
    </row>
    <row r="8" spans="1:4" x14ac:dyDescent="0.25">
      <c r="D8" s="11" t="str">
        <f t="shared" si="0"/>
        <v/>
      </c>
    </row>
    <row r="9" spans="1:4" x14ac:dyDescent="0.25">
      <c r="D9" s="11" t="str">
        <f t="shared" si="0"/>
        <v/>
      </c>
    </row>
    <row r="10" spans="1:4" x14ac:dyDescent="0.25">
      <c r="D10" s="11" t="str">
        <f t="shared" si="0"/>
        <v/>
      </c>
    </row>
    <row r="11" spans="1:4" x14ac:dyDescent="0.25">
      <c r="D11" s="11" t="str">
        <f t="shared" si="0"/>
        <v/>
      </c>
    </row>
    <row r="12" spans="1:4" x14ac:dyDescent="0.25">
      <c r="D12" s="11" t="str">
        <f t="shared" si="0"/>
        <v/>
      </c>
    </row>
    <row r="13" spans="1:4" x14ac:dyDescent="0.25">
      <c r="D13" s="11" t="str">
        <f t="shared" si="0"/>
        <v/>
      </c>
    </row>
    <row r="14" spans="1:4" x14ac:dyDescent="0.25">
      <c r="D14" s="11" t="str">
        <f t="shared" si="0"/>
        <v/>
      </c>
    </row>
    <row r="15" spans="1:4" x14ac:dyDescent="0.25">
      <c r="D15" s="11" t="str">
        <f t="shared" si="0"/>
        <v/>
      </c>
    </row>
    <row r="16" spans="1:4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20" si="1">IF(B68*C68&lt;&gt;0,B68*C68,"")</f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</sheetData>
  <conditionalFormatting sqref="D3:D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0"/>
  <sheetViews>
    <sheetView workbookViewId="0">
      <pane ySplit="2" topLeftCell="A3" activePane="bottomLeft" state="frozen"/>
      <selection pane="bottomLeft" activeCell="D1" activeCellId="1" sqref="B1:B1048576 D1:D1048576"/>
    </sheetView>
  </sheetViews>
  <sheetFormatPr defaultRowHeight="15" x14ac:dyDescent="0.25"/>
  <cols>
    <col min="1" max="1" width="14.140625" style="1" bestFit="1" customWidth="1"/>
    <col min="2" max="2" width="5.5703125" style="11" bestFit="1" customWidth="1"/>
    <col min="3" max="3" width="8.7109375" style="1" bestFit="1" customWidth="1"/>
    <col min="4" max="4" width="10.42578125" style="11" bestFit="1" customWidth="1"/>
    <col min="5" max="16384" width="9.140625" style="1"/>
  </cols>
  <sheetData>
    <row r="1" spans="1:4" x14ac:dyDescent="0.25">
      <c r="A1" s="2" t="s">
        <v>5</v>
      </c>
      <c r="B1" s="10" t="s">
        <v>6</v>
      </c>
      <c r="C1" s="2" t="s">
        <v>7</v>
      </c>
      <c r="D1" s="10" t="s">
        <v>8</v>
      </c>
    </row>
    <row r="2" spans="1:4" x14ac:dyDescent="0.25">
      <c r="A2" s="1" t="s">
        <v>12</v>
      </c>
      <c r="D2" s="11">
        <f>SUM(D3:D120)</f>
        <v>0</v>
      </c>
    </row>
    <row r="3" spans="1:4" x14ac:dyDescent="0.25">
      <c r="D3" s="11" t="str">
        <f>IF(B3*C3&lt;&gt;0,B3*C3,"")</f>
        <v/>
      </c>
    </row>
    <row r="4" spans="1:4" x14ac:dyDescent="0.25">
      <c r="D4" s="11" t="str">
        <f t="shared" ref="D4:D67" si="0">IF(B4*C4&lt;&gt;0,B4*C4,"")</f>
        <v/>
      </c>
    </row>
    <row r="5" spans="1:4" x14ac:dyDescent="0.25">
      <c r="D5" s="11" t="str">
        <f t="shared" si="0"/>
        <v/>
      </c>
    </row>
    <row r="6" spans="1:4" x14ac:dyDescent="0.25">
      <c r="D6" s="11" t="str">
        <f t="shared" si="0"/>
        <v/>
      </c>
    </row>
    <row r="7" spans="1:4" x14ac:dyDescent="0.25">
      <c r="D7" s="11" t="str">
        <f t="shared" si="0"/>
        <v/>
      </c>
    </row>
    <row r="8" spans="1:4" x14ac:dyDescent="0.25">
      <c r="D8" s="11" t="str">
        <f t="shared" si="0"/>
        <v/>
      </c>
    </row>
    <row r="9" spans="1:4" x14ac:dyDescent="0.25">
      <c r="D9" s="11" t="str">
        <f t="shared" si="0"/>
        <v/>
      </c>
    </row>
    <row r="10" spans="1:4" x14ac:dyDescent="0.25">
      <c r="D10" s="11" t="str">
        <f t="shared" si="0"/>
        <v/>
      </c>
    </row>
    <row r="11" spans="1:4" x14ac:dyDescent="0.25">
      <c r="D11" s="11" t="str">
        <f t="shared" si="0"/>
        <v/>
      </c>
    </row>
    <row r="12" spans="1:4" x14ac:dyDescent="0.25">
      <c r="D12" s="11" t="str">
        <f t="shared" si="0"/>
        <v/>
      </c>
    </row>
    <row r="13" spans="1:4" x14ac:dyDescent="0.25">
      <c r="D13" s="11" t="str">
        <f t="shared" si="0"/>
        <v/>
      </c>
    </row>
    <row r="14" spans="1:4" x14ac:dyDescent="0.25">
      <c r="D14" s="11" t="str">
        <f t="shared" si="0"/>
        <v/>
      </c>
    </row>
    <row r="15" spans="1:4" x14ac:dyDescent="0.25">
      <c r="D15" s="11" t="str">
        <f t="shared" si="0"/>
        <v/>
      </c>
    </row>
    <row r="16" spans="1:4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20" si="1">IF(B68*C68&lt;&gt;0,B68*C68,"")</f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</sheetData>
  <conditionalFormatting sqref="D3:D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CougSat-1</vt:lpstr>
      <vt:lpstr>Avionics</vt:lpstr>
      <vt:lpstr>Backplane</vt:lpstr>
      <vt:lpstr>EPS</vt:lpstr>
      <vt:lpstr>Payload</vt:lpstr>
      <vt:lpstr>RCS</vt:lpstr>
      <vt:lpstr>Solar Panels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2017-09-20T22:15:43Z</cp:lastPrinted>
  <dcterms:created xsi:type="dcterms:W3CDTF">2017-09-07T19:42:11Z</dcterms:created>
  <dcterms:modified xsi:type="dcterms:W3CDTF">2018-01-18T23:25:49Z</dcterms:modified>
</cp:coreProperties>
</file>