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at1-Readme\Native\"/>
    </mc:Choice>
  </mc:AlternateContent>
  <xr:revisionPtr revIDLastSave="0" documentId="13_ncr:1_{4A9D7B42-3DBE-40F4-BBBE-1D334D903F6E}" xr6:coauthVersionLast="37" xr6:coauthVersionMax="37" xr10:uidLastSave="{00000000-0000-0000-0000-000000000000}"/>
  <bookViews>
    <workbookView xWindow="0" yWindow="0" windowWidth="20490" windowHeight="7485" xr2:uid="{6C898573-EEE6-4764-A1E5-48C0D9787F59}"/>
  </bookViews>
  <sheets>
    <sheet name="Text" sheetId="7" r:id="rId1"/>
    <sheet name="Gantt" sheetId="8" r:id="rId2"/>
  </sheets>
  <definedNames>
    <definedName name="Design">Text!$E$4:$E$22</definedName>
    <definedName name="Design_Days">Design*7</definedName>
    <definedName name="Implement_1">Text!$G$4:$G$22</definedName>
    <definedName name="Implement_1_Days">Implement_1*7</definedName>
    <definedName name="Implement_2">Text!$I$4:$I$22</definedName>
    <definedName name="Implement_2_Days">Implement_2*7</definedName>
    <definedName name="Labels">Text!$A$4:$B$22</definedName>
    <definedName name="Start">Text!$D$4:$D$22</definedName>
    <definedName name="Test">Text!$K$4:$K$22</definedName>
    <definedName name="Test_Days">Test*7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7" l="1"/>
  <c r="H7" i="7" s="1"/>
  <c r="J7" i="7" s="1"/>
  <c r="L7" i="7" s="1"/>
  <c r="F8" i="7"/>
  <c r="H8" i="7" s="1"/>
  <c r="J8" i="7" s="1"/>
  <c r="L8" i="7" s="1"/>
  <c r="F9" i="7"/>
  <c r="H9" i="7" s="1"/>
  <c r="J9" i="7" s="1"/>
  <c r="L9" i="7" s="1"/>
  <c r="F10" i="7"/>
  <c r="H10" i="7" s="1"/>
  <c r="J10" i="7" s="1"/>
  <c r="L10" i="7" s="1"/>
  <c r="F11" i="7"/>
  <c r="H11" i="7" s="1"/>
  <c r="J11" i="7" s="1"/>
  <c r="L11" i="7" s="1"/>
  <c r="F12" i="7"/>
  <c r="H12" i="7" s="1"/>
  <c r="J12" i="7" s="1"/>
  <c r="L12" i="7" s="1"/>
  <c r="F13" i="7"/>
  <c r="H13" i="7" s="1"/>
  <c r="J13" i="7" s="1"/>
  <c r="L13" i="7" s="1"/>
  <c r="F14" i="7"/>
  <c r="H14" i="7" s="1"/>
  <c r="J14" i="7" s="1"/>
  <c r="L14" i="7" s="1"/>
  <c r="F15" i="7"/>
  <c r="H15" i="7" s="1"/>
  <c r="J15" i="7" s="1"/>
  <c r="L15" i="7" s="1"/>
  <c r="F16" i="7"/>
  <c r="H16" i="7" s="1"/>
  <c r="J16" i="7" s="1"/>
  <c r="L16" i="7" s="1"/>
  <c r="F17" i="7"/>
  <c r="H17" i="7" s="1"/>
  <c r="J17" i="7" s="1"/>
  <c r="L17" i="7" s="1"/>
  <c r="F18" i="7"/>
  <c r="H18" i="7" s="1"/>
  <c r="J18" i="7" s="1"/>
  <c r="L18" i="7" s="1"/>
  <c r="F19" i="7"/>
  <c r="H19" i="7" s="1"/>
  <c r="J19" i="7" s="1"/>
  <c r="L19" i="7" s="1"/>
  <c r="F20" i="7"/>
  <c r="H20" i="7" s="1"/>
  <c r="J20" i="7" s="1"/>
  <c r="L20" i="7" s="1"/>
  <c r="F21" i="7"/>
  <c r="H21" i="7" s="1"/>
  <c r="J21" i="7" s="1"/>
  <c r="L21" i="7" s="1"/>
  <c r="F22" i="7"/>
  <c r="H22" i="7" s="1"/>
  <c r="J22" i="7" s="1"/>
  <c r="L22" i="7" s="1"/>
  <c r="F6" i="7"/>
  <c r="H6" i="7" s="1"/>
  <c r="J6" i="7" s="1"/>
  <c r="L6" i="7" s="1"/>
  <c r="G1" i="7"/>
  <c r="F4" i="7"/>
  <c r="E4" i="7" s="1"/>
  <c r="B16" i="7"/>
  <c r="H4" i="7" l="1"/>
  <c r="G4" i="7" l="1"/>
  <c r="J4" i="7"/>
  <c r="L4" i="7" s="1"/>
  <c r="D5" i="7" l="1"/>
  <c r="F5" i="7" s="1"/>
  <c r="H5" i="7" s="1"/>
  <c r="J5" i="7" s="1"/>
  <c r="L5" i="7" l="1"/>
  <c r="K1" i="7" s="1"/>
  <c r="I1" i="7" s="1"/>
</calcChain>
</file>

<file path=xl/sharedStrings.xml><?xml version="1.0" encoding="utf-8"?>
<sst xmlns="http://schemas.openxmlformats.org/spreadsheetml/2006/main" count="63" uniqueCount="45">
  <si>
    <t>Start</t>
  </si>
  <si>
    <t>EPS</t>
  </si>
  <si>
    <t>Subsystem</t>
  </si>
  <si>
    <t>Design</t>
  </si>
  <si>
    <t>Test</t>
  </si>
  <si>
    <t>Component</t>
  </si>
  <si>
    <t>PMIC</t>
  </si>
  <si>
    <t>Solar Panel</t>
  </si>
  <si>
    <t>Avionics</t>
  </si>
  <si>
    <t>IHU</t>
  </si>
  <si>
    <t>Communications</t>
  </si>
  <si>
    <t>Backplane</t>
  </si>
  <si>
    <t>Mainboard</t>
  </si>
  <si>
    <t>CougSat-1</t>
  </si>
  <si>
    <t>Payload</t>
  </si>
  <si>
    <t>Germination</t>
  </si>
  <si>
    <t>Structure</t>
  </si>
  <si>
    <t>Engineering Model</t>
  </si>
  <si>
    <t>Flight Unit</t>
  </si>
  <si>
    <t>Mechanical</t>
  </si>
  <si>
    <t>Germination PCB</t>
  </si>
  <si>
    <t>Camera PCB</t>
  </si>
  <si>
    <t>Ground Station</t>
  </si>
  <si>
    <t>Type</t>
  </si>
  <si>
    <t>Hardware</t>
  </si>
  <si>
    <t>Assembly</t>
  </si>
  <si>
    <t>Software</t>
  </si>
  <si>
    <t>Comms PCB</t>
  </si>
  <si>
    <t>Comms Controller</t>
  </si>
  <si>
    <t>IFJR Controller</t>
  </si>
  <si>
    <t>ADCS Controller</t>
  </si>
  <si>
    <t>Ground Computer</t>
  </si>
  <si>
    <t>End:</t>
  </si>
  <si>
    <t>Start: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</si>
  <si>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</si>
  <si>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</si>
  <si>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</si>
  <si>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</si>
  <si>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</si>
  <si>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</si>
  <si>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</si>
  <si>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</si>
  <si>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</si>
  <si>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</si>
  <si>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V1.1.0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</si>
</sst>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65">
    <xf numFmtId="0" fontId="0" fillId="0" borderId="0" xfId="0"/>
    <xf numFmtId="165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Border="1"/>
    <xf numFmtId="165" fontId="0" fillId="0" borderId="0" xfId="0" applyNumberFormat="1" applyFill="1" applyBorder="1"/>
    <xf numFmtId="0" fontId="7" fillId="18" borderId="11" xfId="0" applyFont="1" applyFill="1" applyBorder="1" applyAlignment="1">
      <alignment vertical="center"/>
    </xf>
    <xf numFmtId="165" fontId="7" fillId="17" borderId="0" xfId="3" applyNumberFormat="1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17" borderId="2" xfId="3" applyNumberFormat="1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17" borderId="4" xfId="3" applyNumberFormat="1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Border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Border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1" borderId="4" xfId="0" applyNumberFormat="1" applyFont="1" applyFill="1" applyBorder="1" applyAlignment="1">
      <alignment vertical="center"/>
    </xf>
    <xf numFmtId="166" fontId="7" fillId="13" borderId="0" xfId="0" applyNumberFormat="1" applyFont="1" applyFill="1" applyBorder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7" fillId="18" borderId="9" xfId="0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0" fontId="7" fillId="19" borderId="8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164" fontId="5" fillId="3" borderId="10" xfId="2" applyNumberFormat="1" applyFont="1" applyFill="1" applyBorder="1" applyAlignment="1">
      <alignment horizontal="center" vertical="center" wrapText="1"/>
    </xf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Ground Station</c:v>
                  </c:pt>
                  <c:pt idx="14">
                    <c:v>Ground Computer</c:v>
                  </c:pt>
                  <c:pt idx="15">
                    <c:v>Camera PCB</c:v>
                  </c:pt>
                  <c:pt idx="16">
                    <c:v>Germination PCB</c:v>
                  </c:pt>
                  <c:pt idx="17">
                    <c:v>Structure</c:v>
                  </c:pt>
                  <c:pt idx="18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5">
                    <c:v>Payload</c:v>
                  </c:pt>
                  <c:pt idx="17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43221</c:v>
                </c:pt>
                <c:pt idx="1">
                  <c:v>43536</c:v>
                </c:pt>
                <c:pt idx="2">
                  <c:v>43242</c:v>
                </c:pt>
                <c:pt idx="3">
                  <c:v>43312</c:v>
                </c:pt>
                <c:pt idx="4">
                  <c:v>43340</c:v>
                </c:pt>
                <c:pt idx="5">
                  <c:v>43396</c:v>
                </c:pt>
                <c:pt idx="6">
                  <c:v>43340</c:v>
                </c:pt>
                <c:pt idx="7">
                  <c:v>43368</c:v>
                </c:pt>
                <c:pt idx="8">
                  <c:v>43417</c:v>
                </c:pt>
                <c:pt idx="9">
                  <c:v>43368</c:v>
                </c:pt>
                <c:pt idx="10">
                  <c:v>43340</c:v>
                </c:pt>
                <c:pt idx="11">
                  <c:v>43417</c:v>
                </c:pt>
                <c:pt idx="12">
                  <c:v>43368</c:v>
                </c:pt>
                <c:pt idx="13">
                  <c:v>43340</c:v>
                </c:pt>
                <c:pt idx="14">
                  <c:v>43242</c:v>
                </c:pt>
                <c:pt idx="15">
                  <c:v>43396</c:v>
                </c:pt>
                <c:pt idx="16">
                  <c:v>43396</c:v>
                </c:pt>
                <c:pt idx="17">
                  <c:v>43242</c:v>
                </c:pt>
                <c:pt idx="18">
                  <c:v>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Ground Station</c:v>
                  </c:pt>
                  <c:pt idx="14">
                    <c:v>Ground Computer</c:v>
                  </c:pt>
                  <c:pt idx="15">
                    <c:v>Camera PCB</c:v>
                  </c:pt>
                  <c:pt idx="16">
                    <c:v>Germination PCB</c:v>
                  </c:pt>
                  <c:pt idx="17">
                    <c:v>Structure</c:v>
                  </c:pt>
                  <c:pt idx="18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5">
                    <c:v>Payload</c:v>
                  </c:pt>
                  <c:pt idx="17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49</c:v>
                </c:pt>
                <c:pt idx="8">
                  <c:v>21</c:v>
                </c:pt>
                <c:pt idx="9">
                  <c:v>21</c:v>
                </c:pt>
                <c:pt idx="10">
                  <c:v>49</c:v>
                </c:pt>
                <c:pt idx="11">
                  <c:v>49</c:v>
                </c:pt>
                <c:pt idx="12">
                  <c:v>21</c:v>
                </c:pt>
                <c:pt idx="13">
                  <c:v>56</c:v>
                </c:pt>
                <c:pt idx="14">
                  <c:v>21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19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Ground Station</c:v>
                  </c:pt>
                  <c:pt idx="14">
                    <c:v>Ground Computer</c:v>
                  </c:pt>
                  <c:pt idx="15">
                    <c:v>Camera PCB</c:v>
                  </c:pt>
                  <c:pt idx="16">
                    <c:v>Germination PCB</c:v>
                  </c:pt>
                  <c:pt idx="17">
                    <c:v>Structure</c:v>
                  </c:pt>
                  <c:pt idx="18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5">
                    <c:v>Payload</c:v>
                  </c:pt>
                  <c:pt idx="17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19"/>
                <c:pt idx="0">
                  <c:v>280</c:v>
                </c:pt>
                <c:pt idx="1">
                  <c:v>49</c:v>
                </c:pt>
                <c:pt idx="2">
                  <c:v>56</c:v>
                </c:pt>
                <c:pt idx="3">
                  <c:v>56</c:v>
                </c:pt>
                <c:pt idx="4">
                  <c:v>21</c:v>
                </c:pt>
                <c:pt idx="5">
                  <c:v>56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77</c:v>
                </c:pt>
                <c:pt idx="10">
                  <c:v>56</c:v>
                </c:pt>
                <c:pt idx="11">
                  <c:v>21</c:v>
                </c:pt>
                <c:pt idx="12">
                  <c:v>14</c:v>
                </c:pt>
                <c:pt idx="13">
                  <c:v>14</c:v>
                </c:pt>
                <c:pt idx="14">
                  <c:v>98</c:v>
                </c:pt>
                <c:pt idx="15">
                  <c:v>28</c:v>
                </c:pt>
                <c:pt idx="16">
                  <c:v>28</c:v>
                </c:pt>
                <c:pt idx="17">
                  <c:v>98</c:v>
                </c:pt>
                <c:pt idx="1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Ground Station</c:v>
                  </c:pt>
                  <c:pt idx="14">
                    <c:v>Ground Computer</c:v>
                  </c:pt>
                  <c:pt idx="15">
                    <c:v>Camera PCB</c:v>
                  </c:pt>
                  <c:pt idx="16">
                    <c:v>Germination PCB</c:v>
                  </c:pt>
                  <c:pt idx="17">
                    <c:v>Structure</c:v>
                  </c:pt>
                  <c:pt idx="18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5">
                    <c:v>Payload</c:v>
                  </c:pt>
                  <c:pt idx="17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77</c:v>
                </c:pt>
                <c:pt idx="3">
                  <c:v>28</c:v>
                </c:pt>
                <c:pt idx="4">
                  <c:v>21</c:v>
                </c:pt>
                <c:pt idx="5">
                  <c:v>21</c:v>
                </c:pt>
                <c:pt idx="6">
                  <c:v>49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56</c:v>
                </c:pt>
                <c:pt idx="11">
                  <c:v>42</c:v>
                </c:pt>
                <c:pt idx="12">
                  <c:v>14</c:v>
                </c:pt>
                <c:pt idx="13">
                  <c:v>7</c:v>
                </c:pt>
                <c:pt idx="14">
                  <c:v>98</c:v>
                </c:pt>
                <c:pt idx="15">
                  <c:v>28</c:v>
                </c:pt>
                <c:pt idx="16">
                  <c:v>28</c:v>
                </c:pt>
                <c:pt idx="17">
                  <c:v>49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Ground Station</c:v>
                  </c:pt>
                  <c:pt idx="14">
                    <c:v>Ground Computer</c:v>
                  </c:pt>
                  <c:pt idx="15">
                    <c:v>Camera PCB</c:v>
                  </c:pt>
                  <c:pt idx="16">
                    <c:v>Germination PCB</c:v>
                  </c:pt>
                  <c:pt idx="17">
                    <c:v>Structure</c:v>
                  </c:pt>
                  <c:pt idx="18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5">
                    <c:v>Payload</c:v>
                  </c:pt>
                  <c:pt idx="17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28</c:v>
                </c:pt>
                <c:pt idx="1">
                  <c:v>56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21</c:v>
                </c:pt>
                <c:pt idx="11">
                  <c:v>49</c:v>
                </c:pt>
                <c:pt idx="12">
                  <c:v>21</c:v>
                </c:pt>
                <c:pt idx="13">
                  <c:v>21</c:v>
                </c:pt>
                <c:pt idx="14">
                  <c:v>49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3669"/>
          <c:min val="432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28"/>
        <c:min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9625" cy="7210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P25"/>
  <sheetViews>
    <sheetView tabSelected="1" zoomScaleNormal="100" workbookViewId="0">
      <selection activeCell="E2" sqref="E2:F2"/>
    </sheetView>
  </sheetViews>
  <sheetFormatPr defaultRowHeight="15" x14ac:dyDescent="0.25"/>
  <cols>
    <col min="1" max="1" width="20.28515625" bestFit="1" customWidth="1"/>
    <col min="2" max="2" width="22.5703125" bestFit="1" customWidth="1"/>
    <col min="3" max="3" width="12.42578125" bestFit="1" customWidth="1"/>
    <col min="4" max="4" width="12.42578125" style="1" bestFit="1" customWidth="1"/>
    <col min="5" max="5" width="9.7109375" style="32" bestFit="1" customWidth="1"/>
    <col min="6" max="6" width="12.42578125" style="1" bestFit="1" customWidth="1"/>
    <col min="7" max="7" width="11.140625" style="32" bestFit="1" customWidth="1"/>
    <col min="8" max="8" width="12.140625" style="1" bestFit="1" customWidth="1"/>
    <col min="9" max="9" width="12.5703125" style="32" bestFit="1" customWidth="1"/>
    <col min="10" max="10" width="12.42578125" style="1" bestFit="1" customWidth="1"/>
    <col min="11" max="11" width="9.85546875" style="32" bestFit="1" customWidth="1"/>
    <col min="12" max="12" width="12" style="1" bestFit="1" customWidth="1"/>
  </cols>
  <sheetData>
    <row r="1" spans="1:16" ht="24.75" x14ac:dyDescent="0.25">
      <c r="A1" s="63" t="s">
        <v>13</v>
      </c>
      <c r="B1" s="64"/>
      <c r="C1" s="64"/>
      <c r="D1" s="64"/>
      <c r="E1" s="47" t="s">
        <v>44</v>
      </c>
      <c r="F1" s="48" t="s">
        <v>33</v>
      </c>
      <c r="G1" s="51">
        <f>D4</f>
        <v>43221</v>
      </c>
      <c r="H1" s="53"/>
      <c r="I1" s="47">
        <f>(K1-G1)/7</f>
        <v>64</v>
      </c>
      <c r="J1" s="48" t="s">
        <v>32</v>
      </c>
      <c r="K1" s="51">
        <f>L5</f>
        <v>43669</v>
      </c>
      <c r="L1" s="52"/>
    </row>
    <row r="2" spans="1:16" s="5" customFormat="1" ht="21" x14ac:dyDescent="0.25">
      <c r="A2" s="43" t="s">
        <v>2</v>
      </c>
      <c r="B2" s="43" t="s">
        <v>5</v>
      </c>
      <c r="C2" s="43" t="s">
        <v>23</v>
      </c>
      <c r="D2" s="44" t="s">
        <v>0</v>
      </c>
      <c r="E2" s="59" t="s">
        <v>3</v>
      </c>
      <c r="F2" s="59"/>
      <c r="G2" s="60" t="s">
        <v>34</v>
      </c>
      <c r="H2" s="60"/>
      <c r="I2" s="61" t="s">
        <v>35</v>
      </c>
      <c r="J2" s="61"/>
      <c r="K2" s="62" t="s">
        <v>4</v>
      </c>
      <c r="L2" s="62"/>
    </row>
    <row r="3" spans="1:16" s="5" customFormat="1" ht="30.75" thickBot="1" x14ac:dyDescent="0.3">
      <c r="A3" s="45" t="s">
        <v>43</v>
      </c>
      <c r="B3" s="45" t="s">
        <v>41</v>
      </c>
      <c r="C3" s="45" t="s">
        <v>39</v>
      </c>
      <c r="D3" s="46" t="s">
        <v>40</v>
      </c>
      <c r="E3" s="54" t="s">
        <v>42</v>
      </c>
      <c r="F3" s="54"/>
      <c r="G3" s="55" t="s">
        <v>37</v>
      </c>
      <c r="H3" s="55"/>
      <c r="I3" s="56" t="s">
        <v>36</v>
      </c>
      <c r="J3" s="56"/>
      <c r="K3" s="57" t="s">
        <v>38</v>
      </c>
      <c r="L3" s="57"/>
    </row>
    <row r="4" spans="1:16" ht="21.75" thickTop="1" x14ac:dyDescent="0.25">
      <c r="A4" s="49" t="s">
        <v>13</v>
      </c>
      <c r="B4" s="8" t="s">
        <v>17</v>
      </c>
      <c r="C4" s="26" t="s">
        <v>25</v>
      </c>
      <c r="D4" s="9">
        <v>43221</v>
      </c>
      <c r="E4" s="29">
        <f>(F4-D4)/7</f>
        <v>3</v>
      </c>
      <c r="F4" s="10">
        <f>MIN(D6:D22)</f>
        <v>43242</v>
      </c>
      <c r="G4" s="33">
        <f>(H4-F4)/7</f>
        <v>40</v>
      </c>
      <c r="H4" s="11">
        <f>_xlfn.MAXIFS(L6:L22,C6:C22,"Hardware")</f>
        <v>43522</v>
      </c>
      <c r="I4" s="36">
        <v>2</v>
      </c>
      <c r="J4" s="12">
        <f>H4+I4*7</f>
        <v>43536</v>
      </c>
      <c r="K4" s="39">
        <v>4</v>
      </c>
      <c r="L4" s="13">
        <f>J4+K4*7</f>
        <v>43564</v>
      </c>
    </row>
    <row r="5" spans="1:16" ht="21" x14ac:dyDescent="0.25">
      <c r="A5" s="50"/>
      <c r="B5" s="42" t="s">
        <v>18</v>
      </c>
      <c r="C5" s="27" t="s">
        <v>25</v>
      </c>
      <c r="D5" s="15">
        <f>J4</f>
        <v>43536</v>
      </c>
      <c r="E5" s="30">
        <v>2</v>
      </c>
      <c r="F5" s="16">
        <f>D5+E5*7</f>
        <v>43550</v>
      </c>
      <c r="G5" s="34">
        <v>7</v>
      </c>
      <c r="H5" s="17">
        <f>F5+G5*7</f>
        <v>43599</v>
      </c>
      <c r="I5" s="37">
        <v>2</v>
      </c>
      <c r="J5" s="18">
        <f>H5+I5*7</f>
        <v>43613</v>
      </c>
      <c r="K5" s="40">
        <v>8</v>
      </c>
      <c r="L5" s="19">
        <f>J5+K5*7</f>
        <v>43669</v>
      </c>
    </row>
    <row r="6" spans="1:16" ht="21" x14ac:dyDescent="0.25">
      <c r="A6" s="49" t="s">
        <v>1</v>
      </c>
      <c r="B6" s="8" t="s">
        <v>12</v>
      </c>
      <c r="C6" s="26" t="s">
        <v>24</v>
      </c>
      <c r="D6" s="9">
        <v>43242</v>
      </c>
      <c r="E6" s="29">
        <v>2</v>
      </c>
      <c r="F6" s="10">
        <f>D6+E6*7</f>
        <v>43256</v>
      </c>
      <c r="G6" s="33">
        <v>8</v>
      </c>
      <c r="H6" s="11">
        <f>F6+G6*7</f>
        <v>43312</v>
      </c>
      <c r="I6" s="36">
        <v>11</v>
      </c>
      <c r="J6" s="12">
        <f>H6+I6*7</f>
        <v>43389</v>
      </c>
      <c r="K6" s="39">
        <v>3</v>
      </c>
      <c r="L6" s="13">
        <f>J6+K6*7</f>
        <v>43410</v>
      </c>
    </row>
    <row r="7" spans="1:16" ht="21" x14ac:dyDescent="0.25">
      <c r="A7" s="49"/>
      <c r="B7" s="8" t="s">
        <v>7</v>
      </c>
      <c r="C7" s="26" t="s">
        <v>24</v>
      </c>
      <c r="D7" s="9">
        <v>43312</v>
      </c>
      <c r="E7" s="29">
        <v>2</v>
      </c>
      <c r="F7" s="10">
        <f t="shared" ref="F7:F22" si="0">D7+E7*7</f>
        <v>43326</v>
      </c>
      <c r="G7" s="33">
        <v>8</v>
      </c>
      <c r="H7" s="11">
        <f t="shared" ref="H7:H22" si="1">F7+G7*7</f>
        <v>43382</v>
      </c>
      <c r="I7" s="36">
        <v>4</v>
      </c>
      <c r="J7" s="12">
        <f t="shared" ref="J7:J22" si="2">H7+I7*7</f>
        <v>43410</v>
      </c>
      <c r="K7" s="39">
        <v>3</v>
      </c>
      <c r="L7" s="13">
        <f t="shared" ref="L7:L22" si="3">J7+K7*7</f>
        <v>43431</v>
      </c>
      <c r="O7" s="3"/>
      <c r="P7" s="2"/>
    </row>
    <row r="8" spans="1:16" ht="21" x14ac:dyDescent="0.25">
      <c r="A8" s="49"/>
      <c r="B8" s="8" t="s">
        <v>11</v>
      </c>
      <c r="C8" s="26" t="s">
        <v>24</v>
      </c>
      <c r="D8" s="9">
        <v>43340</v>
      </c>
      <c r="E8" s="29">
        <v>2</v>
      </c>
      <c r="F8" s="10">
        <f t="shared" si="0"/>
        <v>43354</v>
      </c>
      <c r="G8" s="33">
        <v>3</v>
      </c>
      <c r="H8" s="11">
        <f t="shared" si="1"/>
        <v>43375</v>
      </c>
      <c r="I8" s="36">
        <v>3</v>
      </c>
      <c r="J8" s="12">
        <f t="shared" si="2"/>
        <v>43396</v>
      </c>
      <c r="K8" s="39">
        <v>3</v>
      </c>
      <c r="L8" s="13">
        <f t="shared" si="3"/>
        <v>43417</v>
      </c>
      <c r="O8" s="3"/>
      <c r="P8" s="2"/>
    </row>
    <row r="9" spans="1:16" ht="21" x14ac:dyDescent="0.25">
      <c r="A9" s="50"/>
      <c r="B9" s="14" t="s">
        <v>6</v>
      </c>
      <c r="C9" s="27" t="s">
        <v>26</v>
      </c>
      <c r="D9" s="15">
        <v>43396</v>
      </c>
      <c r="E9" s="30">
        <v>3</v>
      </c>
      <c r="F9" s="16">
        <f t="shared" si="0"/>
        <v>43417</v>
      </c>
      <c r="G9" s="34">
        <v>8</v>
      </c>
      <c r="H9" s="17">
        <f t="shared" si="1"/>
        <v>43473</v>
      </c>
      <c r="I9" s="37">
        <v>3</v>
      </c>
      <c r="J9" s="18">
        <f t="shared" si="2"/>
        <v>43494</v>
      </c>
      <c r="K9" s="40">
        <v>3</v>
      </c>
      <c r="L9" s="19">
        <f t="shared" si="3"/>
        <v>43515</v>
      </c>
    </row>
    <row r="10" spans="1:16" ht="21" x14ac:dyDescent="0.25">
      <c r="A10" s="58" t="s">
        <v>8</v>
      </c>
      <c r="B10" s="20" t="s">
        <v>12</v>
      </c>
      <c r="C10" s="28" t="s">
        <v>24</v>
      </c>
      <c r="D10" s="21">
        <v>43340</v>
      </c>
      <c r="E10" s="31">
        <v>3</v>
      </c>
      <c r="F10" s="22">
        <f t="shared" si="0"/>
        <v>43361</v>
      </c>
      <c r="G10" s="35">
        <v>7</v>
      </c>
      <c r="H10" s="23">
        <f t="shared" si="1"/>
        <v>43410</v>
      </c>
      <c r="I10" s="38">
        <v>7</v>
      </c>
      <c r="J10" s="24">
        <f t="shared" si="2"/>
        <v>43459</v>
      </c>
      <c r="K10" s="41">
        <v>3</v>
      </c>
      <c r="L10" s="25">
        <f t="shared" si="3"/>
        <v>43480</v>
      </c>
    </row>
    <row r="11" spans="1:16" ht="21" x14ac:dyDescent="0.25">
      <c r="A11" s="49"/>
      <c r="B11" s="8" t="s">
        <v>30</v>
      </c>
      <c r="C11" s="26" t="s">
        <v>26</v>
      </c>
      <c r="D11" s="9">
        <v>43368</v>
      </c>
      <c r="E11" s="29">
        <v>7</v>
      </c>
      <c r="F11" s="10">
        <f t="shared" si="0"/>
        <v>43417</v>
      </c>
      <c r="G11" s="33">
        <v>7</v>
      </c>
      <c r="H11" s="11">
        <f t="shared" si="1"/>
        <v>43466</v>
      </c>
      <c r="I11" s="36">
        <v>3</v>
      </c>
      <c r="J11" s="12">
        <f t="shared" si="2"/>
        <v>43487</v>
      </c>
      <c r="K11" s="39">
        <v>7</v>
      </c>
      <c r="L11" s="13">
        <f t="shared" si="3"/>
        <v>43536</v>
      </c>
    </row>
    <row r="12" spans="1:16" ht="21" x14ac:dyDescent="0.25">
      <c r="A12" s="49"/>
      <c r="B12" s="8" t="s">
        <v>29</v>
      </c>
      <c r="C12" s="26" t="s">
        <v>26</v>
      </c>
      <c r="D12" s="9">
        <v>43417</v>
      </c>
      <c r="E12" s="29">
        <v>3</v>
      </c>
      <c r="F12" s="10">
        <f t="shared" si="0"/>
        <v>43438</v>
      </c>
      <c r="G12" s="33">
        <v>7</v>
      </c>
      <c r="H12" s="11">
        <f t="shared" si="1"/>
        <v>43487</v>
      </c>
      <c r="I12" s="36">
        <v>3</v>
      </c>
      <c r="J12" s="12">
        <f t="shared" si="2"/>
        <v>43508</v>
      </c>
      <c r="K12" s="39">
        <v>7</v>
      </c>
      <c r="L12" s="13">
        <f t="shared" si="3"/>
        <v>43557</v>
      </c>
    </row>
    <row r="13" spans="1:16" ht="21" x14ac:dyDescent="0.25">
      <c r="A13" s="50"/>
      <c r="B13" s="14" t="s">
        <v>9</v>
      </c>
      <c r="C13" s="27" t="s">
        <v>26</v>
      </c>
      <c r="D13" s="15">
        <v>43368</v>
      </c>
      <c r="E13" s="30">
        <v>3</v>
      </c>
      <c r="F13" s="16">
        <f t="shared" si="0"/>
        <v>43389</v>
      </c>
      <c r="G13" s="34">
        <v>11</v>
      </c>
      <c r="H13" s="17">
        <f t="shared" si="1"/>
        <v>43466</v>
      </c>
      <c r="I13" s="37">
        <v>3</v>
      </c>
      <c r="J13" s="18">
        <f t="shared" si="2"/>
        <v>43487</v>
      </c>
      <c r="K13" s="40">
        <v>7</v>
      </c>
      <c r="L13" s="19">
        <f t="shared" si="3"/>
        <v>43536</v>
      </c>
    </row>
    <row r="14" spans="1:16" ht="21" x14ac:dyDescent="0.25">
      <c r="A14" s="58" t="s">
        <v>10</v>
      </c>
      <c r="B14" s="20" t="s">
        <v>27</v>
      </c>
      <c r="C14" s="28" t="s">
        <v>24</v>
      </c>
      <c r="D14" s="21">
        <v>43340</v>
      </c>
      <c r="E14" s="31">
        <v>7</v>
      </c>
      <c r="F14" s="22">
        <f t="shared" si="0"/>
        <v>43389</v>
      </c>
      <c r="G14" s="35">
        <v>8</v>
      </c>
      <c r="H14" s="23">
        <f t="shared" si="1"/>
        <v>43445</v>
      </c>
      <c r="I14" s="38">
        <v>8</v>
      </c>
      <c r="J14" s="24">
        <f t="shared" si="2"/>
        <v>43501</v>
      </c>
      <c r="K14" s="41">
        <v>3</v>
      </c>
      <c r="L14" s="25">
        <f t="shared" si="3"/>
        <v>43522</v>
      </c>
    </row>
    <row r="15" spans="1:16" ht="21" x14ac:dyDescent="0.25">
      <c r="A15" s="49"/>
      <c r="B15" s="8" t="s">
        <v>28</v>
      </c>
      <c r="C15" s="26" t="s">
        <v>26</v>
      </c>
      <c r="D15" s="9">
        <v>43417</v>
      </c>
      <c r="E15" s="29">
        <v>7</v>
      </c>
      <c r="F15" s="10">
        <f t="shared" si="0"/>
        <v>43466</v>
      </c>
      <c r="G15" s="33">
        <v>3</v>
      </c>
      <c r="H15" s="11">
        <f t="shared" si="1"/>
        <v>43487</v>
      </c>
      <c r="I15" s="36">
        <v>6</v>
      </c>
      <c r="J15" s="12">
        <f t="shared" si="2"/>
        <v>43529</v>
      </c>
      <c r="K15" s="39">
        <v>7</v>
      </c>
      <c r="L15" s="13">
        <f t="shared" si="3"/>
        <v>43578</v>
      </c>
    </row>
    <row r="16" spans="1:16" ht="21" x14ac:dyDescent="0.25">
      <c r="A16" s="49"/>
      <c r="B16" s="8" t="str">
        <f>"+X Panel"</f>
        <v>+X Panel</v>
      </c>
      <c r="C16" s="26" t="s">
        <v>24</v>
      </c>
      <c r="D16" s="9">
        <v>43368</v>
      </c>
      <c r="E16" s="29">
        <v>3</v>
      </c>
      <c r="F16" s="10">
        <f t="shared" si="0"/>
        <v>43389</v>
      </c>
      <c r="G16" s="33">
        <v>2</v>
      </c>
      <c r="H16" s="11">
        <f t="shared" si="1"/>
        <v>43403</v>
      </c>
      <c r="I16" s="36">
        <v>2</v>
      </c>
      <c r="J16" s="12">
        <f t="shared" si="2"/>
        <v>43417</v>
      </c>
      <c r="K16" s="39">
        <v>3</v>
      </c>
      <c r="L16" s="13">
        <f t="shared" si="3"/>
        <v>43438</v>
      </c>
    </row>
    <row r="17" spans="1:13" ht="21" x14ac:dyDescent="0.25">
      <c r="A17" s="49"/>
      <c r="B17" s="8" t="s">
        <v>22</v>
      </c>
      <c r="C17" s="26" t="s">
        <v>24</v>
      </c>
      <c r="D17" s="9">
        <v>43340</v>
      </c>
      <c r="E17" s="29">
        <v>8</v>
      </c>
      <c r="F17" s="10">
        <f t="shared" si="0"/>
        <v>43396</v>
      </c>
      <c r="G17" s="33">
        <v>2</v>
      </c>
      <c r="H17" s="11">
        <f t="shared" si="1"/>
        <v>43410</v>
      </c>
      <c r="I17" s="36">
        <v>1</v>
      </c>
      <c r="J17" s="12">
        <f t="shared" si="2"/>
        <v>43417</v>
      </c>
      <c r="K17" s="39">
        <v>3</v>
      </c>
      <c r="L17" s="13">
        <f t="shared" si="3"/>
        <v>43438</v>
      </c>
    </row>
    <row r="18" spans="1:13" ht="21" x14ac:dyDescent="0.25">
      <c r="A18" s="50"/>
      <c r="B18" s="14" t="s">
        <v>31</v>
      </c>
      <c r="C18" s="27" t="s">
        <v>26</v>
      </c>
      <c r="D18" s="15">
        <v>43242</v>
      </c>
      <c r="E18" s="30">
        <v>3</v>
      </c>
      <c r="F18" s="16">
        <f t="shared" si="0"/>
        <v>43263</v>
      </c>
      <c r="G18" s="34">
        <v>14</v>
      </c>
      <c r="H18" s="17">
        <f t="shared" si="1"/>
        <v>43361</v>
      </c>
      <c r="I18" s="37">
        <v>14</v>
      </c>
      <c r="J18" s="18">
        <f t="shared" si="2"/>
        <v>43459</v>
      </c>
      <c r="K18" s="40">
        <v>7</v>
      </c>
      <c r="L18" s="19">
        <f t="shared" si="3"/>
        <v>43508</v>
      </c>
    </row>
    <row r="19" spans="1:13" ht="21" x14ac:dyDescent="0.25">
      <c r="A19" s="58" t="s">
        <v>14</v>
      </c>
      <c r="B19" s="20" t="s">
        <v>21</v>
      </c>
      <c r="C19" s="28" t="s">
        <v>24</v>
      </c>
      <c r="D19" s="21">
        <v>43396</v>
      </c>
      <c r="E19" s="31">
        <v>2</v>
      </c>
      <c r="F19" s="22">
        <f t="shared" si="0"/>
        <v>43410</v>
      </c>
      <c r="G19" s="35">
        <v>4</v>
      </c>
      <c r="H19" s="23">
        <f t="shared" si="1"/>
        <v>43438</v>
      </c>
      <c r="I19" s="38">
        <v>4</v>
      </c>
      <c r="J19" s="24">
        <f t="shared" si="2"/>
        <v>43466</v>
      </c>
      <c r="K19" s="41">
        <v>3</v>
      </c>
      <c r="L19" s="25">
        <f t="shared" si="3"/>
        <v>43487</v>
      </c>
    </row>
    <row r="20" spans="1:13" ht="21" x14ac:dyDescent="0.25">
      <c r="A20" s="50"/>
      <c r="B20" s="14" t="s">
        <v>20</v>
      </c>
      <c r="C20" s="27" t="s">
        <v>24</v>
      </c>
      <c r="D20" s="15">
        <v>43396</v>
      </c>
      <c r="E20" s="30">
        <v>2</v>
      </c>
      <c r="F20" s="16">
        <f t="shared" si="0"/>
        <v>43410</v>
      </c>
      <c r="G20" s="34">
        <v>4</v>
      </c>
      <c r="H20" s="17">
        <f t="shared" si="1"/>
        <v>43438</v>
      </c>
      <c r="I20" s="37">
        <v>4</v>
      </c>
      <c r="J20" s="18">
        <f t="shared" si="2"/>
        <v>43466</v>
      </c>
      <c r="K20" s="40">
        <v>3</v>
      </c>
      <c r="L20" s="19">
        <f t="shared" si="3"/>
        <v>43487</v>
      </c>
    </row>
    <row r="21" spans="1:13" ht="21" x14ac:dyDescent="0.25">
      <c r="A21" s="58" t="s">
        <v>19</v>
      </c>
      <c r="B21" s="8" t="s">
        <v>16</v>
      </c>
      <c r="C21" s="26" t="s">
        <v>24</v>
      </c>
      <c r="D21" s="9">
        <v>43242</v>
      </c>
      <c r="E21" s="29">
        <v>3</v>
      </c>
      <c r="F21" s="10">
        <f t="shared" si="0"/>
        <v>43263</v>
      </c>
      <c r="G21" s="33">
        <v>14</v>
      </c>
      <c r="H21" s="11">
        <f t="shared" si="1"/>
        <v>43361</v>
      </c>
      <c r="I21" s="36">
        <v>7</v>
      </c>
      <c r="J21" s="12">
        <f t="shared" si="2"/>
        <v>43410</v>
      </c>
      <c r="K21" s="39">
        <v>3</v>
      </c>
      <c r="L21" s="13">
        <f t="shared" si="3"/>
        <v>43431</v>
      </c>
      <c r="M21" s="4"/>
    </row>
    <row r="22" spans="1:13" ht="21" x14ac:dyDescent="0.25">
      <c r="A22" s="50"/>
      <c r="B22" s="14" t="s">
        <v>15</v>
      </c>
      <c r="C22" s="27" t="s">
        <v>24</v>
      </c>
      <c r="D22" s="15">
        <v>43242</v>
      </c>
      <c r="E22" s="30">
        <v>7</v>
      </c>
      <c r="F22" s="16">
        <f t="shared" si="0"/>
        <v>43291</v>
      </c>
      <c r="G22" s="34">
        <v>11</v>
      </c>
      <c r="H22" s="17">
        <f t="shared" si="1"/>
        <v>43368</v>
      </c>
      <c r="I22" s="37">
        <v>7</v>
      </c>
      <c r="J22" s="18">
        <f t="shared" si="2"/>
        <v>43417</v>
      </c>
      <c r="K22" s="40">
        <v>8</v>
      </c>
      <c r="L22" s="19">
        <f t="shared" si="3"/>
        <v>43473</v>
      </c>
    </row>
    <row r="25" spans="1:13" x14ac:dyDescent="0.25">
      <c r="B25" s="6"/>
      <c r="C25" s="6"/>
      <c r="L25" s="7"/>
    </row>
  </sheetData>
  <mergeCells count="17">
    <mergeCell ref="A19:A20"/>
    <mergeCell ref="A21:A22"/>
    <mergeCell ref="E2:F2"/>
    <mergeCell ref="G2:H2"/>
    <mergeCell ref="I2:J2"/>
    <mergeCell ref="A6:A9"/>
    <mergeCell ref="A10:A13"/>
    <mergeCell ref="A14:A18"/>
    <mergeCell ref="A4:A5"/>
    <mergeCell ref="K1:L1"/>
    <mergeCell ref="G1:H1"/>
    <mergeCell ref="E3:F3"/>
    <mergeCell ref="G3:H3"/>
    <mergeCell ref="I3:J3"/>
    <mergeCell ref="K3:L3"/>
    <mergeCell ref="K2:L2"/>
    <mergeCell ref="A1:D1"/>
  </mergeCells>
  <printOptions horizontalCentered="1"/>
  <pageMargins left="0.1" right="0.1" top="0.1" bottom="0.1" header="0.3" footer="0.3"/>
  <pageSetup paperSize="5" orientation="landscape" r:id="rId1"/>
  <ignoredErrors>
    <ignoredError sqref="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Text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2018-10-27T07:43:16Z</cp:lastPrinted>
  <dcterms:created xsi:type="dcterms:W3CDTF">2018-10-26T06:46:58Z</dcterms:created>
  <dcterms:modified xsi:type="dcterms:W3CDTF">2018-10-27T07:43:26Z</dcterms:modified>
</cp:coreProperties>
</file>