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GitHub\CougsInSpace\Resources\Subsystems\Electronics\"/>
    </mc:Choice>
  </mc:AlternateContent>
  <xr:revisionPtr revIDLastSave="0" documentId="13_ncr:1_{E0F4BF8F-16AA-4AEF-AC63-F5831769ACDF}" xr6:coauthVersionLast="45" xr6:coauthVersionMax="45" xr10:uidLastSave="{00000000-0000-0000-0000-000000000000}"/>
  <bookViews>
    <workbookView xWindow="-98" yWindow="-98" windowWidth="20715" windowHeight="13425" xr2:uid="{BA020080-629D-45EA-8F5D-4A368CEA66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I8" i="1" s="1"/>
  <c r="B6" i="1"/>
  <c r="G2" i="1" s="1"/>
  <c r="I2" i="1" s="1"/>
  <c r="G5" i="1"/>
  <c r="H5" i="1" l="1"/>
  <c r="I5" i="1" s="1"/>
  <c r="H8" i="1"/>
  <c r="H2" i="1"/>
</calcChain>
</file>

<file path=xl/sharedStrings.xml><?xml version="1.0" encoding="utf-8"?>
<sst xmlns="http://schemas.openxmlformats.org/spreadsheetml/2006/main" count="21" uniqueCount="13">
  <si>
    <t>Current</t>
  </si>
  <si>
    <t>Ambient</t>
  </si>
  <si>
    <t>Temperature rise</t>
  </si>
  <si>
    <t>Emissivity</t>
  </si>
  <si>
    <t>Wire radius</t>
  </si>
  <si>
    <t>Wire guage</t>
  </si>
  <si>
    <t>Wire Gauge</t>
  </si>
  <si>
    <t>Conductivity</t>
  </si>
  <si>
    <t>Ampacity</t>
  </si>
  <si>
    <t>Length</t>
  </si>
  <si>
    <t>Power loss</t>
  </si>
  <si>
    <t>Bundle size</t>
  </si>
  <si>
    <t>Current Derating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</si>
</sst>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\ &quot;A&quot;"/>
    <numFmt numFmtId="165" formatCode="0\ &quot;°C&quot;"/>
    <numFmt numFmtId="166" formatCode="0.00E+00\ &quot;Ωm&quot;"/>
    <numFmt numFmtId="167" formatCode="0.00\ &quot;mm&quot;"/>
    <numFmt numFmtId="168" formatCode="0.0\ &quot;AWG&quot;"/>
    <numFmt numFmtId="169" formatCode="0.0\ &quot;°C&quot;"/>
    <numFmt numFmtId="170" formatCode="0\ &quot;K&quot;"/>
    <numFmt numFmtId="171" formatCode="0\ &quot;mm&quot;"/>
    <numFmt numFmtId="172" formatCode="0.0\ &quot;mW&quot;"/>
    <numFmt numFmtId="173" formatCode="0\ &quot;count&quot;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5">
    <xf numFmtId="0" fontId="0" fillId="0" borderId="0" xfId="0"/>
    <xf numFmtId="164" fontId="1" fillId="2" borderId="1" xfId="1" applyNumberFormat="1"/>
    <xf numFmtId="165" fontId="1" fillId="2" borderId="1" xfId="1" applyNumberFormat="1"/>
    <xf numFmtId="0" fontId="1" fillId="2" borderId="1" xfId="1"/>
    <xf numFmtId="166" fontId="1" fillId="2" borderId="1" xfId="1" applyNumberFormat="1"/>
    <xf numFmtId="168" fontId="2" fillId="3" borderId="2" xfId="2" applyNumberFormat="1"/>
    <xf numFmtId="167" fontId="3" fillId="3" borderId="1" xfId="3" applyNumberFormat="1"/>
    <xf numFmtId="168" fontId="1" fillId="2" borderId="1" xfId="1" applyNumberFormat="1"/>
    <xf numFmtId="164" fontId="2" fillId="3" borderId="2" xfId="2" applyNumberFormat="1"/>
    <xf numFmtId="170" fontId="1" fillId="2" borderId="1" xfId="1" applyNumberFormat="1"/>
    <xf numFmtId="171" fontId="1" fillId="2" borderId="1" xfId="1" applyNumberFormat="1"/>
    <xf numFmtId="172" fontId="2" fillId="3" borderId="2" xfId="2" applyNumberFormat="1"/>
    <xf numFmtId="169" fontId="2" fillId="3" borderId="2" xfId="2" applyNumberFormat="1"/>
    <xf numFmtId="173" fontId="1" fillId="2" borderId="1" xfId="1" applyNumberFormat="1"/>
    <xf numFmtId="9" fontId="3" fillId="3" borderId="1" xfId="3" applyNumberFormat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B988-8390-41B2-9FD1-603E8A68CF3D}">
  <dimension ref="A1:I8"/>
  <sheetViews>
    <sheetView tabSelected="1" workbookViewId="0">
      <selection activeCell="H10" sqref="H10"/>
    </sheetView>
  </sheetViews>
  <sheetFormatPr defaultRowHeight="14.25" x14ac:dyDescent="0.45"/>
  <cols>
    <col min="1" max="1" width="14" bestFit="1" customWidth="1"/>
    <col min="2" max="2" width="11" bestFit="1" customWidth="1"/>
    <col min="3" max="3" width="4.06640625" customWidth="1"/>
    <col min="4" max="4" width="10" bestFit="1" customWidth="1"/>
    <col min="5" max="5" width="14.265625" bestFit="1" customWidth="1"/>
    <col min="6" max="6" width="7.265625" bestFit="1" customWidth="1"/>
    <col min="7" max="7" width="9.796875" bestFit="1" customWidth="1"/>
    <col min="8" max="8" width="14.265625" bestFit="1" customWidth="1"/>
    <col min="9" max="9" width="9.1328125" bestFit="1" customWidth="1"/>
    <col min="10" max="10" width="11.33203125" bestFit="1" customWidth="1"/>
  </cols>
  <sheetData>
    <row r="1" spans="1:9" x14ac:dyDescent="0.45">
      <c r="A1" t="s">
        <v>1</v>
      </c>
      <c r="B1" s="9">
        <v>300</v>
      </c>
      <c r="D1" t="s">
        <v>0</v>
      </c>
      <c r="E1" t="s">
        <v>2</v>
      </c>
      <c r="G1" t="s">
        <v>4</v>
      </c>
      <c r="H1" t="s">
        <v>5</v>
      </c>
      <c r="I1" t="s">
        <v>10</v>
      </c>
    </row>
    <row r="2" spans="1:9" x14ac:dyDescent="0.45">
      <c r="A2" t="s">
        <v>3</v>
      </c>
      <c r="B2" s="3">
        <v>0.5</v>
      </c>
      <c r="D2" s="1">
        <v>2</v>
      </c>
      <c r="E2" s="2">
        <v>10</v>
      </c>
      <c r="G2" s="6">
        <f>((D2/B6)^2*B3/(2*PI()^2*B2*0.0000000567*((B1+E2)^4-B1^4)))^(1/3)*1000</f>
        <v>0.57292254345844207</v>
      </c>
      <c r="H2" s="5">
        <f>36-39*LOG(G2*2/0.127,92)</f>
        <v>17.027703331884794</v>
      </c>
      <c r="I2" s="11">
        <f>D2^2*B3*B4/(PI()*(G2/1000)^2)</f>
        <v>6.5166977392012608</v>
      </c>
    </row>
    <row r="3" spans="1:9" x14ac:dyDescent="0.45">
      <c r="A3" t="s">
        <v>7</v>
      </c>
      <c r="B3" s="4">
        <v>1.6800000000000002E-8</v>
      </c>
    </row>
    <row r="4" spans="1:9" x14ac:dyDescent="0.45">
      <c r="A4" t="s">
        <v>9</v>
      </c>
      <c r="B4" s="10">
        <v>100</v>
      </c>
      <c r="D4" t="s">
        <v>6</v>
      </c>
      <c r="E4" t="s">
        <v>2</v>
      </c>
      <c r="G4" t="s">
        <v>4</v>
      </c>
      <c r="H4" t="s">
        <v>8</v>
      </c>
      <c r="I4" t="s">
        <v>10</v>
      </c>
    </row>
    <row r="5" spans="1:9" x14ac:dyDescent="0.45">
      <c r="A5" t="s">
        <v>11</v>
      </c>
      <c r="B5" s="13">
        <v>8</v>
      </c>
      <c r="D5" s="7">
        <v>26</v>
      </c>
      <c r="E5" s="2">
        <v>10</v>
      </c>
      <c r="G5" s="6">
        <f>0.127*POWER(92,(36-D5)/39)/2</f>
        <v>0.20244593725282545</v>
      </c>
      <c r="H5" s="8">
        <f>SQRT(2*PI()^2*B2*0.0000000567*(G5/1000)^3*((B1+E5)^4-B1^4)/B3)*B6</f>
        <v>0.4200971422270694</v>
      </c>
      <c r="I5" s="11">
        <f>H5^2*B3*B4/(PI()*(G5/1000)^2)</f>
        <v>2.3027178746400043</v>
      </c>
    </row>
    <row r="6" spans="1:9" x14ac:dyDescent="0.45">
      <c r="A6" t="s">
        <v>12</v>
      </c>
      <c r="B6" s="14">
        <f>(29-B5)/28</f>
        <v>0.75</v>
      </c>
    </row>
    <row r="7" spans="1:9" x14ac:dyDescent="0.45">
      <c r="D7" t="s">
        <v>6</v>
      </c>
      <c r="E7" t="s">
        <v>0</v>
      </c>
      <c r="G7" t="s">
        <v>4</v>
      </c>
      <c r="H7" t="s">
        <v>2</v>
      </c>
      <c r="I7" t="s">
        <v>10</v>
      </c>
    </row>
    <row r="8" spans="1:9" x14ac:dyDescent="0.45">
      <c r="D8" s="7">
        <v>18</v>
      </c>
      <c r="E8" s="1">
        <v>2</v>
      </c>
      <c r="G8" s="6">
        <f>0.127*POWER(92,(36-D8)/39)/2</f>
        <v>0.51184367141632614</v>
      </c>
      <c r="H8" s="12">
        <f>(I8/B6^2/1000/(B2*2*PI()*G8/1000*B4/1000*0.0000000567)+B1^4)^(1/4)-B1</f>
        <v>13.764435264800625</v>
      </c>
      <c r="I8" s="11">
        <f>E8^2*B3*B4/(PI()*(G8/1000)^2)</f>
        <v>8.1647844625495001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2020-02-13T21:12:10Z</dcterms:created>
  <dcterms:modified xsi:type="dcterms:W3CDTF">2020-02-13T22:36:03Z</dcterms:modified>
</cp:coreProperties>
</file>