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1"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HTML_CodePage" hidden="1">1252</definedName>
    <definedName name="HTML_Control" hidden="1">{"'Sheet1'!$A$1:$B$7","'Sheet1'!$B$9:$D$13","'Sheet1'!$A$15:$G$36","'Sheet1'!$A$38:$A$39"}</definedName>
    <definedName name="HTML_Description" hidden="1">""</definedName>
    <definedName name="HTML_Email" hidden="1">""</definedName>
    <definedName name="HTML_Header" hidden="1">"Planning Project SE1KAN"</definedName>
    <definedName name="HTML_LastUpdate" hidden="1">"07/03/2002"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"SergeHD:Users:Serge:Teaching:SE1KAN:PlanTmpl20.html"</definedName>
    <definedName name="HTML_Title" hidden="1">"Voorbeeld Planning 2.0"</definedName>
    <definedName name="m">Sheet1!$E$26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<sst xmlns="http://schemas.openxmlformats.org/spreadsheetml/2006/main" count="86" uniqueCount="86">
  <si>
    <t>Context:</t>
  </si>
  <si>
    <t xml:space="preserve">Project Software Engineering</t>
  </si>
  <si>
    <t>Project:</t>
  </si>
  <si>
    <t xml:space="preserve">Traffic Engine</t>
  </si>
  <si>
    <t>Documentsoort:</t>
  </si>
  <si>
    <t>Plan</t>
  </si>
  <si>
    <t>Versie:</t>
  </si>
  <si>
    <t>2.0</t>
  </si>
  <si>
    <t>Datum:</t>
  </si>
  <si>
    <t>27/03/2025</t>
  </si>
  <si>
    <t>Auteur:</t>
  </si>
  <si>
    <t xml:space="preserve">Adriaan De Kaey, Luca Letroye, Mathijs Pittoors</t>
  </si>
  <si>
    <r>
      <t xml:space="preserve">Totaal tijdsbudget</t>
    </r>
    <r>
      <rPr>
        <vertAlign val="superscript"/>
        <sz val="9"/>
        <rFont val="Geneva"/>
      </rPr>
      <t>(*)</t>
    </r>
  </si>
  <si>
    <r>
      <t xml:space="preserve">Totaal gespendeerd</t>
    </r>
    <r>
      <rPr>
        <vertAlign val="superscript"/>
        <sz val="9"/>
        <rFont val="Geneva"/>
      </rPr>
      <t>(*)</t>
    </r>
  </si>
  <si>
    <r>
      <t xml:space="preserve">Totaal geschat 2.0</t>
    </r>
    <r>
      <rPr>
        <vertAlign val="superscript"/>
        <sz val="9"/>
        <rFont val="Geneva"/>
      </rPr>
      <t>(*)</t>
    </r>
  </si>
  <si>
    <r>
      <t xml:space="preserve">Totaal geschat 2.1</t>
    </r>
    <r>
      <rPr>
        <vertAlign val="superscript"/>
        <sz val="9"/>
        <rFont val="Geneva"/>
      </rPr>
      <t>(*)</t>
    </r>
  </si>
  <si>
    <t>SALDO</t>
  </si>
  <si>
    <t xml:space="preserve">&lt;&lt; tekort</t>
  </si>
  <si>
    <t>TIJD</t>
  </si>
  <si>
    <t xml:space="preserve">Behoefte Id</t>
  </si>
  <si>
    <t>Behoefte</t>
  </si>
  <si>
    <t>Prioriteit</t>
  </si>
  <si>
    <t>oplevering</t>
  </si>
  <si>
    <t xml:space="preserve">#stp. + uitz,</t>
  </si>
  <si>
    <t>geschat</t>
  </si>
  <si>
    <t>gespendeerd</t>
  </si>
  <si>
    <t xml:space="preserve">OPGELEVERD 1.0</t>
  </si>
  <si>
    <t xml:space="preserve">Verkeerssituatie inlezen</t>
  </si>
  <si>
    <t>verplicht</t>
  </si>
  <si>
    <t>nihil</t>
  </si>
  <si>
    <t>1.2</t>
  </si>
  <si>
    <t xml:space="preserve">Voertuiggenerator inlezen</t>
  </si>
  <si>
    <t>belangrijk</t>
  </si>
  <si>
    <t>0.25</t>
  </si>
  <si>
    <t>Uitvoer</t>
  </si>
  <si>
    <t>3.1</t>
  </si>
  <si>
    <t xml:space="preserve">Rijden van voertuig</t>
  </si>
  <si>
    <t>3.2</t>
  </si>
  <si>
    <t xml:space="preserve">Simulatie van verkeerslicht</t>
  </si>
  <si>
    <t>3.3</t>
  </si>
  <si>
    <t xml:space="preserve">Automatische simulatie</t>
  </si>
  <si>
    <t>3.4</t>
  </si>
  <si>
    <t xml:space="preserve">Simulatie met voertuiggenerator</t>
  </si>
  <si>
    <t xml:space="preserve">sum(Gespendeerd) /  sum(# Stappen)</t>
  </si>
  <si>
    <t xml:space="preserve"> = 76.5 / 18</t>
  </si>
  <si>
    <t xml:space="preserve">m =</t>
  </si>
  <si>
    <t xml:space="preserve">&lt;&lt; berekenen</t>
  </si>
  <si>
    <t xml:space="preserve">OP TE LEVEREN 2.0</t>
  </si>
  <si>
    <t>x</t>
  </si>
  <si>
    <t xml:space="preserve">y = m * x</t>
  </si>
  <si>
    <t xml:space="preserve">Voertuiggenerator inlezen met typen</t>
  </si>
  <si>
    <t>1.3</t>
  </si>
  <si>
    <t xml:space="preserve">Voertuig met type inlezen</t>
  </si>
  <si>
    <t>1.4</t>
  </si>
  <si>
    <t xml:space="preserve">Bushaltes inlezen</t>
  </si>
  <si>
    <t>0.5</t>
  </si>
  <si>
    <t>1.5</t>
  </si>
  <si>
    <t xml:space="preserve">Kruispunten inlezen</t>
  </si>
  <si>
    <t>2.1</t>
  </si>
  <si>
    <t xml:space="preserve">Simpele uitvoer uitbreiding met typen</t>
  </si>
  <si>
    <t>2.2</t>
  </si>
  <si>
    <t xml:space="preserve">Grafische impressie</t>
  </si>
  <si>
    <t>2.3</t>
  </si>
  <si>
    <t xml:space="preserve">Integratie met graphics</t>
  </si>
  <si>
    <t xml:space="preserve">Simulatie met verkeerslicht uitbreiding</t>
  </si>
  <si>
    <t xml:space="preserve">Automatische simulatie uitbreiding</t>
  </si>
  <si>
    <t>3.5</t>
  </si>
  <si>
    <t xml:space="preserve">Rijden van voertuig met typen</t>
  </si>
  <si>
    <t>3.6</t>
  </si>
  <si>
    <t xml:space="preserve">Simulatie van bushaltes</t>
  </si>
  <si>
    <t>3.7</t>
  </si>
  <si>
    <t xml:space="preserve">Simulatie van kruispunten</t>
  </si>
  <si>
    <t>3.8</t>
  </si>
  <si>
    <t xml:space="preserve">Simulatie van kruispunten met verkeerslicht</t>
  </si>
  <si>
    <t>nuttig</t>
  </si>
  <si>
    <t>3.9</t>
  </si>
  <si>
    <t xml:space="preserve">Slimme verkeerslichten</t>
  </si>
  <si>
    <t>3.10</t>
  </si>
  <si>
    <t xml:space="preserve">Simulatie met oranje verkeerslicht</t>
  </si>
  <si>
    <t>4.1</t>
  </si>
  <si>
    <t xml:space="preserve">GUI van de simulatie</t>
  </si>
  <si>
    <t>4.2</t>
  </si>
  <si>
    <t xml:space="preserve">GUI van de verkeerslichten</t>
  </si>
  <si>
    <t>4.3</t>
  </si>
  <si>
    <t xml:space="preserve">GUI van de voertuiggenerator</t>
  </si>
  <si>
    <t xml:space="preserve">OP TE LEVEREN 2.1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</si>
</sst>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_ ;[Red]\-0.00\ "/>
  </numFmts>
  <fonts count="6">
    <font>
      <sz val="9.000000"/>
      <color theme="1"/>
      <name val="Geneva"/>
    </font>
    <font>
      <sz val="9.000000"/>
      <name val="Geneva"/>
    </font>
    <font>
      <i/>
      <sz val="9.000000"/>
      <name val="Geneva"/>
    </font>
    <font>
      <b/>
      <sz val="9.000000"/>
      <color indexed="2"/>
      <name val="Geneva"/>
    </font>
    <font>
      <b/>
      <sz val="9.000000"/>
      <name val="Geneva"/>
    </font>
    <font>
      <vertAlign val="superscript"/>
      <sz val="9.00000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50">
    <xf fontId="0" fillId="0" borderId="0" numFmtId="0" xfId="0"/>
    <xf fontId="1" fillId="0" borderId="0" numFmtId="0" xfId="0" applyFont="1"/>
    <xf fontId="1" fillId="0" borderId="0" numFmtId="49" xfId="0" applyNumberFormat="1" applyFont="1"/>
    <xf fontId="1" fillId="0" borderId="0" numFmtId="16" xfId="0" applyNumberFormat="1" applyFont="1" applyAlignment="1">
      <alignment horizontal="right"/>
    </xf>
    <xf fontId="1" fillId="0" borderId="0" numFmtId="0" xfId="0" applyFont="1" applyAlignment="1">
      <alignment horizontal="right"/>
    </xf>
    <xf fontId="1" fillId="0" borderId="1" numFmtId="49" xfId="0" applyNumberFormat="1" applyFont="1" applyBorder="1"/>
    <xf fontId="0" fillId="0" borderId="2" numFmtId="16" xfId="0" applyNumberFormat="1" applyBorder="1" applyAlignment="1">
      <alignment horizontal="left"/>
    </xf>
    <xf fontId="0" fillId="0" borderId="2" numFmtId="0" xfId="0" applyBorder="1"/>
    <xf fontId="0" fillId="0" borderId="3" numFmtId="0" xfId="0" applyBorder="1"/>
    <xf fontId="1" fillId="0" borderId="4" numFmtId="49" xfId="0" applyNumberFormat="1" applyFont="1" applyBorder="1"/>
    <xf fontId="0" fillId="0" borderId="0" numFmtId="49" xfId="0" applyNumberFormat="1" applyAlignment="1">
      <alignment horizontal="left"/>
    </xf>
    <xf fontId="0" fillId="0" borderId="0" numFmtId="0" xfId="0"/>
    <xf fontId="0" fillId="0" borderId="5" numFmtId="0" xfId="0" applyBorder="1"/>
    <xf fontId="1" fillId="0" borderId="5" numFmtId="49" xfId="0" applyNumberFormat="1" applyFont="1" applyBorder="1" applyAlignment="1">
      <alignment horizontal="left"/>
    </xf>
    <xf fontId="0" fillId="0" borderId="5" numFmtId="49" xfId="0" applyNumberFormat="1" applyBorder="1" applyAlignment="1">
      <alignment horizontal="left"/>
    </xf>
    <xf fontId="1" fillId="0" borderId="5" numFmtId="49" xfId="0" applyNumberFormat="1" applyFont="1" applyBorder="1" applyAlignment="1">
      <alignment horizontal="left" wrapText="1"/>
    </xf>
    <xf fontId="1" fillId="0" borderId="6" numFmtId="49" xfId="0" applyNumberFormat="1" applyFont="1" applyBorder="1"/>
    <xf fontId="1" fillId="0" borderId="7" numFmtId="49" xfId="0" applyNumberFormat="1" applyFont="1" applyBorder="1" applyAlignment="1">
      <alignment horizontal="left"/>
    </xf>
    <xf fontId="1" fillId="0" borderId="1" numFmtId="1" xfId="0" applyNumberFormat="1" applyFont="1" applyBorder="1"/>
    <xf fontId="0" fillId="0" borderId="3" numFmtId="2" xfId="0" applyNumberFormat="1" applyBorder="1"/>
    <xf fontId="1" fillId="0" borderId="4" numFmtId="1" xfId="0" applyNumberFormat="1" applyFont="1" applyBorder="1"/>
    <xf fontId="0" fillId="0" borderId="5" numFmtId="164" xfId="0" applyNumberFormat="1" applyBorder="1"/>
    <xf fontId="0" fillId="0" borderId="5" numFmtId="2" xfId="0" applyNumberFormat="1" applyBorder="1"/>
    <xf fontId="2" fillId="0" borderId="6" numFmtId="49" xfId="0" applyNumberFormat="1" applyFont="1" applyBorder="1"/>
    <xf fontId="2" fillId="0" borderId="7" numFmtId="164" xfId="0" applyNumberFormat="1" applyFont="1" applyBorder="1"/>
    <xf fontId="2" fillId="2" borderId="0" numFmtId="0" xfId="0" applyFont="1" applyFill="1" applyAlignment="1">
      <alignment horizontal="left"/>
    </xf>
    <xf fontId="1" fillId="0" borderId="0" numFmtId="1" xfId="0" applyNumberFormat="1" applyFont="1"/>
    <xf fontId="0" fillId="0" borderId="0" numFmtId="2" xfId="0" applyNumberFormat="1"/>
    <xf fontId="3" fillId="0" borderId="0" numFmtId="16" xfId="0" applyNumberFormat="1" applyFont="1" applyAlignment="1">
      <alignment horizontal="right"/>
    </xf>
    <xf fontId="4" fillId="0" borderId="0" numFmtId="0" xfId="0" applyFont="1" applyAlignment="1">
      <alignment horizontal="center"/>
    </xf>
    <xf fontId="0" fillId="0" borderId="0" numFmtId="0" xfId="0" applyAlignment="1">
      <alignment horizontal="center"/>
    </xf>
    <xf fontId="4" fillId="0" borderId="0" numFmtId="0" xfId="0" applyFont="1"/>
    <xf fontId="4" fillId="0" borderId="0" numFmtId="49" xfId="0" applyNumberFormat="1" applyFont="1"/>
    <xf fontId="4" fillId="0" borderId="0" numFmtId="16" xfId="0" applyNumberFormat="1" applyFont="1" applyAlignment="1">
      <alignment horizontal="right"/>
    </xf>
    <xf fontId="4" fillId="0" borderId="0" numFmtId="16" xfId="0" applyNumberFormat="1" applyFont="1" applyAlignment="1">
      <alignment horizontal="right" wrapText="1"/>
    </xf>
    <xf fontId="4" fillId="0" borderId="0" numFmtId="0" xfId="0" applyFont="1" applyAlignment="1">
      <alignment horizontal="right"/>
    </xf>
    <xf fontId="1" fillId="0" borderId="0" numFmtId="49" xfId="0" applyNumberFormat="1" applyFont="1" applyAlignment="1">
      <alignment horizontal="left"/>
    </xf>
    <xf fontId="1" fillId="0" borderId="0" numFmtId="2" xfId="0" applyNumberFormat="1" applyFont="1" applyAlignment="1">
      <alignment horizontal="right"/>
    </xf>
    <xf fontId="1" fillId="0" borderId="2" numFmtId="0" xfId="0" applyFont="1" applyBorder="1" applyAlignment="1">
      <alignment horizontal="right"/>
    </xf>
    <xf fontId="1" fillId="0" borderId="2" numFmtId="2" xfId="0" applyNumberFormat="1" applyFont="1" applyBorder="1" applyAlignment="1">
      <alignment horizontal="right"/>
    </xf>
    <xf fontId="2" fillId="0" borderId="0" numFmtId="0" xfId="0" applyFont="1" applyAlignment="1">
      <alignment horizontal="right"/>
    </xf>
    <xf fontId="2" fillId="0" borderId="0" numFmtId="2" xfId="0" applyNumberFormat="1" applyFont="1" applyAlignment="1">
      <alignment horizontal="right"/>
    </xf>
    <xf fontId="0" fillId="0" borderId="0" numFmtId="1" xfId="0" applyNumberFormat="1" applyAlignment="1">
      <alignment horizontal="right"/>
    </xf>
    <xf fontId="1" fillId="0" borderId="0" numFmtId="1" xfId="0" applyNumberFormat="1" applyFont="1" applyAlignment="1">
      <alignment horizontal="right"/>
    </xf>
    <xf fontId="1" fillId="0" borderId="0" numFmtId="49" xfId="0" applyNumberFormat="1" applyFont="1" applyAlignment="1">
      <alignment wrapText="1"/>
    </xf>
    <xf fontId="1" fillId="0" borderId="2" numFmtId="1" xfId="0" applyNumberFormat="1" applyFont="1" applyBorder="1" applyAlignment="1">
      <alignment horizontal="right"/>
    </xf>
    <xf fontId="5" fillId="0" borderId="0" numFmtId="49" xfId="0" applyNumberFormat="1" applyFont="1"/>
    <xf fontId="1" fillId="0" borderId="0" numFmtId="49" xfId="0" applyNumberFormat="1" applyFont="1"/>
    <xf fontId="1" fillId="0" borderId="0" numFmtId="16" xfId="0" applyNumberFormat="1" applyFont="1" applyAlignment="1">
      <alignment horizontal="right"/>
    </xf>
    <xf fontId="0" fillId="0" borderId="0" numFmt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44" workbookViewId="0">
      <selection activeCell="B38" activeCellId="0" sqref="B38"/>
    </sheetView>
  </sheetViews>
  <sheetFormatPr baseColWidth="10" defaultColWidth="10.83203125" defaultRowHeight="11.25"/>
  <cols>
    <col bestFit="1" customWidth="1" min="1" max="1" style="2" width="21.5"/>
    <col customWidth="1" min="2" max="2" style="2" width="32.33203125"/>
    <col bestFit="1" customWidth="1" min="3" max="3" style="1" width="9.5"/>
    <col bestFit="1" customWidth="1" min="4" max="4" style="3" width="9.5"/>
    <col customWidth="1" min="5" max="5" style="3" width="15.83203125"/>
    <col bestFit="1" customWidth="1" min="6" max="6" style="4" width="11.83203125"/>
    <col bestFit="1" customWidth="1" min="7" max="7" style="4" width="11.33203125"/>
    <col min="8" max="16384" style="1" width="10.83203125"/>
  </cols>
  <sheetData>
    <row r="1">
      <c r="A1" s="5" t="s">
        <v>0</v>
      </c>
      <c r="B1" s="6" t="s">
        <v>1</v>
      </c>
      <c r="C1" s="7"/>
      <c r="D1" s="7"/>
      <c r="E1" s="7"/>
      <c r="F1" s="8"/>
      <c r="G1"/>
    </row>
    <row r="2">
      <c r="A2" s="9" t="s">
        <v>2</v>
      </c>
      <c r="B2" s="10" t="s">
        <v>3</v>
      </c>
      <c r="C2" s="11"/>
      <c r="D2" s="11"/>
      <c r="E2" s="11"/>
      <c r="F2" s="12"/>
      <c r="G2"/>
    </row>
    <row r="3">
      <c r="A3" s="9" t="s">
        <v>4</v>
      </c>
      <c r="B3" s="13" t="s">
        <v>5</v>
      </c>
      <c r="C3"/>
      <c r="D3"/>
      <c r="E3"/>
      <c r="F3"/>
      <c r="G3"/>
    </row>
    <row r="4">
      <c r="A4" s="9" t="s">
        <v>6</v>
      </c>
      <c r="B4" s="13" t="s">
        <v>7</v>
      </c>
      <c r="C4"/>
      <c r="D4"/>
      <c r="E4"/>
      <c r="F4"/>
      <c r="G4"/>
    </row>
    <row r="5">
      <c r="A5" s="9" t="s">
        <v>8</v>
      </c>
      <c r="B5" s="14" t="s">
        <v>9</v>
      </c>
      <c r="C5"/>
      <c r="D5"/>
      <c r="E5"/>
      <c r="F5"/>
      <c r="G5"/>
    </row>
    <row r="6" ht="22.5">
      <c r="A6" s="9" t="s">
        <v>10</v>
      </c>
      <c r="B6" s="15" t="s">
        <v>11</v>
      </c>
      <c r="C6"/>
      <c r="D6"/>
      <c r="E6"/>
      <c r="F6"/>
      <c r="G6"/>
    </row>
    <row r="7">
      <c r="A7" s="16"/>
      <c r="B7" s="17"/>
      <c r="C7"/>
      <c r="D7"/>
      <c r="E7"/>
      <c r="F7"/>
      <c r="G7"/>
    </row>
    <row r="8">
      <c r="B8"/>
      <c r="C8"/>
      <c r="D8"/>
      <c r="E8"/>
      <c r="F8"/>
      <c r="G8"/>
    </row>
    <row r="9" ht="14">
      <c r="A9" s="1"/>
      <c r="B9" s="18" t="s">
        <v>12</v>
      </c>
      <c r="C9" s="19">
        <v>200</v>
      </c>
      <c r="D9" s="4"/>
      <c r="E9" s="4"/>
      <c r="F9" s="1"/>
      <c r="G9" s="1"/>
    </row>
    <row r="10" ht="14">
      <c r="A10" s="1"/>
      <c r="B10" s="20" t="s">
        <v>13</v>
      </c>
      <c r="C10" s="21">
        <f>SUM(G25,G48)</f>
        <v>98.25</v>
      </c>
      <c r="D10" s="4"/>
      <c r="E10" s="4"/>
      <c r="F10" s="1"/>
      <c r="G10" s="1"/>
    </row>
    <row r="11" ht="14">
      <c r="A11" s="1"/>
      <c r="B11" s="20" t="s">
        <v>14</v>
      </c>
      <c r="C11" s="22">
        <f>F48</f>
        <v>88.923076923076934</v>
      </c>
      <c r="D11" s="4"/>
      <c r="E11" s="4"/>
      <c r="F11" s="1"/>
      <c r="G11" s="1"/>
    </row>
    <row r="12" ht="14">
      <c r="A12" s="1"/>
      <c r="B12" s="20" t="s">
        <v>15</v>
      </c>
      <c r="C12" s="22">
        <f>SUM(F58:F61)</f>
        <v>3.9230769230769234</v>
      </c>
      <c r="D12" s="4"/>
      <c r="E12" s="4"/>
      <c r="F12" s="1"/>
      <c r="G12" s="1"/>
    </row>
    <row r="13">
      <c r="A13" s="1"/>
      <c r="B13" s="23" t="s">
        <v>16</v>
      </c>
      <c r="C13" s="24">
        <f>C9-C10-C11-C12</f>
        <v>8.9038461538461426</v>
      </c>
      <c r="D13" s="25" t="s">
        <v>17</v>
      </c>
      <c r="E13" s="4"/>
      <c r="F13" s="26"/>
      <c r="G13" s="27"/>
    </row>
    <row r="14">
      <c r="B14"/>
      <c r="C14"/>
      <c r="D14"/>
      <c r="E14"/>
      <c r="F14"/>
      <c r="G14"/>
    </row>
    <row r="15">
      <c r="E15" s="28"/>
      <c r="F15" s="29" t="s">
        <v>18</v>
      </c>
      <c r="G15" s="30"/>
    </row>
    <row r="16" s="31" customFormat="1" ht="14">
      <c r="A16" s="32" t="s">
        <v>19</v>
      </c>
      <c r="B16" s="32" t="s">
        <v>20</v>
      </c>
      <c r="C16" s="31" t="s">
        <v>21</v>
      </c>
      <c r="D16" s="33" t="s">
        <v>22</v>
      </c>
      <c r="E16" s="34" t="s">
        <v>23</v>
      </c>
      <c r="F16" s="35" t="s">
        <v>24</v>
      </c>
      <c r="G16" s="35" t="s">
        <v>25</v>
      </c>
    </row>
    <row r="17" s="31" customFormat="1">
      <c r="A17" s="32" t="s">
        <v>26</v>
      </c>
      <c r="B17" s="11"/>
      <c r="C17"/>
      <c r="D17"/>
      <c r="E17"/>
      <c r="F17"/>
      <c r="G17"/>
    </row>
    <row r="18">
      <c r="A18" s="36">
        <v>1.1000000000000001</v>
      </c>
      <c r="B18" s="2" t="s">
        <v>27</v>
      </c>
      <c r="C18" s="1" t="s">
        <v>28</v>
      </c>
      <c r="D18" s="3">
        <v>44271</v>
      </c>
      <c r="E18" s="4">
        <v>12</v>
      </c>
      <c r="F18" s="4" t="s">
        <v>29</v>
      </c>
      <c r="G18" s="37">
        <v>8.5</v>
      </c>
    </row>
    <row r="19">
      <c r="A19" s="36" t="s">
        <v>30</v>
      </c>
      <c r="B19" s="2" t="s">
        <v>31</v>
      </c>
      <c r="C19" s="1" t="s">
        <v>32</v>
      </c>
      <c r="D19" s="3">
        <v>44271</v>
      </c>
      <c r="E19" s="4">
        <v>1</v>
      </c>
      <c r="F19" s="4" t="s">
        <v>29</v>
      </c>
      <c r="G19" s="37" t="s">
        <v>33</v>
      </c>
    </row>
    <row r="20">
      <c r="A20" s="1" t="s">
        <v>7</v>
      </c>
      <c r="B20" s="1" t="s">
        <v>34</v>
      </c>
      <c r="C20" s="1" t="s">
        <v>28</v>
      </c>
      <c r="D20" s="3">
        <v>44271</v>
      </c>
      <c r="E20" s="1">
        <v>3</v>
      </c>
      <c r="F20" s="4" t="s">
        <v>29</v>
      </c>
      <c r="G20" s="1">
        <v>3</v>
      </c>
    </row>
    <row r="21">
      <c r="A21" s="2" t="s">
        <v>35</v>
      </c>
      <c r="B21" s="1" t="s">
        <v>36</v>
      </c>
      <c r="C21" s="1" t="s">
        <v>28</v>
      </c>
      <c r="D21" s="3">
        <v>44271</v>
      </c>
      <c r="E21" s="4">
        <v>4</v>
      </c>
      <c r="F21" s="4" t="s">
        <v>29</v>
      </c>
      <c r="G21" s="4">
        <v>3.5</v>
      </c>
    </row>
    <row r="22">
      <c r="A22" s="1" t="s">
        <v>37</v>
      </c>
      <c r="B22" s="1" t="s">
        <v>38</v>
      </c>
      <c r="C22" s="1" t="s">
        <v>28</v>
      </c>
      <c r="D22" s="3">
        <v>44271</v>
      </c>
      <c r="E22" s="1">
        <v>9</v>
      </c>
      <c r="F22" s="4" t="s">
        <v>29</v>
      </c>
      <c r="G22" s="1">
        <v>2</v>
      </c>
    </row>
    <row r="23">
      <c r="A23" s="1" t="s">
        <v>39</v>
      </c>
      <c r="B23" s="1" t="s">
        <v>40</v>
      </c>
      <c r="C23" s="1" t="s">
        <v>28</v>
      </c>
      <c r="D23" s="3">
        <v>44271</v>
      </c>
      <c r="E23" s="1">
        <v>4</v>
      </c>
      <c r="F23" s="4" t="s">
        <v>29</v>
      </c>
      <c r="G23" s="1">
        <v>6</v>
      </c>
    </row>
    <row r="24" s="31" customFormat="1">
      <c r="A24" t="s">
        <v>41</v>
      </c>
      <c r="B24" t="s">
        <v>42</v>
      </c>
      <c r="C24" t="s">
        <v>32</v>
      </c>
      <c r="D24" s="3">
        <v>44271</v>
      </c>
      <c r="E24">
        <v>4</v>
      </c>
      <c r="F24" s="4" t="s">
        <v>29</v>
      </c>
      <c r="G24">
        <v>0.75</v>
      </c>
    </row>
    <row r="25">
      <c r="E25" s="38">
        <f>SUM(E18:E24)</f>
        <v>37</v>
      </c>
      <c r="G25" s="39">
        <f>SUM(G18:G24)</f>
        <v>23.75</v>
      </c>
    </row>
    <row r="26">
      <c r="B26" s="40" t="s">
        <v>43</v>
      </c>
      <c r="C26" s="40" t="s">
        <v>44</v>
      </c>
      <c r="D26" s="40" t="s">
        <v>45</v>
      </c>
      <c r="E26" s="41">
        <f>SUM(G18:G19)/SUM(E18:E19)</f>
        <v>0.65384615384615385</v>
      </c>
      <c r="F26" s="25" t="s">
        <v>46</v>
      </c>
    </row>
    <row r="27">
      <c r="A27" s="1"/>
      <c r="B27" s="1"/>
      <c r="D27" s="1"/>
      <c r="E27" s="1"/>
      <c r="F27" s="1"/>
      <c r="G27" s="1"/>
    </row>
    <row r="28">
      <c r="A28" s="32" t="s">
        <v>47</v>
      </c>
      <c r="B28" s="11"/>
      <c r="C28"/>
      <c r="D28"/>
      <c r="E28" s="40" t="s">
        <v>48</v>
      </c>
      <c r="F28" s="41" t="s">
        <v>49</v>
      </c>
      <c r="G28" s="35"/>
    </row>
    <row r="29">
      <c r="A29" t="s">
        <v>30</v>
      </c>
      <c r="B29" t="s">
        <v>50</v>
      </c>
      <c r="C29" t="s">
        <v>32</v>
      </c>
      <c r="D29" s="3">
        <v>44320</v>
      </c>
      <c r="E29" s="42">
        <v>1</v>
      </c>
      <c r="F29" s="37">
        <f t="shared" ref="F29:F47" si="0">E29*m</f>
        <v>0.65384615384615385</v>
      </c>
      <c r="G29" s="4">
        <v>0.5</v>
      </c>
    </row>
    <row r="30">
      <c r="A30" t="s">
        <v>51</v>
      </c>
      <c r="B30" t="s">
        <v>52</v>
      </c>
      <c r="C30" t="s">
        <v>28</v>
      </c>
      <c r="D30" s="3">
        <v>44320</v>
      </c>
      <c r="E30" s="42">
        <v>1</v>
      </c>
      <c r="F30" s="37">
        <f t="shared" si="0"/>
        <v>0.65384615384615385</v>
      </c>
      <c r="G30" s="4">
        <v>1</v>
      </c>
    </row>
    <row r="31">
      <c r="A31" t="s">
        <v>53</v>
      </c>
      <c r="B31" t="s">
        <v>54</v>
      </c>
      <c r="C31" t="s">
        <v>32</v>
      </c>
      <c r="D31" s="3">
        <v>44320</v>
      </c>
      <c r="E31" s="42">
        <v>1</v>
      </c>
      <c r="F31" s="37">
        <f t="shared" si="0"/>
        <v>0.65384615384615385</v>
      </c>
      <c r="G31" s="4" t="s">
        <v>55</v>
      </c>
    </row>
    <row r="32">
      <c r="A32" t="s">
        <v>56</v>
      </c>
      <c r="B32" t="s">
        <v>57</v>
      </c>
      <c r="C32" t="s">
        <v>32</v>
      </c>
      <c r="D32" s="3">
        <v>44320</v>
      </c>
      <c r="E32" s="42">
        <v>1</v>
      </c>
      <c r="F32" s="37">
        <f t="shared" si="0"/>
        <v>0.65384615384615385</v>
      </c>
      <c r="G32" s="4">
        <v>1</v>
      </c>
    </row>
    <row r="33">
      <c r="A33" s="2" t="s">
        <v>58</v>
      </c>
      <c r="B33" s="2" t="s">
        <v>59</v>
      </c>
      <c r="C33" s="1" t="s">
        <v>28</v>
      </c>
      <c r="D33" s="3">
        <v>44320</v>
      </c>
      <c r="E33" s="42">
        <v>1</v>
      </c>
      <c r="F33" s="37">
        <f t="shared" si="0"/>
        <v>0.65384615384615385</v>
      </c>
      <c r="G33" s="4">
        <v>0</v>
      </c>
    </row>
    <row r="34">
      <c r="A34" s="2" t="s">
        <v>60</v>
      </c>
      <c r="B34" s="2" t="s">
        <v>61</v>
      </c>
      <c r="C34" s="1" t="s">
        <v>32</v>
      </c>
      <c r="D34" s="3">
        <v>44320</v>
      </c>
      <c r="E34" s="42">
        <v>3</v>
      </c>
      <c r="F34" s="37">
        <f t="shared" si="0"/>
        <v>1.9615384615384617</v>
      </c>
      <c r="G34" s="4">
        <v>3</v>
      </c>
    </row>
    <row r="35">
      <c r="A35" s="2" t="s">
        <v>62</v>
      </c>
      <c r="B35" s="2" t="s">
        <v>63</v>
      </c>
      <c r="C35" s="1" t="s">
        <v>32</v>
      </c>
      <c r="D35" s="3">
        <v>44320</v>
      </c>
      <c r="E35" s="42">
        <v>30</v>
      </c>
      <c r="F35" s="37">
        <f t="shared" si="0"/>
        <v>19.615384615384617</v>
      </c>
      <c r="G35" s="4">
        <v>4</v>
      </c>
    </row>
    <row r="36">
      <c r="A36" s="2" t="s">
        <v>37</v>
      </c>
      <c r="B36" s="2" t="s">
        <v>64</v>
      </c>
      <c r="C36" s="1" t="s">
        <v>28</v>
      </c>
      <c r="D36" s="3">
        <v>44320</v>
      </c>
      <c r="E36" s="42">
        <v>9</v>
      </c>
      <c r="F36" s="37">
        <f t="shared" si="0"/>
        <v>5.884615384615385</v>
      </c>
      <c r="G36" s="4">
        <v>3</v>
      </c>
    </row>
    <row r="37">
      <c r="A37" s="2" t="s">
        <v>39</v>
      </c>
      <c r="B37" s="2" t="s">
        <v>65</v>
      </c>
      <c r="C37" s="1" t="s">
        <v>28</v>
      </c>
      <c r="D37" s="3">
        <v>44320</v>
      </c>
      <c r="E37" s="43">
        <v>4</v>
      </c>
      <c r="F37" s="37">
        <f t="shared" si="0"/>
        <v>2.6153846153846154</v>
      </c>
      <c r="G37" s="4">
        <v>2</v>
      </c>
    </row>
    <row r="38">
      <c r="A38" s="2" t="s">
        <v>41</v>
      </c>
      <c r="B38" s="2" t="s">
        <v>42</v>
      </c>
      <c r="C38" s="1" t="s">
        <v>32</v>
      </c>
      <c r="D38" s="3">
        <v>44320</v>
      </c>
      <c r="E38" s="43">
        <v>1</v>
      </c>
      <c r="F38" s="37">
        <f t="shared" si="0"/>
        <v>0.65384615384615385</v>
      </c>
      <c r="G38" s="4">
        <v>1</v>
      </c>
    </row>
    <row r="39">
      <c r="A39" s="2" t="s">
        <v>66</v>
      </c>
      <c r="B39" s="2" t="s">
        <v>67</v>
      </c>
      <c r="C39" s="1" t="s">
        <v>28</v>
      </c>
      <c r="D39" s="3">
        <v>44320</v>
      </c>
      <c r="E39" s="43">
        <v>3</v>
      </c>
      <c r="F39" s="37">
        <f t="shared" si="0"/>
        <v>1.9615384615384617</v>
      </c>
      <c r="G39" s="4" t="s">
        <v>55</v>
      </c>
    </row>
    <row r="40">
      <c r="A40" s="2" t="s">
        <v>68</v>
      </c>
      <c r="B40" s="2" t="s">
        <v>69</v>
      </c>
      <c r="C40" s="1" t="s">
        <v>32</v>
      </c>
      <c r="D40" s="3">
        <v>44320</v>
      </c>
      <c r="E40" s="43">
        <v>6</v>
      </c>
      <c r="F40" s="37">
        <f t="shared" si="0"/>
        <v>3.9230769230769234</v>
      </c>
      <c r="G40" s="4">
        <v>11</v>
      </c>
    </row>
    <row r="41">
      <c r="A41" s="2" t="s">
        <v>70</v>
      </c>
      <c r="B41" s="2" t="s">
        <v>71</v>
      </c>
      <c r="C41" s="1" t="s">
        <v>32</v>
      </c>
      <c r="D41" s="3">
        <v>44320</v>
      </c>
      <c r="E41" s="43">
        <v>2</v>
      </c>
      <c r="F41" s="37">
        <f t="shared" si="0"/>
        <v>1.3076923076923077</v>
      </c>
      <c r="G41" s="4">
        <v>14</v>
      </c>
    </row>
    <row r="42" ht="22.5">
      <c r="A42" s="2" t="s">
        <v>72</v>
      </c>
      <c r="B42" s="44" t="s">
        <v>73</v>
      </c>
      <c r="C42" s="1" t="s">
        <v>74</v>
      </c>
      <c r="D42" s="3">
        <v>44320</v>
      </c>
      <c r="E42" s="43">
        <v>1</v>
      </c>
      <c r="F42" s="37">
        <f t="shared" si="0"/>
        <v>0.65384615384615385</v>
      </c>
      <c r="G42" s="4">
        <v>10</v>
      </c>
    </row>
    <row r="43">
      <c r="A43" s="2" t="s">
        <v>75</v>
      </c>
      <c r="B43" s="2" t="s">
        <v>76</v>
      </c>
      <c r="C43" s="1" t="s">
        <v>74</v>
      </c>
      <c r="D43" s="3">
        <v>44320</v>
      </c>
      <c r="E43" s="43">
        <v>3</v>
      </c>
      <c r="F43" s="37">
        <f t="shared" si="0"/>
        <v>1.9615384615384617</v>
      </c>
      <c r="G43" s="4">
        <v>5</v>
      </c>
    </row>
    <row r="44">
      <c r="A44" s="2" t="s">
        <v>77</v>
      </c>
      <c r="B44" s="2" t="s">
        <v>78</v>
      </c>
      <c r="C44" s="1" t="s">
        <v>74</v>
      </c>
      <c r="D44" s="3">
        <v>44320</v>
      </c>
      <c r="E44" s="43">
        <v>1</v>
      </c>
      <c r="F44" s="37">
        <f t="shared" si="0"/>
        <v>0.65384615384615385</v>
      </c>
      <c r="G44" s="4" t="s">
        <v>56</v>
      </c>
    </row>
    <row r="45">
      <c r="A45" s="2" t="s">
        <v>79</v>
      </c>
      <c r="B45" s="2" t="s">
        <v>80</v>
      </c>
      <c r="C45" s="1" t="s">
        <v>74</v>
      </c>
      <c r="D45" s="3">
        <v>44320</v>
      </c>
      <c r="E45" s="43">
        <v>50</v>
      </c>
      <c r="F45" s="37">
        <f t="shared" si="0"/>
        <v>32.692307692307693</v>
      </c>
      <c r="G45" s="4">
        <v>15</v>
      </c>
    </row>
    <row r="46">
      <c r="A46" s="2" t="s">
        <v>81</v>
      </c>
      <c r="B46" s="2" t="s">
        <v>82</v>
      </c>
      <c r="C46" s="1" t="s">
        <v>74</v>
      </c>
      <c r="D46" s="3">
        <v>44320</v>
      </c>
      <c r="E46" s="43">
        <v>6</v>
      </c>
      <c r="F46" s="37">
        <f t="shared" si="0"/>
        <v>3.9230769230769234</v>
      </c>
      <c r="G46" s="4"/>
    </row>
    <row r="47">
      <c r="A47" s="2" t="s">
        <v>83</v>
      </c>
      <c r="B47" s="2" t="s">
        <v>84</v>
      </c>
      <c r="C47" s="1" t="s">
        <v>74</v>
      </c>
      <c r="D47" s="3">
        <v>44320</v>
      </c>
      <c r="E47" s="43">
        <v>12</v>
      </c>
      <c r="F47" s="37">
        <f t="shared" si="0"/>
        <v>7.8461538461538467</v>
      </c>
      <c r="G47" s="4">
        <v>4</v>
      </c>
    </row>
    <row r="48">
      <c r="E48" s="45">
        <f>SUM(E29:E47)</f>
        <v>136</v>
      </c>
      <c r="F48" s="39">
        <f>SUM(F29:F47)</f>
        <v>88.923076923076934</v>
      </c>
      <c r="G48" s="39">
        <f>SUM(G29:G47)</f>
        <v>74.5</v>
      </c>
    </row>
    <row r="49" ht="14">
      <c r="A49" s="46"/>
      <c r="B49"/>
      <c r="C49"/>
      <c r="D49"/>
      <c r="E49"/>
      <c r="F49"/>
    </row>
    <row r="50" ht="14">
      <c r="A50" s="46"/>
      <c r="B50"/>
      <c r="C50"/>
      <c r="D50"/>
      <c r="E50"/>
      <c r="F50"/>
      <c r="G50"/>
    </row>
    <row r="57">
      <c r="A57" s="32" t="s">
        <v>85</v>
      </c>
      <c r="B57" s="11"/>
      <c r="C57"/>
      <c r="D57"/>
      <c r="E57" s="40" t="s">
        <v>48</v>
      </c>
      <c r="F57" s="41" t="s">
        <v>49</v>
      </c>
    </row>
    <row r="58">
      <c r="A58" s="47" t="s">
        <v>81</v>
      </c>
      <c r="B58" s="47" t="s">
        <v>82</v>
      </c>
      <c r="C58" s="1" t="s">
        <v>74</v>
      </c>
      <c r="D58" s="48">
        <v>44320</v>
      </c>
      <c r="E58" s="43">
        <v>6</v>
      </c>
      <c r="F58" s="37">
        <f>E58*m</f>
        <v>3.9230769230769234</v>
      </c>
    </row>
    <row r="59">
      <c r="A59"/>
      <c r="B59"/>
      <c r="C59"/>
      <c r="D59" s="3"/>
      <c r="E59" s="49"/>
      <c r="F59" s="4"/>
    </row>
    <row r="60">
      <c r="A60"/>
      <c r="B60"/>
      <c r="C60"/>
      <c r="D60" s="3"/>
      <c r="E60" s="49"/>
      <c r="F60" s="4"/>
      <c r="G60" s="25"/>
    </row>
    <row r="61">
      <c r="A61"/>
      <c r="B61"/>
      <c r="C61"/>
      <c r="D61" s="3"/>
      <c r="E61" s="49"/>
      <c r="F61" s="4"/>
      <c r="G61" s="25"/>
    </row>
    <row r="62">
      <c r="F62" s="38">
        <f>SUM(F58:F61)</f>
        <v>3.9230769230769234</v>
      </c>
    </row>
  </sheetData>
  <mergeCells count="6">
    <mergeCell ref="B1:F1"/>
    <mergeCell ref="B2:F2"/>
    <mergeCell ref="F15:G15"/>
    <mergeCell ref="A17:B17"/>
    <mergeCell ref="A28:B28"/>
    <mergeCell ref="A57:B57"/>
  </mergeCells>
  <printOptions headings="0" gridLines="0"/>
  <pageMargins left="0.75000000000000011" right="0.75000000000000011" top="1" bottom="1" header="0.5" footer="0.5"/>
  <pageSetup paperSize="9" scale="97" fitToWidth="1" fitToHeight="1" pageOrder="downThenOver" orientation="landscape" usePrinterDefaults="1" blackAndWhite="0" draft="0" cellComments="none" useFirstPageNumber="0" errors="displayed" horizontalDpi="4294967292" verticalDpi="4294967292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8.83203125" defaultRowHeight="13"/>
  <cols>
    <col customWidth="1" min="1" max="256" width="11.5"/>
  </cols>
  <sheetData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8.83203125" defaultRowHeight="13"/>
  <cols>
    <col customWidth="1" min="1" max="256" width="11.5"/>
  </cols>
  <sheetData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>UIA</Company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 Demeyer</dc:creator>
  <cp:keywords/>
  <dc:description/>
  <cp:revision>2</cp:revision>
  <dcterms:created xsi:type="dcterms:W3CDTF">2001-02-06T14:44:00Z</dcterms:created>
  <dcterms:modified xsi:type="dcterms:W3CDTF">2025-05-14T06:49:39Z</dcterms:modified>
  <cp:category/>
  <cp:contentStatus/>
</cp:coreProperties>
</file>