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2995" windowHeight="11835"/>
  </bookViews>
  <sheets>
    <sheet name="3.1" sheetId="1" r:id="rId1"/>
  </sheets>
  <calcPr calcId="144525"/>
</workbook>
</file>

<file path=xl/calcChain.xml><?xml version="1.0" encoding="utf-8"?>
<calcChain xmlns="http://schemas.openxmlformats.org/spreadsheetml/2006/main">
  <c r="I12" i="1" l="1"/>
  <c r="I10" i="1"/>
  <c r="I7" i="1"/>
  <c r="I6" i="1"/>
  <c r="C16" i="1"/>
  <c r="C15" i="1"/>
  <c r="I5" i="1"/>
  <c r="I4" i="1"/>
</calcChain>
</file>

<file path=xl/sharedStrings.xml><?xml version="1.0" encoding="utf-8"?>
<sst xmlns="http://schemas.openxmlformats.org/spreadsheetml/2006/main" count="47" uniqueCount="39">
  <si>
    <t>Количество разработчиков</t>
  </si>
  <si>
    <t>Opj</t>
  </si>
  <si>
    <t>ТРПРj</t>
  </si>
  <si>
    <t>kд</t>
  </si>
  <si>
    <t>kу</t>
  </si>
  <si>
    <t>ЗФОТР</t>
  </si>
  <si>
    <t>ЗОВФ</t>
  </si>
  <si>
    <t>kг</t>
  </si>
  <si>
    <t>n</t>
  </si>
  <si>
    <t>Количество единиц техники</t>
  </si>
  <si>
    <t>Коэффициент готовности</t>
  </si>
  <si>
    <t>Районный коэффициент</t>
  </si>
  <si>
    <t>Коэффициент доп. ЗП</t>
  </si>
  <si>
    <t>Общее время на разработку</t>
  </si>
  <si>
    <t>ТМРПР</t>
  </si>
  <si>
    <t>Время работы машины</t>
  </si>
  <si>
    <t>См-ч</t>
  </si>
  <si>
    <t>Себестоимость машиночаса</t>
  </si>
  <si>
    <t>Тчас</t>
  </si>
  <si>
    <t>Тмес</t>
  </si>
  <si>
    <t>Чрд</t>
  </si>
  <si>
    <t>Тсм</t>
  </si>
  <si>
    <t>Ксм</t>
  </si>
  <si>
    <t>Количество смен</t>
  </si>
  <si>
    <t>Продолжительность смены</t>
  </si>
  <si>
    <t>Число рабочих дней</t>
  </si>
  <si>
    <t>Рабочее время (в мес.)</t>
  </si>
  <si>
    <t>ЗЭВМ</t>
  </si>
  <si>
    <t>руб</t>
  </si>
  <si>
    <t>шт</t>
  </si>
  <si>
    <t>мес</t>
  </si>
  <si>
    <t>%</t>
  </si>
  <si>
    <t>чел</t>
  </si>
  <si>
    <t>руб.</t>
  </si>
  <si>
    <t>час</t>
  </si>
  <si>
    <t>Рн</t>
  </si>
  <si>
    <t>ЗСПП</t>
  </si>
  <si>
    <t>ЗХОН</t>
  </si>
  <si>
    <t>КРПР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</si>
</sst>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I12" sqref="I12"/>
    </sheetView>
  </sheetViews>
  <sheetFormatPr defaultRowHeight="15" x14ac:dyDescent="0.25"/>
  <cols>
    <col min="1" max="1" width="27.28515625" bestFit="1" customWidth="1"/>
    <col min="2" max="2" width="26.140625" bestFit="1" customWidth="1"/>
  </cols>
  <sheetData>
    <row r="3" spans="1:10" x14ac:dyDescent="0.25">
      <c r="B3" t="s">
        <v>0</v>
      </c>
      <c r="C3">
        <v>1</v>
      </c>
      <c r="D3" t="s">
        <v>32</v>
      </c>
    </row>
    <row r="4" spans="1:10" x14ac:dyDescent="0.25">
      <c r="B4" t="s">
        <v>1</v>
      </c>
      <c r="C4">
        <v>32000</v>
      </c>
      <c r="D4" t="s">
        <v>28</v>
      </c>
      <c r="H4" t="s">
        <v>5</v>
      </c>
      <c r="I4">
        <f>C4*C6*(1+C8)*(1+C9)</f>
        <v>320000</v>
      </c>
      <c r="J4" t="s">
        <v>33</v>
      </c>
    </row>
    <row r="5" spans="1:10" x14ac:dyDescent="0.25">
      <c r="H5" t="s">
        <v>6</v>
      </c>
      <c r="I5">
        <f>0.3*I4</f>
        <v>96000</v>
      </c>
      <c r="J5" t="s">
        <v>33</v>
      </c>
    </row>
    <row r="6" spans="1:10" x14ac:dyDescent="0.25">
      <c r="A6" t="s">
        <v>13</v>
      </c>
      <c r="B6" t="s">
        <v>2</v>
      </c>
      <c r="C6">
        <v>10</v>
      </c>
      <c r="D6" t="s">
        <v>30</v>
      </c>
      <c r="H6" t="s">
        <v>18</v>
      </c>
      <c r="I6">
        <f>C15*C16*C17*C18</f>
        <v>11200</v>
      </c>
      <c r="J6" t="s">
        <v>34</v>
      </c>
    </row>
    <row r="7" spans="1:10" x14ac:dyDescent="0.25">
      <c r="A7" t="s">
        <v>15</v>
      </c>
      <c r="B7" t="s">
        <v>14</v>
      </c>
      <c r="C7">
        <v>7</v>
      </c>
      <c r="D7" t="s">
        <v>30</v>
      </c>
      <c r="H7" t="s">
        <v>27</v>
      </c>
      <c r="I7">
        <f>C7*C11*C12*C13</f>
        <v>31.5</v>
      </c>
      <c r="J7" t="s">
        <v>33</v>
      </c>
    </row>
    <row r="8" spans="1:10" x14ac:dyDescent="0.25">
      <c r="A8" t="s">
        <v>12</v>
      </c>
      <c r="B8" t="s">
        <v>3</v>
      </c>
      <c r="C8">
        <v>0</v>
      </c>
      <c r="H8" t="s">
        <v>36</v>
      </c>
      <c r="I8">
        <v>0</v>
      </c>
      <c r="J8" t="s">
        <v>33</v>
      </c>
    </row>
    <row r="9" spans="1:10" x14ac:dyDescent="0.25">
      <c r="A9" t="s">
        <v>11</v>
      </c>
      <c r="B9" t="s">
        <v>4</v>
      </c>
      <c r="C9">
        <v>0</v>
      </c>
      <c r="D9" t="s">
        <v>31</v>
      </c>
      <c r="H9" t="s">
        <v>37</v>
      </c>
      <c r="I9">
        <v>1450</v>
      </c>
      <c r="J9" t="s">
        <v>33</v>
      </c>
    </row>
    <row r="10" spans="1:10" x14ac:dyDescent="0.25">
      <c r="H10" t="s">
        <v>35</v>
      </c>
      <c r="I10">
        <f>I4*0.3</f>
        <v>96000</v>
      </c>
      <c r="J10" t="s">
        <v>33</v>
      </c>
    </row>
    <row r="11" spans="1:10" x14ac:dyDescent="0.25">
      <c r="A11" t="s">
        <v>10</v>
      </c>
      <c r="B11" t="s">
        <v>7</v>
      </c>
      <c r="C11">
        <v>0.9</v>
      </c>
    </row>
    <row r="12" spans="1:10" x14ac:dyDescent="0.25">
      <c r="A12" t="s">
        <v>9</v>
      </c>
      <c r="B12" t="s">
        <v>8</v>
      </c>
      <c r="C12">
        <v>1</v>
      </c>
      <c r="D12" t="s">
        <v>29</v>
      </c>
      <c r="H12" t="s">
        <v>38</v>
      </c>
      <c r="I12">
        <f>I4+I5+I7+I8+I9+I10</f>
        <v>513481.5</v>
      </c>
    </row>
    <row r="13" spans="1:10" x14ac:dyDescent="0.25">
      <c r="A13" t="s">
        <v>17</v>
      </c>
      <c r="B13" t="s">
        <v>16</v>
      </c>
      <c r="C13">
        <v>5</v>
      </c>
      <c r="D13" t="s">
        <v>28</v>
      </c>
    </row>
    <row r="15" spans="1:10" x14ac:dyDescent="0.25">
      <c r="A15" t="s">
        <v>26</v>
      </c>
      <c r="B15" t="s">
        <v>19</v>
      </c>
      <c r="C15">
        <f>C7</f>
        <v>7</v>
      </c>
      <c r="D15" t="s">
        <v>30</v>
      </c>
    </row>
    <row r="16" spans="1:10" x14ac:dyDescent="0.25">
      <c r="A16" t="s">
        <v>25</v>
      </c>
      <c r="B16" t="s">
        <v>20</v>
      </c>
      <c r="C16">
        <f>20*C6</f>
        <v>200</v>
      </c>
    </row>
    <row r="17" spans="1:3" x14ac:dyDescent="0.25">
      <c r="A17" t="s">
        <v>24</v>
      </c>
      <c r="B17" t="s">
        <v>21</v>
      </c>
      <c r="C17">
        <v>8</v>
      </c>
    </row>
    <row r="18" spans="1:3" x14ac:dyDescent="0.25">
      <c r="A18" t="s">
        <v>23</v>
      </c>
      <c r="B18" t="s">
        <v>22</v>
      </c>
      <c r="C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3.1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Басыров С.А.</dc:creator>
  <cp:lastModifiedBy>Басыров С.А.</cp:lastModifiedBy>
  <dcterms:created xsi:type="dcterms:W3CDTF">2018-06-07T14:21:31Z</dcterms:created>
  <dcterms:modified xsi:type="dcterms:W3CDTF">2018-06-07T15:59:42Z</dcterms:modified>
</cp:coreProperties>
</file>