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oseManuel/Documents/GITHUBs/Consultorias/Estadistica/data/"/>
    </mc:Choice>
  </mc:AlternateContent>
  <bookViews>
    <workbookView xWindow="0" yWindow="460" windowWidth="28800" windowHeight="17460" tabRatio="500" activeTab="3"/>
  </bookViews>
  <sheets>
    <sheet name="MINERALES" sheetId="1" r:id="rId1"/>
    <sheet name="ACCIDENTES" sheetId="2" r:id="rId2"/>
    <sheet name="Armonica" sheetId="3" r:id="rId3"/>
    <sheet name="Geometrica" sheetId="4" r:id="rId4"/>
    <sheet name="Cuadratica" sheetId="5" r:id="rId5"/>
  </sheets>
  <calcPr calcId="150001" concurrentCalc="0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3" i="5"/>
  <c r="E2" i="5"/>
  <c r="C19" i="4"/>
  <c r="C20" i="4"/>
  <c r="C21" i="4"/>
  <c r="C22" i="4"/>
  <c r="C23" i="4"/>
  <c r="C24" i="4"/>
  <c r="C25" i="4"/>
  <c r="C26" i="4"/>
  <c r="C27" i="4"/>
  <c r="C18" i="4"/>
  <c r="B19" i="4"/>
  <c r="B20" i="4"/>
  <c r="B21" i="4"/>
  <c r="B22" i="4"/>
  <c r="B23" i="4"/>
  <c r="B24" i="4"/>
  <c r="B25" i="4"/>
  <c r="B26" i="4"/>
  <c r="B27" i="4"/>
  <c r="B18" i="4"/>
  <c r="C23" i="3"/>
  <c r="C22" i="3"/>
  <c r="E3" i="3"/>
  <c r="E4" i="3"/>
  <c r="E5" i="3"/>
  <c r="E6" i="3"/>
  <c r="E7" i="3"/>
  <c r="E8" i="3"/>
  <c r="E9" i="3"/>
  <c r="E10" i="3"/>
  <c r="E11" i="3"/>
  <c r="E12" i="3"/>
  <c r="E13" i="3"/>
  <c r="E2" i="3"/>
  <c r="C21" i="3"/>
  <c r="B18" i="3"/>
  <c r="K38" i="2"/>
  <c r="K37" i="2"/>
  <c r="K36" i="2"/>
  <c r="N12" i="2"/>
  <c r="N14" i="2"/>
  <c r="N13" i="2"/>
  <c r="R14" i="2"/>
  <c r="R13" i="2"/>
  <c r="R12" i="2"/>
  <c r="E4" i="1"/>
  <c r="E5" i="1"/>
  <c r="E6" i="1"/>
  <c r="E7" i="1"/>
  <c r="E8" i="1"/>
  <c r="E3" i="1"/>
  <c r="G23" i="1"/>
  <c r="F23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</calcChain>
</file>

<file path=xl/sharedStrings.xml><?xml version="1.0" encoding="utf-8"?>
<sst xmlns="http://schemas.openxmlformats.org/spreadsheetml/2006/main" count="320" uniqueCount="142">
  <si>
    <t>EMPRESA</t>
  </si>
  <si>
    <t>Mina</t>
  </si>
  <si>
    <t>a2000</t>
  </si>
  <si>
    <t>a2001</t>
  </si>
  <si>
    <t>a2002</t>
  </si>
  <si>
    <t>a2003</t>
  </si>
  <si>
    <t>a2004</t>
  </si>
  <si>
    <t>a2005</t>
  </si>
  <si>
    <t>a2006</t>
  </si>
  <si>
    <t>Responsable</t>
  </si>
  <si>
    <t>REGION</t>
  </si>
  <si>
    <t>Mineral</t>
  </si>
  <si>
    <t>Las Bambas</t>
  </si>
  <si>
    <t>Apurímac</t>
  </si>
  <si>
    <t>COBRE</t>
  </si>
  <si>
    <t>Tama</t>
  </si>
  <si>
    <t>ZINC</t>
  </si>
  <si>
    <t>PLATA</t>
  </si>
  <si>
    <t>ORO</t>
  </si>
  <si>
    <t>Minas Conga</t>
  </si>
  <si>
    <t>Cajamarca</t>
  </si>
  <si>
    <t>Pampa de Pongo</t>
  </si>
  <si>
    <t>Arequipa</t>
  </si>
  <si>
    <t>HIERRO</t>
  </si>
  <si>
    <t>Quellaveco</t>
  </si>
  <si>
    <t>Moquegua</t>
  </si>
  <si>
    <t>Galeno</t>
  </si>
  <si>
    <t>Toromocho</t>
  </si>
  <si>
    <t>Junín</t>
  </si>
  <si>
    <t>Los Calatos</t>
  </si>
  <si>
    <t>Cañariaco</t>
  </si>
  <si>
    <t>Lambayeque</t>
  </si>
  <si>
    <t>Antapaccay</t>
  </si>
  <si>
    <t>Cusco</t>
  </si>
  <si>
    <t>Río Blanco</t>
  </si>
  <si>
    <t>Piura</t>
  </si>
  <si>
    <t>Antamina</t>
  </si>
  <si>
    <t>Áncash</t>
  </si>
  <si>
    <t>Marcona</t>
  </si>
  <si>
    <t>Ica</t>
  </si>
  <si>
    <t>Cerro Verde</t>
  </si>
  <si>
    <t>La Granja</t>
  </si>
  <si>
    <t>Tía María</t>
  </si>
  <si>
    <t>Constancia</t>
  </si>
  <si>
    <t>Contrata</t>
  </si>
  <si>
    <t>Grande</t>
  </si>
  <si>
    <t>Mina Justa</t>
  </si>
  <si>
    <t>Michiquillay</t>
  </si>
  <si>
    <t>Chucapaca</t>
  </si>
  <si>
    <t>Mediana</t>
  </si>
  <si>
    <t>Cajamarquilla</t>
  </si>
  <si>
    <t>Lima</t>
  </si>
  <si>
    <t>DIAMANTE</t>
  </si>
  <si>
    <t>Quechua</t>
  </si>
  <si>
    <t>Corani</t>
  </si>
  <si>
    <t>Puno</t>
  </si>
  <si>
    <t>Lagunas Norte</t>
  </si>
  <si>
    <t>La Libertad</t>
  </si>
  <si>
    <t>Chaquicocha</t>
  </si>
  <si>
    <t>Pucamarca</t>
  </si>
  <si>
    <t>Tacna</t>
  </si>
  <si>
    <t>Pequeña</t>
  </si>
  <si>
    <t>Empresa</t>
  </si>
  <si>
    <t>Row Labels</t>
  </si>
  <si>
    <t>Grand Total</t>
  </si>
  <si>
    <t>Count of Mineral</t>
  </si>
  <si>
    <t>Count of Mineral2</t>
  </si>
  <si>
    <t>Volcan</t>
  </si>
  <si>
    <t>Buenaventura</t>
  </si>
  <si>
    <t>Ananea</t>
  </si>
  <si>
    <t>Atacocha</t>
  </si>
  <si>
    <t>Casapalca</t>
  </si>
  <si>
    <t>Chungar</t>
  </si>
  <si>
    <t>Corona</t>
  </si>
  <si>
    <t>Horizonte</t>
  </si>
  <si>
    <t>Poderosa</t>
  </si>
  <si>
    <t>Raura</t>
  </si>
  <si>
    <t>Doe Run</t>
  </si>
  <si>
    <t>CIEM</t>
  </si>
  <si>
    <t>Ares</t>
  </si>
  <si>
    <t>Minera del Centro</t>
  </si>
  <si>
    <t>Huallanca</t>
  </si>
  <si>
    <t>Mineras del Sur</t>
  </si>
  <si>
    <t>Yauliyacu</t>
  </si>
  <si>
    <t>Retamas</t>
  </si>
  <si>
    <t>Milpo</t>
  </si>
  <si>
    <t>Yanacocha</t>
  </si>
  <si>
    <t>Argentum</t>
  </si>
  <si>
    <t>Calpa</t>
  </si>
  <si>
    <t>Shougang</t>
  </si>
  <si>
    <t>Minsur</t>
  </si>
  <si>
    <t>Arirahua</t>
  </si>
  <si>
    <t>Austria Duvaz</t>
  </si>
  <si>
    <t>Quenuales</t>
  </si>
  <si>
    <t>Santa Luisa</t>
  </si>
  <si>
    <t>Caudalosa</t>
  </si>
  <si>
    <t>Huarón</t>
  </si>
  <si>
    <t>San Ignacio de Morococha</t>
  </si>
  <si>
    <t>Pan American Silver</t>
  </si>
  <si>
    <t>accidentes_totales</t>
  </si>
  <si>
    <t>LA MODA NO FUNCIONA CON TEXTO</t>
  </si>
  <si>
    <t>LA MEDIANA NO FUNCIONA CON TEXTO</t>
  </si>
  <si>
    <t>Tama_2</t>
  </si>
  <si>
    <t>1 Pequeña</t>
  </si>
  <si>
    <t>2 Mediana</t>
  </si>
  <si>
    <t>3 Grande</t>
  </si>
  <si>
    <t>Count of Tama_2</t>
  </si>
  <si>
    <t>Count of Tama_2_2</t>
  </si>
  <si>
    <t>Moda</t>
  </si>
  <si>
    <t>Media</t>
  </si>
  <si>
    <t>velocidad</t>
  </si>
  <si>
    <t>distancia_dia1</t>
  </si>
  <si>
    <t>distancia_dia2</t>
  </si>
  <si>
    <t>servicio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</si>
  <si>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</si>
  <si>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</si>
  <si>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</si>
  <si>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</si>
  <si>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</si>
  <si>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</si>
  <si>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</si>
  <si>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</si>
  <si>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</si>
  <si>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</si>
  <si>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errorCajero</t>
  </si>
  <si>
    <t>si distancia es la misma:</t>
  </si>
  <si>
    <t>Marmonica:</t>
  </si>
  <si>
    <t>sino es la misma distancia</t>
  </si>
  <si>
    <t>suma de pesos</t>
  </si>
  <si>
    <t>suma de peso/velo</t>
  </si>
  <si>
    <t>peso/velo</t>
  </si>
  <si>
    <t>A/B</t>
  </si>
  <si>
    <t>meanG</t>
  </si>
  <si>
    <t>mejor servicio?</t>
  </si>
  <si>
    <t>ranking</t>
  </si>
  <si>
    <t>error promedio en caja</t>
  </si>
  <si>
    <t>suma de cuadrados</t>
  </si>
  <si>
    <t>promedio de A</t>
  </si>
  <si>
    <t>raiz de B</t>
  </si>
  <si>
    <t>cliente1</t>
  </si>
  <si>
    <t>cliente2</t>
  </si>
  <si>
    <t>cliente3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</si>
</sst>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0.00000"/>
    <numFmt numFmtId="170" formatCode="0.000"/>
  </numFmts>
  <fonts count="19" x14ac:knownFonts="1">
    <font>
      <sz val="10"/>
      <color rgb="FF00000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0"/>
      <color rgb="FFC73A39"/>
      <name val="Arial"/>
    </font>
    <font>
      <b/>
      <sz val="10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rgb="FFFF0000"/>
      <name val="Arial"/>
    </font>
    <font>
      <b/>
      <sz val="10"/>
      <color rgb="FF7030A0"/>
      <name val="Arial"/>
    </font>
    <font>
      <b/>
      <sz val="10"/>
      <color rgb="FF00B050"/>
      <name val="Arial"/>
    </font>
    <font>
      <b/>
      <sz val="10"/>
      <color rgb="FFC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2"/>
      <color rgb="FF000000"/>
      <name val="Arial"/>
    </font>
    <font>
      <sz val="14"/>
      <color rgb="FF000000"/>
      <name val="Arial"/>
    </font>
    <font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3" fillId="0" borderId="0" xfId="0" applyFont="1" applyAlignment="1"/>
    <xf numFmtId="0" fontId="1" fillId="2" borderId="2" xfId="0" applyFont="1" applyFill="1" applyBorder="1" applyAlignment="1">
      <alignment vertical="top"/>
    </xf>
    <xf numFmtId="0" fontId="3" fillId="0" borderId="0" xfId="0" applyFont="1"/>
    <xf numFmtId="0" fontId="2" fillId="2" borderId="2" xfId="0" applyFont="1" applyFill="1" applyBorder="1" applyAlignment="1">
      <alignment horizontal="center" vertical="top"/>
    </xf>
    <xf numFmtId="0" fontId="1" fillId="0" borderId="0" xfId="0" applyFont="1"/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5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0" fillId="0" borderId="0" xfId="0" pivotButton="1" applyFont="1" applyAlignment="1"/>
    <xf numFmtId="0" fontId="6" fillId="0" borderId="0" xfId="0" applyFont="1" applyAlignment="1">
      <alignment horizontal="left"/>
    </xf>
    <xf numFmtId="10" fontId="0" fillId="0" borderId="3" xfId="0" applyNumberFormat="1" applyFont="1" applyBorder="1" applyAlignment="1"/>
    <xf numFmtId="0" fontId="1" fillId="0" borderId="1" xfId="0" applyFont="1" applyBorder="1" applyAlignment="1">
      <alignment vertical="top"/>
    </xf>
    <xf numFmtId="0" fontId="9" fillId="3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1" fillId="0" borderId="0" xfId="0" applyFont="1" applyAlignment="1"/>
    <xf numFmtId="0" fontId="11" fillId="0" borderId="3" xfId="0" applyFont="1" applyBorder="1" applyAlignment="1">
      <alignment horizontal="left"/>
    </xf>
    <xf numFmtId="0" fontId="11" fillId="0" borderId="3" xfId="0" applyFont="1" applyBorder="1" applyAlignment="1"/>
    <xf numFmtId="10" fontId="11" fillId="0" borderId="0" xfId="0" applyNumberFormat="1" applyFont="1" applyAlignment="1"/>
    <xf numFmtId="0" fontId="11" fillId="0" borderId="0" xfId="0" applyFont="1"/>
    <xf numFmtId="0" fontId="12" fillId="0" borderId="0" xfId="0" applyFont="1"/>
    <xf numFmtId="10" fontId="6" fillId="0" borderId="0" xfId="0" applyNumberFormat="1" applyFont="1" applyAlignment="1"/>
    <xf numFmtId="0" fontId="6" fillId="0" borderId="0" xfId="0" applyFont="1" applyAlignment="1"/>
    <xf numFmtId="0" fontId="14" fillId="0" borderId="4" xfId="0" applyFont="1" applyBorder="1" applyAlignment="1">
      <alignment horizontal="left"/>
    </xf>
    <xf numFmtId="0" fontId="14" fillId="0" borderId="4" xfId="0" applyNumberFormat="1" applyFont="1" applyBorder="1" applyAlignment="1"/>
    <xf numFmtId="0" fontId="15" fillId="0" borderId="0" xfId="0" applyFont="1"/>
    <xf numFmtId="0" fontId="10" fillId="0" borderId="0" xfId="0" applyFont="1"/>
    <xf numFmtId="43" fontId="1" fillId="0" borderId="0" xfId="5" applyFont="1"/>
    <xf numFmtId="43" fontId="14" fillId="0" borderId="4" xfId="5" applyFont="1" applyBorder="1" applyAlignment="1"/>
    <xf numFmtId="0" fontId="2" fillId="3" borderId="5" xfId="0" applyFont="1" applyFill="1" applyBorder="1"/>
    <xf numFmtId="0" fontId="1" fillId="0" borderId="5" xfId="0" applyFont="1" applyBorder="1"/>
    <xf numFmtId="0" fontId="17" fillId="0" borderId="0" xfId="0" applyFont="1" applyAlignment="1"/>
    <xf numFmtId="0" fontId="18" fillId="0" borderId="0" xfId="0" applyFont="1" applyAlignment="1"/>
    <xf numFmtId="168" fontId="16" fillId="0" borderId="0" xfId="0" applyNumberFormat="1" applyFont="1" applyAlignment="1"/>
    <xf numFmtId="0" fontId="0" fillId="3" borderId="0" xfId="0" applyFont="1" applyFill="1" applyAlignment="1"/>
    <xf numFmtId="0" fontId="0" fillId="3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170" fontId="0" fillId="0" borderId="0" xfId="0" applyNumberFormat="1" applyFont="1" applyAlignme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f. J M Magallanes" refreshedDate="43687.456911458336" createdVersion="4" refreshedVersion="4" minRefreshableVersion="3" recordCount="31">
  <cacheSource type="worksheet">
    <worksheetSource ref="C1:C32" sheet="MINERALES"/>
  </cacheSource>
  <cacheFields count="1">
    <cacheField name="Mineral" numFmtId="0">
      <sharedItems count="6">
        <s v="COBRE"/>
        <s v="ZINC"/>
        <s v="PLATA"/>
        <s v="ORO"/>
        <s v="HIERRO"/>
        <s v="DIAMA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of. J M Magallanes" refreshedDate="43688.640451041669" createdVersion="4" refreshedVersion="4" minRefreshableVersion="3" recordCount="33">
  <cacheSource type="worksheet">
    <worksheetSource ref="L1:L34" sheet="ACCIDENTES"/>
  </cacheSource>
  <cacheFields count="1">
    <cacheField name="Tama_2" numFmtId="0">
      <sharedItems count="3">
        <s v="3 Grande"/>
        <s v="2 Mediana"/>
        <s v="1 Pequeñ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</r>
  <r>
    <x v="1"/>
  </r>
  <r>
    <x v="2"/>
  </r>
  <r>
    <x v="3"/>
  </r>
  <r>
    <x v="0"/>
  </r>
  <r>
    <x v="3"/>
  </r>
  <r>
    <x v="4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3"/>
  </r>
  <r>
    <x v="5"/>
  </r>
  <r>
    <x v="0"/>
  </r>
  <r>
    <x v="2"/>
  </r>
  <r>
    <x v="3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H9" firstHeaderRow="0" firstDataRow="1" firstDataCol="1"/>
  <pivotFields count="1">
    <pivotField axis="axisRow" dataField="1" showAll="0">
      <items count="7">
        <item x="0"/>
        <item x="5"/>
        <item x="4"/>
        <item x="3"/>
        <item x="2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ineral" fld="0" subtotal="count" baseField="0" baseItem="0"/>
    <dataField name="Count of Mineral2" fld="0" subtotal="count" showDataAs="percentOfCo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4:Q8" firstHeaderRow="0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ama_2" fld="0" subtotal="count" baseField="0" baseItem="0"/>
    <dataField name="Count of Tama_2_2" fld="0" subtotal="count" showDataAs="percentOfCo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79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14.5" defaultRowHeight="15.75" customHeight="1" x14ac:dyDescent="0.15"/>
  <cols>
    <col min="1" max="1" width="15.5" customWidth="1"/>
    <col min="4" max="4" width="39.33203125" bestFit="1" customWidth="1"/>
    <col min="5" max="5" width="9.6640625" customWidth="1"/>
    <col min="6" max="6" width="15" bestFit="1" customWidth="1"/>
    <col min="7" max="7" width="13.33203125" customWidth="1"/>
    <col min="8" max="9" width="14.1640625" customWidth="1"/>
  </cols>
  <sheetData>
    <row r="1" spans="1:12" ht="15.75" customHeight="1" x14ac:dyDescent="0.15">
      <c r="A1" s="3" t="s">
        <v>1</v>
      </c>
      <c r="B1" s="3" t="s">
        <v>10</v>
      </c>
      <c r="C1" s="3" t="s">
        <v>11</v>
      </c>
      <c r="D1" s="3"/>
      <c r="E1" s="3"/>
    </row>
    <row r="2" spans="1:12" ht="15.75" customHeight="1" x14ac:dyDescent="0.15">
      <c r="A2" s="3" t="s">
        <v>12</v>
      </c>
      <c r="B2" s="3" t="s">
        <v>13</v>
      </c>
      <c r="C2" s="5" t="s">
        <v>14</v>
      </c>
      <c r="D2" s="16" t="s">
        <v>100</v>
      </c>
      <c r="E2" s="16"/>
      <c r="F2" s="15" t="s">
        <v>63</v>
      </c>
      <c r="G2" t="s">
        <v>65</v>
      </c>
      <c r="H2" t="s">
        <v>66</v>
      </c>
      <c r="J2" s="34"/>
      <c r="K2" s="32"/>
      <c r="L2" s="33"/>
    </row>
    <row r="3" spans="1:12" ht="15.75" customHeight="1" x14ac:dyDescent="0.15">
      <c r="A3" s="3" t="s">
        <v>12</v>
      </c>
      <c r="B3" s="3" t="s">
        <v>13</v>
      </c>
      <c r="C3" s="5" t="s">
        <v>16</v>
      </c>
      <c r="D3" s="5"/>
      <c r="E3" s="34" t="str">
        <f>IF(G3=MAX($G$3:$G$8),"Moda","")</f>
        <v>Moda</v>
      </c>
      <c r="F3" s="12" t="s">
        <v>14</v>
      </c>
      <c r="G3" s="13">
        <v>18</v>
      </c>
      <c r="H3" s="14">
        <v>0.58064516129032262</v>
      </c>
      <c r="J3" s="34"/>
      <c r="K3" s="32"/>
      <c r="L3" s="33"/>
    </row>
    <row r="4" spans="1:12" ht="15.75" customHeight="1" x14ac:dyDescent="0.15">
      <c r="A4" s="3" t="s">
        <v>12</v>
      </c>
      <c r="B4" s="3" t="s">
        <v>13</v>
      </c>
      <c r="C4" s="5" t="s">
        <v>17</v>
      </c>
      <c r="D4" s="5"/>
      <c r="E4" s="5" t="str">
        <f t="shared" ref="E4:E8" si="0">IF(G4=MAX($G$3:$G$8),"Moda","")</f>
        <v/>
      </c>
      <c r="F4" s="12" t="s">
        <v>52</v>
      </c>
      <c r="G4" s="13">
        <v>1</v>
      </c>
      <c r="H4" s="14">
        <v>3.2258064516129031E-2</v>
      </c>
      <c r="J4" s="34"/>
      <c r="K4" s="32"/>
      <c r="L4" s="33"/>
    </row>
    <row r="5" spans="1:12" ht="15.75" customHeight="1" x14ac:dyDescent="0.15">
      <c r="A5" s="3" t="s">
        <v>12</v>
      </c>
      <c r="B5" s="3" t="s">
        <v>13</v>
      </c>
      <c r="C5" s="5" t="s">
        <v>18</v>
      </c>
      <c r="D5" s="5"/>
      <c r="E5" s="5" t="str">
        <f t="shared" si="0"/>
        <v/>
      </c>
      <c r="F5" s="12" t="s">
        <v>23</v>
      </c>
      <c r="G5" s="13">
        <v>2</v>
      </c>
      <c r="H5" s="14">
        <v>6.4516129032258063E-2</v>
      </c>
      <c r="I5" s="14"/>
      <c r="J5" s="34"/>
      <c r="K5" s="32"/>
      <c r="L5" s="33"/>
    </row>
    <row r="6" spans="1:12" ht="15.75" customHeight="1" x14ac:dyDescent="0.15">
      <c r="A6" s="3" t="s">
        <v>19</v>
      </c>
      <c r="B6" s="3" t="s">
        <v>20</v>
      </c>
      <c r="C6" s="5" t="s">
        <v>14</v>
      </c>
      <c r="D6" s="5"/>
      <c r="E6" s="5" t="str">
        <f t="shared" si="0"/>
        <v/>
      </c>
      <c r="F6" s="12" t="s">
        <v>18</v>
      </c>
      <c r="G6" s="13">
        <v>7</v>
      </c>
      <c r="H6" s="14">
        <v>0.22580645161290322</v>
      </c>
      <c r="I6" s="14"/>
      <c r="J6" s="34"/>
      <c r="K6" s="32"/>
      <c r="L6" s="33"/>
    </row>
    <row r="7" spans="1:12" ht="15.75" customHeight="1" x14ac:dyDescent="0.15">
      <c r="A7" s="3" t="s">
        <v>19</v>
      </c>
      <c r="B7" s="3" t="s">
        <v>20</v>
      </c>
      <c r="C7" s="5" t="s">
        <v>18</v>
      </c>
      <c r="D7" s="5"/>
      <c r="E7" s="5" t="str">
        <f t="shared" si="0"/>
        <v/>
      </c>
      <c r="F7" s="12" t="s">
        <v>17</v>
      </c>
      <c r="G7" s="13">
        <v>2</v>
      </c>
      <c r="H7" s="14">
        <v>6.4516129032258063E-2</v>
      </c>
      <c r="I7" s="14"/>
      <c r="J7" s="34"/>
      <c r="K7" s="32"/>
      <c r="L7" s="33"/>
    </row>
    <row r="8" spans="1:12" ht="15.75" customHeight="1" x14ac:dyDescent="0.15">
      <c r="A8" s="3" t="s">
        <v>21</v>
      </c>
      <c r="B8" s="3" t="s">
        <v>22</v>
      </c>
      <c r="C8" s="5" t="s">
        <v>23</v>
      </c>
      <c r="D8" s="5"/>
      <c r="E8" s="5" t="str">
        <f t="shared" si="0"/>
        <v/>
      </c>
      <c r="F8" s="12" t="s">
        <v>16</v>
      </c>
      <c r="G8" s="13">
        <v>1</v>
      </c>
      <c r="H8" s="14">
        <v>3.2258064516129031E-2</v>
      </c>
      <c r="I8" s="14"/>
    </row>
    <row r="9" spans="1:12" ht="15.75" customHeight="1" x14ac:dyDescent="0.15">
      <c r="A9" s="3" t="s">
        <v>24</v>
      </c>
      <c r="B9" s="3" t="s">
        <v>25</v>
      </c>
      <c r="C9" s="5" t="s">
        <v>14</v>
      </c>
      <c r="D9" s="5"/>
      <c r="E9" s="5"/>
      <c r="F9" s="12" t="s">
        <v>64</v>
      </c>
      <c r="G9" s="13">
        <v>31</v>
      </c>
      <c r="H9" s="14">
        <v>1</v>
      </c>
      <c r="I9" s="14"/>
    </row>
    <row r="10" spans="1:12" ht="15.75" customHeight="1" x14ac:dyDescent="0.15">
      <c r="A10" s="3" t="s">
        <v>26</v>
      </c>
      <c r="B10" s="3" t="s">
        <v>20</v>
      </c>
      <c r="C10" s="5" t="s">
        <v>14</v>
      </c>
      <c r="D10" s="5"/>
      <c r="E10" s="5"/>
      <c r="I10" s="14"/>
    </row>
    <row r="11" spans="1:12" ht="15.75" customHeight="1" x14ac:dyDescent="0.15">
      <c r="A11" s="3" t="s">
        <v>27</v>
      </c>
      <c r="B11" s="3" t="s">
        <v>28</v>
      </c>
      <c r="C11" s="5" t="s">
        <v>14</v>
      </c>
      <c r="D11" s="5"/>
      <c r="E11" s="5"/>
      <c r="I11" s="14"/>
    </row>
    <row r="12" spans="1:12" ht="15.75" customHeight="1" x14ac:dyDescent="0.15">
      <c r="A12" s="3" t="s">
        <v>29</v>
      </c>
      <c r="B12" s="3" t="s">
        <v>25</v>
      </c>
      <c r="C12" s="5" t="s">
        <v>14</v>
      </c>
      <c r="D12" s="5"/>
      <c r="E12" s="5"/>
      <c r="I12" s="14"/>
      <c r="J12" s="24"/>
    </row>
    <row r="13" spans="1:12" ht="15.75" customHeight="1" x14ac:dyDescent="0.15">
      <c r="A13" s="3" t="s">
        <v>30</v>
      </c>
      <c r="B13" s="3" t="s">
        <v>31</v>
      </c>
      <c r="C13" s="5" t="s">
        <v>14</v>
      </c>
      <c r="D13" s="5"/>
      <c r="E13" s="5"/>
    </row>
    <row r="14" spans="1:12" ht="15.75" customHeight="1" x14ac:dyDescent="0.15">
      <c r="A14" s="3" t="s">
        <v>32</v>
      </c>
      <c r="B14" s="3" t="s">
        <v>33</v>
      </c>
      <c r="C14" s="5" t="s">
        <v>14</v>
      </c>
      <c r="D14" s="5"/>
      <c r="E14" s="5"/>
      <c r="J14" s="24"/>
    </row>
    <row r="15" spans="1:12" ht="15.75" customHeight="1" x14ac:dyDescent="0.15">
      <c r="A15" s="3" t="s">
        <v>32</v>
      </c>
      <c r="B15" s="3" t="s">
        <v>33</v>
      </c>
      <c r="C15" s="5" t="s">
        <v>18</v>
      </c>
      <c r="D15" s="23"/>
      <c r="E15" s="23"/>
      <c r="G15" s="33">
        <v>18</v>
      </c>
      <c r="H15" s="32" t="s">
        <v>14</v>
      </c>
      <c r="J15" s="24"/>
    </row>
    <row r="16" spans="1:12" ht="15.75" customHeight="1" x14ac:dyDescent="0.15">
      <c r="A16" s="3" t="s">
        <v>34</v>
      </c>
      <c r="B16" s="3" t="s">
        <v>35</v>
      </c>
      <c r="C16" s="5" t="s">
        <v>14</v>
      </c>
      <c r="D16" s="23"/>
      <c r="E16" s="23"/>
      <c r="G16" s="33">
        <v>1</v>
      </c>
      <c r="H16" s="32" t="s">
        <v>52</v>
      </c>
      <c r="J16" s="24"/>
    </row>
    <row r="17" spans="1:13" ht="15.75" customHeight="1" x14ac:dyDescent="0.15">
      <c r="A17" s="3" t="s">
        <v>36</v>
      </c>
      <c r="B17" s="3" t="s">
        <v>37</v>
      </c>
      <c r="C17" s="5" t="s">
        <v>14</v>
      </c>
      <c r="D17" s="5"/>
      <c r="E17" s="5"/>
      <c r="G17" s="33">
        <v>2</v>
      </c>
      <c r="H17" s="32" t="s">
        <v>23</v>
      </c>
      <c r="J17" s="24"/>
    </row>
    <row r="18" spans="1:13" ht="15.75" customHeight="1" x14ac:dyDescent="0.15">
      <c r="A18" s="3" t="s">
        <v>36</v>
      </c>
      <c r="B18" s="3" t="s">
        <v>37</v>
      </c>
      <c r="C18" s="5" t="s">
        <v>14</v>
      </c>
      <c r="D18" s="5"/>
      <c r="E18" s="5"/>
      <c r="G18" s="33">
        <v>7</v>
      </c>
      <c r="H18" s="32" t="s">
        <v>18</v>
      </c>
      <c r="J18" s="24"/>
    </row>
    <row r="19" spans="1:13" ht="15.75" customHeight="1" x14ac:dyDescent="0.15">
      <c r="A19" s="3" t="s">
        <v>38</v>
      </c>
      <c r="B19" s="3" t="s">
        <v>39</v>
      </c>
      <c r="C19" s="5" t="s">
        <v>23</v>
      </c>
      <c r="D19" s="5"/>
      <c r="E19" s="5"/>
      <c r="G19" s="33">
        <v>2</v>
      </c>
      <c r="H19" s="32" t="s">
        <v>17</v>
      </c>
      <c r="J19" s="24"/>
    </row>
    <row r="20" spans="1:13" ht="15.75" customHeight="1" x14ac:dyDescent="0.15">
      <c r="A20" s="3" t="s">
        <v>40</v>
      </c>
      <c r="B20" s="3" t="s">
        <v>22</v>
      </c>
      <c r="C20" s="5" t="s">
        <v>14</v>
      </c>
      <c r="D20" s="5"/>
      <c r="E20" s="5"/>
      <c r="G20" s="33">
        <v>1</v>
      </c>
      <c r="H20" s="32" t="s">
        <v>16</v>
      </c>
      <c r="J20" s="24"/>
    </row>
    <row r="21" spans="1:13" ht="15.75" customHeight="1" x14ac:dyDescent="0.15">
      <c r="A21" s="3" t="s">
        <v>41</v>
      </c>
      <c r="B21" s="3" t="s">
        <v>20</v>
      </c>
      <c r="C21" s="5" t="s">
        <v>14</v>
      </c>
      <c r="D21" s="5"/>
      <c r="E21" s="5"/>
    </row>
    <row r="22" spans="1:13" ht="15.75" customHeight="1" x14ac:dyDescent="0.15">
      <c r="A22" s="3" t="s">
        <v>42</v>
      </c>
      <c r="B22" s="3" t="s">
        <v>22</v>
      </c>
      <c r="C22" s="5" t="s">
        <v>14</v>
      </c>
      <c r="D22" s="5"/>
      <c r="E22" s="5"/>
    </row>
    <row r="23" spans="1:13" ht="15.75" customHeight="1" x14ac:dyDescent="0.15">
      <c r="A23" s="3" t="s">
        <v>43</v>
      </c>
      <c r="B23" s="3" t="s">
        <v>33</v>
      </c>
      <c r="C23" s="5" t="s">
        <v>14</v>
      </c>
      <c r="D23" s="5"/>
      <c r="E23" s="5"/>
      <c r="F23">
        <f>MAX(G15:G20)</f>
        <v>18</v>
      </c>
      <c r="G23" t="str">
        <f>VLOOKUP(F23,G15:H20,2,0)</f>
        <v>COBRE</v>
      </c>
    </row>
    <row r="24" spans="1:13" ht="15.75" customHeight="1" x14ac:dyDescent="0.15">
      <c r="A24" s="3" t="s">
        <v>46</v>
      </c>
      <c r="B24" s="3" t="s">
        <v>39</v>
      </c>
      <c r="C24" s="5" t="s">
        <v>14</v>
      </c>
      <c r="D24" s="5"/>
      <c r="E24" s="5"/>
      <c r="K24" s="24"/>
      <c r="M24" s="24"/>
    </row>
    <row r="25" spans="1:13" ht="15.75" customHeight="1" x14ac:dyDescent="0.15">
      <c r="A25" s="3" t="s">
        <v>47</v>
      </c>
      <c r="B25" s="3" t="s">
        <v>20</v>
      </c>
      <c r="C25" s="5" t="s">
        <v>14</v>
      </c>
      <c r="D25" s="5"/>
      <c r="E25" s="5"/>
      <c r="J25" s="25"/>
      <c r="K25" s="26"/>
      <c r="L25" s="17"/>
      <c r="M25" s="27"/>
    </row>
    <row r="26" spans="1:13" ht="15.75" customHeight="1" x14ac:dyDescent="0.15">
      <c r="A26" s="3" t="s">
        <v>48</v>
      </c>
      <c r="B26" s="3" t="s">
        <v>25</v>
      </c>
      <c r="C26" s="5" t="s">
        <v>18</v>
      </c>
      <c r="D26" s="5"/>
      <c r="E26" s="5"/>
      <c r="J26" s="25"/>
      <c r="K26" s="26"/>
      <c r="L26" s="17"/>
      <c r="M26" s="27"/>
    </row>
    <row r="27" spans="1:13" ht="15.75" customHeight="1" x14ac:dyDescent="0.15">
      <c r="A27" s="3" t="s">
        <v>50</v>
      </c>
      <c r="B27" s="3" t="s">
        <v>51</v>
      </c>
      <c r="C27" s="5" t="s">
        <v>52</v>
      </c>
      <c r="D27" s="5"/>
      <c r="E27" s="5"/>
      <c r="J27" s="25"/>
      <c r="K27" s="26"/>
      <c r="L27" s="17"/>
      <c r="M27" s="27"/>
    </row>
    <row r="28" spans="1:13" ht="15.75" customHeight="1" x14ac:dyDescent="0.15">
      <c r="A28" s="3" t="s">
        <v>53</v>
      </c>
      <c r="B28" s="3" t="s">
        <v>33</v>
      </c>
      <c r="C28" s="5" t="s">
        <v>14</v>
      </c>
      <c r="D28" s="5"/>
      <c r="E28" s="5"/>
      <c r="J28" s="25"/>
      <c r="K28" s="26"/>
      <c r="L28" s="17"/>
      <c r="M28" s="27"/>
    </row>
    <row r="29" spans="1:13" ht="15.75" customHeight="1" x14ac:dyDescent="0.15">
      <c r="A29" s="3" t="s">
        <v>54</v>
      </c>
      <c r="B29" s="3" t="s">
        <v>55</v>
      </c>
      <c r="C29" s="5" t="s">
        <v>17</v>
      </c>
      <c r="D29" s="5"/>
      <c r="E29" s="5"/>
      <c r="J29" s="25"/>
      <c r="K29" s="26"/>
      <c r="L29" s="17"/>
      <c r="M29" s="27"/>
    </row>
    <row r="30" spans="1:13" ht="15.75" customHeight="1" x14ac:dyDescent="0.15">
      <c r="A30" s="3" t="s">
        <v>56</v>
      </c>
      <c r="B30" s="3" t="s">
        <v>57</v>
      </c>
      <c r="C30" s="5" t="s">
        <v>18</v>
      </c>
      <c r="D30" s="5"/>
      <c r="E30" s="5"/>
      <c r="J30" s="25"/>
      <c r="K30" s="26"/>
      <c r="L30" s="17"/>
      <c r="M30" s="27"/>
    </row>
    <row r="31" spans="1:13" ht="15.75" customHeight="1" x14ac:dyDescent="0.15">
      <c r="A31" s="3" t="s">
        <v>58</v>
      </c>
      <c r="B31" s="3" t="s">
        <v>20</v>
      </c>
      <c r="C31" s="5" t="s">
        <v>18</v>
      </c>
      <c r="D31" s="5"/>
      <c r="E31" s="5"/>
      <c r="F31" s="22"/>
    </row>
    <row r="32" spans="1:13" ht="15.75" customHeight="1" x14ac:dyDescent="0.15">
      <c r="A32" s="3" t="s">
        <v>59</v>
      </c>
      <c r="B32" s="3" t="s">
        <v>60</v>
      </c>
      <c r="C32" s="5" t="s">
        <v>18</v>
      </c>
      <c r="D32" s="5"/>
      <c r="E32" s="5"/>
    </row>
    <row r="33" spans="4:5" ht="15.75" customHeight="1" x14ac:dyDescent="0.15">
      <c r="D33" s="21"/>
      <c r="E33" s="21"/>
    </row>
    <row r="34" spans="4:5" ht="15.75" customHeight="1" x14ac:dyDescent="0.15">
      <c r="D34" s="21"/>
      <c r="E34" s="21"/>
    </row>
    <row r="35" spans="4:5" ht="15.75" customHeight="1" x14ac:dyDescent="0.15">
      <c r="D35" s="21"/>
      <c r="E35" s="21"/>
    </row>
    <row r="36" spans="4:5" ht="15.75" customHeight="1" x14ac:dyDescent="0.15">
      <c r="D36" s="21"/>
      <c r="E36" s="21"/>
    </row>
    <row r="37" spans="4:5" ht="15.75" customHeight="1" x14ac:dyDescent="0.15">
      <c r="D37" s="21"/>
      <c r="E37" s="21"/>
    </row>
    <row r="38" spans="4:5" ht="15.75" customHeight="1" x14ac:dyDescent="0.15">
      <c r="D38" s="21"/>
      <c r="E38" s="21"/>
    </row>
    <row r="39" spans="4:5" ht="15.75" customHeight="1" x14ac:dyDescent="0.15">
      <c r="D39" s="21"/>
      <c r="E39" s="21"/>
    </row>
    <row r="79" spans="7:7" ht="13" x14ac:dyDescent="0.15">
      <c r="G79" s="11"/>
    </row>
  </sheetData>
  <sortState ref="J17:L22">
    <sortCondition descending="1" ref="K17:K2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998"/>
  <sheetViews>
    <sheetView topLeftCell="C1" workbookViewId="0">
      <pane ySplit="1" topLeftCell="A2" activePane="bottomLeft" state="frozen"/>
      <selection pane="bottomLeft" activeCell="M36" sqref="M36"/>
    </sheetView>
  </sheetViews>
  <sheetFormatPr baseColWidth="10" defaultColWidth="14.5" defaultRowHeight="15.75" customHeight="1" x14ac:dyDescent="0.15"/>
  <cols>
    <col min="1" max="1" width="41.33203125" customWidth="1"/>
    <col min="2" max="8" width="6.1640625" bestFit="1" customWidth="1"/>
    <col min="9" max="9" width="13" customWidth="1"/>
    <col min="10" max="10" width="9.33203125" customWidth="1"/>
    <col min="11" max="11" width="17.5" bestFit="1" customWidth="1"/>
    <col min="12" max="12" width="17.5" customWidth="1"/>
    <col min="13" max="13" width="34" bestFit="1" customWidth="1"/>
    <col min="14" max="14" width="14" customWidth="1"/>
    <col min="15" max="15" width="12.5" customWidth="1"/>
    <col min="16" max="16" width="14" customWidth="1"/>
    <col min="17" max="18" width="15.83203125" bestFit="1" customWidth="1"/>
    <col min="19" max="19" width="20.1640625" bestFit="1" customWidth="1"/>
  </cols>
  <sheetData>
    <row r="1" spans="1:19" ht="15.75" customHeight="1" x14ac:dyDescent="0.1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 t="s">
        <v>9</v>
      </c>
      <c r="J1" s="6" t="s">
        <v>15</v>
      </c>
      <c r="K1" s="19" t="s">
        <v>99</v>
      </c>
      <c r="L1" s="20" t="s">
        <v>102</v>
      </c>
      <c r="M1" s="16" t="s">
        <v>100</v>
      </c>
      <c r="P1" s="7"/>
      <c r="Q1" s="7"/>
      <c r="R1" s="7"/>
    </row>
    <row r="2" spans="1:19" ht="15.75" customHeight="1" x14ac:dyDescent="0.15">
      <c r="A2" s="18" t="s">
        <v>67</v>
      </c>
      <c r="B2" s="8">
        <v>4</v>
      </c>
      <c r="C2" s="9">
        <v>12</v>
      </c>
      <c r="D2" s="8">
        <v>0</v>
      </c>
      <c r="E2" s="8">
        <v>5</v>
      </c>
      <c r="F2" s="8">
        <v>3</v>
      </c>
      <c r="G2" s="8">
        <v>6</v>
      </c>
      <c r="H2" s="8">
        <v>12</v>
      </c>
      <c r="I2" s="8" t="s">
        <v>44</v>
      </c>
      <c r="J2" s="8" t="s">
        <v>45</v>
      </c>
      <c r="K2" s="5">
        <f>SUM(B2:H2)</f>
        <v>42</v>
      </c>
      <c r="L2" s="10" t="s">
        <v>105</v>
      </c>
      <c r="M2" s="35" t="s">
        <v>101</v>
      </c>
      <c r="N2" s="13"/>
      <c r="O2" s="30"/>
      <c r="P2" s="7"/>
      <c r="Q2" s="7"/>
      <c r="R2" s="7"/>
    </row>
    <row r="3" spans="1:19" ht="15.75" customHeight="1" x14ac:dyDescent="0.15">
      <c r="A3" s="18" t="s">
        <v>68</v>
      </c>
      <c r="B3" s="8">
        <v>2</v>
      </c>
      <c r="C3" s="9">
        <v>3</v>
      </c>
      <c r="D3" s="8">
        <v>4</v>
      </c>
      <c r="E3" s="8">
        <v>3</v>
      </c>
      <c r="F3" s="8">
        <v>1</v>
      </c>
      <c r="G3" s="8">
        <v>7</v>
      </c>
      <c r="H3" s="8">
        <v>3</v>
      </c>
      <c r="I3" s="8" t="s">
        <v>44</v>
      </c>
      <c r="J3" s="8" t="s">
        <v>49</v>
      </c>
      <c r="K3" s="5">
        <f t="shared" ref="K3:K34" si="0">SUM(B3:H3)</f>
        <v>23</v>
      </c>
      <c r="L3" s="10" t="s">
        <v>104</v>
      </c>
      <c r="M3" s="5"/>
      <c r="N3" s="13"/>
      <c r="O3" s="14"/>
      <c r="P3" s="7"/>
      <c r="Q3" s="7"/>
      <c r="R3" s="7"/>
    </row>
    <row r="4" spans="1:19" ht="15.75" customHeight="1" x14ac:dyDescent="0.15">
      <c r="A4" s="18" t="s">
        <v>69</v>
      </c>
      <c r="B4" s="10">
        <v>0</v>
      </c>
      <c r="C4" s="9">
        <v>2</v>
      </c>
      <c r="D4" s="8">
        <v>8</v>
      </c>
      <c r="E4" s="8">
        <v>0</v>
      </c>
      <c r="F4" s="8">
        <v>1</v>
      </c>
      <c r="G4" s="8">
        <v>5</v>
      </c>
      <c r="H4" s="8">
        <v>4</v>
      </c>
      <c r="I4" s="8" t="s">
        <v>44</v>
      </c>
      <c r="J4" s="8" t="s">
        <v>61</v>
      </c>
      <c r="K4" s="5">
        <f t="shared" si="0"/>
        <v>20</v>
      </c>
      <c r="L4" s="10" t="s">
        <v>103</v>
      </c>
      <c r="M4" s="5"/>
      <c r="N4" s="13"/>
      <c r="O4" s="15" t="s">
        <v>63</v>
      </c>
      <c r="P4" t="s">
        <v>106</v>
      </c>
      <c r="Q4" t="s">
        <v>107</v>
      </c>
    </row>
    <row r="5" spans="1:19" ht="15.75" customHeight="1" x14ac:dyDescent="0.15">
      <c r="A5" s="18" t="s">
        <v>70</v>
      </c>
      <c r="B5" s="8">
        <v>2</v>
      </c>
      <c r="C5" s="9">
        <v>6</v>
      </c>
      <c r="D5" s="8">
        <v>2</v>
      </c>
      <c r="E5" s="8">
        <v>1</v>
      </c>
      <c r="F5" s="8">
        <v>1</v>
      </c>
      <c r="G5" s="8">
        <v>4</v>
      </c>
      <c r="H5" s="8">
        <v>3</v>
      </c>
      <c r="I5" s="8" t="s">
        <v>44</v>
      </c>
      <c r="J5" s="8" t="s">
        <v>49</v>
      </c>
      <c r="K5" s="5">
        <f t="shared" si="0"/>
        <v>19</v>
      </c>
      <c r="L5" s="10" t="s">
        <v>104</v>
      </c>
      <c r="M5" s="5"/>
      <c r="N5" s="13"/>
      <c r="O5" s="12" t="s">
        <v>103</v>
      </c>
      <c r="P5" s="13">
        <v>2</v>
      </c>
      <c r="Q5" s="14">
        <v>6.0606060606060608E-2</v>
      </c>
    </row>
    <row r="6" spans="1:19" ht="15.75" customHeight="1" x14ac:dyDescent="0.15">
      <c r="A6" s="18" t="s">
        <v>71</v>
      </c>
      <c r="B6" s="8">
        <v>4</v>
      </c>
      <c r="C6" s="9">
        <v>2</v>
      </c>
      <c r="D6" s="8">
        <v>0</v>
      </c>
      <c r="E6" s="8">
        <v>4</v>
      </c>
      <c r="F6" s="8">
        <v>2</v>
      </c>
      <c r="G6" s="8">
        <v>2</v>
      </c>
      <c r="H6" s="8">
        <v>2</v>
      </c>
      <c r="I6" s="8" t="s">
        <v>44</v>
      </c>
      <c r="J6" s="8" t="s">
        <v>49</v>
      </c>
      <c r="K6" s="5">
        <f t="shared" si="0"/>
        <v>16</v>
      </c>
      <c r="L6" s="10" t="s">
        <v>104</v>
      </c>
      <c r="M6" s="5"/>
      <c r="N6" s="13"/>
      <c r="O6" s="12" t="s">
        <v>104</v>
      </c>
      <c r="P6" s="13">
        <v>25</v>
      </c>
      <c r="Q6" s="14">
        <v>0.75757575757575757</v>
      </c>
    </row>
    <row r="7" spans="1:19" ht="15.75" customHeight="1" x14ac:dyDescent="0.15">
      <c r="A7" s="18" t="s">
        <v>72</v>
      </c>
      <c r="B7" s="8">
        <v>2</v>
      </c>
      <c r="C7" s="9">
        <v>1</v>
      </c>
      <c r="D7" s="8">
        <v>3</v>
      </c>
      <c r="E7" s="8">
        <v>3</v>
      </c>
      <c r="F7" s="8">
        <v>4</v>
      </c>
      <c r="G7" s="8">
        <v>3</v>
      </c>
      <c r="H7" s="8">
        <v>0</v>
      </c>
      <c r="I7" s="8" t="s">
        <v>44</v>
      </c>
      <c r="J7" s="8" t="s">
        <v>49</v>
      </c>
      <c r="K7" s="5">
        <f t="shared" si="0"/>
        <v>16</v>
      </c>
      <c r="L7" s="10" t="s">
        <v>104</v>
      </c>
      <c r="M7" s="5"/>
      <c r="O7" s="12" t="s">
        <v>105</v>
      </c>
      <c r="P7" s="13">
        <v>6</v>
      </c>
      <c r="Q7" s="14">
        <v>0.18181818181818182</v>
      </c>
    </row>
    <row r="8" spans="1:19" ht="15.75" customHeight="1" x14ac:dyDescent="0.15">
      <c r="A8" s="18" t="s">
        <v>73</v>
      </c>
      <c r="B8" s="8">
        <v>1</v>
      </c>
      <c r="C8" s="9">
        <v>3</v>
      </c>
      <c r="D8" s="8">
        <v>3</v>
      </c>
      <c r="E8" s="8">
        <v>4</v>
      </c>
      <c r="F8" s="8">
        <v>3</v>
      </c>
      <c r="G8" s="8">
        <v>2</v>
      </c>
      <c r="H8" s="8">
        <v>0</v>
      </c>
      <c r="I8" s="8" t="s">
        <v>44</v>
      </c>
      <c r="J8" s="8" t="s">
        <v>49</v>
      </c>
      <c r="K8" s="5">
        <f t="shared" si="0"/>
        <v>16</v>
      </c>
      <c r="L8" s="10" t="s">
        <v>104</v>
      </c>
      <c r="M8" s="5"/>
      <c r="O8" s="12" t="s">
        <v>64</v>
      </c>
      <c r="P8" s="13">
        <v>33</v>
      </c>
      <c r="Q8" s="14">
        <v>1</v>
      </c>
    </row>
    <row r="9" spans="1:19" ht="15.75" customHeight="1" x14ac:dyDescent="0.15">
      <c r="A9" s="18" t="s">
        <v>98</v>
      </c>
      <c r="B9" s="8">
        <v>3</v>
      </c>
      <c r="C9" s="9">
        <v>0</v>
      </c>
      <c r="D9" s="8">
        <v>3</v>
      </c>
      <c r="E9" s="8">
        <v>2</v>
      </c>
      <c r="F9" s="8">
        <v>1</v>
      </c>
      <c r="G9" s="8">
        <v>3</v>
      </c>
      <c r="H9" s="8">
        <v>2</v>
      </c>
      <c r="I9" s="8" t="s">
        <v>62</v>
      </c>
      <c r="J9" s="8" t="s">
        <v>49</v>
      </c>
      <c r="K9" s="5">
        <f t="shared" si="0"/>
        <v>14</v>
      </c>
      <c r="L9" s="10" t="s">
        <v>104</v>
      </c>
      <c r="M9" s="5"/>
      <c r="R9" s="7"/>
    </row>
    <row r="10" spans="1:19" ht="15.75" customHeight="1" x14ac:dyDescent="0.15">
      <c r="A10" s="18" t="s">
        <v>74</v>
      </c>
      <c r="B10" s="8">
        <v>2</v>
      </c>
      <c r="C10" s="9">
        <v>1</v>
      </c>
      <c r="D10" s="8">
        <v>1</v>
      </c>
      <c r="E10" s="8">
        <v>3</v>
      </c>
      <c r="F10" s="8">
        <v>3</v>
      </c>
      <c r="G10" s="8">
        <v>2</v>
      </c>
      <c r="H10" s="8">
        <v>1</v>
      </c>
      <c r="I10" s="8" t="s">
        <v>44</v>
      </c>
      <c r="J10" s="8" t="s">
        <v>49</v>
      </c>
      <c r="K10" s="5">
        <f t="shared" si="0"/>
        <v>13</v>
      </c>
      <c r="L10" s="10" t="s">
        <v>104</v>
      </c>
      <c r="M10" s="5"/>
      <c r="R10" s="7"/>
    </row>
    <row r="11" spans="1:19" ht="15.75" customHeight="1" x14ac:dyDescent="0.15">
      <c r="A11" s="18" t="s">
        <v>75</v>
      </c>
      <c r="B11" s="8">
        <v>0</v>
      </c>
      <c r="C11" s="9">
        <v>2</v>
      </c>
      <c r="D11" s="8">
        <v>2</v>
      </c>
      <c r="E11" s="8">
        <v>6</v>
      </c>
      <c r="F11" s="8">
        <v>2</v>
      </c>
      <c r="G11" s="8">
        <v>0</v>
      </c>
      <c r="H11" s="8">
        <v>1</v>
      </c>
      <c r="I11" s="8" t="s">
        <v>62</v>
      </c>
      <c r="J11" s="8" t="s">
        <v>49</v>
      </c>
      <c r="K11" s="5">
        <f t="shared" si="0"/>
        <v>13</v>
      </c>
      <c r="L11" s="10" t="s">
        <v>104</v>
      </c>
      <c r="M11" s="5"/>
      <c r="O11" s="32"/>
      <c r="P11" s="33"/>
      <c r="R11" s="7"/>
    </row>
    <row r="12" spans="1:19" ht="15.75" customHeight="1" x14ac:dyDescent="0.15">
      <c r="A12" s="18" t="s">
        <v>76</v>
      </c>
      <c r="B12" s="8">
        <v>0</v>
      </c>
      <c r="C12" s="9">
        <v>4</v>
      </c>
      <c r="D12" s="8">
        <v>5</v>
      </c>
      <c r="E12" s="8">
        <v>0</v>
      </c>
      <c r="F12" s="8">
        <v>3</v>
      </c>
      <c r="G12" s="8">
        <v>0</v>
      </c>
      <c r="H12" s="8">
        <v>1</v>
      </c>
      <c r="I12" s="8" t="s">
        <v>44</v>
      </c>
      <c r="J12" s="8" t="s">
        <v>49</v>
      </c>
      <c r="K12" s="5">
        <f t="shared" si="0"/>
        <v>13</v>
      </c>
      <c r="L12" s="10" t="s">
        <v>104</v>
      </c>
      <c r="M12" s="5"/>
      <c r="N12" t="str">
        <f>IF(AND(R12&gt;=0.5,R11&lt;=0.5),"Mediana","")</f>
        <v/>
      </c>
      <c r="O12" s="32" t="s">
        <v>103</v>
      </c>
      <c r="P12" s="33">
        <v>2</v>
      </c>
      <c r="Q12" s="37">
        <v>6.0606060606060608E-2</v>
      </c>
      <c r="R12" s="36">
        <f>Q12</f>
        <v>6.0606060606060608E-2</v>
      </c>
      <c r="S12" s="36"/>
    </row>
    <row r="13" spans="1:19" ht="15.75" customHeight="1" x14ac:dyDescent="0.15">
      <c r="A13" s="18" t="s">
        <v>77</v>
      </c>
      <c r="B13" s="8">
        <v>4</v>
      </c>
      <c r="C13" s="9">
        <v>1</v>
      </c>
      <c r="D13" s="8">
        <v>1</v>
      </c>
      <c r="E13" s="8">
        <v>1</v>
      </c>
      <c r="F13" s="8">
        <v>1</v>
      </c>
      <c r="G13" s="8">
        <v>2</v>
      </c>
      <c r="H13" s="8">
        <v>2</v>
      </c>
      <c r="I13" s="8" t="s">
        <v>44</v>
      </c>
      <c r="J13" s="8" t="s">
        <v>45</v>
      </c>
      <c r="K13" s="5">
        <f t="shared" si="0"/>
        <v>12</v>
      </c>
      <c r="L13" s="10" t="s">
        <v>105</v>
      </c>
      <c r="M13" s="5"/>
      <c r="N13" t="str">
        <f>IF(AND(R13&gt;=0.5,R12&lt;=0.5),"Mediana","")</f>
        <v>Mediana</v>
      </c>
      <c r="O13" s="32" t="s">
        <v>104</v>
      </c>
      <c r="P13" s="33">
        <v>25</v>
      </c>
      <c r="Q13" s="37">
        <v>0.75757575757575757</v>
      </c>
      <c r="R13" s="36">
        <f>Q13+R12</f>
        <v>0.81818181818181812</v>
      </c>
      <c r="S13" s="36"/>
    </row>
    <row r="14" spans="1:19" ht="15.75" customHeight="1" x14ac:dyDescent="0.15">
      <c r="A14" s="18" t="s">
        <v>78</v>
      </c>
      <c r="B14" s="8">
        <v>0</v>
      </c>
      <c r="C14" s="9">
        <v>0</v>
      </c>
      <c r="D14" s="8">
        <v>1</v>
      </c>
      <c r="E14" s="8">
        <v>1</v>
      </c>
      <c r="F14" s="8">
        <v>2</v>
      </c>
      <c r="G14" s="8">
        <v>2</v>
      </c>
      <c r="H14" s="8">
        <v>4</v>
      </c>
      <c r="I14" s="8" t="s">
        <v>44</v>
      </c>
      <c r="J14" s="8" t="s">
        <v>61</v>
      </c>
      <c r="K14" s="5">
        <f t="shared" si="0"/>
        <v>10</v>
      </c>
      <c r="L14" s="10" t="s">
        <v>103</v>
      </c>
      <c r="M14" s="5"/>
      <c r="N14" t="str">
        <f>IF(AND(R14&gt;=0.5,R13&lt;=0.5),"Mediana","")</f>
        <v/>
      </c>
      <c r="O14" s="32" t="s">
        <v>105</v>
      </c>
      <c r="P14" s="33">
        <v>6</v>
      </c>
      <c r="Q14" s="37">
        <v>0.18181818181818182</v>
      </c>
      <c r="R14" s="36">
        <f>Q14+R13</f>
        <v>1</v>
      </c>
      <c r="S14" s="36"/>
    </row>
    <row r="15" spans="1:19" ht="15.75" customHeight="1" x14ac:dyDescent="0.15">
      <c r="A15" s="18" t="s">
        <v>79</v>
      </c>
      <c r="B15" s="8">
        <v>2</v>
      </c>
      <c r="C15" s="9">
        <v>1</v>
      </c>
      <c r="D15" s="8">
        <v>3</v>
      </c>
      <c r="E15" s="8">
        <v>0</v>
      </c>
      <c r="F15" s="8">
        <v>1</v>
      </c>
      <c r="G15" s="8">
        <v>0</v>
      </c>
      <c r="H15" s="8">
        <v>3</v>
      </c>
      <c r="I15" s="8" t="s">
        <v>62</v>
      </c>
      <c r="J15" s="8" t="s">
        <v>49</v>
      </c>
      <c r="K15" s="5">
        <f t="shared" si="0"/>
        <v>10</v>
      </c>
      <c r="L15" s="10" t="s">
        <v>104</v>
      </c>
      <c r="M15" s="5"/>
      <c r="R15" s="7"/>
    </row>
    <row r="16" spans="1:19" ht="15.75" customHeight="1" x14ac:dyDescent="0.15">
      <c r="A16" s="18" t="s">
        <v>80</v>
      </c>
      <c r="B16" s="8">
        <v>6</v>
      </c>
      <c r="C16" s="9">
        <v>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 t="s">
        <v>44</v>
      </c>
      <c r="J16" s="8" t="s">
        <v>49</v>
      </c>
      <c r="K16" s="5">
        <f t="shared" si="0"/>
        <v>10</v>
      </c>
      <c r="L16" s="10" t="s">
        <v>104</v>
      </c>
      <c r="M16" s="5"/>
      <c r="R16" s="7"/>
    </row>
    <row r="17" spans="1:21" ht="15.75" customHeight="1" x14ac:dyDescent="0.15">
      <c r="A17" s="18" t="s">
        <v>81</v>
      </c>
      <c r="B17" s="8">
        <v>0</v>
      </c>
      <c r="C17" s="9">
        <v>0</v>
      </c>
      <c r="D17" s="8">
        <v>3</v>
      </c>
      <c r="E17" s="8">
        <v>1</v>
      </c>
      <c r="F17" s="8">
        <v>1</v>
      </c>
      <c r="G17" s="8">
        <v>1</v>
      </c>
      <c r="H17" s="8">
        <v>2</v>
      </c>
      <c r="I17" s="8" t="s">
        <v>44</v>
      </c>
      <c r="J17" s="8" t="s">
        <v>49</v>
      </c>
      <c r="K17" s="5">
        <f t="shared" si="0"/>
        <v>8</v>
      </c>
      <c r="L17" s="10" t="s">
        <v>104</v>
      </c>
      <c r="M17" s="5"/>
      <c r="R17" s="7"/>
    </row>
    <row r="18" spans="1:21" ht="15.75" customHeight="1" x14ac:dyDescent="0.15">
      <c r="A18" s="18" t="s">
        <v>82</v>
      </c>
      <c r="B18" s="8">
        <v>1</v>
      </c>
      <c r="C18" s="9">
        <v>2</v>
      </c>
      <c r="D18" s="8">
        <v>1</v>
      </c>
      <c r="E18" s="8">
        <v>0</v>
      </c>
      <c r="F18" s="8">
        <v>3</v>
      </c>
      <c r="G18" s="8">
        <v>0</v>
      </c>
      <c r="H18" s="8">
        <v>1</v>
      </c>
      <c r="I18" s="8" t="s">
        <v>44</v>
      </c>
      <c r="J18" s="8" t="s">
        <v>49</v>
      </c>
      <c r="K18" s="5">
        <f t="shared" si="0"/>
        <v>8</v>
      </c>
      <c r="L18" s="10" t="s">
        <v>104</v>
      </c>
      <c r="M18" s="5"/>
      <c r="R18" s="7"/>
    </row>
    <row r="19" spans="1:21" ht="15.75" customHeight="1" x14ac:dyDescent="0.15">
      <c r="A19" s="18" t="s">
        <v>83</v>
      </c>
      <c r="B19" s="8">
        <v>1</v>
      </c>
      <c r="C19" s="9">
        <v>1</v>
      </c>
      <c r="D19" s="8">
        <v>3</v>
      </c>
      <c r="E19" s="8">
        <v>3</v>
      </c>
      <c r="F19" s="8">
        <v>0</v>
      </c>
      <c r="G19" s="8">
        <v>0</v>
      </c>
      <c r="H19" s="8">
        <v>0</v>
      </c>
      <c r="I19" s="8" t="s">
        <v>44</v>
      </c>
      <c r="J19" s="8" t="s">
        <v>49</v>
      </c>
      <c r="K19" s="5">
        <f t="shared" si="0"/>
        <v>8</v>
      </c>
      <c r="L19" s="10" t="s">
        <v>104</v>
      </c>
      <c r="M19" s="5"/>
      <c r="N19" s="7"/>
      <c r="R19" s="7"/>
    </row>
    <row r="20" spans="1:21" ht="15.75" customHeight="1" x14ac:dyDescent="0.15">
      <c r="A20" s="18" t="s">
        <v>84</v>
      </c>
      <c r="B20" s="8">
        <v>1</v>
      </c>
      <c r="C20" s="9">
        <v>1</v>
      </c>
      <c r="D20" s="8">
        <v>1</v>
      </c>
      <c r="E20" s="8">
        <v>0</v>
      </c>
      <c r="F20" s="8">
        <v>0</v>
      </c>
      <c r="G20" s="8">
        <v>1</v>
      </c>
      <c r="H20" s="8">
        <v>3</v>
      </c>
      <c r="I20" s="8" t="s">
        <v>44</v>
      </c>
      <c r="J20" s="8" t="s">
        <v>49</v>
      </c>
      <c r="K20" s="5">
        <f t="shared" si="0"/>
        <v>7</v>
      </c>
      <c r="L20" s="10" t="s">
        <v>104</v>
      </c>
      <c r="M20" s="5"/>
      <c r="N20" s="7"/>
      <c r="R20" s="7"/>
    </row>
    <row r="21" spans="1:21" ht="15.75" customHeight="1" x14ac:dyDescent="0.15">
      <c r="A21" s="18" t="s">
        <v>85</v>
      </c>
      <c r="B21" s="8">
        <v>1</v>
      </c>
      <c r="C21" s="9">
        <v>2</v>
      </c>
      <c r="D21" s="8">
        <v>0</v>
      </c>
      <c r="E21" s="8">
        <v>1</v>
      </c>
      <c r="F21" s="8">
        <v>0</v>
      </c>
      <c r="G21" s="8">
        <v>2</v>
      </c>
      <c r="H21" s="8">
        <v>1</v>
      </c>
      <c r="I21" s="8" t="s">
        <v>44</v>
      </c>
      <c r="J21" s="8" t="s">
        <v>49</v>
      </c>
      <c r="K21" s="5">
        <f t="shared" si="0"/>
        <v>7</v>
      </c>
      <c r="L21" s="10" t="s">
        <v>104</v>
      </c>
      <c r="M21" s="5"/>
      <c r="N21" s="7"/>
      <c r="R21" s="7"/>
    </row>
    <row r="22" spans="1:21" ht="15.75" customHeight="1" x14ac:dyDescent="0.15">
      <c r="A22" s="18" t="s">
        <v>86</v>
      </c>
      <c r="B22" s="8">
        <v>2</v>
      </c>
      <c r="C22" s="9">
        <v>3</v>
      </c>
      <c r="D22" s="8">
        <v>1</v>
      </c>
      <c r="E22" s="8">
        <v>0</v>
      </c>
      <c r="F22" s="8">
        <v>0</v>
      </c>
      <c r="G22" s="8">
        <v>1</v>
      </c>
      <c r="H22" s="8">
        <v>0</v>
      </c>
      <c r="I22" s="8" t="s">
        <v>44</v>
      </c>
      <c r="J22" s="8" t="s">
        <v>45</v>
      </c>
      <c r="K22" s="5">
        <f t="shared" si="0"/>
        <v>7</v>
      </c>
      <c r="L22" s="10" t="s">
        <v>105</v>
      </c>
      <c r="M22" s="5"/>
      <c r="N22" s="7"/>
      <c r="O22" s="7"/>
      <c r="P22" s="7"/>
      <c r="Q22" s="7"/>
      <c r="R22" s="7"/>
      <c r="U22" s="31"/>
    </row>
    <row r="23" spans="1:21" ht="15.75" customHeight="1" x14ac:dyDescent="0.15">
      <c r="A23" s="18" t="s">
        <v>87</v>
      </c>
      <c r="B23" s="8">
        <v>0</v>
      </c>
      <c r="C23" s="9">
        <v>0</v>
      </c>
      <c r="D23" s="8">
        <v>0</v>
      </c>
      <c r="E23" s="8">
        <v>0</v>
      </c>
      <c r="F23" s="8">
        <v>3</v>
      </c>
      <c r="G23" s="8">
        <v>1</v>
      </c>
      <c r="H23" s="8">
        <v>2</v>
      </c>
      <c r="I23" s="8" t="s">
        <v>44</v>
      </c>
      <c r="J23" s="8" t="s">
        <v>49</v>
      </c>
      <c r="K23" s="5">
        <f t="shared" si="0"/>
        <v>6</v>
      </c>
      <c r="L23" s="10" t="s">
        <v>104</v>
      </c>
      <c r="M23" s="5"/>
      <c r="N23" s="7"/>
      <c r="O23" s="7"/>
      <c r="P23" s="7"/>
      <c r="Q23" s="7"/>
      <c r="R23" s="7"/>
    </row>
    <row r="24" spans="1:21" ht="15.75" customHeight="1" x14ac:dyDescent="0.15">
      <c r="A24" s="18" t="s">
        <v>88</v>
      </c>
      <c r="B24" s="8">
        <v>0</v>
      </c>
      <c r="C24" s="9">
        <v>0</v>
      </c>
      <c r="D24" s="8">
        <v>5</v>
      </c>
      <c r="E24" s="8">
        <v>1</v>
      </c>
      <c r="F24" s="8">
        <v>0</v>
      </c>
      <c r="G24" s="8">
        <v>0</v>
      </c>
      <c r="H24" s="8">
        <v>0</v>
      </c>
      <c r="I24" s="8" t="s">
        <v>62</v>
      </c>
      <c r="J24" s="8" t="s">
        <v>49</v>
      </c>
      <c r="K24" s="5">
        <f t="shared" si="0"/>
        <v>6</v>
      </c>
      <c r="L24" s="10" t="s">
        <v>104</v>
      </c>
      <c r="M24" s="5"/>
      <c r="N24" s="7"/>
      <c r="O24" s="7"/>
      <c r="P24" s="7"/>
      <c r="Q24" s="7"/>
      <c r="R24" s="7"/>
    </row>
    <row r="25" spans="1:21" ht="15.75" customHeight="1" x14ac:dyDescent="0.15">
      <c r="A25" s="18" t="s">
        <v>89</v>
      </c>
      <c r="B25" s="8">
        <v>1</v>
      </c>
      <c r="C25" s="9">
        <v>1</v>
      </c>
      <c r="D25" s="8">
        <v>2</v>
      </c>
      <c r="E25" s="8">
        <v>2</v>
      </c>
      <c r="F25" s="8">
        <v>0</v>
      </c>
      <c r="G25" s="8">
        <v>0</v>
      </c>
      <c r="H25" s="8">
        <v>0</v>
      </c>
      <c r="I25" s="8" t="s">
        <v>44</v>
      </c>
      <c r="J25" s="8" t="s">
        <v>45</v>
      </c>
      <c r="K25" s="5">
        <f t="shared" si="0"/>
        <v>6</v>
      </c>
      <c r="L25" s="10" t="s">
        <v>105</v>
      </c>
      <c r="M25" s="5"/>
      <c r="N25" s="7"/>
      <c r="O25" s="7"/>
      <c r="P25" s="7"/>
      <c r="Q25" s="7"/>
      <c r="R25" s="7"/>
    </row>
    <row r="26" spans="1:21" ht="15.75" customHeight="1" x14ac:dyDescent="0.15">
      <c r="A26" s="18" t="s">
        <v>90</v>
      </c>
      <c r="B26" s="8">
        <v>1</v>
      </c>
      <c r="C26" s="9">
        <v>0</v>
      </c>
      <c r="D26" s="8">
        <v>0</v>
      </c>
      <c r="E26" s="8">
        <v>0</v>
      </c>
      <c r="F26" s="8">
        <v>0</v>
      </c>
      <c r="G26" s="8">
        <v>2</v>
      </c>
      <c r="H26" s="8">
        <v>2</v>
      </c>
      <c r="I26" s="8" t="s">
        <v>44</v>
      </c>
      <c r="J26" s="8" t="s">
        <v>45</v>
      </c>
      <c r="K26" s="5">
        <f t="shared" si="0"/>
        <v>5</v>
      </c>
      <c r="L26" s="10" t="s">
        <v>105</v>
      </c>
      <c r="M26" s="5"/>
      <c r="N26" s="7"/>
      <c r="O26" s="7"/>
      <c r="P26" s="7"/>
      <c r="Q26" s="7"/>
      <c r="R26" s="7"/>
    </row>
    <row r="27" spans="1:21" ht="15.75" customHeight="1" x14ac:dyDescent="0.15">
      <c r="A27" s="18" t="s">
        <v>91</v>
      </c>
      <c r="B27" s="8">
        <v>0</v>
      </c>
      <c r="C27" s="9">
        <v>1</v>
      </c>
      <c r="D27" s="8">
        <v>1</v>
      </c>
      <c r="E27" s="8">
        <v>1</v>
      </c>
      <c r="F27" s="8">
        <v>0</v>
      </c>
      <c r="G27" s="8">
        <v>1</v>
      </c>
      <c r="H27" s="8">
        <v>1</v>
      </c>
      <c r="I27" s="8" t="s">
        <v>44</v>
      </c>
      <c r="J27" s="8" t="s">
        <v>49</v>
      </c>
      <c r="K27" s="5">
        <f t="shared" si="0"/>
        <v>5</v>
      </c>
      <c r="L27" s="10" t="s">
        <v>104</v>
      </c>
      <c r="M27" s="5"/>
      <c r="N27" s="7"/>
      <c r="O27" s="7"/>
      <c r="P27" s="7"/>
      <c r="Q27" s="7"/>
      <c r="R27" s="7"/>
    </row>
    <row r="28" spans="1:21" ht="15.75" customHeight="1" x14ac:dyDescent="0.15">
      <c r="A28" s="18" t="s">
        <v>92</v>
      </c>
      <c r="B28" s="8">
        <v>0</v>
      </c>
      <c r="C28" s="9">
        <v>1</v>
      </c>
      <c r="D28" s="8">
        <v>0</v>
      </c>
      <c r="E28" s="8">
        <v>1</v>
      </c>
      <c r="F28" s="8">
        <v>1</v>
      </c>
      <c r="G28" s="8">
        <v>1</v>
      </c>
      <c r="H28" s="8">
        <v>1</v>
      </c>
      <c r="I28" s="8" t="s">
        <v>44</v>
      </c>
      <c r="J28" s="8" t="s">
        <v>49</v>
      </c>
      <c r="K28" s="5">
        <f t="shared" si="0"/>
        <v>5</v>
      </c>
      <c r="L28" s="10" t="s">
        <v>104</v>
      </c>
      <c r="M28" s="5"/>
      <c r="N28" s="7"/>
      <c r="O28" s="7"/>
      <c r="P28" s="7"/>
      <c r="Q28" s="7"/>
      <c r="R28" s="7"/>
    </row>
    <row r="29" spans="1:21" ht="15.75" customHeight="1" x14ac:dyDescent="0.15">
      <c r="A29" s="18" t="s">
        <v>93</v>
      </c>
      <c r="B29" s="8">
        <v>0</v>
      </c>
      <c r="C29" s="9">
        <v>0</v>
      </c>
      <c r="D29" s="8">
        <v>0</v>
      </c>
      <c r="E29" s="8">
        <v>1</v>
      </c>
      <c r="F29" s="8">
        <v>1</v>
      </c>
      <c r="G29" s="8">
        <v>2</v>
      </c>
      <c r="H29" s="8">
        <v>1</v>
      </c>
      <c r="I29" s="8" t="s">
        <v>44</v>
      </c>
      <c r="J29" s="8" t="s">
        <v>49</v>
      </c>
      <c r="K29" s="5">
        <f t="shared" si="0"/>
        <v>5</v>
      </c>
      <c r="L29" s="10" t="s">
        <v>104</v>
      </c>
      <c r="M29" s="5"/>
      <c r="N29" s="7"/>
      <c r="O29" s="7"/>
      <c r="P29" s="7"/>
      <c r="Q29" s="7"/>
      <c r="R29" s="7"/>
    </row>
    <row r="30" spans="1:21" ht="15.75" customHeight="1" x14ac:dyDescent="0.15">
      <c r="A30" s="18" t="s">
        <v>94</v>
      </c>
      <c r="B30" s="8">
        <v>0</v>
      </c>
      <c r="C30" s="9">
        <v>0</v>
      </c>
      <c r="D30" s="8">
        <v>2</v>
      </c>
      <c r="E30" s="8">
        <v>1</v>
      </c>
      <c r="F30" s="8">
        <v>1</v>
      </c>
      <c r="G30" s="8">
        <v>0</v>
      </c>
      <c r="H30" s="8">
        <v>1</v>
      </c>
      <c r="I30" s="8" t="s">
        <v>62</v>
      </c>
      <c r="J30" s="8" t="s">
        <v>49</v>
      </c>
      <c r="K30" s="5">
        <f t="shared" si="0"/>
        <v>5</v>
      </c>
      <c r="L30" s="10" t="s">
        <v>104</v>
      </c>
      <c r="M30" s="5"/>
      <c r="N30" s="7"/>
      <c r="O30" s="29"/>
      <c r="P30" s="7"/>
      <c r="Q30" s="7"/>
      <c r="R30" s="7"/>
    </row>
    <row r="31" spans="1:21" ht="15.75" customHeight="1" x14ac:dyDescent="0.15">
      <c r="A31" s="18" t="s">
        <v>36</v>
      </c>
      <c r="B31" s="8">
        <v>1</v>
      </c>
      <c r="C31" s="9">
        <v>0</v>
      </c>
      <c r="D31" s="8">
        <v>1</v>
      </c>
      <c r="E31" s="8">
        <v>1</v>
      </c>
      <c r="F31" s="8">
        <v>2</v>
      </c>
      <c r="G31" s="8">
        <v>0</v>
      </c>
      <c r="H31" s="8">
        <v>0</v>
      </c>
      <c r="I31" s="8" t="s">
        <v>62</v>
      </c>
      <c r="J31" s="8" t="s">
        <v>45</v>
      </c>
      <c r="K31" s="5">
        <f t="shared" si="0"/>
        <v>5</v>
      </c>
      <c r="L31" s="10" t="s">
        <v>105</v>
      </c>
      <c r="M31" s="5"/>
      <c r="N31" s="7"/>
      <c r="O31" s="24"/>
      <c r="P31" s="7"/>
      <c r="Q31" s="7"/>
      <c r="R31" s="7"/>
    </row>
    <row r="32" spans="1:21" ht="15.75" customHeight="1" x14ac:dyDescent="0.15">
      <c r="A32" s="18" t="s">
        <v>95</v>
      </c>
      <c r="B32" s="8">
        <v>0</v>
      </c>
      <c r="C32" s="9">
        <v>0</v>
      </c>
      <c r="D32" s="8">
        <v>3</v>
      </c>
      <c r="E32" s="8">
        <v>1</v>
      </c>
      <c r="F32" s="8">
        <v>0</v>
      </c>
      <c r="G32" s="8">
        <v>1</v>
      </c>
      <c r="H32" s="8">
        <v>0</v>
      </c>
      <c r="I32" s="8" t="s">
        <v>44</v>
      </c>
      <c r="J32" s="8" t="s">
        <v>49</v>
      </c>
      <c r="K32" s="5">
        <f t="shared" si="0"/>
        <v>5</v>
      </c>
      <c r="L32" s="10" t="s">
        <v>104</v>
      </c>
      <c r="M32" s="5"/>
      <c r="N32" s="7"/>
      <c r="O32" s="24"/>
      <c r="P32" s="7"/>
      <c r="Q32" s="7"/>
      <c r="R32" s="7"/>
    </row>
    <row r="33" spans="1:18" ht="15.75" customHeight="1" x14ac:dyDescent="0.15">
      <c r="A33" s="18" t="s">
        <v>96</v>
      </c>
      <c r="B33" s="8">
        <v>0</v>
      </c>
      <c r="C33" s="9">
        <v>1</v>
      </c>
      <c r="D33" s="8">
        <v>1</v>
      </c>
      <c r="E33" s="8">
        <v>0</v>
      </c>
      <c r="F33" s="8">
        <v>2</v>
      </c>
      <c r="G33" s="8">
        <v>1</v>
      </c>
      <c r="H33" s="8">
        <v>0</v>
      </c>
      <c r="I33" s="8" t="s">
        <v>44</v>
      </c>
      <c r="J33" s="8" t="s">
        <v>49</v>
      </c>
      <c r="K33" s="5">
        <f t="shared" si="0"/>
        <v>5</v>
      </c>
      <c r="L33" s="10" t="s">
        <v>104</v>
      </c>
      <c r="M33" s="5"/>
      <c r="N33" s="7"/>
      <c r="O33" s="28"/>
      <c r="P33" s="7"/>
      <c r="Q33" s="7"/>
      <c r="R33" s="7"/>
    </row>
    <row r="34" spans="1:18" ht="15.75" customHeight="1" x14ac:dyDescent="0.15">
      <c r="A34" s="18" t="s">
        <v>97</v>
      </c>
      <c r="B34" s="8">
        <v>3</v>
      </c>
      <c r="C34" s="9">
        <v>1</v>
      </c>
      <c r="D34" s="8">
        <v>1</v>
      </c>
      <c r="E34" s="8">
        <v>0</v>
      </c>
      <c r="F34" s="8">
        <v>0</v>
      </c>
      <c r="G34" s="8">
        <v>0</v>
      </c>
      <c r="H34" s="8">
        <v>0</v>
      </c>
      <c r="I34" s="8" t="s">
        <v>62</v>
      </c>
      <c r="J34" s="8" t="s">
        <v>49</v>
      </c>
      <c r="K34" s="5">
        <f t="shared" si="0"/>
        <v>5</v>
      </c>
      <c r="L34" s="10" t="s">
        <v>104</v>
      </c>
      <c r="M34" s="5"/>
      <c r="N34" s="7"/>
      <c r="O34" s="28"/>
      <c r="P34" s="7"/>
      <c r="Q34" s="7"/>
      <c r="R34" s="7"/>
    </row>
    <row r="35" spans="1:18" ht="15.7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5"/>
      <c r="L35" s="5"/>
      <c r="M35" s="5"/>
      <c r="N35" s="7"/>
      <c r="O35" s="28"/>
      <c r="P35" s="7"/>
      <c r="Q35" s="7"/>
      <c r="R35" s="7"/>
    </row>
    <row r="36" spans="1:18" ht="15.7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38" t="s">
        <v>108</v>
      </c>
      <c r="K36" s="39">
        <f>MODE(K2:K34)</f>
        <v>5</v>
      </c>
      <c r="L36" s="7"/>
      <c r="N36" s="7"/>
      <c r="O36" s="28"/>
      <c r="P36" s="7"/>
      <c r="Q36" s="7"/>
      <c r="R36" s="7"/>
    </row>
    <row r="37" spans="1:18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38" t="s">
        <v>49</v>
      </c>
      <c r="K37" s="39">
        <f>MEDIAN(K2:K34)</f>
        <v>8</v>
      </c>
      <c r="L37" s="7"/>
      <c r="N37" s="7"/>
      <c r="O37" s="28"/>
      <c r="P37" s="7"/>
      <c r="Q37" s="7"/>
      <c r="R37" s="7"/>
    </row>
    <row r="38" spans="1:18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38" t="s">
        <v>109</v>
      </c>
      <c r="K38" s="39">
        <f>AVERAGE(K2:K34)</f>
        <v>10.757575757575758</v>
      </c>
      <c r="L38" s="7"/>
      <c r="N38" s="7"/>
      <c r="O38" s="24"/>
      <c r="P38" s="7"/>
      <c r="Q38" s="7"/>
      <c r="R38" s="7"/>
    </row>
    <row r="39" spans="1:18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N39" s="7"/>
      <c r="O39" s="24"/>
      <c r="P39" s="7"/>
      <c r="Q39" s="7"/>
      <c r="R39" s="7"/>
    </row>
    <row r="40" spans="1:18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N40" s="7"/>
      <c r="O40" s="28"/>
      <c r="P40" s="7"/>
      <c r="Q40" s="7"/>
      <c r="R40" s="7"/>
    </row>
    <row r="41" spans="1:18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</row>
    <row r="42" spans="1:18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N42" s="7"/>
      <c r="O42" s="7"/>
      <c r="P42" s="7"/>
      <c r="Q42" s="7"/>
      <c r="R42" s="7"/>
    </row>
    <row r="43" spans="1:18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N43" s="7"/>
      <c r="O43" s="7"/>
      <c r="P43" s="7"/>
      <c r="Q43" s="7"/>
      <c r="R43" s="7"/>
    </row>
    <row r="44" spans="1:18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N44" s="7"/>
      <c r="O44" s="7"/>
      <c r="P44" s="7"/>
      <c r="Q44" s="7"/>
      <c r="R44" s="7"/>
    </row>
    <row r="45" spans="1:18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N45" s="7"/>
      <c r="O45" s="7"/>
      <c r="P45" s="7"/>
      <c r="Q45" s="7"/>
      <c r="R45" s="7"/>
    </row>
    <row r="46" spans="1:18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N46" s="7"/>
      <c r="O46" s="7"/>
      <c r="P46" s="7"/>
      <c r="Q46" s="7"/>
      <c r="R46" s="7"/>
    </row>
    <row r="47" spans="1:18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N47" s="7"/>
      <c r="O47" s="7"/>
      <c r="P47" s="7"/>
      <c r="Q47" s="7"/>
      <c r="R47" s="7"/>
    </row>
    <row r="48" spans="1:18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N48" s="7"/>
      <c r="O48" s="7"/>
      <c r="P48" s="7"/>
      <c r="Q48" s="7"/>
      <c r="R48" s="7"/>
    </row>
    <row r="49" spans="1:18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  <c r="R49" s="7"/>
    </row>
    <row r="50" spans="1:18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  <c r="R50" s="7"/>
    </row>
    <row r="51" spans="1:18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  <c r="R51" s="7"/>
    </row>
    <row r="52" spans="1:18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  <c r="R52" s="7"/>
    </row>
    <row r="53" spans="1:18" ht="14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  <c r="R53" s="7"/>
    </row>
    <row r="54" spans="1:18" ht="14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  <c r="R54" s="7"/>
    </row>
    <row r="55" spans="1:18" ht="14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  <c r="R55" s="7"/>
    </row>
    <row r="56" spans="1:18" ht="14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  <c r="R56" s="7"/>
    </row>
    <row r="57" spans="1:18" ht="14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  <c r="R57" s="7"/>
    </row>
    <row r="58" spans="1:18" ht="14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  <c r="R58" s="7"/>
    </row>
    <row r="59" spans="1:18" ht="14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  <c r="R59" s="7"/>
    </row>
    <row r="60" spans="1:18" ht="14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  <c r="R60" s="7"/>
    </row>
    <row r="61" spans="1:18" ht="14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  <c r="R61" s="7"/>
    </row>
    <row r="62" spans="1:18" ht="14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  <c r="R62" s="7"/>
    </row>
    <row r="63" spans="1:18" ht="14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  <c r="R63" s="7"/>
    </row>
    <row r="64" spans="1:18" ht="14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  <c r="R64" s="7"/>
    </row>
    <row r="65" spans="1:18" ht="14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  <c r="R65" s="7"/>
    </row>
    <row r="66" spans="1:18" ht="14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  <c r="R66" s="7"/>
    </row>
    <row r="67" spans="1:18" ht="14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  <c r="R67" s="7"/>
    </row>
    <row r="68" spans="1:18" ht="14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  <c r="R68" s="7"/>
    </row>
    <row r="69" spans="1:18" ht="14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  <c r="R69" s="7"/>
    </row>
    <row r="70" spans="1:18" ht="14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  <c r="R70" s="7"/>
    </row>
    <row r="71" spans="1:18" ht="14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  <c r="R71" s="7"/>
    </row>
    <row r="72" spans="1:18" ht="14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  <c r="R72" s="7"/>
    </row>
    <row r="73" spans="1:18" ht="14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  <c r="R73" s="7"/>
    </row>
    <row r="74" spans="1:18" ht="14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  <c r="R74" s="7"/>
    </row>
    <row r="75" spans="1:18" ht="14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  <c r="R75" s="7"/>
    </row>
    <row r="76" spans="1:18" ht="14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  <c r="R76" s="7"/>
    </row>
    <row r="77" spans="1:18" ht="14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  <c r="R77" s="7"/>
    </row>
    <row r="78" spans="1:18" ht="14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  <c r="R78" s="7"/>
    </row>
    <row r="79" spans="1:18" ht="14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  <c r="R79" s="7"/>
    </row>
    <row r="80" spans="1:18" ht="14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  <c r="R80" s="7"/>
    </row>
    <row r="81" spans="1:18" ht="14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  <c r="R81" s="7"/>
    </row>
    <row r="82" spans="1:18" ht="14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  <c r="R82" s="7"/>
    </row>
    <row r="83" spans="1:18" ht="14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  <c r="R83" s="7"/>
    </row>
    <row r="84" spans="1:18" ht="14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  <c r="R84" s="7"/>
    </row>
    <row r="85" spans="1:18" ht="14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  <c r="R85" s="7"/>
    </row>
    <row r="86" spans="1:18" ht="14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  <c r="R86" s="7"/>
    </row>
    <row r="87" spans="1:18" ht="14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  <c r="R87" s="7"/>
    </row>
    <row r="88" spans="1:18" ht="14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  <c r="R88" s="7"/>
    </row>
    <row r="89" spans="1:18" ht="14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  <c r="R89" s="7"/>
    </row>
    <row r="90" spans="1:18" ht="14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  <c r="R90" s="7"/>
    </row>
    <row r="91" spans="1:18" ht="14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  <c r="R91" s="7"/>
    </row>
    <row r="92" spans="1:18" ht="14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  <c r="R92" s="7"/>
    </row>
    <row r="93" spans="1:18" ht="14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  <c r="R93" s="7"/>
    </row>
    <row r="94" spans="1:18" ht="14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  <c r="R94" s="7"/>
    </row>
    <row r="95" spans="1:18" ht="14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  <c r="R95" s="7"/>
    </row>
    <row r="96" spans="1:18" ht="14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  <c r="R96" s="7"/>
    </row>
    <row r="97" spans="1:18" ht="14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  <c r="R97" s="7"/>
    </row>
    <row r="98" spans="1:18" ht="14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  <c r="R98" s="7"/>
    </row>
    <row r="99" spans="1:18" ht="14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  <c r="R99" s="7"/>
    </row>
    <row r="100" spans="1:18" ht="14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  <c r="R100" s="7"/>
    </row>
    <row r="101" spans="1:18" ht="14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  <c r="R101" s="7"/>
    </row>
    <row r="102" spans="1:18" ht="14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  <c r="R102" s="7"/>
    </row>
    <row r="103" spans="1:18" ht="14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  <c r="R103" s="7"/>
    </row>
    <row r="104" spans="1:18" ht="14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  <c r="R104" s="7"/>
    </row>
    <row r="105" spans="1:18" ht="14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  <c r="R105" s="7"/>
    </row>
    <row r="106" spans="1:18" ht="14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  <c r="R106" s="7"/>
    </row>
    <row r="107" spans="1:18" ht="14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  <c r="R107" s="7"/>
    </row>
    <row r="108" spans="1:18" ht="14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  <c r="R108" s="7"/>
    </row>
    <row r="109" spans="1:18" ht="14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  <c r="R109" s="7"/>
    </row>
    <row r="110" spans="1:18" ht="14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  <c r="R110" s="7"/>
    </row>
    <row r="111" spans="1:18" ht="14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  <c r="R111" s="7"/>
    </row>
    <row r="112" spans="1:18" ht="14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  <c r="R112" s="7"/>
    </row>
    <row r="113" spans="1:18" ht="14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  <c r="R113" s="7"/>
    </row>
    <row r="114" spans="1:18" ht="14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  <c r="R114" s="7"/>
    </row>
    <row r="115" spans="1:18" ht="14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  <c r="R115" s="7"/>
    </row>
    <row r="116" spans="1:18" ht="14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  <c r="R116" s="7"/>
    </row>
    <row r="117" spans="1:18" ht="14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</row>
    <row r="118" spans="1:18" ht="14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  <c r="R118" s="7"/>
    </row>
    <row r="119" spans="1:18" ht="14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  <c r="R119" s="7"/>
    </row>
    <row r="120" spans="1:18" ht="14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  <c r="R120" s="7"/>
    </row>
    <row r="121" spans="1:18" ht="14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  <c r="R121" s="7"/>
    </row>
    <row r="122" spans="1:18" ht="14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  <c r="R122" s="7"/>
    </row>
    <row r="123" spans="1:18" ht="14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  <c r="R123" s="7"/>
    </row>
    <row r="124" spans="1:18" ht="14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  <c r="R124" s="7"/>
    </row>
    <row r="125" spans="1:18" ht="14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  <c r="R125" s="7"/>
    </row>
    <row r="126" spans="1:18" ht="14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  <c r="R126" s="7"/>
    </row>
    <row r="127" spans="1:18" ht="14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  <c r="R127" s="7"/>
    </row>
    <row r="128" spans="1:18" ht="14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  <c r="R128" s="7"/>
    </row>
    <row r="129" spans="1:18" ht="14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  <c r="R129" s="7"/>
    </row>
    <row r="130" spans="1:18" ht="14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  <c r="R130" s="7"/>
    </row>
    <row r="131" spans="1:18" ht="14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  <c r="R131" s="7"/>
    </row>
    <row r="132" spans="1:18" ht="14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  <c r="R132" s="7"/>
    </row>
    <row r="133" spans="1:18" ht="14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  <c r="R133" s="7"/>
    </row>
    <row r="134" spans="1:18" ht="14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  <c r="R134" s="7"/>
    </row>
    <row r="135" spans="1:18" ht="14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  <c r="R135" s="7"/>
    </row>
    <row r="136" spans="1:18" ht="14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  <c r="R136" s="7"/>
    </row>
    <row r="137" spans="1:18" ht="14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  <c r="R137" s="7"/>
    </row>
    <row r="138" spans="1:18" ht="14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  <c r="R138" s="7"/>
    </row>
    <row r="139" spans="1:18" ht="14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  <c r="R139" s="7"/>
    </row>
    <row r="140" spans="1:18" ht="14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  <c r="R140" s="7"/>
    </row>
    <row r="141" spans="1:18" ht="14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  <c r="R141" s="7"/>
    </row>
    <row r="142" spans="1:18" ht="14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  <c r="R142" s="7"/>
    </row>
    <row r="143" spans="1:18" ht="14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  <c r="R143" s="7"/>
    </row>
    <row r="144" spans="1:18" ht="14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  <c r="R144" s="7"/>
    </row>
    <row r="145" spans="1:18" ht="14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  <c r="R145" s="7"/>
    </row>
    <row r="146" spans="1:18" ht="14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  <c r="R146" s="7"/>
    </row>
    <row r="147" spans="1:18" ht="14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  <c r="R147" s="7"/>
    </row>
    <row r="148" spans="1:18" ht="14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  <c r="R148" s="7"/>
    </row>
    <row r="149" spans="1:18" ht="14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  <c r="R149" s="7"/>
    </row>
    <row r="150" spans="1:18" ht="14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  <c r="R150" s="7"/>
    </row>
    <row r="151" spans="1:18" ht="14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  <c r="R151" s="7"/>
    </row>
    <row r="152" spans="1:18" ht="14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  <c r="R152" s="7"/>
    </row>
    <row r="153" spans="1:18" ht="14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  <c r="R153" s="7"/>
    </row>
    <row r="154" spans="1:18" ht="14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  <c r="R154" s="7"/>
    </row>
    <row r="155" spans="1:18" ht="14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  <c r="R155" s="7"/>
    </row>
    <row r="156" spans="1:18" ht="14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  <c r="R156" s="7"/>
    </row>
    <row r="157" spans="1:18" ht="14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  <c r="R157" s="7"/>
    </row>
    <row r="158" spans="1:18" ht="14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  <c r="R158" s="7"/>
    </row>
    <row r="159" spans="1:18" ht="14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  <c r="R159" s="7"/>
    </row>
    <row r="160" spans="1:18" ht="14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  <c r="R160" s="7"/>
    </row>
    <row r="161" spans="1:18" ht="14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  <c r="R161" s="7"/>
    </row>
    <row r="162" spans="1:18" ht="14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  <c r="R162" s="7"/>
    </row>
    <row r="163" spans="1:18" ht="14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  <c r="R163" s="7"/>
    </row>
    <row r="164" spans="1:18" ht="14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  <c r="R164" s="7"/>
    </row>
    <row r="165" spans="1:18" ht="14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  <c r="R165" s="7"/>
    </row>
    <row r="166" spans="1:18" ht="14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  <c r="R166" s="7"/>
    </row>
    <row r="167" spans="1:18" ht="14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  <c r="R167" s="7"/>
    </row>
    <row r="168" spans="1:18" ht="14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  <c r="R168" s="7"/>
    </row>
    <row r="169" spans="1:18" ht="14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  <c r="R169" s="7"/>
    </row>
    <row r="170" spans="1:18" ht="14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  <c r="R170" s="7"/>
    </row>
    <row r="171" spans="1:18" ht="14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  <c r="R171" s="7"/>
    </row>
    <row r="172" spans="1:18" ht="14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  <c r="R172" s="7"/>
    </row>
    <row r="173" spans="1:18" ht="14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  <c r="R173" s="7"/>
    </row>
    <row r="174" spans="1:18" ht="14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  <c r="R174" s="7"/>
    </row>
    <row r="175" spans="1:18" ht="14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  <c r="R175" s="7"/>
    </row>
    <row r="176" spans="1:18" ht="14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  <c r="R176" s="7"/>
    </row>
    <row r="177" spans="1:18" ht="14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  <c r="R177" s="7"/>
    </row>
    <row r="178" spans="1:18" ht="14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  <c r="R178" s="7"/>
    </row>
    <row r="179" spans="1:18" ht="14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  <c r="R179" s="7"/>
    </row>
    <row r="180" spans="1:18" ht="14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  <c r="R180" s="7"/>
    </row>
    <row r="181" spans="1:18" ht="14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  <c r="R181" s="7"/>
    </row>
    <row r="182" spans="1:18" ht="14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  <c r="R182" s="7"/>
    </row>
    <row r="183" spans="1:18" ht="14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  <c r="R183" s="7"/>
    </row>
    <row r="184" spans="1:18" ht="14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  <c r="R184" s="7"/>
    </row>
    <row r="185" spans="1:18" ht="14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  <c r="R185" s="7"/>
    </row>
    <row r="186" spans="1:18" ht="14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  <c r="R186" s="7"/>
    </row>
    <row r="187" spans="1:18" ht="14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  <c r="R187" s="7"/>
    </row>
    <row r="188" spans="1:18" ht="14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  <c r="R188" s="7"/>
    </row>
    <row r="189" spans="1:18" ht="14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  <c r="R189" s="7"/>
    </row>
    <row r="190" spans="1:18" ht="14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  <c r="R190" s="7"/>
    </row>
    <row r="191" spans="1:18" ht="14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  <c r="R191" s="7"/>
    </row>
    <row r="192" spans="1:18" ht="14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  <c r="R192" s="7"/>
    </row>
    <row r="193" spans="1:18" ht="14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  <c r="R193" s="7"/>
    </row>
    <row r="194" spans="1:18" ht="14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  <c r="R194" s="7"/>
    </row>
    <row r="195" spans="1:18" ht="14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  <c r="R195" s="7"/>
    </row>
    <row r="196" spans="1:18" ht="14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  <c r="R196" s="7"/>
    </row>
    <row r="197" spans="1:18" ht="14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  <c r="R197" s="7"/>
    </row>
    <row r="198" spans="1:18" ht="14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  <c r="R198" s="7"/>
    </row>
    <row r="199" spans="1:18" ht="14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  <c r="R199" s="7"/>
    </row>
    <row r="200" spans="1:18" ht="14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  <c r="R200" s="7"/>
    </row>
    <row r="201" spans="1:18" ht="14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  <c r="R201" s="7"/>
    </row>
    <row r="202" spans="1:18" ht="14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  <c r="R202" s="7"/>
    </row>
    <row r="203" spans="1:18" ht="14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  <c r="R203" s="7"/>
    </row>
    <row r="204" spans="1:18" ht="14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  <c r="R204" s="7"/>
    </row>
    <row r="205" spans="1:18" ht="14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  <c r="R205" s="7"/>
    </row>
    <row r="206" spans="1:18" ht="14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  <c r="R206" s="7"/>
    </row>
    <row r="207" spans="1:18" ht="14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  <c r="R207" s="7"/>
    </row>
    <row r="208" spans="1:18" ht="14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  <c r="R208" s="7"/>
    </row>
    <row r="209" spans="1:18" ht="14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  <c r="R209" s="7"/>
    </row>
    <row r="210" spans="1:18" ht="14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  <c r="R210" s="7"/>
    </row>
    <row r="211" spans="1:18" ht="14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  <c r="R211" s="7"/>
    </row>
    <row r="212" spans="1:18" ht="14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  <c r="R212" s="7"/>
    </row>
    <row r="213" spans="1:18" ht="14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  <c r="R213" s="7"/>
    </row>
    <row r="214" spans="1:18" ht="14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  <c r="R214" s="7"/>
    </row>
    <row r="215" spans="1:18" ht="14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  <c r="R215" s="7"/>
    </row>
    <row r="216" spans="1:18" ht="14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  <c r="R216" s="7"/>
    </row>
    <row r="217" spans="1:18" ht="14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  <c r="R217" s="7"/>
    </row>
    <row r="218" spans="1:18" ht="14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  <c r="R218" s="7"/>
    </row>
    <row r="219" spans="1:18" ht="14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  <c r="R219" s="7"/>
    </row>
    <row r="220" spans="1:18" ht="14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  <c r="R220" s="7"/>
    </row>
    <row r="221" spans="1:18" ht="14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  <c r="R221" s="7"/>
    </row>
    <row r="222" spans="1:18" ht="14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  <c r="R222" s="7"/>
    </row>
    <row r="223" spans="1:18" ht="14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  <c r="R223" s="7"/>
    </row>
    <row r="224" spans="1:18" ht="14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  <c r="R224" s="7"/>
    </row>
    <row r="225" spans="1:18" ht="14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  <c r="R225" s="7"/>
    </row>
    <row r="226" spans="1:18" ht="14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  <c r="R226" s="7"/>
    </row>
    <row r="227" spans="1:18" ht="14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  <c r="R227" s="7"/>
    </row>
    <row r="228" spans="1:18" ht="14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  <c r="R228" s="7"/>
    </row>
    <row r="229" spans="1:18" ht="14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  <c r="R229" s="7"/>
    </row>
    <row r="230" spans="1:18" ht="14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  <c r="R230" s="7"/>
    </row>
    <row r="231" spans="1:18" ht="14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  <c r="R231" s="7"/>
    </row>
    <row r="232" spans="1:18" ht="14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  <c r="R232" s="7"/>
    </row>
    <row r="233" spans="1:18" ht="14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  <c r="R233" s="7"/>
    </row>
    <row r="234" spans="1:18" ht="14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  <c r="R234" s="7"/>
    </row>
    <row r="235" spans="1:18" ht="14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  <c r="R235" s="7"/>
    </row>
    <row r="236" spans="1:18" ht="14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  <c r="R236" s="7"/>
    </row>
    <row r="237" spans="1:18" ht="14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  <c r="R237" s="7"/>
    </row>
    <row r="238" spans="1:18" ht="14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  <c r="R238" s="7"/>
    </row>
    <row r="239" spans="1:18" ht="14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  <c r="R239" s="7"/>
    </row>
    <row r="240" spans="1:18" ht="14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  <c r="R240" s="7"/>
    </row>
    <row r="241" spans="1:18" ht="14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  <c r="R241" s="7"/>
    </row>
    <row r="242" spans="1:18" ht="14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  <c r="R242" s="7"/>
    </row>
    <row r="243" spans="1:18" ht="14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  <c r="R243" s="7"/>
    </row>
    <row r="244" spans="1:18" ht="14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  <c r="R244" s="7"/>
    </row>
    <row r="245" spans="1:18" ht="14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  <c r="R245" s="7"/>
    </row>
    <row r="246" spans="1:18" ht="14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  <c r="R246" s="7"/>
    </row>
    <row r="247" spans="1:18" ht="14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  <c r="R247" s="7"/>
    </row>
    <row r="248" spans="1:18" ht="14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  <c r="R248" s="7"/>
    </row>
    <row r="249" spans="1:18" ht="14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  <c r="R249" s="7"/>
    </row>
    <row r="250" spans="1:18" ht="14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  <c r="R250" s="7"/>
    </row>
    <row r="251" spans="1:18" ht="14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  <c r="R251" s="7"/>
    </row>
    <row r="252" spans="1:18" ht="14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  <c r="R252" s="7"/>
    </row>
    <row r="253" spans="1:18" ht="14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  <c r="R253" s="7"/>
    </row>
    <row r="254" spans="1:18" ht="14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  <c r="R254" s="7"/>
    </row>
    <row r="255" spans="1:18" ht="14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  <c r="R255" s="7"/>
    </row>
    <row r="256" spans="1:18" ht="14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  <c r="R256" s="7"/>
    </row>
    <row r="257" spans="1:18" ht="14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  <c r="R257" s="7"/>
    </row>
    <row r="258" spans="1:18" ht="14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  <c r="R258" s="7"/>
    </row>
    <row r="259" spans="1:18" ht="14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  <c r="R259" s="7"/>
    </row>
    <row r="260" spans="1:18" ht="14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  <c r="R260" s="7"/>
    </row>
    <row r="261" spans="1:18" ht="14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  <c r="R261" s="7"/>
    </row>
    <row r="262" spans="1:18" ht="14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  <c r="R262" s="7"/>
    </row>
    <row r="263" spans="1:18" ht="14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  <c r="R263" s="7"/>
    </row>
    <row r="264" spans="1:18" ht="14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  <c r="R264" s="7"/>
    </row>
    <row r="265" spans="1:18" ht="14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  <c r="R265" s="7"/>
    </row>
    <row r="266" spans="1:18" ht="14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  <c r="R266" s="7"/>
    </row>
    <row r="267" spans="1:18" ht="14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  <c r="R267" s="7"/>
    </row>
    <row r="268" spans="1:18" ht="14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  <c r="R268" s="7"/>
    </row>
    <row r="269" spans="1:18" ht="14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  <c r="R269" s="7"/>
    </row>
    <row r="270" spans="1:18" ht="14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  <c r="R270" s="7"/>
    </row>
    <row r="271" spans="1:18" ht="14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  <c r="R271" s="7"/>
    </row>
    <row r="272" spans="1:18" ht="14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  <c r="R272" s="7"/>
    </row>
    <row r="273" spans="1:18" ht="14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  <c r="R273" s="7"/>
    </row>
    <row r="274" spans="1:18" ht="14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  <c r="R274" s="7"/>
    </row>
    <row r="275" spans="1:18" ht="14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  <c r="R275" s="7"/>
    </row>
    <row r="276" spans="1:18" ht="14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  <c r="R276" s="7"/>
    </row>
    <row r="277" spans="1:18" ht="14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  <c r="R277" s="7"/>
    </row>
    <row r="278" spans="1:18" ht="14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  <c r="R278" s="7"/>
    </row>
    <row r="279" spans="1:18" ht="14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  <c r="R279" s="7"/>
    </row>
    <row r="280" spans="1:18" ht="14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  <c r="R280" s="7"/>
    </row>
    <row r="281" spans="1:18" ht="14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  <c r="R281" s="7"/>
    </row>
    <row r="282" spans="1:18" ht="14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  <c r="R282" s="7"/>
    </row>
    <row r="283" spans="1:18" ht="14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  <c r="R283" s="7"/>
    </row>
    <row r="284" spans="1:18" ht="14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  <c r="R284" s="7"/>
    </row>
    <row r="285" spans="1:18" ht="14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  <c r="R285" s="7"/>
    </row>
    <row r="286" spans="1:18" ht="14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  <c r="R286" s="7"/>
    </row>
    <row r="287" spans="1:18" ht="14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  <c r="R287" s="7"/>
    </row>
    <row r="288" spans="1:18" ht="14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  <c r="R288" s="7"/>
    </row>
    <row r="289" spans="1:18" ht="14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  <c r="R289" s="7"/>
    </row>
    <row r="290" spans="1:18" ht="14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  <c r="R290" s="7"/>
    </row>
    <row r="291" spans="1:18" ht="14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  <c r="R291" s="7"/>
    </row>
    <row r="292" spans="1:18" ht="14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  <c r="R292" s="7"/>
    </row>
    <row r="293" spans="1:18" ht="14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  <c r="R293" s="7"/>
    </row>
    <row r="294" spans="1:18" ht="14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  <c r="R294" s="7"/>
    </row>
    <row r="295" spans="1:18" ht="14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  <c r="R295" s="7"/>
    </row>
    <row r="296" spans="1:18" ht="14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  <c r="R296" s="7"/>
    </row>
    <row r="297" spans="1:18" ht="14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  <c r="R297" s="7"/>
    </row>
    <row r="298" spans="1:18" ht="14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  <c r="R298" s="7"/>
    </row>
    <row r="299" spans="1:18" ht="14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  <c r="R299" s="7"/>
    </row>
    <row r="300" spans="1:18" ht="14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  <c r="R300" s="7"/>
    </row>
    <row r="301" spans="1:18" ht="14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  <c r="R301" s="7"/>
    </row>
    <row r="302" spans="1:18" ht="14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  <c r="R302" s="7"/>
    </row>
    <row r="303" spans="1:18" ht="14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  <c r="R303" s="7"/>
    </row>
    <row r="304" spans="1:18" ht="14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  <c r="R304" s="7"/>
    </row>
    <row r="305" spans="1:18" ht="14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  <c r="R305" s="7"/>
    </row>
    <row r="306" spans="1:18" ht="14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  <c r="R306" s="7"/>
    </row>
    <row r="307" spans="1:18" ht="14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  <c r="R307" s="7"/>
    </row>
    <row r="308" spans="1:18" ht="14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  <c r="R308" s="7"/>
    </row>
    <row r="309" spans="1:18" ht="14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  <c r="R309" s="7"/>
    </row>
    <row r="310" spans="1:18" ht="14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  <c r="R310" s="7"/>
    </row>
    <row r="311" spans="1:18" ht="14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  <c r="R311" s="7"/>
    </row>
    <row r="312" spans="1:18" ht="14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  <c r="R312" s="7"/>
    </row>
    <row r="313" spans="1:18" ht="14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  <c r="R313" s="7"/>
    </row>
    <row r="314" spans="1:18" ht="14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  <c r="R314" s="7"/>
    </row>
    <row r="315" spans="1:18" ht="14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  <c r="R315" s="7"/>
    </row>
    <row r="316" spans="1:18" ht="14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  <c r="R316" s="7"/>
    </row>
    <row r="317" spans="1:18" ht="14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  <c r="R317" s="7"/>
    </row>
    <row r="318" spans="1:18" ht="14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  <c r="R318" s="7"/>
    </row>
    <row r="319" spans="1:18" ht="14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  <c r="R319" s="7"/>
    </row>
    <row r="320" spans="1:18" ht="14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  <c r="R320" s="7"/>
    </row>
    <row r="321" spans="1:18" ht="14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  <c r="R321" s="7"/>
    </row>
    <row r="322" spans="1:18" ht="14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  <c r="R322" s="7"/>
    </row>
    <row r="323" spans="1:18" ht="14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  <c r="R323" s="7"/>
    </row>
    <row r="324" spans="1:18" ht="14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  <c r="R324" s="7"/>
    </row>
    <row r="325" spans="1:18" ht="14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  <c r="R325" s="7"/>
    </row>
    <row r="326" spans="1:18" ht="14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  <c r="R326" s="7"/>
    </row>
    <row r="327" spans="1:18" ht="14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  <c r="R327" s="7"/>
    </row>
    <row r="328" spans="1:18" ht="14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  <c r="R328" s="7"/>
    </row>
    <row r="329" spans="1:18" ht="14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  <c r="R329" s="7"/>
    </row>
    <row r="330" spans="1:18" ht="14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  <c r="R330" s="7"/>
    </row>
    <row r="331" spans="1:18" ht="14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  <c r="R331" s="7"/>
    </row>
    <row r="332" spans="1:18" ht="14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  <c r="R332" s="7"/>
    </row>
    <row r="333" spans="1:18" ht="14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  <c r="R333" s="7"/>
    </row>
    <row r="334" spans="1:18" ht="14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  <c r="R334" s="7"/>
    </row>
    <row r="335" spans="1:18" ht="14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  <c r="R335" s="7"/>
    </row>
    <row r="336" spans="1:18" ht="14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  <c r="R336" s="7"/>
    </row>
    <row r="337" spans="1:18" ht="14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  <c r="R337" s="7"/>
    </row>
    <row r="338" spans="1:18" ht="14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  <c r="R338" s="7"/>
    </row>
    <row r="339" spans="1:18" ht="14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  <c r="R339" s="7"/>
    </row>
    <row r="340" spans="1:18" ht="14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  <c r="R340" s="7"/>
    </row>
    <row r="341" spans="1:18" ht="14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  <c r="R341" s="7"/>
    </row>
    <row r="342" spans="1:18" ht="14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  <c r="R342" s="7"/>
    </row>
    <row r="343" spans="1:18" ht="14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  <c r="R343" s="7"/>
    </row>
    <row r="344" spans="1:18" ht="14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  <c r="R344" s="7"/>
    </row>
    <row r="345" spans="1:18" ht="14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  <c r="R345" s="7"/>
    </row>
    <row r="346" spans="1:18" ht="14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  <c r="R346" s="7"/>
    </row>
    <row r="347" spans="1:18" ht="14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  <c r="R347" s="7"/>
    </row>
    <row r="348" spans="1:18" ht="14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  <c r="R348" s="7"/>
    </row>
    <row r="349" spans="1:18" ht="14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  <c r="R349" s="7"/>
    </row>
    <row r="350" spans="1:18" ht="14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  <c r="R350" s="7"/>
    </row>
    <row r="351" spans="1:18" ht="14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  <c r="R351" s="7"/>
    </row>
    <row r="352" spans="1:18" ht="14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  <c r="R352" s="7"/>
    </row>
    <row r="353" spans="1:18" ht="14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  <c r="R353" s="7"/>
    </row>
    <row r="354" spans="1:18" ht="14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  <c r="R354" s="7"/>
    </row>
    <row r="355" spans="1:18" ht="14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  <c r="R355" s="7"/>
    </row>
    <row r="356" spans="1:18" ht="14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  <c r="R356" s="7"/>
    </row>
    <row r="357" spans="1:18" ht="14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  <c r="R357" s="7"/>
    </row>
    <row r="358" spans="1:18" ht="14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  <c r="R358" s="7"/>
    </row>
    <row r="359" spans="1:18" ht="14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  <c r="R359" s="7"/>
    </row>
    <row r="360" spans="1:18" ht="14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  <c r="R360" s="7"/>
    </row>
    <row r="361" spans="1:18" ht="14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  <c r="R361" s="7"/>
    </row>
    <row r="362" spans="1:18" ht="14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  <c r="R362" s="7"/>
    </row>
    <row r="363" spans="1:18" ht="14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  <c r="R363" s="7"/>
    </row>
    <row r="364" spans="1:18" ht="14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  <c r="R364" s="7"/>
    </row>
    <row r="365" spans="1:18" ht="14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  <c r="R365" s="7"/>
    </row>
    <row r="366" spans="1:18" ht="14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  <c r="R366" s="7"/>
    </row>
    <row r="367" spans="1:18" ht="14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  <c r="R367" s="7"/>
    </row>
    <row r="368" spans="1:18" ht="14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  <c r="R368" s="7"/>
    </row>
    <row r="369" spans="1:18" ht="14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  <c r="R369" s="7"/>
    </row>
    <row r="370" spans="1:18" ht="14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  <c r="R370" s="7"/>
    </row>
    <row r="371" spans="1:18" ht="14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  <c r="R371" s="7"/>
    </row>
    <row r="372" spans="1:18" ht="14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  <c r="R372" s="7"/>
    </row>
    <row r="373" spans="1:18" ht="14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  <c r="R373" s="7"/>
    </row>
    <row r="374" spans="1:18" ht="14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  <c r="R374" s="7"/>
    </row>
    <row r="375" spans="1:18" ht="14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  <c r="R375" s="7"/>
    </row>
    <row r="376" spans="1:18" ht="14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  <c r="R376" s="7"/>
    </row>
    <row r="377" spans="1:18" ht="14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  <c r="R377" s="7"/>
    </row>
    <row r="378" spans="1:18" ht="14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  <c r="R378" s="7"/>
    </row>
    <row r="379" spans="1:18" ht="14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  <c r="R379" s="7"/>
    </row>
    <row r="380" spans="1:18" ht="14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  <c r="R380" s="7"/>
    </row>
    <row r="381" spans="1:18" ht="14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  <c r="R381" s="7"/>
    </row>
    <row r="382" spans="1:18" ht="14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  <c r="R382" s="7"/>
    </row>
    <row r="383" spans="1:18" ht="14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  <c r="R383" s="7"/>
    </row>
    <row r="384" spans="1:18" ht="14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  <c r="R384" s="7"/>
    </row>
    <row r="385" spans="1:18" ht="14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  <c r="R385" s="7"/>
    </row>
    <row r="386" spans="1:18" ht="14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  <c r="R386" s="7"/>
    </row>
    <row r="387" spans="1:18" ht="14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  <c r="R387" s="7"/>
    </row>
    <row r="388" spans="1:18" ht="14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  <c r="R388" s="7"/>
    </row>
    <row r="389" spans="1:18" ht="14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  <c r="R389" s="7"/>
    </row>
    <row r="390" spans="1:18" ht="14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  <c r="R390" s="7"/>
    </row>
    <row r="391" spans="1:18" ht="14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  <c r="R391" s="7"/>
    </row>
    <row r="392" spans="1:18" ht="14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  <c r="R392" s="7"/>
    </row>
    <row r="393" spans="1:18" ht="14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  <c r="R393" s="7"/>
    </row>
    <row r="394" spans="1:18" ht="14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  <c r="R394" s="7"/>
    </row>
    <row r="395" spans="1:18" ht="14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  <c r="R395" s="7"/>
    </row>
    <row r="396" spans="1:18" ht="14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  <c r="R396" s="7"/>
    </row>
    <row r="397" spans="1:18" ht="14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  <c r="R397" s="7"/>
    </row>
    <row r="398" spans="1:18" ht="14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  <c r="R398" s="7"/>
    </row>
    <row r="399" spans="1:18" ht="14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  <c r="R399" s="7"/>
    </row>
    <row r="400" spans="1:18" ht="14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  <c r="R400" s="7"/>
    </row>
    <row r="401" spans="1:18" ht="14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  <c r="R401" s="7"/>
    </row>
    <row r="402" spans="1:18" ht="14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  <c r="R402" s="7"/>
    </row>
    <row r="403" spans="1:18" ht="14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  <c r="R403" s="7"/>
    </row>
    <row r="404" spans="1:18" ht="14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  <c r="R404" s="7"/>
    </row>
    <row r="405" spans="1:18" ht="14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  <c r="R405" s="7"/>
    </row>
    <row r="406" spans="1:18" ht="14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  <c r="R406" s="7"/>
    </row>
    <row r="407" spans="1:18" ht="14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  <c r="R407" s="7"/>
    </row>
    <row r="408" spans="1:18" ht="14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  <c r="R408" s="7"/>
    </row>
    <row r="409" spans="1:18" ht="14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  <c r="R409" s="7"/>
    </row>
    <row r="410" spans="1:18" ht="14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  <c r="R410" s="7"/>
    </row>
    <row r="411" spans="1:18" ht="14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  <c r="R411" s="7"/>
    </row>
    <row r="412" spans="1:18" ht="14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  <c r="R412" s="7"/>
    </row>
    <row r="413" spans="1:18" ht="14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  <c r="R413" s="7"/>
    </row>
    <row r="414" spans="1:18" ht="14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  <c r="R414" s="7"/>
    </row>
    <row r="415" spans="1:18" ht="14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  <c r="R415" s="7"/>
    </row>
    <row r="416" spans="1:18" ht="14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  <c r="R416" s="7"/>
    </row>
    <row r="417" spans="1:18" ht="14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  <c r="R417" s="7"/>
    </row>
    <row r="418" spans="1:18" ht="14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  <c r="R418" s="7"/>
    </row>
    <row r="419" spans="1:18" ht="14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  <c r="R419" s="7"/>
    </row>
    <row r="420" spans="1:18" ht="14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  <c r="R420" s="7"/>
    </row>
    <row r="421" spans="1:18" ht="14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  <c r="R421" s="7"/>
    </row>
    <row r="422" spans="1:18" ht="14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  <c r="R422" s="7"/>
    </row>
    <row r="423" spans="1:18" ht="14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  <c r="R423" s="7"/>
    </row>
    <row r="424" spans="1:18" ht="14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  <c r="R424" s="7"/>
    </row>
    <row r="425" spans="1:18" ht="14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  <c r="R425" s="7"/>
    </row>
    <row r="426" spans="1:18" ht="14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  <c r="R426" s="7"/>
    </row>
    <row r="427" spans="1:18" ht="14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  <c r="R427" s="7"/>
    </row>
    <row r="428" spans="1:18" ht="14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  <c r="R428" s="7"/>
    </row>
    <row r="429" spans="1:18" ht="14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  <c r="R429" s="7"/>
    </row>
    <row r="430" spans="1:18" ht="14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  <c r="R430" s="7"/>
    </row>
    <row r="431" spans="1:18" ht="14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  <c r="R431" s="7"/>
    </row>
    <row r="432" spans="1:18" ht="14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  <c r="R432" s="7"/>
    </row>
    <row r="433" spans="1:18" ht="14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  <c r="R433" s="7"/>
    </row>
    <row r="434" spans="1:18" ht="14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  <c r="R434" s="7"/>
    </row>
    <row r="435" spans="1:18" ht="14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  <c r="R435" s="7"/>
    </row>
    <row r="436" spans="1:18" ht="14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  <c r="R436" s="7"/>
    </row>
    <row r="437" spans="1:18" ht="14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  <c r="R437" s="7"/>
    </row>
    <row r="438" spans="1:18" ht="14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  <c r="R438" s="7"/>
    </row>
    <row r="439" spans="1:18" ht="14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  <c r="R439" s="7"/>
    </row>
    <row r="440" spans="1:18" ht="14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  <c r="R440" s="7"/>
    </row>
    <row r="441" spans="1:18" ht="14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  <c r="R441" s="7"/>
    </row>
    <row r="442" spans="1:18" ht="14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  <c r="R442" s="7"/>
    </row>
    <row r="443" spans="1:18" ht="14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  <c r="R443" s="7"/>
    </row>
    <row r="444" spans="1:18" ht="14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  <c r="R444" s="7"/>
    </row>
    <row r="445" spans="1:18" ht="14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  <c r="R445" s="7"/>
    </row>
    <row r="446" spans="1:18" ht="14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  <c r="R446" s="7"/>
    </row>
    <row r="447" spans="1:18" ht="14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  <c r="R447" s="7"/>
    </row>
    <row r="448" spans="1:18" ht="14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  <c r="R448" s="7"/>
    </row>
    <row r="449" spans="1:18" ht="14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  <c r="R449" s="7"/>
    </row>
    <row r="450" spans="1:18" ht="14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  <c r="R450" s="7"/>
    </row>
    <row r="451" spans="1:18" ht="14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  <c r="R451" s="7"/>
    </row>
    <row r="452" spans="1:18" ht="14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  <c r="R452" s="7"/>
    </row>
    <row r="453" spans="1:18" ht="14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  <c r="R453" s="7"/>
    </row>
    <row r="454" spans="1:18" ht="14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  <c r="R454" s="7"/>
    </row>
    <row r="455" spans="1:18" ht="14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  <c r="R455" s="7"/>
    </row>
    <row r="456" spans="1:18" ht="14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  <c r="R456" s="7"/>
    </row>
    <row r="457" spans="1:18" ht="14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  <c r="R457" s="7"/>
    </row>
    <row r="458" spans="1:18" ht="14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  <c r="R458" s="7"/>
    </row>
    <row r="459" spans="1:18" ht="14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  <c r="R459" s="7"/>
    </row>
    <row r="460" spans="1:18" ht="14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  <c r="R460" s="7"/>
    </row>
    <row r="461" spans="1:18" ht="14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  <c r="R461" s="7"/>
    </row>
    <row r="462" spans="1:18" ht="14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  <c r="R462" s="7"/>
    </row>
    <row r="463" spans="1:18" ht="14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  <c r="R463" s="7"/>
    </row>
    <row r="464" spans="1:18" ht="14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  <c r="R464" s="7"/>
    </row>
    <row r="465" spans="1:18" ht="14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  <c r="R465" s="7"/>
    </row>
    <row r="466" spans="1:18" ht="14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  <c r="R466" s="7"/>
    </row>
    <row r="467" spans="1:18" ht="14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  <c r="R467" s="7"/>
    </row>
    <row r="468" spans="1:18" ht="14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  <c r="R468" s="7"/>
    </row>
    <row r="469" spans="1:18" ht="14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  <c r="R469" s="7"/>
    </row>
    <row r="470" spans="1:18" ht="14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  <c r="R470" s="7"/>
    </row>
    <row r="471" spans="1:18" ht="14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  <c r="R471" s="7"/>
    </row>
    <row r="472" spans="1:18" ht="14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  <c r="R472" s="7"/>
    </row>
    <row r="473" spans="1:18" ht="14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  <c r="R473" s="7"/>
    </row>
    <row r="474" spans="1:18" ht="14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  <c r="R474" s="7"/>
    </row>
    <row r="475" spans="1:18" ht="14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  <c r="R475" s="7"/>
    </row>
    <row r="476" spans="1:18" ht="14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  <c r="R476" s="7"/>
    </row>
    <row r="477" spans="1:18" ht="14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  <c r="R477" s="7"/>
    </row>
    <row r="478" spans="1:18" ht="14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  <c r="R478" s="7"/>
    </row>
    <row r="479" spans="1:18" ht="14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  <c r="R479" s="7"/>
    </row>
    <row r="480" spans="1:18" ht="14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  <c r="R480" s="7"/>
    </row>
    <row r="481" spans="1:18" ht="14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  <c r="R481" s="7"/>
    </row>
    <row r="482" spans="1:18" ht="14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  <c r="R482" s="7"/>
    </row>
    <row r="483" spans="1:18" ht="14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  <c r="R483" s="7"/>
    </row>
    <row r="484" spans="1:18" ht="14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  <c r="R484" s="7"/>
    </row>
    <row r="485" spans="1:18" ht="14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  <c r="R485" s="7"/>
    </row>
    <row r="486" spans="1:18" ht="14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  <c r="R486" s="7"/>
    </row>
    <row r="487" spans="1:18" ht="14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  <c r="R487" s="7"/>
    </row>
    <row r="488" spans="1:18" ht="14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  <c r="R488" s="7"/>
    </row>
    <row r="489" spans="1:18" ht="14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  <c r="R489" s="7"/>
    </row>
    <row r="490" spans="1:18" ht="14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  <c r="R490" s="7"/>
    </row>
    <row r="491" spans="1:18" ht="14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  <c r="R491" s="7"/>
    </row>
    <row r="492" spans="1:18" ht="14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  <c r="R492" s="7"/>
    </row>
    <row r="493" spans="1:18" ht="14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  <c r="R493" s="7"/>
    </row>
    <row r="494" spans="1:18" ht="14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  <c r="R494" s="7"/>
    </row>
    <row r="495" spans="1:18" ht="14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  <c r="R495" s="7"/>
    </row>
    <row r="496" spans="1:18" ht="14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  <c r="R496" s="7"/>
    </row>
    <row r="497" spans="1:18" ht="14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  <c r="R497" s="7"/>
    </row>
    <row r="498" spans="1:18" ht="14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  <c r="R498" s="7"/>
    </row>
    <row r="499" spans="1:18" ht="14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  <c r="R499" s="7"/>
    </row>
    <row r="500" spans="1:18" ht="14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  <c r="R500" s="7"/>
    </row>
    <row r="501" spans="1:18" ht="14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  <c r="R501" s="7"/>
    </row>
    <row r="502" spans="1:18" ht="14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  <c r="R502" s="7"/>
    </row>
    <row r="503" spans="1:18" ht="14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  <c r="R503" s="7"/>
    </row>
    <row r="504" spans="1:18" ht="14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  <c r="R504" s="7"/>
    </row>
    <row r="505" spans="1:18" ht="14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  <c r="R505" s="7"/>
    </row>
    <row r="506" spans="1:18" ht="14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  <c r="R506" s="7"/>
    </row>
    <row r="507" spans="1:18" ht="14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  <c r="R507" s="7"/>
    </row>
    <row r="508" spans="1:18" ht="14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  <c r="R508" s="7"/>
    </row>
    <row r="509" spans="1:18" ht="14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  <c r="R509" s="7"/>
    </row>
    <row r="510" spans="1:18" ht="14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  <c r="R510" s="7"/>
    </row>
    <row r="511" spans="1:18" ht="14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  <c r="R511" s="7"/>
    </row>
    <row r="512" spans="1:18" ht="14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  <c r="R512" s="7"/>
    </row>
    <row r="513" spans="1:18" ht="14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  <c r="R513" s="7"/>
    </row>
    <row r="514" spans="1:18" ht="14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  <c r="R514" s="7"/>
    </row>
    <row r="515" spans="1:18" ht="14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  <c r="R515" s="7"/>
    </row>
    <row r="516" spans="1:18" ht="14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  <c r="R516" s="7"/>
    </row>
    <row r="517" spans="1:18" ht="14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  <c r="R517" s="7"/>
    </row>
    <row r="518" spans="1:18" ht="14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  <c r="R518" s="7"/>
    </row>
    <row r="519" spans="1:18" ht="14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  <c r="R519" s="7"/>
    </row>
    <row r="520" spans="1:18" ht="14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  <c r="R520" s="7"/>
    </row>
    <row r="521" spans="1:18" ht="14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  <c r="R521" s="7"/>
    </row>
    <row r="522" spans="1:18" ht="14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  <c r="R522" s="7"/>
    </row>
    <row r="523" spans="1:18" ht="14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  <c r="R523" s="7"/>
    </row>
    <row r="524" spans="1:18" ht="14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  <c r="R524" s="7"/>
    </row>
    <row r="525" spans="1:18" ht="14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  <c r="R525" s="7"/>
    </row>
    <row r="526" spans="1:18" ht="14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  <c r="R526" s="7"/>
    </row>
    <row r="527" spans="1:18" ht="14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  <c r="R527" s="7"/>
    </row>
    <row r="528" spans="1:18" ht="14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  <c r="R528" s="7"/>
    </row>
    <row r="529" spans="1:18" ht="14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  <c r="R529" s="7"/>
    </row>
    <row r="530" spans="1:18" ht="14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  <c r="R530" s="7"/>
    </row>
    <row r="531" spans="1:18" ht="14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  <c r="R531" s="7"/>
    </row>
    <row r="532" spans="1:18" ht="14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  <c r="R532" s="7"/>
    </row>
    <row r="533" spans="1:18" ht="14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  <c r="R533" s="7"/>
    </row>
    <row r="534" spans="1:18" ht="14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  <c r="R534" s="7"/>
    </row>
    <row r="535" spans="1:18" ht="14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  <c r="R535" s="7"/>
    </row>
    <row r="536" spans="1:18" ht="14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  <c r="R536" s="7"/>
    </row>
    <row r="537" spans="1:18" ht="14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  <c r="R537" s="7"/>
    </row>
    <row r="538" spans="1:18" ht="14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  <c r="R538" s="7"/>
    </row>
    <row r="539" spans="1:18" ht="14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  <c r="R539" s="7"/>
    </row>
    <row r="540" spans="1:18" ht="14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  <c r="R540" s="7"/>
    </row>
    <row r="541" spans="1:18" ht="14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  <c r="R541" s="7"/>
    </row>
    <row r="542" spans="1:18" ht="14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  <c r="R542" s="7"/>
    </row>
    <row r="543" spans="1:18" ht="14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  <c r="R543" s="7"/>
    </row>
    <row r="544" spans="1:18" ht="14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  <c r="R544" s="7"/>
    </row>
    <row r="545" spans="1:18" ht="14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  <c r="R545" s="7"/>
    </row>
    <row r="546" spans="1:18" ht="14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  <c r="R546" s="7"/>
    </row>
    <row r="547" spans="1:18" ht="14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  <c r="R547" s="7"/>
    </row>
    <row r="548" spans="1:18" ht="14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  <c r="R548" s="7"/>
    </row>
    <row r="549" spans="1:18" ht="14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  <c r="R549" s="7"/>
    </row>
    <row r="550" spans="1:18" ht="14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  <c r="R550" s="7"/>
    </row>
    <row r="551" spans="1:18" ht="14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  <c r="R551" s="7"/>
    </row>
    <row r="552" spans="1:18" ht="14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  <c r="R552" s="7"/>
    </row>
    <row r="553" spans="1:18" ht="14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  <c r="R553" s="7"/>
    </row>
    <row r="554" spans="1:18" ht="14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  <c r="R554" s="7"/>
    </row>
    <row r="555" spans="1:18" ht="14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  <c r="R555" s="7"/>
    </row>
    <row r="556" spans="1:18" ht="14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  <c r="R556" s="7"/>
    </row>
    <row r="557" spans="1:18" ht="14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  <c r="R557" s="7"/>
    </row>
    <row r="558" spans="1:18" ht="14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  <c r="R558" s="7"/>
    </row>
    <row r="559" spans="1:18" ht="14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  <c r="R559" s="7"/>
    </row>
    <row r="560" spans="1:18" ht="14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  <c r="R560" s="7"/>
    </row>
    <row r="561" spans="1:18" ht="14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  <c r="R561" s="7"/>
    </row>
    <row r="562" spans="1:18" ht="14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  <c r="R562" s="7"/>
    </row>
    <row r="563" spans="1:18" ht="14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  <c r="R563" s="7"/>
    </row>
    <row r="564" spans="1:18" ht="14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  <c r="R564" s="7"/>
    </row>
    <row r="565" spans="1:18" ht="14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  <c r="R565" s="7"/>
    </row>
    <row r="566" spans="1:18" ht="14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  <c r="R566" s="7"/>
    </row>
    <row r="567" spans="1:18" ht="14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  <c r="R567" s="7"/>
    </row>
    <row r="568" spans="1:18" ht="14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  <c r="R568" s="7"/>
    </row>
    <row r="569" spans="1:18" ht="14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  <c r="R569" s="7"/>
    </row>
    <row r="570" spans="1:18" ht="14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  <c r="R570" s="7"/>
    </row>
    <row r="571" spans="1:18" ht="14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  <c r="R571" s="7"/>
    </row>
    <row r="572" spans="1:18" ht="14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  <c r="R572" s="7"/>
    </row>
    <row r="573" spans="1:18" ht="14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  <c r="R573" s="7"/>
    </row>
    <row r="574" spans="1:18" ht="14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  <c r="R574" s="7"/>
    </row>
    <row r="575" spans="1:18" ht="14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  <c r="R575" s="7"/>
    </row>
    <row r="576" spans="1:18" ht="14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  <c r="R576" s="7"/>
    </row>
    <row r="577" spans="1:18" ht="14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  <c r="R577" s="7"/>
    </row>
    <row r="578" spans="1:18" ht="14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  <c r="R578" s="7"/>
    </row>
    <row r="579" spans="1:18" ht="14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  <c r="R579" s="7"/>
    </row>
    <row r="580" spans="1:18" ht="14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  <c r="R580" s="7"/>
    </row>
    <row r="581" spans="1:18" ht="14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  <c r="R581" s="7"/>
    </row>
    <row r="582" spans="1:18" ht="14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  <c r="R582" s="7"/>
    </row>
    <row r="583" spans="1:18" ht="14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  <c r="R583" s="7"/>
    </row>
    <row r="584" spans="1:18" ht="14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  <c r="R584" s="7"/>
    </row>
    <row r="585" spans="1:18" ht="14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  <c r="R585" s="7"/>
    </row>
    <row r="586" spans="1:18" ht="14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  <c r="R586" s="7"/>
    </row>
    <row r="587" spans="1:18" ht="14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  <c r="R587" s="7"/>
    </row>
    <row r="588" spans="1:18" ht="14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  <c r="R588" s="7"/>
    </row>
    <row r="589" spans="1:18" ht="14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  <c r="R589" s="7"/>
    </row>
    <row r="590" spans="1:18" ht="14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  <c r="R590" s="7"/>
    </row>
    <row r="591" spans="1:18" ht="14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  <c r="R591" s="7"/>
    </row>
    <row r="592" spans="1:18" ht="14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  <c r="R592" s="7"/>
    </row>
    <row r="593" spans="1:18" ht="14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  <c r="R593" s="7"/>
    </row>
    <row r="594" spans="1:18" ht="14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  <c r="R594" s="7"/>
    </row>
    <row r="595" spans="1:18" ht="14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  <c r="R595" s="7"/>
    </row>
    <row r="596" spans="1:18" ht="14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  <c r="R596" s="7"/>
    </row>
    <row r="597" spans="1:18" ht="14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  <c r="R597" s="7"/>
    </row>
    <row r="598" spans="1:18" ht="14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  <c r="R598" s="7"/>
    </row>
    <row r="599" spans="1:18" ht="14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  <c r="R599" s="7"/>
    </row>
    <row r="600" spans="1:18" ht="14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  <c r="R600" s="7"/>
    </row>
    <row r="601" spans="1:18" ht="14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  <c r="R601" s="7"/>
    </row>
    <row r="602" spans="1:18" ht="14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  <c r="R602" s="7"/>
    </row>
    <row r="603" spans="1:18" ht="14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  <c r="R603" s="7"/>
    </row>
    <row r="604" spans="1:18" ht="14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  <c r="R604" s="7"/>
    </row>
    <row r="605" spans="1:18" ht="14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  <c r="R605" s="7"/>
    </row>
    <row r="606" spans="1:18" ht="14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  <c r="R606" s="7"/>
    </row>
    <row r="607" spans="1:18" ht="14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  <c r="R607" s="7"/>
    </row>
    <row r="608" spans="1:18" ht="14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  <c r="R608" s="7"/>
    </row>
    <row r="609" spans="1:18" ht="14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  <c r="R609" s="7"/>
    </row>
    <row r="610" spans="1:18" ht="14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  <c r="R610" s="7"/>
    </row>
    <row r="611" spans="1:18" ht="14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  <c r="R611" s="7"/>
    </row>
    <row r="612" spans="1:18" ht="14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  <c r="R612" s="7"/>
    </row>
    <row r="613" spans="1:18" ht="14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  <c r="R613" s="7"/>
    </row>
    <row r="614" spans="1:18" ht="14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  <c r="R614" s="7"/>
    </row>
    <row r="615" spans="1:18" ht="14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  <c r="R615" s="7"/>
    </row>
    <row r="616" spans="1:18" ht="14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  <c r="R616" s="7"/>
    </row>
    <row r="617" spans="1:18" ht="14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  <c r="R617" s="7"/>
    </row>
    <row r="618" spans="1:18" ht="14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  <c r="R618" s="7"/>
    </row>
    <row r="619" spans="1:18" ht="14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  <c r="R619" s="7"/>
    </row>
    <row r="620" spans="1:18" ht="14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  <c r="R620" s="7"/>
    </row>
    <row r="621" spans="1:18" ht="14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  <c r="R621" s="7"/>
    </row>
    <row r="622" spans="1:18" ht="14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  <c r="R622" s="7"/>
    </row>
    <row r="623" spans="1:18" ht="14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  <c r="R623" s="7"/>
    </row>
    <row r="624" spans="1:18" ht="14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  <c r="R624" s="7"/>
    </row>
    <row r="625" spans="1:18" ht="14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  <c r="R625" s="7"/>
    </row>
    <row r="626" spans="1:18" ht="14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  <c r="R626" s="7"/>
    </row>
    <row r="627" spans="1:18" ht="14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  <c r="R627" s="7"/>
    </row>
    <row r="628" spans="1:18" ht="14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  <c r="R628" s="7"/>
    </row>
    <row r="629" spans="1:18" ht="14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  <c r="R629" s="7"/>
    </row>
    <row r="630" spans="1:18" ht="14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  <c r="R630" s="7"/>
    </row>
    <row r="631" spans="1:18" ht="14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  <c r="R631" s="7"/>
    </row>
    <row r="632" spans="1:18" ht="14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  <c r="R632" s="7"/>
    </row>
    <row r="633" spans="1:18" ht="14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  <c r="R633" s="7"/>
    </row>
    <row r="634" spans="1:18" ht="14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  <c r="R634" s="7"/>
    </row>
    <row r="635" spans="1:18" ht="14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  <c r="R635" s="7"/>
    </row>
    <row r="636" spans="1:18" ht="14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  <c r="R636" s="7"/>
    </row>
    <row r="637" spans="1:18" ht="14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  <c r="R637" s="7"/>
    </row>
    <row r="638" spans="1:18" ht="14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  <c r="R638" s="7"/>
    </row>
    <row r="639" spans="1:18" ht="14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  <c r="R639" s="7"/>
    </row>
    <row r="640" spans="1:18" ht="14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  <c r="R640" s="7"/>
    </row>
    <row r="641" spans="1:18" ht="14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  <c r="R641" s="7"/>
    </row>
    <row r="642" spans="1:18" ht="14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  <c r="R642" s="7"/>
    </row>
    <row r="643" spans="1:18" ht="14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  <c r="R643" s="7"/>
    </row>
    <row r="644" spans="1:18" ht="14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  <c r="R644" s="7"/>
    </row>
    <row r="645" spans="1:18" ht="14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  <c r="R645" s="7"/>
    </row>
    <row r="646" spans="1:18" ht="14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  <c r="R646" s="7"/>
    </row>
    <row r="647" spans="1:18" ht="14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  <c r="R647" s="7"/>
    </row>
    <row r="648" spans="1:18" ht="14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  <c r="R648" s="7"/>
    </row>
    <row r="649" spans="1:18" ht="14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  <c r="R649" s="7"/>
    </row>
    <row r="650" spans="1:18" ht="14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  <c r="R650" s="7"/>
    </row>
    <row r="651" spans="1:18" ht="14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  <c r="R651" s="7"/>
    </row>
    <row r="652" spans="1:18" ht="14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  <c r="R652" s="7"/>
    </row>
    <row r="653" spans="1:18" ht="14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  <c r="R653" s="7"/>
    </row>
    <row r="654" spans="1:18" ht="14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  <c r="R654" s="7"/>
    </row>
    <row r="655" spans="1:18" ht="14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  <c r="R655" s="7"/>
    </row>
    <row r="656" spans="1:18" ht="14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  <c r="R656" s="7"/>
    </row>
    <row r="657" spans="1:18" ht="14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  <c r="R657" s="7"/>
    </row>
    <row r="658" spans="1:18" ht="14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  <c r="R658" s="7"/>
    </row>
    <row r="659" spans="1:18" ht="14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  <c r="R659" s="7"/>
    </row>
    <row r="660" spans="1:18" ht="14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  <c r="R660" s="7"/>
    </row>
    <row r="661" spans="1:18" ht="14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  <c r="R661" s="7"/>
    </row>
    <row r="662" spans="1:18" ht="14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  <c r="R662" s="7"/>
    </row>
    <row r="663" spans="1:18" ht="14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  <c r="R663" s="7"/>
    </row>
    <row r="664" spans="1:18" ht="14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  <c r="R664" s="7"/>
    </row>
    <row r="665" spans="1:18" ht="14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  <c r="R665" s="7"/>
    </row>
    <row r="666" spans="1:18" ht="14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  <c r="R666" s="7"/>
    </row>
    <row r="667" spans="1:18" ht="14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  <c r="R667" s="7"/>
    </row>
    <row r="668" spans="1:18" ht="14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  <c r="R668" s="7"/>
    </row>
    <row r="669" spans="1:18" ht="14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  <c r="R669" s="7"/>
    </row>
    <row r="670" spans="1:18" ht="14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  <c r="R670" s="7"/>
    </row>
    <row r="671" spans="1:18" ht="14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  <c r="R671" s="7"/>
    </row>
    <row r="672" spans="1:18" ht="14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  <c r="R672" s="7"/>
    </row>
    <row r="673" spans="1:18" ht="14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  <c r="R673" s="7"/>
    </row>
    <row r="674" spans="1:18" ht="14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  <c r="R674" s="7"/>
    </row>
    <row r="675" spans="1:18" ht="14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  <c r="R675" s="7"/>
    </row>
    <row r="676" spans="1:18" ht="14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  <c r="R676" s="7"/>
    </row>
    <row r="677" spans="1:18" ht="14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  <c r="R677" s="7"/>
    </row>
    <row r="678" spans="1:18" ht="14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  <c r="R678" s="7"/>
    </row>
    <row r="679" spans="1:18" ht="14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  <c r="R679" s="7"/>
    </row>
    <row r="680" spans="1:18" ht="14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  <c r="R680" s="7"/>
    </row>
    <row r="681" spans="1:18" ht="14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  <c r="R681" s="7"/>
    </row>
    <row r="682" spans="1:18" ht="14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  <c r="R682" s="7"/>
    </row>
    <row r="683" spans="1:18" ht="14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  <c r="R683" s="7"/>
    </row>
    <row r="684" spans="1:18" ht="14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  <c r="R684" s="7"/>
    </row>
    <row r="685" spans="1:18" ht="14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  <c r="R685" s="7"/>
    </row>
    <row r="686" spans="1:18" ht="14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  <c r="R686" s="7"/>
    </row>
    <row r="687" spans="1:18" ht="14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  <c r="R687" s="7"/>
    </row>
    <row r="688" spans="1:18" ht="14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  <c r="R688" s="7"/>
    </row>
    <row r="689" spans="1:18" ht="14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  <c r="R689" s="7"/>
    </row>
    <row r="690" spans="1:18" ht="14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  <c r="R690" s="7"/>
    </row>
    <row r="691" spans="1:18" ht="14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  <c r="R691" s="7"/>
    </row>
    <row r="692" spans="1:18" ht="14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  <c r="R692" s="7"/>
    </row>
    <row r="693" spans="1:18" ht="14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  <c r="R693" s="7"/>
    </row>
    <row r="694" spans="1:18" ht="14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  <c r="R694" s="7"/>
    </row>
    <row r="695" spans="1:18" ht="14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  <c r="R695" s="7"/>
    </row>
    <row r="696" spans="1:18" ht="14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  <c r="R696" s="7"/>
    </row>
    <row r="697" spans="1:18" ht="14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  <c r="R697" s="7"/>
    </row>
    <row r="698" spans="1:18" ht="14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  <c r="R698" s="7"/>
    </row>
    <row r="699" spans="1:18" ht="14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  <c r="R699" s="7"/>
    </row>
    <row r="700" spans="1:18" ht="14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  <c r="R700" s="7"/>
    </row>
    <row r="701" spans="1:18" ht="14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  <c r="R701" s="7"/>
    </row>
    <row r="702" spans="1:18" ht="14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  <c r="R702" s="7"/>
    </row>
    <row r="703" spans="1:18" ht="14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  <c r="R703" s="7"/>
    </row>
    <row r="704" spans="1:18" ht="14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  <c r="R704" s="7"/>
    </row>
    <row r="705" spans="1:18" ht="14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  <c r="R705" s="7"/>
    </row>
    <row r="706" spans="1:18" ht="14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  <c r="R706" s="7"/>
    </row>
    <row r="707" spans="1:18" ht="14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  <c r="R707" s="7"/>
    </row>
    <row r="708" spans="1:18" ht="14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  <c r="R708" s="7"/>
    </row>
    <row r="709" spans="1:18" ht="14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  <c r="R709" s="7"/>
    </row>
    <row r="710" spans="1:18" ht="14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  <c r="R710" s="7"/>
    </row>
    <row r="711" spans="1:18" ht="14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  <c r="R711" s="7"/>
    </row>
    <row r="712" spans="1:18" ht="14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  <c r="R712" s="7"/>
    </row>
    <row r="713" spans="1:18" ht="14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  <c r="R713" s="7"/>
    </row>
    <row r="714" spans="1:18" ht="14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  <c r="R714" s="7"/>
    </row>
    <row r="715" spans="1:18" ht="14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  <c r="R715" s="7"/>
    </row>
    <row r="716" spans="1:18" ht="14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  <c r="R716" s="7"/>
    </row>
    <row r="717" spans="1:18" ht="14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  <c r="R717" s="7"/>
    </row>
    <row r="718" spans="1:18" ht="14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  <c r="R718" s="7"/>
    </row>
    <row r="719" spans="1:18" ht="14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  <c r="R719" s="7"/>
    </row>
    <row r="720" spans="1:18" ht="14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  <c r="R720" s="7"/>
    </row>
    <row r="721" spans="1:18" ht="14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  <c r="R721" s="7"/>
    </row>
    <row r="722" spans="1:18" ht="14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  <c r="R722" s="7"/>
    </row>
    <row r="723" spans="1:18" ht="14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  <c r="R723" s="7"/>
    </row>
    <row r="724" spans="1:18" ht="14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  <c r="R724" s="7"/>
    </row>
    <row r="725" spans="1:18" ht="14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  <c r="R725" s="7"/>
    </row>
    <row r="726" spans="1:18" ht="14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  <c r="R726" s="7"/>
    </row>
    <row r="727" spans="1:18" ht="14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  <c r="R727" s="7"/>
    </row>
    <row r="728" spans="1:18" ht="14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  <c r="R728" s="7"/>
    </row>
    <row r="729" spans="1:18" ht="14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  <c r="R729" s="7"/>
    </row>
    <row r="730" spans="1:18" ht="14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  <c r="R730" s="7"/>
    </row>
    <row r="731" spans="1:18" ht="14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  <c r="R731" s="7"/>
    </row>
    <row r="732" spans="1:18" ht="14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  <c r="R732" s="7"/>
    </row>
    <row r="733" spans="1:18" ht="14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  <c r="R733" s="7"/>
    </row>
    <row r="734" spans="1:18" ht="14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  <c r="R734" s="7"/>
    </row>
    <row r="735" spans="1:18" ht="14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  <c r="R735" s="7"/>
    </row>
    <row r="736" spans="1:18" ht="14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  <c r="R736" s="7"/>
    </row>
    <row r="737" spans="1:18" ht="14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  <c r="R737" s="7"/>
    </row>
    <row r="738" spans="1:18" ht="14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  <c r="R738" s="7"/>
    </row>
    <row r="739" spans="1:18" ht="14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  <c r="R739" s="7"/>
    </row>
    <row r="740" spans="1:18" ht="14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  <c r="R740" s="7"/>
    </row>
    <row r="741" spans="1:18" ht="14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  <c r="R741" s="7"/>
    </row>
    <row r="742" spans="1:18" ht="14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  <c r="R742" s="7"/>
    </row>
    <row r="743" spans="1:18" ht="14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  <c r="R743" s="7"/>
    </row>
    <row r="744" spans="1:18" ht="14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  <c r="R744" s="7"/>
    </row>
    <row r="745" spans="1:18" ht="14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  <c r="R745" s="7"/>
    </row>
    <row r="746" spans="1:18" ht="14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  <c r="R746" s="7"/>
    </row>
    <row r="747" spans="1:18" ht="14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  <c r="R747" s="7"/>
    </row>
    <row r="748" spans="1:18" ht="14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  <c r="R748" s="7"/>
    </row>
    <row r="749" spans="1:18" ht="14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  <c r="R749" s="7"/>
    </row>
    <row r="750" spans="1:18" ht="14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  <c r="R750" s="7"/>
    </row>
    <row r="751" spans="1:18" ht="14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  <c r="R751" s="7"/>
    </row>
    <row r="752" spans="1:18" ht="14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  <c r="R752" s="7"/>
    </row>
    <row r="753" spans="1:18" ht="14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  <c r="R753" s="7"/>
    </row>
    <row r="754" spans="1:18" ht="14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  <c r="R754" s="7"/>
    </row>
    <row r="755" spans="1:18" ht="14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  <c r="R755" s="7"/>
    </row>
    <row r="756" spans="1:18" ht="14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  <c r="R756" s="7"/>
    </row>
    <row r="757" spans="1:18" ht="14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  <c r="R757" s="7"/>
    </row>
    <row r="758" spans="1:18" ht="14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  <c r="R758" s="7"/>
    </row>
    <row r="759" spans="1:18" ht="14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  <c r="R759" s="7"/>
    </row>
    <row r="760" spans="1:18" ht="14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  <c r="R760" s="7"/>
    </row>
    <row r="761" spans="1:18" ht="14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  <c r="R761" s="7"/>
    </row>
    <row r="762" spans="1:18" ht="14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  <c r="R762" s="7"/>
    </row>
    <row r="763" spans="1:18" ht="14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  <c r="R763" s="7"/>
    </row>
    <row r="764" spans="1:18" ht="14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  <c r="R764" s="7"/>
    </row>
    <row r="765" spans="1:18" ht="14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  <c r="R765" s="7"/>
    </row>
    <row r="766" spans="1:18" ht="14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  <c r="R766" s="7"/>
    </row>
    <row r="767" spans="1:18" ht="14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  <c r="R767" s="7"/>
    </row>
    <row r="768" spans="1:18" ht="14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  <c r="R768" s="7"/>
    </row>
    <row r="769" spans="1:18" ht="14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  <c r="R769" s="7"/>
    </row>
    <row r="770" spans="1:18" ht="14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  <c r="R770" s="7"/>
    </row>
    <row r="771" spans="1:18" ht="14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  <c r="R771" s="7"/>
    </row>
    <row r="772" spans="1:18" ht="14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  <c r="R772" s="7"/>
    </row>
    <row r="773" spans="1:18" ht="14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  <c r="R773" s="7"/>
    </row>
    <row r="774" spans="1:18" ht="14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  <c r="R774" s="7"/>
    </row>
    <row r="775" spans="1:18" ht="14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  <c r="R775" s="7"/>
    </row>
    <row r="776" spans="1:18" ht="14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  <c r="R776" s="7"/>
    </row>
    <row r="777" spans="1:18" ht="14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  <c r="R777" s="7"/>
    </row>
    <row r="778" spans="1:18" ht="14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  <c r="R778" s="7"/>
    </row>
    <row r="779" spans="1:18" ht="14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  <c r="R779" s="7"/>
    </row>
    <row r="780" spans="1:18" ht="14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  <c r="R780" s="7"/>
    </row>
    <row r="781" spans="1:18" ht="14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  <c r="R781" s="7"/>
    </row>
    <row r="782" spans="1:18" ht="14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  <c r="R782" s="7"/>
    </row>
    <row r="783" spans="1:18" ht="14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  <c r="R783" s="7"/>
    </row>
    <row r="784" spans="1:18" ht="14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  <c r="R784" s="7"/>
    </row>
    <row r="785" spans="1:18" ht="14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  <c r="R785" s="7"/>
    </row>
    <row r="786" spans="1:18" ht="14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  <c r="R786" s="7"/>
    </row>
    <row r="787" spans="1:18" ht="14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  <c r="R787" s="7"/>
    </row>
    <row r="788" spans="1:18" ht="14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  <c r="R788" s="7"/>
    </row>
    <row r="789" spans="1:18" ht="14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  <c r="R789" s="7"/>
    </row>
    <row r="790" spans="1:18" ht="14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  <c r="R790" s="7"/>
    </row>
    <row r="791" spans="1:18" ht="14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  <c r="R791" s="7"/>
    </row>
    <row r="792" spans="1:18" ht="14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  <c r="R792" s="7"/>
    </row>
    <row r="793" spans="1:18" ht="14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  <c r="R793" s="7"/>
    </row>
    <row r="794" spans="1:18" ht="14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  <c r="R794" s="7"/>
    </row>
    <row r="795" spans="1:18" ht="14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  <c r="R795" s="7"/>
    </row>
    <row r="796" spans="1:18" ht="14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  <c r="R796" s="7"/>
    </row>
    <row r="797" spans="1:18" ht="14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  <c r="R797" s="7"/>
    </row>
    <row r="798" spans="1:18" ht="14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  <c r="R798" s="7"/>
    </row>
    <row r="799" spans="1:18" ht="14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  <c r="R799" s="7"/>
    </row>
    <row r="800" spans="1:18" ht="14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  <c r="R800" s="7"/>
    </row>
    <row r="801" spans="1:18" ht="14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  <c r="R801" s="7"/>
    </row>
    <row r="802" spans="1:18" ht="14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  <c r="R802" s="7"/>
    </row>
    <row r="803" spans="1:18" ht="14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  <c r="R803" s="7"/>
    </row>
    <row r="804" spans="1:18" ht="14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  <c r="R804" s="7"/>
    </row>
    <row r="805" spans="1:18" ht="14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  <c r="R805" s="7"/>
    </row>
    <row r="806" spans="1:18" ht="14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  <c r="R806" s="7"/>
    </row>
    <row r="807" spans="1:18" ht="14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  <c r="R807" s="7"/>
    </row>
    <row r="808" spans="1:18" ht="14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  <c r="R808" s="7"/>
    </row>
    <row r="809" spans="1:18" ht="14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  <c r="R809" s="7"/>
    </row>
    <row r="810" spans="1:18" ht="14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  <c r="R810" s="7"/>
    </row>
    <row r="811" spans="1:18" ht="14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  <c r="R811" s="7"/>
    </row>
    <row r="812" spans="1:18" ht="14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  <c r="R812" s="7"/>
    </row>
    <row r="813" spans="1:18" ht="14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  <c r="R813" s="7"/>
    </row>
    <row r="814" spans="1:18" ht="14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  <c r="R814" s="7"/>
    </row>
    <row r="815" spans="1:18" ht="14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  <c r="R815" s="7"/>
    </row>
    <row r="816" spans="1:18" ht="14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  <c r="R816" s="7"/>
    </row>
    <row r="817" spans="1:18" ht="14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  <c r="R817" s="7"/>
    </row>
    <row r="818" spans="1:18" ht="14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  <c r="R818" s="7"/>
    </row>
    <row r="819" spans="1:18" ht="14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  <c r="R819" s="7"/>
    </row>
    <row r="820" spans="1:18" ht="14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  <c r="R820" s="7"/>
    </row>
    <row r="821" spans="1:18" ht="14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  <c r="R821" s="7"/>
    </row>
    <row r="822" spans="1:18" ht="14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  <c r="R822" s="7"/>
    </row>
    <row r="823" spans="1:18" ht="14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  <c r="R823" s="7"/>
    </row>
    <row r="824" spans="1:18" ht="14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  <c r="R824" s="7"/>
    </row>
    <row r="825" spans="1:18" ht="14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  <c r="R825" s="7"/>
    </row>
    <row r="826" spans="1:18" ht="14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  <c r="R826" s="7"/>
    </row>
    <row r="827" spans="1:18" ht="14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  <c r="R827" s="7"/>
    </row>
    <row r="828" spans="1:18" ht="14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  <c r="R828" s="7"/>
    </row>
    <row r="829" spans="1:18" ht="14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  <c r="R829" s="7"/>
    </row>
    <row r="830" spans="1:18" ht="14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  <c r="R830" s="7"/>
    </row>
    <row r="831" spans="1:18" ht="14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  <c r="R831" s="7"/>
    </row>
    <row r="832" spans="1:18" ht="14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  <c r="R832" s="7"/>
    </row>
    <row r="833" spans="1:18" ht="14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  <c r="R833" s="7"/>
    </row>
    <row r="834" spans="1:18" ht="14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  <c r="R834" s="7"/>
    </row>
    <row r="835" spans="1:18" ht="14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  <c r="R835" s="7"/>
    </row>
    <row r="836" spans="1:18" ht="14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  <c r="R836" s="7"/>
    </row>
    <row r="837" spans="1:18" ht="14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  <c r="R837" s="7"/>
    </row>
    <row r="838" spans="1:18" ht="14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  <c r="R838" s="7"/>
    </row>
    <row r="839" spans="1:18" ht="14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  <c r="R839" s="7"/>
    </row>
    <row r="840" spans="1:18" ht="14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  <c r="R840" s="7"/>
    </row>
    <row r="841" spans="1:18" ht="14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  <c r="R841" s="7"/>
    </row>
    <row r="842" spans="1:18" ht="14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  <c r="R842" s="7"/>
    </row>
    <row r="843" spans="1:18" ht="14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  <c r="R843" s="7"/>
    </row>
    <row r="844" spans="1:18" ht="14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  <c r="R844" s="7"/>
    </row>
    <row r="845" spans="1:18" ht="14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  <c r="R845" s="7"/>
    </row>
    <row r="846" spans="1:18" ht="14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  <c r="R846" s="7"/>
    </row>
    <row r="847" spans="1:18" ht="14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  <c r="R847" s="7"/>
    </row>
    <row r="848" spans="1:18" ht="14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  <c r="R848" s="7"/>
    </row>
    <row r="849" spans="1:18" ht="14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  <c r="R849" s="7"/>
    </row>
    <row r="850" spans="1:18" ht="14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  <c r="R850" s="7"/>
    </row>
    <row r="851" spans="1:18" ht="14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  <c r="R851" s="7"/>
    </row>
    <row r="852" spans="1:18" ht="14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  <c r="R852" s="7"/>
    </row>
    <row r="853" spans="1:18" ht="14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  <c r="R853" s="7"/>
    </row>
    <row r="854" spans="1:18" ht="14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  <c r="R854" s="7"/>
    </row>
    <row r="855" spans="1:18" ht="14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  <c r="R855" s="7"/>
    </row>
    <row r="856" spans="1:18" ht="14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  <c r="R856" s="7"/>
    </row>
    <row r="857" spans="1:18" ht="14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  <c r="R857" s="7"/>
    </row>
    <row r="858" spans="1:18" ht="14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  <c r="R858" s="7"/>
    </row>
    <row r="859" spans="1:18" ht="14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  <c r="R859" s="7"/>
    </row>
    <row r="860" spans="1:18" ht="14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  <c r="R860" s="7"/>
    </row>
    <row r="861" spans="1:18" ht="14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  <c r="R861" s="7"/>
    </row>
    <row r="862" spans="1:18" ht="14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  <c r="R862" s="7"/>
    </row>
    <row r="863" spans="1:18" ht="14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  <c r="R863" s="7"/>
    </row>
    <row r="864" spans="1:18" ht="14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  <c r="R864" s="7"/>
    </row>
    <row r="865" spans="1:18" ht="14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  <c r="R865" s="7"/>
    </row>
    <row r="866" spans="1:18" ht="14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  <c r="R866" s="7"/>
    </row>
    <row r="867" spans="1:18" ht="14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  <c r="R867" s="7"/>
    </row>
    <row r="868" spans="1:18" ht="14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  <c r="R868" s="7"/>
    </row>
    <row r="869" spans="1:18" ht="14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  <c r="R869" s="7"/>
    </row>
    <row r="870" spans="1:18" ht="14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  <c r="R870" s="7"/>
    </row>
    <row r="871" spans="1:18" ht="14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  <c r="R871" s="7"/>
    </row>
    <row r="872" spans="1:18" ht="14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  <c r="R872" s="7"/>
    </row>
    <row r="873" spans="1:18" ht="14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  <c r="R873" s="7"/>
    </row>
    <row r="874" spans="1:18" ht="14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  <c r="R874" s="7"/>
    </row>
    <row r="875" spans="1:18" ht="14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  <c r="R875" s="7"/>
    </row>
    <row r="876" spans="1:18" ht="14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  <c r="R876" s="7"/>
    </row>
    <row r="877" spans="1:18" ht="14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  <c r="R877" s="7"/>
    </row>
    <row r="878" spans="1:18" ht="14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  <c r="R878" s="7"/>
    </row>
    <row r="879" spans="1:18" ht="14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  <c r="R879" s="7"/>
    </row>
    <row r="880" spans="1:18" ht="14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  <c r="R880" s="7"/>
    </row>
    <row r="881" spans="1:18" ht="14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  <c r="R881" s="7"/>
    </row>
    <row r="882" spans="1:18" ht="14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  <c r="R882" s="7"/>
    </row>
    <row r="883" spans="1:18" ht="14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  <c r="R883" s="7"/>
    </row>
    <row r="884" spans="1:18" ht="14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  <c r="R884" s="7"/>
    </row>
    <row r="885" spans="1:18" ht="14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  <c r="R885" s="7"/>
    </row>
    <row r="886" spans="1:18" ht="14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  <c r="R886" s="7"/>
    </row>
    <row r="887" spans="1:18" ht="14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  <c r="R887" s="7"/>
    </row>
    <row r="888" spans="1:18" ht="14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  <c r="R888" s="7"/>
    </row>
    <row r="889" spans="1:18" ht="14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  <c r="R889" s="7"/>
    </row>
    <row r="890" spans="1:18" ht="14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  <c r="R890" s="7"/>
    </row>
    <row r="891" spans="1:18" ht="14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  <c r="R891" s="7"/>
    </row>
    <row r="892" spans="1:18" ht="14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  <c r="R892" s="7"/>
    </row>
    <row r="893" spans="1:18" ht="14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  <c r="R893" s="7"/>
    </row>
    <row r="894" spans="1:18" ht="14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  <c r="R894" s="7"/>
    </row>
    <row r="895" spans="1:18" ht="14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  <c r="R895" s="7"/>
    </row>
    <row r="896" spans="1:18" ht="14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  <c r="R896" s="7"/>
    </row>
    <row r="897" spans="1:18" ht="14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  <c r="R897" s="7"/>
    </row>
    <row r="898" spans="1:18" ht="14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  <c r="R898" s="7"/>
    </row>
    <row r="899" spans="1:18" ht="14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  <c r="R899" s="7"/>
    </row>
    <row r="900" spans="1:18" ht="14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  <c r="R900" s="7"/>
    </row>
    <row r="901" spans="1:18" ht="14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  <c r="R901" s="7"/>
    </row>
    <row r="902" spans="1:18" ht="14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  <c r="R902" s="7"/>
    </row>
    <row r="903" spans="1:18" ht="14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  <c r="R903" s="7"/>
    </row>
    <row r="904" spans="1:18" ht="14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  <c r="R904" s="7"/>
    </row>
    <row r="905" spans="1:18" ht="14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  <c r="R905" s="7"/>
    </row>
    <row r="906" spans="1:18" ht="14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  <c r="R906" s="7"/>
    </row>
    <row r="907" spans="1:18" ht="14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  <c r="R907" s="7"/>
    </row>
    <row r="908" spans="1:18" ht="14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  <c r="R908" s="7"/>
    </row>
    <row r="909" spans="1:18" ht="14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  <c r="R909" s="7"/>
    </row>
    <row r="910" spans="1:18" ht="14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  <c r="R910" s="7"/>
    </row>
    <row r="911" spans="1:18" ht="14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  <c r="R911" s="7"/>
    </row>
    <row r="912" spans="1:18" ht="14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  <c r="R912" s="7"/>
    </row>
    <row r="913" spans="1:18" ht="14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  <c r="R913" s="7"/>
    </row>
    <row r="914" spans="1:18" ht="14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  <c r="R914" s="7"/>
    </row>
    <row r="915" spans="1:18" ht="14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  <c r="R915" s="7"/>
    </row>
    <row r="916" spans="1:18" ht="14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  <c r="R916" s="7"/>
    </row>
    <row r="917" spans="1:18" ht="14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  <c r="R917" s="7"/>
    </row>
    <row r="918" spans="1:18" ht="14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  <c r="R918" s="7"/>
    </row>
    <row r="919" spans="1:18" ht="14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  <c r="R919" s="7"/>
    </row>
    <row r="920" spans="1:18" ht="14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  <c r="R920" s="7"/>
    </row>
    <row r="921" spans="1:18" ht="14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  <c r="R921" s="7"/>
    </row>
    <row r="922" spans="1:18" ht="14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  <c r="R922" s="7"/>
    </row>
    <row r="923" spans="1:18" ht="14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  <c r="R923" s="7"/>
    </row>
    <row r="924" spans="1:18" ht="14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  <c r="R924" s="7"/>
    </row>
    <row r="925" spans="1:18" ht="14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  <c r="R925" s="7"/>
    </row>
    <row r="926" spans="1:18" ht="14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  <c r="R926" s="7"/>
    </row>
    <row r="927" spans="1:18" ht="14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  <c r="R927" s="7"/>
    </row>
    <row r="928" spans="1:18" ht="14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  <c r="R928" s="7"/>
    </row>
    <row r="929" spans="1:18" ht="14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  <c r="R929" s="7"/>
    </row>
    <row r="930" spans="1:18" ht="14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  <c r="R930" s="7"/>
    </row>
    <row r="931" spans="1:18" ht="14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  <c r="R931" s="7"/>
    </row>
    <row r="932" spans="1:18" ht="14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  <c r="R932" s="7"/>
    </row>
    <row r="933" spans="1:18" ht="14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  <c r="R933" s="7"/>
    </row>
    <row r="934" spans="1:18" ht="14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  <c r="R934" s="7"/>
    </row>
    <row r="935" spans="1:18" ht="14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  <c r="R935" s="7"/>
    </row>
    <row r="936" spans="1:18" ht="14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  <c r="R936" s="7"/>
    </row>
    <row r="937" spans="1:18" ht="14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  <c r="R937" s="7"/>
    </row>
    <row r="938" spans="1:18" ht="14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  <c r="R938" s="7"/>
    </row>
    <row r="939" spans="1:18" ht="14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  <c r="R939" s="7"/>
    </row>
    <row r="940" spans="1:18" ht="14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  <c r="R940" s="7"/>
    </row>
    <row r="941" spans="1:18" ht="14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  <c r="R941" s="7"/>
    </row>
    <row r="942" spans="1:18" ht="14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  <c r="R942" s="7"/>
    </row>
    <row r="943" spans="1:18" ht="14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  <c r="R943" s="7"/>
    </row>
    <row r="944" spans="1:18" ht="14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  <c r="R944" s="7"/>
    </row>
    <row r="945" spans="1:18" ht="14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  <c r="R945" s="7"/>
    </row>
    <row r="946" spans="1:18" ht="14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  <c r="R946" s="7"/>
    </row>
    <row r="947" spans="1:18" ht="14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  <c r="R947" s="7"/>
    </row>
    <row r="948" spans="1:18" ht="14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  <c r="R948" s="7"/>
    </row>
    <row r="949" spans="1:18" ht="14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  <c r="R949" s="7"/>
    </row>
    <row r="950" spans="1:18" ht="14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  <c r="R950" s="7"/>
    </row>
    <row r="951" spans="1:18" ht="14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  <c r="R951" s="7"/>
    </row>
    <row r="952" spans="1:18" ht="14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  <c r="R952" s="7"/>
    </row>
    <row r="953" spans="1:18" ht="14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  <c r="R953" s="7"/>
    </row>
    <row r="954" spans="1:18" ht="14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  <c r="R954" s="7"/>
    </row>
    <row r="955" spans="1:18" ht="14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  <c r="R955" s="7"/>
    </row>
    <row r="956" spans="1:18" ht="14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  <c r="R956" s="7"/>
    </row>
    <row r="957" spans="1:18" ht="14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  <c r="R957" s="7"/>
    </row>
    <row r="958" spans="1:18" ht="14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  <c r="R958" s="7"/>
    </row>
    <row r="959" spans="1:18" ht="14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  <c r="R959" s="7"/>
    </row>
    <row r="960" spans="1:18" ht="14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  <c r="R960" s="7"/>
    </row>
    <row r="961" spans="1:18" ht="14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  <c r="R961" s="7"/>
    </row>
    <row r="962" spans="1:18" ht="14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  <c r="R962" s="7"/>
    </row>
    <row r="963" spans="1:18" ht="14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  <c r="R963" s="7"/>
    </row>
    <row r="964" spans="1:18" ht="14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  <c r="R964" s="7"/>
    </row>
    <row r="965" spans="1:18" ht="14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  <c r="R965" s="7"/>
    </row>
    <row r="966" spans="1:18" ht="14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  <c r="R966" s="7"/>
    </row>
    <row r="967" spans="1:18" ht="14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N967" s="7"/>
      <c r="O967" s="7"/>
      <c r="P967" s="7"/>
      <c r="Q967" s="7"/>
      <c r="R967" s="7"/>
    </row>
    <row r="968" spans="1:18" ht="14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N968" s="7"/>
      <c r="O968" s="7"/>
      <c r="P968" s="7"/>
      <c r="Q968" s="7"/>
      <c r="R968" s="7"/>
    </row>
    <row r="969" spans="1:18" ht="14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N969" s="7"/>
      <c r="O969" s="7"/>
      <c r="P969" s="7"/>
      <c r="Q969" s="7"/>
      <c r="R969" s="7"/>
    </row>
    <row r="970" spans="1:18" ht="14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N970" s="7"/>
      <c r="O970" s="7"/>
      <c r="P970" s="7"/>
      <c r="Q970" s="7"/>
      <c r="R970" s="7"/>
    </row>
    <row r="971" spans="1:18" ht="14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N971" s="7"/>
      <c r="O971" s="7"/>
      <c r="P971" s="7"/>
      <c r="Q971" s="7"/>
      <c r="R971" s="7"/>
    </row>
    <row r="972" spans="1:18" ht="14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N972" s="7"/>
      <c r="O972" s="7"/>
      <c r="P972" s="7"/>
      <c r="Q972" s="7"/>
      <c r="R972" s="7"/>
    </row>
    <row r="973" spans="1:18" ht="14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N973" s="7"/>
      <c r="O973" s="7"/>
      <c r="P973" s="7"/>
      <c r="Q973" s="7"/>
      <c r="R973" s="7"/>
    </row>
    <row r="974" spans="1:18" ht="14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N974" s="7"/>
      <c r="O974" s="7"/>
      <c r="P974" s="7"/>
      <c r="Q974" s="7"/>
      <c r="R974" s="7"/>
    </row>
    <row r="975" spans="1:18" ht="14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N975" s="7"/>
      <c r="O975" s="7"/>
      <c r="P975" s="7"/>
      <c r="Q975" s="7"/>
      <c r="R975" s="7"/>
    </row>
    <row r="976" spans="1:18" ht="14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N976" s="7"/>
      <c r="O976" s="7"/>
      <c r="P976" s="7"/>
      <c r="Q976" s="7"/>
      <c r="R976" s="7"/>
    </row>
    <row r="977" spans="1:18" ht="14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N977" s="7"/>
      <c r="O977" s="7"/>
      <c r="P977" s="7"/>
      <c r="Q977" s="7"/>
      <c r="R977" s="7"/>
    </row>
    <row r="978" spans="1:18" ht="14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N978" s="7"/>
      <c r="O978" s="7"/>
      <c r="P978" s="7"/>
      <c r="Q978" s="7"/>
      <c r="R978" s="7"/>
    </row>
    <row r="979" spans="1:18" ht="14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N979" s="7"/>
      <c r="O979" s="7"/>
      <c r="P979" s="7"/>
      <c r="Q979" s="7"/>
      <c r="R979" s="7"/>
    </row>
    <row r="980" spans="1:18" ht="14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N980" s="7"/>
      <c r="O980" s="7"/>
      <c r="P980" s="7"/>
      <c r="Q980" s="7"/>
      <c r="R980" s="7"/>
    </row>
    <row r="981" spans="1:18" ht="14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N981" s="7"/>
      <c r="O981" s="7"/>
      <c r="P981" s="7"/>
      <c r="Q981" s="7"/>
      <c r="R981" s="7"/>
    </row>
    <row r="982" spans="1:18" ht="14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N982" s="7"/>
      <c r="O982" s="7"/>
      <c r="P982" s="7"/>
      <c r="Q982" s="7"/>
      <c r="R982" s="7"/>
    </row>
    <row r="983" spans="1:18" ht="14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N983" s="7"/>
      <c r="O983" s="7"/>
      <c r="P983" s="7"/>
      <c r="Q983" s="7"/>
      <c r="R983" s="7"/>
    </row>
    <row r="984" spans="1:18" ht="14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N984" s="7"/>
      <c r="O984" s="7"/>
      <c r="P984" s="7"/>
      <c r="Q984" s="7"/>
      <c r="R984" s="7"/>
    </row>
    <row r="985" spans="1:18" ht="14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N985" s="7"/>
      <c r="O985" s="7"/>
      <c r="P985" s="7"/>
      <c r="Q985" s="7"/>
      <c r="R985" s="7"/>
    </row>
    <row r="986" spans="1:18" ht="14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N986" s="7"/>
      <c r="O986" s="7"/>
      <c r="P986" s="7"/>
      <c r="Q986" s="7"/>
      <c r="R986" s="7"/>
    </row>
    <row r="987" spans="1:18" ht="14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N987" s="7"/>
      <c r="O987" s="7"/>
      <c r="P987" s="7"/>
      <c r="Q987" s="7"/>
      <c r="R987" s="7"/>
    </row>
    <row r="988" spans="1:18" ht="14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N988" s="7"/>
      <c r="O988" s="7"/>
      <c r="P988" s="7"/>
      <c r="Q988" s="7"/>
      <c r="R988" s="7"/>
    </row>
    <row r="989" spans="1:18" ht="14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N989" s="7"/>
      <c r="O989" s="7"/>
      <c r="P989" s="7"/>
      <c r="Q989" s="7"/>
      <c r="R989" s="7"/>
    </row>
    <row r="990" spans="1:18" ht="14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N990" s="7"/>
      <c r="O990" s="7"/>
      <c r="P990" s="7"/>
      <c r="Q990" s="7"/>
      <c r="R990" s="7"/>
    </row>
    <row r="991" spans="1:18" ht="14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N991" s="7"/>
      <c r="O991" s="7"/>
      <c r="P991" s="7"/>
      <c r="Q991" s="7"/>
      <c r="R991" s="7"/>
    </row>
    <row r="992" spans="1:18" ht="14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N992" s="7"/>
      <c r="O992" s="7"/>
      <c r="P992" s="7"/>
      <c r="Q992" s="7"/>
      <c r="R992" s="7"/>
    </row>
    <row r="993" spans="1:18" ht="14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N993" s="7"/>
      <c r="O993" s="7"/>
      <c r="P993" s="7"/>
      <c r="Q993" s="7"/>
      <c r="R993" s="7"/>
    </row>
    <row r="994" spans="1:18" ht="14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N994" s="7"/>
      <c r="O994" s="7"/>
      <c r="P994" s="7"/>
      <c r="Q994" s="7"/>
      <c r="R994" s="7"/>
    </row>
    <row r="995" spans="1:18" ht="14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N995" s="7"/>
      <c r="O995" s="7"/>
      <c r="P995" s="7"/>
      <c r="Q995" s="7"/>
      <c r="R995" s="7"/>
    </row>
    <row r="996" spans="1:18" ht="14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N996" s="7"/>
      <c r="O996" s="7"/>
      <c r="P996" s="7"/>
      <c r="Q996" s="7"/>
      <c r="R996" s="7"/>
    </row>
    <row r="997" spans="1:18" ht="14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N997" s="7"/>
      <c r="O997" s="7"/>
      <c r="P997" s="7"/>
      <c r="Q997" s="7"/>
      <c r="R997" s="7"/>
    </row>
    <row r="998" spans="1:18" ht="14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N998" s="7"/>
      <c r="O998" s="7"/>
      <c r="P998" s="7"/>
      <c r="Q998" s="7"/>
      <c r="R998" s="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8" sqref="B18"/>
    </sheetView>
  </sheetViews>
  <sheetFormatPr baseColWidth="10" defaultRowHeight="13" x14ac:dyDescent="0.15"/>
  <cols>
    <col min="1" max="1" width="19.1640625" bestFit="1" customWidth="1"/>
    <col min="2" max="3" width="18.5" bestFit="1" customWidth="1"/>
  </cols>
  <sheetData>
    <row r="1" spans="1:5" ht="20" x14ac:dyDescent="0.2">
      <c r="A1" s="41" t="s">
        <v>110</v>
      </c>
      <c r="B1" s="41" t="s">
        <v>111</v>
      </c>
      <c r="C1" s="41" t="s">
        <v>112</v>
      </c>
      <c r="E1" s="41" t="s">
        <v>130</v>
      </c>
    </row>
    <row r="2" spans="1:5" ht="20" x14ac:dyDescent="0.2">
      <c r="A2" s="41">
        <v>55</v>
      </c>
      <c r="B2" s="41">
        <v>200</v>
      </c>
      <c r="C2" s="41">
        <v>230</v>
      </c>
      <c r="E2">
        <f>C2/A2</f>
        <v>4.1818181818181817</v>
      </c>
    </row>
    <row r="3" spans="1:5" ht="20" x14ac:dyDescent="0.2">
      <c r="A3" s="41">
        <v>60</v>
      </c>
      <c r="B3" s="41">
        <v>200</v>
      </c>
      <c r="C3" s="41">
        <v>180</v>
      </c>
      <c r="E3">
        <f t="shared" ref="E3:E13" si="0">C3/A3</f>
        <v>3</v>
      </c>
    </row>
    <row r="4" spans="1:5" ht="20" x14ac:dyDescent="0.2">
      <c r="A4" s="41">
        <v>80</v>
      </c>
      <c r="B4" s="41">
        <v>200</v>
      </c>
      <c r="C4" s="41">
        <v>190</v>
      </c>
      <c r="E4">
        <f t="shared" si="0"/>
        <v>2.375</v>
      </c>
    </row>
    <row r="5" spans="1:5" ht="20" x14ac:dyDescent="0.2">
      <c r="A5" s="41">
        <v>55</v>
      </c>
      <c r="B5" s="41">
        <v>200</v>
      </c>
      <c r="C5" s="41">
        <v>200</v>
      </c>
      <c r="E5">
        <f t="shared" si="0"/>
        <v>3.6363636363636362</v>
      </c>
    </row>
    <row r="6" spans="1:5" ht="20" x14ac:dyDescent="0.2">
      <c r="A6" s="41">
        <v>60</v>
      </c>
      <c r="B6" s="41">
        <v>200</v>
      </c>
      <c r="C6" s="41">
        <v>210</v>
      </c>
      <c r="E6">
        <f t="shared" si="0"/>
        <v>3.5</v>
      </c>
    </row>
    <row r="7" spans="1:5" ht="20" x14ac:dyDescent="0.2">
      <c r="A7" s="41">
        <v>12</v>
      </c>
      <c r="B7" s="41">
        <v>200</v>
      </c>
      <c r="C7" s="41">
        <v>220</v>
      </c>
      <c r="E7">
        <f t="shared" si="0"/>
        <v>18.333333333333332</v>
      </c>
    </row>
    <row r="8" spans="1:5" ht="20" x14ac:dyDescent="0.2">
      <c r="A8" s="41">
        <v>55</v>
      </c>
      <c r="B8" s="41">
        <v>200</v>
      </c>
      <c r="C8" s="41">
        <v>230</v>
      </c>
      <c r="E8">
        <f t="shared" si="0"/>
        <v>4.1818181818181817</v>
      </c>
    </row>
    <row r="9" spans="1:5" ht="20" x14ac:dyDescent="0.2">
      <c r="A9" s="41">
        <v>60</v>
      </c>
      <c r="B9" s="41">
        <v>200</v>
      </c>
      <c r="C9" s="41">
        <v>180</v>
      </c>
      <c r="E9">
        <f t="shared" si="0"/>
        <v>3</v>
      </c>
    </row>
    <row r="10" spans="1:5" ht="20" x14ac:dyDescent="0.2">
      <c r="A10" s="41">
        <v>80</v>
      </c>
      <c r="B10" s="41">
        <v>200</v>
      </c>
      <c r="C10" s="41">
        <v>190</v>
      </c>
      <c r="E10">
        <f t="shared" si="0"/>
        <v>2.375</v>
      </c>
    </row>
    <row r="11" spans="1:5" ht="20" x14ac:dyDescent="0.2">
      <c r="A11" s="41">
        <v>55</v>
      </c>
      <c r="B11" s="41">
        <v>200</v>
      </c>
      <c r="C11" s="41">
        <v>200</v>
      </c>
      <c r="E11">
        <f t="shared" si="0"/>
        <v>3.6363636363636362</v>
      </c>
    </row>
    <row r="12" spans="1:5" ht="20" x14ac:dyDescent="0.2">
      <c r="A12" s="41">
        <v>60</v>
      </c>
      <c r="B12" s="41">
        <v>200</v>
      </c>
      <c r="C12" s="41">
        <v>210</v>
      </c>
      <c r="E12">
        <f t="shared" si="0"/>
        <v>3.5</v>
      </c>
    </row>
    <row r="13" spans="1:5" ht="20" x14ac:dyDescent="0.2">
      <c r="A13" s="41">
        <v>12</v>
      </c>
      <c r="B13" s="41">
        <v>200</v>
      </c>
      <c r="C13" s="41">
        <v>220</v>
      </c>
      <c r="E13">
        <f t="shared" si="0"/>
        <v>18.333333333333332</v>
      </c>
    </row>
    <row r="17" spans="1:3" x14ac:dyDescent="0.15">
      <c r="A17" t="s">
        <v>125</v>
      </c>
    </row>
    <row r="18" spans="1:3" ht="16" x14ac:dyDescent="0.2">
      <c r="A18" t="s">
        <v>126</v>
      </c>
      <c r="B18" s="42">
        <f>HARMEAN(A2:A13)</f>
        <v>36.247139588100687</v>
      </c>
    </row>
    <row r="20" spans="1:3" x14ac:dyDescent="0.15">
      <c r="A20" t="s">
        <v>127</v>
      </c>
    </row>
    <row r="21" spans="1:3" x14ac:dyDescent="0.15">
      <c r="A21" s="44" t="s">
        <v>114</v>
      </c>
      <c r="B21" t="s">
        <v>128</v>
      </c>
      <c r="C21">
        <f>SUM(C2:C13)</f>
        <v>2460</v>
      </c>
    </row>
    <row r="22" spans="1:3" x14ac:dyDescent="0.15">
      <c r="A22" s="44" t="s">
        <v>115</v>
      </c>
      <c r="B22" t="s">
        <v>129</v>
      </c>
      <c r="C22">
        <f>SUM(E2:E13)</f>
        <v>70.053030303030297</v>
      </c>
    </row>
    <row r="23" spans="1:3" x14ac:dyDescent="0.15">
      <c r="B23" s="43" t="s">
        <v>131</v>
      </c>
      <c r="C23">
        <f>C21/C22</f>
        <v>35.116253920190331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" sqref="B1:D1"/>
    </sheetView>
  </sheetViews>
  <sheetFormatPr baseColWidth="10" defaultRowHeight="13" x14ac:dyDescent="0.15"/>
  <cols>
    <col min="4" max="4" width="9.1640625" bestFit="1" customWidth="1"/>
    <col min="5" max="5" width="6.6640625" customWidth="1"/>
  </cols>
  <sheetData>
    <row r="1" spans="1:5" ht="18" x14ac:dyDescent="0.2">
      <c r="A1" s="40" t="s">
        <v>113</v>
      </c>
      <c r="B1" s="40" t="s">
        <v>139</v>
      </c>
      <c r="C1" s="40" t="s">
        <v>140</v>
      </c>
      <c r="D1" s="40" t="s">
        <v>141</v>
      </c>
      <c r="E1" s="40"/>
    </row>
    <row r="2" spans="1:5" ht="18" x14ac:dyDescent="0.2">
      <c r="A2" s="40" t="s">
        <v>114</v>
      </c>
      <c r="B2" s="40">
        <v>3</v>
      </c>
      <c r="C2" s="40">
        <v>70</v>
      </c>
      <c r="D2" s="40">
        <v>13</v>
      </c>
      <c r="E2" s="40"/>
    </row>
    <row r="3" spans="1:5" ht="18" x14ac:dyDescent="0.2">
      <c r="A3" s="40" t="s">
        <v>115</v>
      </c>
      <c r="B3" s="40">
        <v>4</v>
      </c>
      <c r="C3" s="40">
        <v>65</v>
      </c>
      <c r="D3" s="40">
        <v>15</v>
      </c>
      <c r="E3" s="40"/>
    </row>
    <row r="4" spans="1:5" ht="18" x14ac:dyDescent="0.2">
      <c r="A4" s="40" t="s">
        <v>116</v>
      </c>
      <c r="B4" s="40">
        <v>3</v>
      </c>
      <c r="C4" s="40">
        <v>80</v>
      </c>
      <c r="D4" s="40">
        <v>16</v>
      </c>
      <c r="E4" s="40"/>
    </row>
    <row r="5" spans="1:5" ht="18" x14ac:dyDescent="0.2">
      <c r="A5" s="40" t="s">
        <v>117</v>
      </c>
      <c r="B5" s="40">
        <v>5</v>
      </c>
      <c r="C5" s="40">
        <v>65</v>
      </c>
      <c r="D5" s="40">
        <v>14</v>
      </c>
      <c r="E5" s="40"/>
    </row>
    <row r="6" spans="1:5" ht="18" x14ac:dyDescent="0.2">
      <c r="A6" s="40" t="s">
        <v>118</v>
      </c>
      <c r="B6" s="40">
        <v>5</v>
      </c>
      <c r="C6" s="40">
        <v>66</v>
      </c>
      <c r="D6" s="40">
        <v>18</v>
      </c>
      <c r="E6" s="40"/>
    </row>
    <row r="7" spans="1:5" ht="18" x14ac:dyDescent="0.2">
      <c r="A7" s="40" t="s">
        <v>119</v>
      </c>
      <c r="B7" s="40">
        <v>4</v>
      </c>
      <c r="C7" s="40">
        <v>77</v>
      </c>
      <c r="D7" s="40">
        <v>17</v>
      </c>
      <c r="E7" s="40"/>
    </row>
    <row r="8" spans="1:5" ht="18" x14ac:dyDescent="0.2">
      <c r="A8" s="40" t="s">
        <v>120</v>
      </c>
      <c r="B8" s="40">
        <v>2</v>
      </c>
      <c r="C8" s="40">
        <v>55</v>
      </c>
      <c r="D8" s="40">
        <v>15</v>
      </c>
      <c r="E8" s="40"/>
    </row>
    <row r="9" spans="1:5" ht="18" x14ac:dyDescent="0.2">
      <c r="A9" s="40" t="s">
        <v>121</v>
      </c>
      <c r="B9" s="40">
        <v>3</v>
      </c>
      <c r="C9" s="40">
        <v>58</v>
      </c>
      <c r="D9" s="40">
        <v>14</v>
      </c>
      <c r="E9" s="40"/>
    </row>
    <row r="10" spans="1:5" ht="18" x14ac:dyDescent="0.2">
      <c r="A10" s="40" t="s">
        <v>122</v>
      </c>
      <c r="B10" s="40">
        <v>3</v>
      </c>
      <c r="C10" s="40">
        <v>67</v>
      </c>
      <c r="D10" s="40">
        <v>20</v>
      </c>
      <c r="E10" s="40"/>
    </row>
    <row r="11" spans="1:5" ht="18" x14ac:dyDescent="0.2">
      <c r="A11" s="40" t="s">
        <v>123</v>
      </c>
      <c r="B11" s="40">
        <v>4</v>
      </c>
      <c r="C11" s="40">
        <v>90</v>
      </c>
      <c r="D11" s="40">
        <v>12</v>
      </c>
      <c r="E11" s="40"/>
    </row>
    <row r="16" spans="1:5" x14ac:dyDescent="0.15">
      <c r="A16" t="s">
        <v>133</v>
      </c>
    </row>
    <row r="17" spans="1:6" ht="18" x14ac:dyDescent="0.2">
      <c r="A17" s="40" t="s">
        <v>113</v>
      </c>
      <c r="B17" s="40" t="s">
        <v>132</v>
      </c>
      <c r="C17" s="40" t="s">
        <v>134</v>
      </c>
      <c r="D17" s="40"/>
      <c r="E17" s="40"/>
      <c r="F17" s="40"/>
    </row>
    <row r="18" spans="1:6" ht="18" x14ac:dyDescent="0.2">
      <c r="A18" s="40" t="s">
        <v>114</v>
      </c>
      <c r="B18">
        <f>GEOMEAN(B2:D2)</f>
        <v>13.976149868636849</v>
      </c>
      <c r="C18" s="40">
        <f>RANK(B18,$B$18:$B$27,0)</f>
        <v>8</v>
      </c>
      <c r="D18" s="40"/>
      <c r="E18" s="40"/>
    </row>
    <row r="19" spans="1:6" ht="18" x14ac:dyDescent="0.2">
      <c r="A19" s="40" t="s">
        <v>115</v>
      </c>
      <c r="B19">
        <f>GEOMEAN(B3:D3)</f>
        <v>15.740609166314433</v>
      </c>
      <c r="C19" s="40">
        <f t="shared" ref="C19:C27" si="0">RANK(B19,$B$18:$B$27,0)</f>
        <v>6</v>
      </c>
      <c r="D19" s="40"/>
      <c r="E19" s="40"/>
    </row>
    <row r="20" spans="1:6" ht="18" x14ac:dyDescent="0.2">
      <c r="A20" s="40" t="s">
        <v>116</v>
      </c>
      <c r="B20">
        <f>GEOMEAN(B4:D4)</f>
        <v>15.659470564675454</v>
      </c>
      <c r="C20" s="40">
        <f t="shared" si="0"/>
        <v>7</v>
      </c>
      <c r="D20" s="40"/>
      <c r="E20" s="40"/>
    </row>
    <row r="21" spans="1:6" ht="18" x14ac:dyDescent="0.2">
      <c r="A21" s="40" t="s">
        <v>117</v>
      </c>
      <c r="B21">
        <f>GEOMEAN(B5:D5)</f>
        <v>16.570557963434691</v>
      </c>
      <c r="C21" s="40">
        <f t="shared" si="0"/>
        <v>3</v>
      </c>
      <c r="D21" s="40"/>
      <c r="E21" s="40"/>
    </row>
    <row r="22" spans="1:6" ht="18" x14ac:dyDescent="0.2">
      <c r="A22" s="40" t="s">
        <v>118</v>
      </c>
      <c r="B22">
        <f>GEOMEAN(B6:D6)</f>
        <v>18.110432210393057</v>
      </c>
      <c r="C22" s="40">
        <f t="shared" si="0"/>
        <v>1</v>
      </c>
      <c r="D22" s="40"/>
      <c r="E22" s="40"/>
    </row>
    <row r="23" spans="1:6" ht="18" x14ac:dyDescent="0.2">
      <c r="A23" s="40" t="s">
        <v>119</v>
      </c>
      <c r="B23">
        <f>GEOMEAN(B7:D7)</f>
        <v>17.364670464290089</v>
      </c>
      <c r="C23" s="40">
        <f t="shared" si="0"/>
        <v>2</v>
      </c>
      <c r="D23" s="40"/>
      <c r="E23" s="40"/>
    </row>
    <row r="24" spans="1:6" ht="18" x14ac:dyDescent="0.2">
      <c r="A24" s="40" t="s">
        <v>120</v>
      </c>
      <c r="B24">
        <f>GEOMEAN(B8:D8)</f>
        <v>11.816657504675012</v>
      </c>
      <c r="C24" s="40">
        <f t="shared" si="0"/>
        <v>10</v>
      </c>
      <c r="D24" s="40"/>
      <c r="E24" s="40"/>
    </row>
    <row r="25" spans="1:6" ht="18" x14ac:dyDescent="0.2">
      <c r="A25" s="40" t="s">
        <v>121</v>
      </c>
      <c r="B25">
        <f>GEOMEAN(B9:D9)</f>
        <v>13.455270341890772</v>
      </c>
      <c r="C25" s="40">
        <f t="shared" si="0"/>
        <v>9</v>
      </c>
      <c r="D25" s="40"/>
      <c r="E25" s="40"/>
    </row>
    <row r="26" spans="1:6" ht="18" x14ac:dyDescent="0.2">
      <c r="A26" s="40" t="s">
        <v>122</v>
      </c>
      <c r="B26">
        <f>GEOMEAN(B10:D10)</f>
        <v>15.900423231485656</v>
      </c>
      <c r="C26" s="40">
        <f t="shared" si="0"/>
        <v>5</v>
      </c>
      <c r="D26" s="40"/>
      <c r="E26" s="40"/>
    </row>
    <row r="27" spans="1:6" ht="18" x14ac:dyDescent="0.2">
      <c r="A27" s="40" t="s">
        <v>123</v>
      </c>
      <c r="B27">
        <f>GEOMEAN(B11:D11)</f>
        <v>16.286505699569439</v>
      </c>
      <c r="C27" s="40">
        <f t="shared" si="0"/>
        <v>4</v>
      </c>
      <c r="D27" s="40"/>
      <c r="E27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J12" sqref="J12"/>
    </sheetView>
  </sheetViews>
  <sheetFormatPr baseColWidth="10" defaultRowHeight="18" x14ac:dyDescent="0.2"/>
  <cols>
    <col min="1" max="1" width="12.83203125" style="40" bestFit="1" customWidth="1"/>
    <col min="4" max="4" width="18.1640625" bestFit="1" customWidth="1"/>
  </cols>
  <sheetData>
    <row r="1" spans="1:5" x14ac:dyDescent="0.2">
      <c r="A1" s="40" t="s">
        <v>124</v>
      </c>
      <c r="D1" t="s">
        <v>135</v>
      </c>
    </row>
    <row r="2" spans="1:5" x14ac:dyDescent="0.2">
      <c r="A2" s="40">
        <v>-24</v>
      </c>
      <c r="C2" s="45" t="s">
        <v>114</v>
      </c>
      <c r="D2" t="s">
        <v>136</v>
      </c>
      <c r="E2">
        <f>SUMSQ(A2:A25)</f>
        <v>42125</v>
      </c>
    </row>
    <row r="3" spans="1:5" x14ac:dyDescent="0.2">
      <c r="A3" s="40">
        <v>-70</v>
      </c>
      <c r="C3" s="45" t="s">
        <v>115</v>
      </c>
      <c r="D3" t="s">
        <v>137</v>
      </c>
      <c r="E3" s="46">
        <f>E2/COUNTA(A2:A25)</f>
        <v>1755.2083333333333</v>
      </c>
    </row>
    <row r="4" spans="1:5" x14ac:dyDescent="0.2">
      <c r="A4" s="40">
        <v>-17</v>
      </c>
      <c r="C4" s="45" t="s">
        <v>116</v>
      </c>
      <c r="D4" t="s">
        <v>138</v>
      </c>
      <c r="E4" s="46">
        <f>SQRT(E3)</f>
        <v>41.895206567498072</v>
      </c>
    </row>
    <row r="5" spans="1:5" x14ac:dyDescent="0.2">
      <c r="A5" s="40">
        <v>50</v>
      </c>
    </row>
    <row r="6" spans="1:5" x14ac:dyDescent="0.2">
      <c r="A6" s="40">
        <v>-18</v>
      </c>
    </row>
    <row r="7" spans="1:5" x14ac:dyDescent="0.2">
      <c r="A7" s="40">
        <v>-29</v>
      </c>
    </row>
    <row r="8" spans="1:5" x14ac:dyDescent="0.2">
      <c r="A8" s="40">
        <v>-72</v>
      </c>
    </row>
    <row r="9" spans="1:5" x14ac:dyDescent="0.2">
      <c r="A9" s="40">
        <v>-92</v>
      </c>
    </row>
    <row r="10" spans="1:5" x14ac:dyDescent="0.2">
      <c r="A10" s="40">
        <v>9</v>
      </c>
    </row>
    <row r="11" spans="1:5" x14ac:dyDescent="0.2">
      <c r="A11" s="40">
        <v>3</v>
      </c>
    </row>
    <row r="12" spans="1:5" x14ac:dyDescent="0.2">
      <c r="A12" s="40">
        <v>42</v>
      </c>
    </row>
    <row r="13" spans="1:5" x14ac:dyDescent="0.2">
      <c r="A13" s="40">
        <v>-4</v>
      </c>
    </row>
    <row r="14" spans="1:5" x14ac:dyDescent="0.2">
      <c r="A14" s="40">
        <v>9</v>
      </c>
    </row>
    <row r="15" spans="1:5" x14ac:dyDescent="0.2">
      <c r="A15" s="40">
        <v>-67</v>
      </c>
    </row>
    <row r="16" spans="1:5" x14ac:dyDescent="0.2">
      <c r="A16" s="40">
        <v>42</v>
      </c>
    </row>
    <row r="17" spans="1:1" x14ac:dyDescent="0.2">
      <c r="A17" s="40">
        <v>-34</v>
      </c>
    </row>
    <row r="18" spans="1:1" x14ac:dyDescent="0.2">
      <c r="A18" s="40">
        <v>-8</v>
      </c>
    </row>
    <row r="19" spans="1:1" x14ac:dyDescent="0.2">
      <c r="A19" s="40">
        <v>21</v>
      </c>
    </row>
    <row r="20" spans="1:1" x14ac:dyDescent="0.2">
      <c r="A20" s="40">
        <v>1</v>
      </c>
    </row>
    <row r="21" spans="1:1" x14ac:dyDescent="0.2">
      <c r="A21" s="40">
        <v>-48</v>
      </c>
    </row>
    <row r="22" spans="1:1" x14ac:dyDescent="0.2">
      <c r="A22" s="40">
        <v>-19</v>
      </c>
    </row>
    <row r="23" spans="1:1" x14ac:dyDescent="0.2">
      <c r="A23" s="40">
        <v>36</v>
      </c>
    </row>
    <row r="24" spans="1:1" x14ac:dyDescent="0.2">
      <c r="A24" s="40">
        <v>-72</v>
      </c>
    </row>
    <row r="25" spans="1:1" x14ac:dyDescent="0.2">
      <c r="A25" s="4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MINERALES</vt:lpstr>
      <vt:lpstr>ACCIDENTES</vt:lpstr>
      <vt:lpstr>Armonica</vt:lpstr>
      <vt:lpstr>Geometrica</vt:lpstr>
      <vt:lpstr>Cuadratica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Prof. J M Magallanes</cp:lastModifiedBy>
  <dcterms:created xsi:type="dcterms:W3CDTF">2019-08-10T15:57:36Z</dcterms:created>
  <dcterms:modified xsi:type="dcterms:W3CDTF">2019-08-13T15:27:16Z</dcterms:modified>
</cp:coreProperties>
</file>