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WTC3_c13\"/>
    </mc:Choice>
  </mc:AlternateContent>
  <bookViews>
    <workbookView xWindow="0" yWindow="0" windowWidth="23040" windowHeight="10632"/>
  </bookViews>
  <sheets>
    <sheet name="marchtest2" sheetId="1" r:id="rId1"/>
  </sheets>
  <definedNames>
    <definedName name="_xlnm._FilterDatabase" localSheetId="0" hidden="1">marchtest2!$A$1:$AI$176</definedName>
  </definedNames>
  <calcPr calcId="162913"/>
</workbook>
</file>

<file path=xl/calcChain.xml><?xml version="1.0" encoding="utf-8"?>
<calcChain xmlns="http://schemas.openxmlformats.org/spreadsheetml/2006/main">
  <c r="U2" i="1" l="1"/>
  <c r="AD2" i="1" s="1"/>
  <c r="V2" i="1"/>
  <c r="W2" i="1"/>
  <c r="X2" i="1"/>
  <c r="Z2" i="1"/>
  <c r="AA2" i="1"/>
  <c r="AC2" i="1"/>
  <c r="U3" i="1"/>
  <c r="AD3" i="1" s="1"/>
  <c r="V3" i="1"/>
  <c r="W3" i="1"/>
  <c r="X3" i="1"/>
  <c r="Z3" i="1"/>
  <c r="AA3" i="1"/>
  <c r="AC3" i="1"/>
  <c r="U4" i="1"/>
  <c r="AD4" i="1" s="1"/>
  <c r="V4" i="1"/>
  <c r="W4" i="1"/>
  <c r="X4" i="1"/>
  <c r="Z4" i="1"/>
  <c r="AA4" i="1"/>
  <c r="AC4" i="1"/>
  <c r="U5" i="1"/>
  <c r="AD5" i="1" s="1"/>
  <c r="V5" i="1"/>
  <c r="W5" i="1"/>
  <c r="X5" i="1"/>
  <c r="Z5" i="1"/>
  <c r="AA5" i="1"/>
  <c r="AC5" i="1"/>
  <c r="U6" i="1"/>
  <c r="AD6" i="1" s="1"/>
  <c r="V6" i="1"/>
  <c r="W6" i="1"/>
  <c r="X6" i="1"/>
  <c r="Z6" i="1"/>
  <c r="AA6" i="1"/>
  <c r="AC6" i="1"/>
  <c r="U7" i="1"/>
  <c r="AD7" i="1" s="1"/>
  <c r="V7" i="1"/>
  <c r="W7" i="1"/>
  <c r="X7" i="1"/>
  <c r="Z7" i="1"/>
  <c r="AA7" i="1"/>
  <c r="AC7" i="1"/>
  <c r="U8" i="1"/>
  <c r="AD8" i="1" s="1"/>
  <c r="V8" i="1"/>
  <c r="W8" i="1"/>
  <c r="X8" i="1"/>
  <c r="Z8" i="1"/>
  <c r="AA8" i="1"/>
  <c r="AC8" i="1"/>
  <c r="U9" i="1"/>
  <c r="AD9" i="1" s="1"/>
  <c r="V9" i="1"/>
  <c r="W9" i="1"/>
  <c r="X9" i="1"/>
  <c r="Z9" i="1"/>
  <c r="AA9" i="1"/>
  <c r="AC9" i="1"/>
  <c r="U10" i="1"/>
  <c r="AD10" i="1" s="1"/>
  <c r="V10" i="1"/>
  <c r="W10" i="1"/>
  <c r="X10" i="1"/>
  <c r="Z10" i="1"/>
  <c r="AA10" i="1"/>
  <c r="AC10" i="1"/>
  <c r="U11" i="1"/>
  <c r="AD11" i="1" s="1"/>
  <c r="V11" i="1"/>
  <c r="W11" i="1"/>
  <c r="X11" i="1"/>
  <c r="Z11" i="1"/>
  <c r="AA11" i="1"/>
  <c r="AC11" i="1"/>
  <c r="U12" i="1"/>
  <c r="AD12" i="1" s="1"/>
  <c r="V12" i="1"/>
  <c r="W12" i="1"/>
  <c r="X12" i="1"/>
  <c r="Z12" i="1"/>
  <c r="AA12" i="1"/>
  <c r="AC12" i="1"/>
  <c r="U13" i="1"/>
  <c r="AD13" i="1" s="1"/>
  <c r="V13" i="1"/>
  <c r="W13" i="1"/>
  <c r="X13" i="1"/>
  <c r="Z13" i="1"/>
  <c r="AA13" i="1"/>
  <c r="AC13" i="1"/>
  <c r="U14" i="1"/>
  <c r="AD14" i="1" s="1"/>
  <c r="V14" i="1"/>
  <c r="W14" i="1"/>
  <c r="X14" i="1"/>
  <c r="Z14" i="1"/>
  <c r="AA14" i="1"/>
  <c r="AC14" i="1"/>
  <c r="U15" i="1"/>
  <c r="AD15" i="1" s="1"/>
  <c r="V15" i="1"/>
  <c r="W15" i="1"/>
  <c r="X15" i="1"/>
  <c r="Z15" i="1"/>
  <c r="AA15" i="1"/>
  <c r="AC15" i="1"/>
  <c r="U16" i="1"/>
  <c r="AD16" i="1" s="1"/>
  <c r="V16" i="1"/>
  <c r="W16" i="1"/>
  <c r="X16" i="1"/>
  <c r="Z16" i="1"/>
  <c r="AA16" i="1"/>
  <c r="AC16" i="1"/>
  <c r="U17" i="1"/>
  <c r="AD17" i="1" s="1"/>
  <c r="V17" i="1"/>
  <c r="W17" i="1"/>
  <c r="X17" i="1"/>
  <c r="Z17" i="1"/>
  <c r="AA17" i="1"/>
  <c r="AC17" i="1"/>
  <c r="U18" i="1"/>
  <c r="AD18" i="1" s="1"/>
  <c r="V18" i="1"/>
  <c r="W18" i="1"/>
  <c r="X18" i="1"/>
  <c r="Z18" i="1"/>
  <c r="AA18" i="1"/>
  <c r="AC18" i="1"/>
  <c r="U19" i="1"/>
  <c r="AD19" i="1" s="1"/>
  <c r="V19" i="1"/>
  <c r="W19" i="1"/>
  <c r="X19" i="1"/>
  <c r="Z19" i="1"/>
  <c r="AA19" i="1"/>
  <c r="AC19" i="1"/>
  <c r="U20" i="1"/>
  <c r="AD20" i="1" s="1"/>
  <c r="V20" i="1"/>
  <c r="W20" i="1"/>
  <c r="X20" i="1"/>
  <c r="Z20" i="1"/>
  <c r="AA20" i="1"/>
  <c r="AC20" i="1"/>
  <c r="U21" i="1"/>
  <c r="AD21" i="1" s="1"/>
  <c r="V21" i="1"/>
  <c r="W21" i="1"/>
  <c r="X21" i="1"/>
  <c r="Z21" i="1"/>
  <c r="AA21" i="1"/>
  <c r="AC21" i="1"/>
  <c r="U22" i="1"/>
  <c r="AD22" i="1" s="1"/>
  <c r="V22" i="1"/>
  <c r="W22" i="1"/>
  <c r="X22" i="1"/>
  <c r="Z22" i="1"/>
  <c r="AA22" i="1"/>
  <c r="AC22" i="1"/>
  <c r="U23" i="1"/>
  <c r="AD23" i="1" s="1"/>
  <c r="V23" i="1"/>
  <c r="W23" i="1"/>
  <c r="X23" i="1"/>
  <c r="Z23" i="1"/>
  <c r="AA23" i="1"/>
  <c r="AC23" i="1"/>
  <c r="U24" i="1"/>
  <c r="AD24" i="1" s="1"/>
  <c r="V24" i="1"/>
  <c r="W24" i="1"/>
  <c r="X24" i="1"/>
  <c r="Z24" i="1"/>
  <c r="AA24" i="1"/>
  <c r="AC24" i="1"/>
  <c r="U25" i="1"/>
  <c r="AD25" i="1" s="1"/>
  <c r="V25" i="1"/>
  <c r="W25" i="1"/>
  <c r="X25" i="1"/>
  <c r="Z25" i="1"/>
  <c r="AA25" i="1"/>
  <c r="AC25" i="1"/>
  <c r="U26" i="1"/>
  <c r="AD26" i="1" s="1"/>
  <c r="V26" i="1"/>
  <c r="W26" i="1"/>
  <c r="X26" i="1"/>
  <c r="Z26" i="1"/>
  <c r="AA26" i="1"/>
  <c r="AC26" i="1"/>
  <c r="U27" i="1"/>
  <c r="AD27" i="1" s="1"/>
  <c r="V27" i="1"/>
  <c r="W27" i="1"/>
  <c r="X27" i="1"/>
  <c r="Z27" i="1"/>
  <c r="AA27" i="1"/>
  <c r="AC27" i="1"/>
  <c r="U28" i="1"/>
  <c r="AD28" i="1" s="1"/>
  <c r="V28" i="1"/>
  <c r="W28" i="1"/>
  <c r="X28" i="1"/>
  <c r="Z28" i="1"/>
  <c r="AA28" i="1"/>
  <c r="AC28" i="1"/>
  <c r="U29" i="1"/>
  <c r="AD29" i="1" s="1"/>
  <c r="V29" i="1"/>
  <c r="W29" i="1"/>
  <c r="X29" i="1"/>
  <c r="Z29" i="1"/>
  <c r="AA29" i="1"/>
  <c r="AC29" i="1"/>
  <c r="U30" i="1"/>
  <c r="AD30" i="1" s="1"/>
  <c r="V30" i="1"/>
  <c r="W30" i="1"/>
  <c r="X30" i="1"/>
  <c r="Z30" i="1"/>
  <c r="AA30" i="1"/>
  <c r="AC30" i="1"/>
  <c r="U31" i="1"/>
  <c r="AD31" i="1" s="1"/>
  <c r="V31" i="1"/>
  <c r="W31" i="1"/>
  <c r="X31" i="1"/>
  <c r="Z31" i="1"/>
  <c r="AA31" i="1"/>
  <c r="AC31" i="1"/>
  <c r="U32" i="1"/>
  <c r="AD32" i="1" s="1"/>
  <c r="V32" i="1"/>
  <c r="W32" i="1"/>
  <c r="X32" i="1"/>
  <c r="Z32" i="1"/>
  <c r="AA32" i="1"/>
  <c r="AC32" i="1"/>
  <c r="U33" i="1"/>
  <c r="AD33" i="1" s="1"/>
  <c r="V33" i="1"/>
  <c r="W33" i="1"/>
  <c r="X33" i="1"/>
  <c r="Z33" i="1"/>
  <c r="AA33" i="1"/>
  <c r="AC33" i="1"/>
  <c r="U34" i="1"/>
  <c r="AD34" i="1" s="1"/>
  <c r="V34" i="1"/>
  <c r="W34" i="1"/>
  <c r="X34" i="1"/>
  <c r="Z34" i="1"/>
  <c r="AA34" i="1"/>
  <c r="AC34" i="1"/>
  <c r="U35" i="1"/>
  <c r="AD35" i="1" s="1"/>
  <c r="V35" i="1"/>
  <c r="W35" i="1"/>
  <c r="X35" i="1"/>
  <c r="Z35" i="1"/>
  <c r="AA35" i="1"/>
  <c r="AC35" i="1"/>
  <c r="U36" i="1"/>
  <c r="AD36" i="1" s="1"/>
  <c r="V36" i="1"/>
  <c r="W36" i="1"/>
  <c r="X36" i="1"/>
  <c r="Z36" i="1"/>
  <c r="AA36" i="1"/>
  <c r="AC36" i="1"/>
  <c r="U37" i="1"/>
  <c r="AD37" i="1" s="1"/>
  <c r="V37" i="1"/>
  <c r="W37" i="1"/>
  <c r="X37" i="1"/>
  <c r="Z37" i="1"/>
  <c r="AA37" i="1"/>
  <c r="AC37" i="1"/>
  <c r="U38" i="1"/>
  <c r="AD38" i="1" s="1"/>
  <c r="V38" i="1"/>
  <c r="W38" i="1"/>
  <c r="X38" i="1"/>
  <c r="Z38" i="1"/>
  <c r="AA38" i="1"/>
  <c r="AC38" i="1"/>
  <c r="U39" i="1"/>
  <c r="AD39" i="1" s="1"/>
  <c r="V39" i="1"/>
  <c r="W39" i="1"/>
  <c r="X39" i="1"/>
  <c r="Z39" i="1"/>
  <c r="AA39" i="1"/>
  <c r="AC39" i="1"/>
  <c r="U40" i="1"/>
  <c r="AD40" i="1" s="1"/>
  <c r="V40" i="1"/>
  <c r="W40" i="1"/>
  <c r="X40" i="1"/>
  <c r="Z40" i="1"/>
  <c r="AA40" i="1"/>
  <c r="AC40" i="1"/>
  <c r="U41" i="1"/>
  <c r="AD41" i="1" s="1"/>
  <c r="V41" i="1"/>
  <c r="W41" i="1"/>
  <c r="X41" i="1"/>
  <c r="Z41" i="1"/>
  <c r="AA41" i="1"/>
  <c r="AC41" i="1"/>
  <c r="U42" i="1"/>
  <c r="AD42" i="1" s="1"/>
  <c r="V42" i="1"/>
  <c r="W42" i="1"/>
  <c r="X42" i="1"/>
  <c r="Z42" i="1"/>
  <c r="AA42" i="1"/>
  <c r="AC42" i="1"/>
  <c r="U43" i="1"/>
  <c r="AD43" i="1" s="1"/>
  <c r="V43" i="1"/>
  <c r="W43" i="1"/>
  <c r="X43" i="1"/>
  <c r="Z43" i="1"/>
  <c r="AA43" i="1"/>
  <c r="AC43" i="1"/>
  <c r="U44" i="1"/>
  <c r="AD44" i="1" s="1"/>
  <c r="V44" i="1"/>
  <c r="W44" i="1"/>
  <c r="X44" i="1"/>
  <c r="Z44" i="1"/>
  <c r="AA44" i="1"/>
  <c r="AC44" i="1"/>
  <c r="U45" i="1"/>
  <c r="AD45" i="1" s="1"/>
  <c r="V45" i="1"/>
  <c r="W45" i="1"/>
  <c r="X45" i="1"/>
  <c r="Z45" i="1"/>
  <c r="AA45" i="1"/>
  <c r="AC45" i="1"/>
  <c r="U46" i="1"/>
  <c r="AD46" i="1" s="1"/>
  <c r="V46" i="1"/>
  <c r="W46" i="1"/>
  <c r="X46" i="1"/>
  <c r="Z46" i="1"/>
  <c r="AA46" i="1"/>
  <c r="AC46" i="1"/>
  <c r="U47" i="1"/>
  <c r="AD47" i="1" s="1"/>
  <c r="V47" i="1"/>
  <c r="W47" i="1"/>
  <c r="X47" i="1"/>
  <c r="Z47" i="1"/>
  <c r="AA47" i="1"/>
  <c r="AC47" i="1"/>
  <c r="U48" i="1"/>
  <c r="AD48" i="1" s="1"/>
  <c r="V48" i="1"/>
  <c r="W48" i="1"/>
  <c r="X48" i="1"/>
  <c r="Z48" i="1"/>
  <c r="AA48" i="1"/>
  <c r="AC48" i="1"/>
  <c r="U49" i="1"/>
  <c r="AD49" i="1" s="1"/>
  <c r="V49" i="1"/>
  <c r="W49" i="1"/>
  <c r="X49" i="1"/>
  <c r="Z49" i="1"/>
  <c r="AA49" i="1"/>
  <c r="AC49" i="1"/>
  <c r="U50" i="1"/>
  <c r="AD50" i="1" s="1"/>
  <c r="V50" i="1"/>
  <c r="W50" i="1"/>
  <c r="X50" i="1"/>
  <c r="Z50" i="1"/>
  <c r="AA50" i="1"/>
  <c r="AC50" i="1"/>
  <c r="U51" i="1"/>
  <c r="AD51" i="1" s="1"/>
  <c r="V51" i="1"/>
  <c r="W51" i="1"/>
  <c r="X51" i="1"/>
  <c r="Z51" i="1"/>
  <c r="AA51" i="1"/>
  <c r="AC51" i="1"/>
  <c r="U52" i="1"/>
  <c r="AD52" i="1" s="1"/>
  <c r="V52" i="1"/>
  <c r="W52" i="1"/>
  <c r="X52" i="1"/>
  <c r="Z52" i="1"/>
  <c r="AA52" i="1"/>
  <c r="AC52" i="1"/>
  <c r="U53" i="1"/>
  <c r="AD53" i="1" s="1"/>
  <c r="V53" i="1"/>
  <c r="W53" i="1"/>
  <c r="X53" i="1"/>
  <c r="Z53" i="1"/>
  <c r="AA53" i="1"/>
  <c r="AC53" i="1"/>
  <c r="U54" i="1"/>
  <c r="AD54" i="1" s="1"/>
  <c r="V54" i="1"/>
  <c r="W54" i="1"/>
  <c r="X54" i="1"/>
  <c r="Z54" i="1"/>
  <c r="AA54" i="1"/>
  <c r="AC54" i="1"/>
  <c r="U55" i="1"/>
  <c r="AD55" i="1" s="1"/>
  <c r="V55" i="1"/>
  <c r="W55" i="1"/>
  <c r="X55" i="1"/>
  <c r="Z55" i="1"/>
  <c r="AA55" i="1"/>
  <c r="AC55" i="1"/>
  <c r="U56" i="1"/>
  <c r="AD56" i="1" s="1"/>
  <c r="V56" i="1"/>
  <c r="W56" i="1"/>
  <c r="X56" i="1"/>
  <c r="Z56" i="1"/>
  <c r="AA56" i="1"/>
  <c r="AC56" i="1"/>
  <c r="U57" i="1"/>
  <c r="AD57" i="1" s="1"/>
  <c r="V57" i="1"/>
  <c r="W57" i="1"/>
  <c r="X57" i="1"/>
  <c r="Z57" i="1"/>
  <c r="AA57" i="1"/>
  <c r="AC57" i="1"/>
  <c r="U58" i="1"/>
  <c r="AD58" i="1" s="1"/>
  <c r="V58" i="1"/>
  <c r="W58" i="1"/>
  <c r="X58" i="1"/>
  <c r="Z58" i="1"/>
  <c r="AA58" i="1"/>
  <c r="AC58" i="1"/>
  <c r="U59" i="1"/>
  <c r="AD59" i="1" s="1"/>
  <c r="V59" i="1"/>
  <c r="W59" i="1"/>
  <c r="X59" i="1"/>
  <c r="Z59" i="1"/>
  <c r="AA59" i="1"/>
  <c r="AC59" i="1"/>
  <c r="U60" i="1"/>
  <c r="AD60" i="1" s="1"/>
  <c r="V60" i="1"/>
  <c r="W60" i="1"/>
  <c r="X60" i="1"/>
  <c r="Z60" i="1"/>
  <c r="AA60" i="1"/>
  <c r="AC60" i="1"/>
  <c r="U61" i="1"/>
  <c r="AD61" i="1" s="1"/>
  <c r="V61" i="1"/>
  <c r="W61" i="1"/>
  <c r="X61" i="1"/>
  <c r="Z61" i="1"/>
  <c r="AA61" i="1"/>
  <c r="AC61" i="1"/>
  <c r="U62" i="1"/>
  <c r="AD62" i="1" s="1"/>
  <c r="V62" i="1"/>
  <c r="W62" i="1"/>
  <c r="X62" i="1"/>
  <c r="Z62" i="1"/>
  <c r="AA62" i="1"/>
  <c r="AC62" i="1"/>
  <c r="U63" i="1"/>
  <c r="AD63" i="1" s="1"/>
  <c r="V63" i="1"/>
  <c r="W63" i="1"/>
  <c r="X63" i="1"/>
  <c r="Z63" i="1"/>
  <c r="AA63" i="1"/>
  <c r="AC63" i="1"/>
  <c r="U64" i="1"/>
  <c r="AD64" i="1" s="1"/>
  <c r="V64" i="1"/>
  <c r="W64" i="1"/>
  <c r="X64" i="1"/>
  <c r="Z64" i="1"/>
  <c r="AA64" i="1"/>
  <c r="AC64" i="1"/>
  <c r="U65" i="1"/>
  <c r="AD65" i="1" s="1"/>
  <c r="V65" i="1"/>
  <c r="W65" i="1"/>
  <c r="X65" i="1"/>
  <c r="Z65" i="1"/>
  <c r="AA65" i="1"/>
  <c r="AC65" i="1"/>
  <c r="U66" i="1"/>
  <c r="AD66" i="1" s="1"/>
  <c r="V66" i="1"/>
  <c r="W66" i="1"/>
  <c r="X66" i="1"/>
  <c r="Z66" i="1"/>
  <c r="AA66" i="1"/>
  <c r="AC66" i="1"/>
  <c r="U67" i="1"/>
  <c r="AD67" i="1" s="1"/>
  <c r="V67" i="1"/>
  <c r="W67" i="1"/>
  <c r="X67" i="1"/>
  <c r="Z67" i="1"/>
  <c r="AA67" i="1"/>
  <c r="AC67" i="1"/>
  <c r="U68" i="1"/>
  <c r="AD68" i="1" s="1"/>
  <c r="V68" i="1"/>
  <c r="W68" i="1"/>
  <c r="X68" i="1"/>
  <c r="Z68" i="1"/>
  <c r="AA68" i="1"/>
  <c r="AC68" i="1"/>
  <c r="U69" i="1"/>
  <c r="AD69" i="1" s="1"/>
  <c r="V69" i="1"/>
  <c r="W69" i="1"/>
  <c r="X69" i="1"/>
  <c r="Z69" i="1"/>
  <c r="AA69" i="1"/>
  <c r="AC69" i="1"/>
  <c r="U70" i="1"/>
  <c r="AD70" i="1" s="1"/>
  <c r="V70" i="1"/>
  <c r="W70" i="1"/>
  <c r="X70" i="1"/>
  <c r="Z70" i="1"/>
  <c r="AA70" i="1"/>
  <c r="AC70" i="1"/>
  <c r="U71" i="1"/>
  <c r="AD71" i="1" s="1"/>
  <c r="V71" i="1"/>
  <c r="W71" i="1"/>
  <c r="X71" i="1"/>
  <c r="Z71" i="1"/>
  <c r="AA71" i="1"/>
  <c r="AC71" i="1"/>
  <c r="U72" i="1"/>
  <c r="AD72" i="1" s="1"/>
  <c r="V72" i="1"/>
  <c r="W72" i="1"/>
  <c r="X72" i="1"/>
  <c r="Z72" i="1"/>
  <c r="AA72" i="1"/>
  <c r="AC72" i="1"/>
  <c r="U73" i="1"/>
  <c r="AD73" i="1" s="1"/>
  <c r="V73" i="1"/>
  <c r="W73" i="1"/>
  <c r="X73" i="1"/>
  <c r="Z73" i="1"/>
  <c r="AA73" i="1"/>
  <c r="AC73" i="1"/>
  <c r="U74" i="1"/>
  <c r="AD74" i="1" s="1"/>
  <c r="V74" i="1"/>
  <c r="W74" i="1"/>
  <c r="X74" i="1"/>
  <c r="Z74" i="1"/>
  <c r="AA74" i="1"/>
  <c r="AC74" i="1"/>
  <c r="U75" i="1"/>
  <c r="AD75" i="1" s="1"/>
  <c r="V75" i="1"/>
  <c r="W75" i="1"/>
  <c r="X75" i="1"/>
  <c r="Z75" i="1"/>
  <c r="AA75" i="1"/>
  <c r="AC75" i="1"/>
  <c r="U76" i="1"/>
  <c r="AD76" i="1" s="1"/>
  <c r="V76" i="1"/>
  <c r="W76" i="1"/>
  <c r="X76" i="1"/>
  <c r="Z76" i="1"/>
  <c r="AA76" i="1"/>
  <c r="AC76" i="1"/>
  <c r="U77" i="1"/>
  <c r="AD77" i="1" s="1"/>
  <c r="V77" i="1"/>
  <c r="W77" i="1"/>
  <c r="X77" i="1"/>
  <c r="Z77" i="1"/>
  <c r="AA77" i="1"/>
  <c r="AC77" i="1"/>
  <c r="U78" i="1"/>
  <c r="AD78" i="1" s="1"/>
  <c r="V78" i="1"/>
  <c r="W78" i="1"/>
  <c r="X78" i="1"/>
  <c r="Z78" i="1"/>
  <c r="AA78" i="1"/>
  <c r="AC78" i="1"/>
  <c r="U79" i="1"/>
  <c r="AD79" i="1" s="1"/>
  <c r="V79" i="1"/>
  <c r="W79" i="1"/>
  <c r="X79" i="1"/>
  <c r="Z79" i="1"/>
  <c r="AA79" i="1"/>
  <c r="AC79" i="1"/>
  <c r="U80" i="1"/>
  <c r="AD80" i="1" s="1"/>
  <c r="V80" i="1"/>
  <c r="W80" i="1"/>
  <c r="X80" i="1"/>
  <c r="Z80" i="1"/>
  <c r="AA80" i="1"/>
  <c r="AC80" i="1"/>
  <c r="U81" i="1"/>
  <c r="AD81" i="1" s="1"/>
  <c r="V81" i="1"/>
  <c r="W81" i="1"/>
  <c r="X81" i="1"/>
  <c r="Z81" i="1"/>
  <c r="AA81" i="1"/>
  <c r="AC81" i="1"/>
  <c r="U82" i="1"/>
  <c r="AD82" i="1" s="1"/>
  <c r="V82" i="1"/>
  <c r="W82" i="1"/>
  <c r="X82" i="1"/>
  <c r="Z82" i="1"/>
  <c r="AA82" i="1"/>
  <c r="AC82" i="1"/>
  <c r="U83" i="1"/>
  <c r="AD83" i="1" s="1"/>
  <c r="V83" i="1"/>
  <c r="W83" i="1"/>
  <c r="X83" i="1"/>
  <c r="Z83" i="1"/>
  <c r="AA83" i="1"/>
  <c r="AC83" i="1"/>
  <c r="U84" i="1"/>
  <c r="AD84" i="1" s="1"/>
  <c r="V84" i="1"/>
  <c r="W84" i="1"/>
  <c r="X84" i="1"/>
  <c r="Z84" i="1"/>
  <c r="AA84" i="1"/>
  <c r="AC84" i="1"/>
  <c r="U85" i="1"/>
  <c r="AD85" i="1" s="1"/>
  <c r="V85" i="1"/>
  <c r="W85" i="1"/>
  <c r="X85" i="1"/>
  <c r="Z85" i="1"/>
  <c r="AA85" i="1"/>
  <c r="AC85" i="1"/>
  <c r="U86" i="1"/>
  <c r="AD86" i="1" s="1"/>
  <c r="V86" i="1"/>
  <c r="W86" i="1"/>
  <c r="X86" i="1"/>
  <c r="Z86" i="1"/>
  <c r="AA86" i="1"/>
  <c r="AC86" i="1"/>
  <c r="U87" i="1"/>
  <c r="AD87" i="1" s="1"/>
  <c r="V87" i="1"/>
  <c r="W87" i="1"/>
  <c r="X87" i="1"/>
  <c r="Z87" i="1"/>
  <c r="AA87" i="1"/>
  <c r="AC87" i="1"/>
  <c r="U88" i="1"/>
  <c r="AD88" i="1" s="1"/>
  <c r="V88" i="1"/>
  <c r="W88" i="1"/>
  <c r="X88" i="1"/>
  <c r="Z88" i="1"/>
  <c r="AA88" i="1"/>
  <c r="AC88" i="1"/>
  <c r="U89" i="1"/>
  <c r="AD89" i="1" s="1"/>
  <c r="V89" i="1"/>
  <c r="W89" i="1"/>
  <c r="X89" i="1"/>
  <c r="Z89" i="1"/>
  <c r="AA89" i="1"/>
  <c r="AC89" i="1"/>
  <c r="U90" i="1"/>
  <c r="AD90" i="1" s="1"/>
  <c r="V90" i="1"/>
  <c r="W90" i="1"/>
  <c r="X90" i="1"/>
  <c r="Z90" i="1"/>
  <c r="AA90" i="1"/>
  <c r="AC90" i="1"/>
  <c r="U91" i="1"/>
  <c r="AD91" i="1" s="1"/>
  <c r="V91" i="1"/>
  <c r="W91" i="1"/>
  <c r="X91" i="1"/>
  <c r="Z91" i="1"/>
  <c r="AA91" i="1"/>
  <c r="AC91" i="1"/>
  <c r="U92" i="1"/>
  <c r="AD92" i="1" s="1"/>
  <c r="V92" i="1"/>
  <c r="W92" i="1"/>
  <c r="X92" i="1"/>
  <c r="Z92" i="1"/>
  <c r="AA92" i="1"/>
  <c r="AC92" i="1"/>
  <c r="U93" i="1"/>
  <c r="AD93" i="1" s="1"/>
  <c r="V93" i="1"/>
  <c r="W93" i="1"/>
  <c r="X93" i="1"/>
  <c r="Z93" i="1"/>
  <c r="AA93" i="1"/>
  <c r="AC93" i="1"/>
  <c r="U94" i="1"/>
  <c r="AD94" i="1" s="1"/>
  <c r="V94" i="1"/>
  <c r="W94" i="1"/>
  <c r="X94" i="1"/>
  <c r="Z94" i="1"/>
  <c r="AA94" i="1"/>
  <c r="AC94" i="1"/>
  <c r="U95" i="1"/>
  <c r="AD95" i="1" s="1"/>
  <c r="V95" i="1"/>
  <c r="W95" i="1"/>
  <c r="X95" i="1"/>
  <c r="Z95" i="1"/>
  <c r="AA95" i="1"/>
  <c r="AC95" i="1"/>
  <c r="U96" i="1"/>
  <c r="AD96" i="1" s="1"/>
  <c r="V96" i="1"/>
  <c r="W96" i="1"/>
  <c r="X96" i="1"/>
  <c r="Z96" i="1"/>
  <c r="AA96" i="1"/>
  <c r="AC96" i="1"/>
  <c r="U97" i="1"/>
  <c r="AD97" i="1" s="1"/>
  <c r="V97" i="1"/>
  <c r="W97" i="1"/>
  <c r="X97" i="1"/>
  <c r="Z97" i="1"/>
  <c r="AA97" i="1"/>
  <c r="AC97" i="1"/>
  <c r="U98" i="1"/>
  <c r="AD98" i="1" s="1"/>
  <c r="V98" i="1"/>
  <c r="W98" i="1"/>
  <c r="X98" i="1"/>
  <c r="Z98" i="1"/>
  <c r="AA98" i="1"/>
  <c r="AC98" i="1"/>
  <c r="U99" i="1"/>
  <c r="AD99" i="1" s="1"/>
  <c r="V99" i="1"/>
  <c r="W99" i="1"/>
  <c r="X99" i="1"/>
  <c r="Z99" i="1"/>
  <c r="AA99" i="1"/>
  <c r="AC99" i="1"/>
  <c r="U100" i="1"/>
  <c r="AD100" i="1" s="1"/>
  <c r="V100" i="1"/>
  <c r="W100" i="1"/>
  <c r="X100" i="1"/>
  <c r="Z100" i="1"/>
  <c r="AA100" i="1"/>
  <c r="AC100" i="1"/>
  <c r="U101" i="1"/>
  <c r="AD101" i="1" s="1"/>
  <c r="V101" i="1"/>
  <c r="W101" i="1"/>
  <c r="X101" i="1"/>
  <c r="Z101" i="1"/>
  <c r="AA101" i="1"/>
  <c r="AC101" i="1"/>
  <c r="U102" i="1"/>
  <c r="AD102" i="1" s="1"/>
  <c r="V102" i="1"/>
  <c r="W102" i="1"/>
  <c r="X102" i="1"/>
  <c r="Z102" i="1"/>
  <c r="AA102" i="1"/>
  <c r="AC102" i="1"/>
  <c r="U103" i="1"/>
  <c r="AD103" i="1" s="1"/>
  <c r="V103" i="1"/>
  <c r="W103" i="1"/>
  <c r="X103" i="1"/>
  <c r="Z103" i="1"/>
  <c r="AA103" i="1"/>
  <c r="AC103" i="1"/>
  <c r="U104" i="1"/>
  <c r="AD104" i="1" s="1"/>
  <c r="V104" i="1"/>
  <c r="W104" i="1"/>
  <c r="X104" i="1"/>
  <c r="Z104" i="1"/>
  <c r="AA104" i="1"/>
  <c r="AC104" i="1"/>
  <c r="U105" i="1"/>
  <c r="AD105" i="1" s="1"/>
  <c r="V105" i="1"/>
  <c r="W105" i="1"/>
  <c r="X105" i="1"/>
  <c r="Z105" i="1"/>
  <c r="AA105" i="1"/>
  <c r="AC105" i="1"/>
  <c r="U106" i="1"/>
  <c r="AD106" i="1" s="1"/>
  <c r="V106" i="1"/>
  <c r="W106" i="1"/>
  <c r="X106" i="1"/>
  <c r="Z106" i="1"/>
  <c r="AA106" i="1"/>
  <c r="AC106" i="1"/>
  <c r="U107" i="1"/>
  <c r="AD107" i="1" s="1"/>
  <c r="V107" i="1"/>
  <c r="W107" i="1"/>
  <c r="X107" i="1"/>
  <c r="Z107" i="1"/>
  <c r="AA107" i="1"/>
  <c r="AC107" i="1"/>
  <c r="U108" i="1"/>
  <c r="AD108" i="1" s="1"/>
  <c r="V108" i="1"/>
  <c r="W108" i="1"/>
  <c r="X108" i="1"/>
  <c r="Z108" i="1"/>
  <c r="AA108" i="1"/>
  <c r="AC108" i="1"/>
  <c r="U109" i="1"/>
  <c r="AD109" i="1" s="1"/>
  <c r="V109" i="1"/>
  <c r="W109" i="1"/>
  <c r="X109" i="1"/>
  <c r="Z109" i="1"/>
  <c r="AA109" i="1"/>
  <c r="AC109" i="1"/>
  <c r="U110" i="1"/>
  <c r="AD110" i="1" s="1"/>
  <c r="V110" i="1"/>
  <c r="W110" i="1"/>
  <c r="X110" i="1"/>
  <c r="Z110" i="1"/>
  <c r="AA110" i="1"/>
  <c r="AC110" i="1"/>
  <c r="U111" i="1"/>
  <c r="AD111" i="1" s="1"/>
  <c r="V111" i="1"/>
  <c r="W111" i="1"/>
  <c r="X111" i="1"/>
  <c r="Z111" i="1"/>
  <c r="AA111" i="1"/>
  <c r="AC111" i="1"/>
  <c r="U112" i="1"/>
  <c r="AD112" i="1" s="1"/>
  <c r="V112" i="1"/>
  <c r="W112" i="1"/>
  <c r="X112" i="1"/>
  <c r="Z112" i="1"/>
  <c r="AA112" i="1"/>
  <c r="AC112" i="1"/>
  <c r="U113" i="1"/>
  <c r="AD113" i="1" s="1"/>
  <c r="V113" i="1"/>
  <c r="W113" i="1"/>
  <c r="X113" i="1"/>
  <c r="Z113" i="1"/>
  <c r="AA113" i="1"/>
  <c r="AC113" i="1"/>
  <c r="U114" i="1"/>
  <c r="AD114" i="1" s="1"/>
  <c r="V114" i="1"/>
  <c r="W114" i="1"/>
  <c r="X114" i="1"/>
  <c r="Z114" i="1"/>
  <c r="AA114" i="1"/>
  <c r="AC114" i="1"/>
  <c r="U115" i="1"/>
  <c r="AD115" i="1" s="1"/>
  <c r="V115" i="1"/>
  <c r="W115" i="1"/>
  <c r="X115" i="1"/>
  <c r="Z115" i="1"/>
  <c r="AA115" i="1"/>
  <c r="AC115" i="1"/>
  <c r="U116" i="1"/>
  <c r="AD116" i="1" s="1"/>
  <c r="V116" i="1"/>
  <c r="W116" i="1"/>
  <c r="X116" i="1"/>
  <c r="Z116" i="1"/>
  <c r="AA116" i="1"/>
  <c r="AC116" i="1"/>
  <c r="U117" i="1"/>
  <c r="AD117" i="1" s="1"/>
  <c r="V117" i="1"/>
  <c r="W117" i="1"/>
  <c r="X117" i="1"/>
  <c r="Z117" i="1"/>
  <c r="AA117" i="1"/>
  <c r="AC117" i="1"/>
  <c r="U118" i="1"/>
  <c r="AD118" i="1" s="1"/>
  <c r="V118" i="1"/>
  <c r="W118" i="1"/>
  <c r="X118" i="1"/>
  <c r="Z118" i="1"/>
  <c r="AA118" i="1"/>
  <c r="AC118" i="1"/>
  <c r="U119" i="1"/>
  <c r="AD119" i="1" s="1"/>
  <c r="V119" i="1"/>
  <c r="W119" i="1"/>
  <c r="X119" i="1"/>
  <c r="Z119" i="1"/>
  <c r="AA119" i="1"/>
  <c r="AC119" i="1"/>
  <c r="U120" i="1"/>
  <c r="AD120" i="1" s="1"/>
  <c r="V120" i="1"/>
  <c r="W120" i="1"/>
  <c r="X120" i="1"/>
  <c r="Z120" i="1"/>
  <c r="AA120" i="1"/>
  <c r="AC120" i="1"/>
  <c r="U121" i="1"/>
  <c r="AD121" i="1" s="1"/>
  <c r="V121" i="1"/>
  <c r="W121" i="1"/>
  <c r="X121" i="1"/>
  <c r="Z121" i="1"/>
  <c r="AA121" i="1"/>
  <c r="AC121" i="1"/>
  <c r="U122" i="1"/>
  <c r="AD122" i="1" s="1"/>
  <c r="V122" i="1"/>
  <c r="W122" i="1"/>
  <c r="X122" i="1"/>
  <c r="Z122" i="1"/>
  <c r="AA122" i="1"/>
  <c r="AC122" i="1"/>
  <c r="U123" i="1"/>
  <c r="AD123" i="1" s="1"/>
  <c r="V123" i="1"/>
  <c r="W123" i="1"/>
  <c r="X123" i="1"/>
  <c r="Z123" i="1"/>
  <c r="AA123" i="1"/>
  <c r="AC123" i="1"/>
  <c r="U124" i="1"/>
  <c r="AD124" i="1" s="1"/>
  <c r="V124" i="1"/>
  <c r="W124" i="1"/>
  <c r="X124" i="1"/>
  <c r="Z124" i="1"/>
  <c r="AA124" i="1"/>
  <c r="AC124" i="1"/>
  <c r="U125" i="1"/>
  <c r="AD125" i="1" s="1"/>
  <c r="V125" i="1"/>
  <c r="W125" i="1"/>
  <c r="X125" i="1"/>
  <c r="Z125" i="1"/>
  <c r="AA125" i="1"/>
  <c r="AC125" i="1"/>
  <c r="U126" i="1"/>
  <c r="AD126" i="1" s="1"/>
  <c r="V126" i="1"/>
  <c r="W126" i="1"/>
  <c r="X126" i="1"/>
  <c r="Z126" i="1"/>
  <c r="AA126" i="1"/>
  <c r="AC126" i="1"/>
  <c r="U127" i="1"/>
  <c r="AD127" i="1" s="1"/>
  <c r="V127" i="1"/>
  <c r="W127" i="1"/>
  <c r="X127" i="1"/>
  <c r="Z127" i="1"/>
  <c r="AA127" i="1"/>
  <c r="AC127" i="1"/>
  <c r="U128" i="1"/>
  <c r="AD128" i="1" s="1"/>
  <c r="V128" i="1"/>
  <c r="W128" i="1"/>
  <c r="X128" i="1"/>
  <c r="Z128" i="1"/>
  <c r="AA128" i="1"/>
  <c r="AC128" i="1"/>
  <c r="U129" i="1"/>
  <c r="AD129" i="1" s="1"/>
  <c r="V129" i="1"/>
  <c r="W129" i="1"/>
  <c r="X129" i="1"/>
  <c r="Z129" i="1"/>
  <c r="AA129" i="1"/>
  <c r="AC129" i="1"/>
  <c r="U130" i="1"/>
  <c r="AD130" i="1" s="1"/>
  <c r="V130" i="1"/>
  <c r="W130" i="1"/>
  <c r="X130" i="1"/>
  <c r="Z130" i="1"/>
  <c r="AA130" i="1"/>
  <c r="AC130" i="1"/>
  <c r="U131" i="1"/>
  <c r="AD131" i="1" s="1"/>
  <c r="V131" i="1"/>
  <c r="W131" i="1"/>
  <c r="X131" i="1"/>
  <c r="Z131" i="1"/>
  <c r="AA131" i="1"/>
  <c r="AC131" i="1"/>
  <c r="U132" i="1"/>
  <c r="AD132" i="1" s="1"/>
  <c r="V132" i="1"/>
  <c r="W132" i="1"/>
  <c r="X132" i="1"/>
  <c r="Z132" i="1"/>
  <c r="AA132" i="1"/>
  <c r="AC132" i="1"/>
  <c r="U133" i="1"/>
  <c r="AD133" i="1" s="1"/>
  <c r="V133" i="1"/>
  <c r="W133" i="1"/>
  <c r="X133" i="1"/>
  <c r="Z133" i="1"/>
  <c r="AA133" i="1"/>
  <c r="AC133" i="1"/>
  <c r="U134" i="1"/>
  <c r="AD134" i="1" s="1"/>
  <c r="V134" i="1"/>
  <c r="W134" i="1"/>
  <c r="X134" i="1"/>
  <c r="Z134" i="1"/>
  <c r="AA134" i="1"/>
  <c r="AC134" i="1"/>
  <c r="U135" i="1"/>
  <c r="AD135" i="1" s="1"/>
  <c r="V135" i="1"/>
  <c r="W135" i="1"/>
  <c r="X135" i="1"/>
  <c r="Z135" i="1"/>
  <c r="AA135" i="1"/>
  <c r="AC135" i="1"/>
  <c r="U136" i="1"/>
  <c r="AD136" i="1" s="1"/>
  <c r="V136" i="1"/>
  <c r="W136" i="1"/>
  <c r="X136" i="1"/>
  <c r="Z136" i="1"/>
  <c r="AA136" i="1"/>
  <c r="AC136" i="1"/>
  <c r="U137" i="1"/>
  <c r="AD137" i="1" s="1"/>
  <c r="V137" i="1"/>
  <c r="W137" i="1"/>
  <c r="X137" i="1"/>
  <c r="Z137" i="1"/>
  <c r="AA137" i="1"/>
  <c r="AC137" i="1"/>
  <c r="U138" i="1"/>
  <c r="AD138" i="1" s="1"/>
  <c r="V138" i="1"/>
  <c r="W138" i="1"/>
  <c r="X138" i="1"/>
  <c r="Z138" i="1"/>
  <c r="AA138" i="1"/>
  <c r="AC138" i="1"/>
  <c r="U139" i="1"/>
  <c r="AD139" i="1" s="1"/>
  <c r="V139" i="1"/>
  <c r="W139" i="1"/>
  <c r="X139" i="1"/>
  <c r="Z139" i="1"/>
  <c r="AA139" i="1"/>
  <c r="AC139" i="1"/>
  <c r="U140" i="1"/>
  <c r="AD140" i="1" s="1"/>
  <c r="V140" i="1"/>
  <c r="W140" i="1"/>
  <c r="X140" i="1"/>
  <c r="Z140" i="1"/>
  <c r="AA140" i="1"/>
  <c r="AC140" i="1"/>
  <c r="U141" i="1"/>
  <c r="AD141" i="1" s="1"/>
  <c r="V141" i="1"/>
  <c r="W141" i="1"/>
  <c r="X141" i="1"/>
  <c r="Z141" i="1"/>
  <c r="AA141" i="1"/>
  <c r="AC141" i="1"/>
  <c r="U142" i="1"/>
  <c r="AD142" i="1" s="1"/>
  <c r="V142" i="1"/>
  <c r="W142" i="1"/>
  <c r="X142" i="1"/>
  <c r="Z142" i="1"/>
  <c r="AA142" i="1"/>
  <c r="AC142" i="1"/>
  <c r="U143" i="1"/>
  <c r="AD143" i="1" s="1"/>
  <c r="V143" i="1"/>
  <c r="W143" i="1"/>
  <c r="X143" i="1"/>
  <c r="Z143" i="1"/>
  <c r="AA143" i="1"/>
  <c r="AC143" i="1"/>
  <c r="U144" i="1"/>
  <c r="AD144" i="1" s="1"/>
  <c r="V144" i="1"/>
  <c r="W144" i="1"/>
  <c r="X144" i="1"/>
  <c r="Z144" i="1"/>
  <c r="AA144" i="1"/>
  <c r="AC144" i="1"/>
  <c r="U145" i="1"/>
  <c r="AD145" i="1" s="1"/>
  <c r="V145" i="1"/>
  <c r="W145" i="1"/>
  <c r="X145" i="1"/>
  <c r="Z145" i="1"/>
  <c r="AA145" i="1"/>
  <c r="AC145" i="1"/>
  <c r="U146" i="1"/>
  <c r="AD146" i="1" s="1"/>
  <c r="V146" i="1"/>
  <c r="W146" i="1"/>
  <c r="X146" i="1"/>
  <c r="Z146" i="1"/>
  <c r="AA146" i="1"/>
  <c r="AC146" i="1"/>
  <c r="U147" i="1"/>
  <c r="AD147" i="1" s="1"/>
  <c r="V147" i="1"/>
  <c r="W147" i="1"/>
  <c r="X147" i="1"/>
  <c r="Z147" i="1"/>
  <c r="AA147" i="1"/>
  <c r="AC147" i="1"/>
  <c r="U148" i="1"/>
  <c r="AD148" i="1" s="1"/>
  <c r="V148" i="1"/>
  <c r="W148" i="1"/>
  <c r="X148" i="1"/>
  <c r="Z148" i="1"/>
  <c r="AA148" i="1"/>
  <c r="AC148" i="1"/>
  <c r="U149" i="1"/>
  <c r="AD149" i="1" s="1"/>
  <c r="V149" i="1"/>
  <c r="W149" i="1"/>
  <c r="X149" i="1"/>
  <c r="Z149" i="1"/>
  <c r="AA149" i="1"/>
  <c r="AC149" i="1"/>
  <c r="U150" i="1"/>
  <c r="AD150" i="1" s="1"/>
  <c r="V150" i="1"/>
  <c r="W150" i="1"/>
  <c r="X150" i="1"/>
  <c r="Z150" i="1"/>
  <c r="AA150" i="1"/>
  <c r="AC150" i="1"/>
  <c r="U151" i="1"/>
  <c r="AD151" i="1" s="1"/>
  <c r="V151" i="1"/>
  <c r="W151" i="1"/>
  <c r="X151" i="1"/>
  <c r="Z151" i="1"/>
  <c r="AA151" i="1"/>
  <c r="AC151" i="1"/>
  <c r="U152" i="1"/>
  <c r="AD152" i="1" s="1"/>
  <c r="V152" i="1"/>
  <c r="W152" i="1"/>
  <c r="X152" i="1"/>
  <c r="Z152" i="1"/>
  <c r="AA152" i="1"/>
  <c r="AC152" i="1"/>
  <c r="U153" i="1"/>
  <c r="AD153" i="1" s="1"/>
  <c r="V153" i="1"/>
  <c r="W153" i="1"/>
  <c r="X153" i="1"/>
  <c r="Z153" i="1"/>
  <c r="AA153" i="1"/>
  <c r="AC153" i="1"/>
  <c r="U154" i="1"/>
  <c r="AD154" i="1" s="1"/>
  <c r="V154" i="1"/>
  <c r="W154" i="1"/>
  <c r="X154" i="1"/>
  <c r="Z154" i="1"/>
  <c r="AA154" i="1"/>
  <c r="AC154" i="1"/>
  <c r="U155" i="1"/>
  <c r="AD155" i="1" s="1"/>
  <c r="V155" i="1"/>
  <c r="W155" i="1"/>
  <c r="X155" i="1"/>
  <c r="Z155" i="1"/>
  <c r="AA155" i="1"/>
  <c r="AC155" i="1"/>
  <c r="U156" i="1"/>
  <c r="AD156" i="1" s="1"/>
  <c r="V156" i="1"/>
  <c r="W156" i="1"/>
  <c r="X156" i="1"/>
  <c r="Z156" i="1"/>
  <c r="AA156" i="1"/>
  <c r="AC156" i="1"/>
  <c r="U157" i="1"/>
  <c r="AD157" i="1" s="1"/>
  <c r="V157" i="1"/>
  <c r="W157" i="1"/>
  <c r="X157" i="1"/>
  <c r="Z157" i="1"/>
  <c r="AA157" i="1"/>
  <c r="AC157" i="1"/>
  <c r="U158" i="1"/>
  <c r="AD158" i="1" s="1"/>
  <c r="V158" i="1"/>
  <c r="W158" i="1"/>
  <c r="X158" i="1"/>
  <c r="Z158" i="1"/>
  <c r="AA158" i="1"/>
  <c r="AC158" i="1"/>
  <c r="U159" i="1"/>
  <c r="AD159" i="1" s="1"/>
  <c r="V159" i="1"/>
  <c r="W159" i="1"/>
  <c r="X159" i="1"/>
  <c r="Z159" i="1"/>
  <c r="AA159" i="1"/>
  <c r="AC159" i="1"/>
  <c r="U160" i="1"/>
  <c r="AD160" i="1" s="1"/>
  <c r="V160" i="1"/>
  <c r="W160" i="1"/>
  <c r="X160" i="1"/>
  <c r="Z160" i="1"/>
  <c r="AA160" i="1"/>
  <c r="AC160" i="1"/>
  <c r="U161" i="1"/>
  <c r="AD161" i="1" s="1"/>
  <c r="V161" i="1"/>
  <c r="W161" i="1"/>
  <c r="X161" i="1"/>
  <c r="Z161" i="1"/>
  <c r="AA161" i="1"/>
  <c r="AC161" i="1"/>
  <c r="U162" i="1"/>
  <c r="AD162" i="1" s="1"/>
  <c r="V162" i="1"/>
  <c r="W162" i="1"/>
  <c r="X162" i="1"/>
  <c r="Z162" i="1"/>
  <c r="AA162" i="1"/>
  <c r="AC162" i="1"/>
  <c r="U163" i="1"/>
  <c r="AD163" i="1" s="1"/>
  <c r="V163" i="1"/>
  <c r="W163" i="1"/>
  <c r="X163" i="1"/>
  <c r="Z163" i="1"/>
  <c r="AA163" i="1"/>
  <c r="AC163" i="1"/>
  <c r="U164" i="1"/>
  <c r="AD164" i="1" s="1"/>
  <c r="V164" i="1"/>
  <c r="W164" i="1"/>
  <c r="X164" i="1"/>
  <c r="Z164" i="1"/>
  <c r="AA164" i="1"/>
  <c r="AC164" i="1"/>
  <c r="U165" i="1"/>
  <c r="AD165" i="1" s="1"/>
  <c r="V165" i="1"/>
  <c r="W165" i="1"/>
  <c r="X165" i="1"/>
  <c r="Z165" i="1"/>
  <c r="AA165" i="1"/>
  <c r="AC165" i="1"/>
  <c r="U166" i="1"/>
  <c r="AD166" i="1" s="1"/>
  <c r="V166" i="1"/>
  <c r="W166" i="1"/>
  <c r="X166" i="1"/>
  <c r="Z166" i="1"/>
  <c r="AA166" i="1"/>
  <c r="AC166" i="1"/>
  <c r="U167" i="1"/>
  <c r="AD167" i="1" s="1"/>
  <c r="V167" i="1"/>
  <c r="W167" i="1"/>
  <c r="X167" i="1"/>
  <c r="Z167" i="1"/>
  <c r="AA167" i="1"/>
  <c r="AC167" i="1"/>
  <c r="U168" i="1"/>
  <c r="AD168" i="1" s="1"/>
  <c r="V168" i="1"/>
  <c r="W168" i="1"/>
  <c r="X168" i="1"/>
  <c r="Z168" i="1"/>
  <c r="AA168" i="1"/>
  <c r="AC168" i="1"/>
  <c r="U169" i="1"/>
  <c r="AD169" i="1" s="1"/>
  <c r="V169" i="1"/>
  <c r="W169" i="1"/>
  <c r="X169" i="1"/>
  <c r="Z169" i="1"/>
  <c r="AA169" i="1"/>
  <c r="AC169" i="1"/>
  <c r="U170" i="1"/>
  <c r="AD170" i="1" s="1"/>
  <c r="V170" i="1"/>
  <c r="W170" i="1"/>
  <c r="X170" i="1"/>
  <c r="Z170" i="1"/>
  <c r="AA170" i="1"/>
  <c r="AC170" i="1"/>
  <c r="U171" i="1"/>
  <c r="AD171" i="1" s="1"/>
  <c r="V171" i="1"/>
  <c r="W171" i="1"/>
  <c r="X171" i="1"/>
  <c r="Z171" i="1"/>
  <c r="AA171" i="1"/>
  <c r="AC171" i="1"/>
  <c r="U172" i="1"/>
  <c r="AD172" i="1" s="1"/>
  <c r="V172" i="1"/>
  <c r="W172" i="1"/>
  <c r="X172" i="1"/>
  <c r="Z172" i="1"/>
  <c r="AA172" i="1"/>
  <c r="AC172" i="1"/>
  <c r="U173" i="1"/>
  <c r="AD173" i="1" s="1"/>
  <c r="V173" i="1"/>
  <c r="W173" i="1"/>
  <c r="X173" i="1"/>
  <c r="Z173" i="1"/>
  <c r="AA173" i="1"/>
  <c r="AC173" i="1"/>
  <c r="U174" i="1"/>
  <c r="AD174" i="1" s="1"/>
  <c r="V174" i="1"/>
  <c r="W174" i="1"/>
  <c r="X174" i="1"/>
  <c r="Z174" i="1"/>
  <c r="AA174" i="1"/>
  <c r="AC174" i="1"/>
  <c r="U175" i="1"/>
  <c r="AD175" i="1" s="1"/>
  <c r="V175" i="1"/>
  <c r="W175" i="1"/>
  <c r="X175" i="1"/>
  <c r="Z175" i="1"/>
  <c r="AA175" i="1"/>
  <c r="AC175" i="1"/>
  <c r="U176" i="1"/>
  <c r="AD176" i="1" s="1"/>
  <c r="V176" i="1"/>
  <c r="W176" i="1"/>
  <c r="X176" i="1"/>
  <c r="Z176" i="1"/>
  <c r="AA176" i="1"/>
  <c r="AC176" i="1"/>
  <c r="AF140" i="1" l="1"/>
  <c r="AH140" i="1" s="1"/>
  <c r="AF2" i="1"/>
  <c r="AH2" i="1" s="1"/>
  <c r="Y71" i="1"/>
  <c r="AF123" i="1"/>
  <c r="AH123" i="1" s="1"/>
  <c r="Y129" i="1"/>
  <c r="AF88" i="1"/>
  <c r="AH88" i="1" s="1"/>
  <c r="AF82" i="1"/>
  <c r="AH82" i="1" s="1"/>
  <c r="AF105" i="1"/>
  <c r="AH105" i="1" s="1"/>
  <c r="AF131" i="1"/>
  <c r="AH131" i="1" s="1"/>
  <c r="AF125" i="1"/>
  <c r="AH125" i="1" s="1"/>
  <c r="AF100" i="1"/>
  <c r="AH100" i="1" s="1"/>
  <c r="AF137" i="1"/>
  <c r="AH137" i="1" s="1"/>
  <c r="AF70" i="1"/>
  <c r="AH70" i="1" s="1"/>
  <c r="Y92" i="1"/>
  <c r="AB92" i="1" s="1"/>
  <c r="AE92" i="1" s="1"/>
  <c r="AG92" i="1" s="1"/>
  <c r="Y176" i="1"/>
  <c r="AB176" i="1" s="1"/>
  <c r="AE176" i="1" s="1"/>
  <c r="AG176" i="1" s="1"/>
  <c r="Y100" i="1"/>
  <c r="AB100" i="1" s="1"/>
  <c r="AE100" i="1" s="1"/>
  <c r="AG100" i="1" s="1"/>
  <c r="Y56" i="1"/>
  <c r="AB56" i="1" s="1"/>
  <c r="AE56" i="1" s="1"/>
  <c r="AG56" i="1" s="1"/>
  <c r="Y51" i="1"/>
  <c r="AB51" i="1" s="1"/>
  <c r="AE51" i="1" s="1"/>
  <c r="AG51" i="1" s="1"/>
  <c r="Y36" i="1"/>
  <c r="AB36" i="1" s="1"/>
  <c r="AE36" i="1" s="1"/>
  <c r="AG36" i="1" s="1"/>
  <c r="Y172" i="1"/>
  <c r="AB172" i="1" s="1"/>
  <c r="AE172" i="1" s="1"/>
  <c r="AG172" i="1" s="1"/>
  <c r="AF130" i="1"/>
  <c r="AH130" i="1" s="1"/>
  <c r="Y44" i="1"/>
  <c r="AB44" i="1" s="1"/>
  <c r="AE44" i="1" s="1"/>
  <c r="AG44" i="1" s="1"/>
  <c r="Y37" i="1"/>
  <c r="AB37" i="1" s="1"/>
  <c r="AE37" i="1" s="1"/>
  <c r="AG37" i="1" s="1"/>
  <c r="AF4" i="1"/>
  <c r="AH4" i="1" s="1"/>
  <c r="Y152" i="1"/>
  <c r="Y101" i="1"/>
  <c r="AB101" i="1" s="1"/>
  <c r="AE101" i="1" s="1"/>
  <c r="AG101" i="1" s="1"/>
  <c r="AF150" i="1"/>
  <c r="AH150" i="1" s="1"/>
  <c r="AF133" i="1"/>
  <c r="AH133" i="1" s="1"/>
  <c r="AF118" i="1"/>
  <c r="AH118" i="1" s="1"/>
  <c r="Y61" i="1"/>
  <c r="AB61" i="1" s="1"/>
  <c r="AE61" i="1" s="1"/>
  <c r="AG61" i="1" s="1"/>
  <c r="AF51" i="1"/>
  <c r="AH51" i="1" s="1"/>
  <c r="Y170" i="1"/>
  <c r="AF159" i="1"/>
  <c r="AH159" i="1" s="1"/>
  <c r="AF151" i="1"/>
  <c r="AH151" i="1" s="1"/>
  <c r="AF86" i="1"/>
  <c r="AH86" i="1" s="1"/>
  <c r="Y72" i="1"/>
  <c r="AB72" i="1" s="1"/>
  <c r="AE72" i="1" s="1"/>
  <c r="AG72" i="1" s="1"/>
  <c r="AF68" i="1"/>
  <c r="AH68" i="1" s="1"/>
  <c r="AF53" i="1"/>
  <c r="AH53" i="1" s="1"/>
  <c r="Y105" i="1"/>
  <c r="AB105" i="1" s="1"/>
  <c r="AE105" i="1" s="1"/>
  <c r="AG105" i="1" s="1"/>
  <c r="Y45" i="1"/>
  <c r="AF109" i="1"/>
  <c r="AH109" i="1" s="1"/>
  <c r="Y167" i="1"/>
  <c r="AB167" i="1" s="1"/>
  <c r="AE167" i="1" s="1"/>
  <c r="AG167" i="1" s="1"/>
  <c r="Y115" i="1"/>
  <c r="AB115" i="1" s="1"/>
  <c r="AE115" i="1" s="1"/>
  <c r="AG115" i="1" s="1"/>
  <c r="Y166" i="1"/>
  <c r="AB166" i="1" s="1"/>
  <c r="AE166" i="1" s="1"/>
  <c r="AG166" i="1" s="1"/>
  <c r="AF141" i="1"/>
  <c r="AH141" i="1" s="1"/>
  <c r="Y116" i="1"/>
  <c r="AB116" i="1" s="1"/>
  <c r="AE116" i="1" s="1"/>
  <c r="AG116" i="1" s="1"/>
  <c r="Y85" i="1"/>
  <c r="AB85" i="1" s="1"/>
  <c r="AE85" i="1" s="1"/>
  <c r="AG85" i="1" s="1"/>
  <c r="Y59" i="1"/>
  <c r="AB59" i="1" s="1"/>
  <c r="AE59" i="1" s="1"/>
  <c r="AG59" i="1" s="1"/>
  <c r="Y160" i="1"/>
  <c r="AB160" i="1" s="1"/>
  <c r="AE160" i="1" s="1"/>
  <c r="AG160" i="1" s="1"/>
  <c r="Y151" i="1"/>
  <c r="AB151" i="1" s="1"/>
  <c r="AE151" i="1" s="1"/>
  <c r="AG151" i="1" s="1"/>
  <c r="AI151" i="1" s="1"/>
  <c r="AF135" i="1"/>
  <c r="AH135" i="1" s="1"/>
  <c r="Y132" i="1"/>
  <c r="AB132" i="1" s="1"/>
  <c r="AE132" i="1" s="1"/>
  <c r="AG132" i="1" s="1"/>
  <c r="AF122" i="1"/>
  <c r="AH122" i="1" s="1"/>
  <c r="Y96" i="1"/>
  <c r="AB96" i="1" s="1"/>
  <c r="AE96" i="1" s="1"/>
  <c r="AG96" i="1" s="1"/>
  <c r="AF73" i="1"/>
  <c r="AH73" i="1" s="1"/>
  <c r="Y60" i="1"/>
  <c r="AB60" i="1" s="1"/>
  <c r="AE60" i="1" s="1"/>
  <c r="AG60" i="1" s="1"/>
  <c r="Y47" i="1"/>
  <c r="AB47" i="1" s="1"/>
  <c r="AE47" i="1" s="1"/>
  <c r="AG47" i="1" s="1"/>
  <c r="Y168" i="1"/>
  <c r="AB168" i="1" s="1"/>
  <c r="AE168" i="1" s="1"/>
  <c r="AG168" i="1" s="1"/>
  <c r="Y159" i="1"/>
  <c r="AB159" i="1" s="1"/>
  <c r="AE159" i="1" s="1"/>
  <c r="AG159" i="1" s="1"/>
  <c r="Y150" i="1"/>
  <c r="AB150" i="1" s="1"/>
  <c r="AE150" i="1" s="1"/>
  <c r="AG150" i="1" s="1"/>
  <c r="AF132" i="1"/>
  <c r="AH132" i="1" s="1"/>
  <c r="AF126" i="1"/>
  <c r="AH126" i="1" s="1"/>
  <c r="Y120" i="1"/>
  <c r="AB120" i="1" s="1"/>
  <c r="AE120" i="1" s="1"/>
  <c r="AG120" i="1" s="1"/>
  <c r="AF116" i="1"/>
  <c r="AH116" i="1" s="1"/>
  <c r="Y109" i="1"/>
  <c r="AB109" i="1" s="1"/>
  <c r="AE109" i="1" s="1"/>
  <c r="AG109" i="1" s="1"/>
  <c r="AF101" i="1"/>
  <c r="AH101" i="1" s="1"/>
  <c r="Y97" i="1"/>
  <c r="AB97" i="1" s="1"/>
  <c r="AE97" i="1" s="1"/>
  <c r="AG97" i="1" s="1"/>
  <c r="AF93" i="1"/>
  <c r="AH93" i="1" s="1"/>
  <c r="AF92" i="1"/>
  <c r="AH92" i="1" s="1"/>
  <c r="Y88" i="1"/>
  <c r="AB88" i="1" s="1"/>
  <c r="AE88" i="1" s="1"/>
  <c r="AG88" i="1" s="1"/>
  <c r="AI88" i="1" s="1"/>
  <c r="Y54" i="1"/>
  <c r="AB54" i="1" s="1"/>
  <c r="AE54" i="1" s="1"/>
  <c r="AG54" i="1" s="1"/>
  <c r="Y46" i="1"/>
  <c r="AB46" i="1" s="1"/>
  <c r="AE46" i="1" s="1"/>
  <c r="AG46" i="1" s="1"/>
  <c r="AB152" i="1"/>
  <c r="AE152" i="1" s="1"/>
  <c r="AG152" i="1" s="1"/>
  <c r="Y173" i="1"/>
  <c r="AB173" i="1" s="1"/>
  <c r="AE173" i="1" s="1"/>
  <c r="AG173" i="1" s="1"/>
  <c r="AF143" i="1"/>
  <c r="AH143" i="1" s="1"/>
  <c r="Y123" i="1"/>
  <c r="AB123" i="1" s="1"/>
  <c r="AE123" i="1" s="1"/>
  <c r="AG123" i="1" s="1"/>
  <c r="Y112" i="1"/>
  <c r="AB112" i="1" s="1"/>
  <c r="AE112" i="1" s="1"/>
  <c r="AG112" i="1" s="1"/>
  <c r="AF96" i="1"/>
  <c r="AH96" i="1" s="1"/>
  <c r="Y89" i="1"/>
  <c r="AB89" i="1" s="1"/>
  <c r="AE89" i="1" s="1"/>
  <c r="AG89" i="1" s="1"/>
  <c r="Y81" i="1"/>
  <c r="AB81" i="1" s="1"/>
  <c r="AE81" i="1" s="1"/>
  <c r="AG81" i="1" s="1"/>
  <c r="Y65" i="1"/>
  <c r="AB65" i="1" s="1"/>
  <c r="AE65" i="1" s="1"/>
  <c r="AG65" i="1" s="1"/>
  <c r="Y40" i="1"/>
  <c r="AB40" i="1" s="1"/>
  <c r="AE40" i="1" s="1"/>
  <c r="AG40" i="1" s="1"/>
  <c r="Y33" i="1"/>
  <c r="AB33" i="1" s="1"/>
  <c r="AE33" i="1" s="1"/>
  <c r="AG33" i="1" s="1"/>
  <c r="Y28" i="1"/>
  <c r="AB28" i="1" s="1"/>
  <c r="AE28" i="1" s="1"/>
  <c r="AG28" i="1" s="1"/>
  <c r="Y174" i="1"/>
  <c r="AB174" i="1" s="1"/>
  <c r="AE174" i="1" s="1"/>
  <c r="AG174" i="1" s="1"/>
  <c r="AF87" i="1"/>
  <c r="AH87" i="1" s="1"/>
  <c r="AF85" i="1"/>
  <c r="AH85" i="1" s="1"/>
  <c r="AF78" i="1"/>
  <c r="AH78" i="1" s="1"/>
  <c r="Y55" i="1"/>
  <c r="AB55" i="1" s="1"/>
  <c r="AE55" i="1" s="1"/>
  <c r="AG55" i="1" s="1"/>
  <c r="Y41" i="1"/>
  <c r="AB41" i="1" s="1"/>
  <c r="AE41" i="1" s="1"/>
  <c r="AG41" i="1" s="1"/>
  <c r="Y34" i="1"/>
  <c r="AB34" i="1" s="1"/>
  <c r="AE34" i="1" s="1"/>
  <c r="AG34" i="1" s="1"/>
  <c r="Y29" i="1"/>
  <c r="AB29" i="1" s="1"/>
  <c r="AE29" i="1" s="1"/>
  <c r="AG29" i="1" s="1"/>
  <c r="AF111" i="1"/>
  <c r="AH111" i="1" s="1"/>
  <c r="Y67" i="1"/>
  <c r="AB67" i="1" s="1"/>
  <c r="AE67" i="1" s="1"/>
  <c r="AG67" i="1" s="1"/>
  <c r="Y42" i="1"/>
  <c r="AB42" i="1" s="1"/>
  <c r="AE42" i="1" s="1"/>
  <c r="AG42" i="1" s="1"/>
  <c r="Y35" i="1"/>
  <c r="AB35" i="1" s="1"/>
  <c r="AE35" i="1" s="1"/>
  <c r="AG35" i="1" s="1"/>
  <c r="Y30" i="1"/>
  <c r="Y104" i="1"/>
  <c r="AB104" i="1" s="1"/>
  <c r="AE104" i="1" s="1"/>
  <c r="AG104" i="1" s="1"/>
  <c r="Y69" i="1"/>
  <c r="AB69" i="1" s="1"/>
  <c r="AE69" i="1" s="1"/>
  <c r="AG69" i="1" s="1"/>
  <c r="Y68" i="1"/>
  <c r="AB68" i="1" s="1"/>
  <c r="AE68" i="1" s="1"/>
  <c r="AG68" i="1" s="1"/>
  <c r="Y57" i="1"/>
  <c r="AB57" i="1" s="1"/>
  <c r="AE57" i="1" s="1"/>
  <c r="AG57" i="1" s="1"/>
  <c r="Y2" i="1"/>
  <c r="AB2" i="1" s="1"/>
  <c r="AE2" i="1" s="1"/>
  <c r="AG2" i="1" s="1"/>
  <c r="Y158" i="1"/>
  <c r="AB158" i="1" s="1"/>
  <c r="AE158" i="1" s="1"/>
  <c r="AG158" i="1" s="1"/>
  <c r="AF124" i="1"/>
  <c r="AH124" i="1" s="1"/>
  <c r="Y119" i="1"/>
  <c r="AB119" i="1" s="1"/>
  <c r="AE119" i="1" s="1"/>
  <c r="AG119" i="1" s="1"/>
  <c r="AF113" i="1"/>
  <c r="AH113" i="1" s="1"/>
  <c r="Y108" i="1"/>
  <c r="AB108" i="1" s="1"/>
  <c r="AE108" i="1" s="1"/>
  <c r="AG108" i="1" s="1"/>
  <c r="Y95" i="1"/>
  <c r="AB95" i="1" s="1"/>
  <c r="AE95" i="1" s="1"/>
  <c r="AG95" i="1" s="1"/>
  <c r="AF91" i="1"/>
  <c r="AH91" i="1" s="1"/>
  <c r="Y58" i="1"/>
  <c r="AB58" i="1" s="1"/>
  <c r="AE58" i="1" s="1"/>
  <c r="AG58" i="1" s="1"/>
  <c r="AF34" i="1"/>
  <c r="AH34" i="1" s="1"/>
  <c r="Y175" i="1"/>
  <c r="AB175" i="1" s="1"/>
  <c r="AE175" i="1" s="1"/>
  <c r="AG175" i="1" s="1"/>
  <c r="Y171" i="1"/>
  <c r="AB171" i="1" s="1"/>
  <c r="AE171" i="1" s="1"/>
  <c r="AG171" i="1" s="1"/>
  <c r="Y169" i="1"/>
  <c r="AB169" i="1" s="1"/>
  <c r="AE169" i="1" s="1"/>
  <c r="AG169" i="1" s="1"/>
  <c r="Y134" i="1"/>
  <c r="AB134" i="1" s="1"/>
  <c r="AE134" i="1" s="1"/>
  <c r="AG134" i="1" s="1"/>
  <c r="Y127" i="1"/>
  <c r="AB127" i="1" s="1"/>
  <c r="AE127" i="1" s="1"/>
  <c r="AG127" i="1" s="1"/>
  <c r="Y122" i="1"/>
  <c r="AB122" i="1" s="1"/>
  <c r="AE122" i="1" s="1"/>
  <c r="AG122" i="1" s="1"/>
  <c r="Y118" i="1"/>
  <c r="AB118" i="1" s="1"/>
  <c r="AE118" i="1" s="1"/>
  <c r="AG118" i="1" s="1"/>
  <c r="Y111" i="1"/>
  <c r="AB111" i="1" s="1"/>
  <c r="AE111" i="1" s="1"/>
  <c r="AG111" i="1" s="1"/>
  <c r="Y106" i="1"/>
  <c r="AB106" i="1" s="1"/>
  <c r="AE106" i="1" s="1"/>
  <c r="AG106" i="1" s="1"/>
  <c r="Y94" i="1"/>
  <c r="AB94" i="1" s="1"/>
  <c r="AE94" i="1" s="1"/>
  <c r="AG94" i="1" s="1"/>
  <c r="Y93" i="1"/>
  <c r="AB93" i="1" s="1"/>
  <c r="AE93" i="1" s="1"/>
  <c r="AG93" i="1" s="1"/>
  <c r="Y91" i="1"/>
  <c r="AB91" i="1" s="1"/>
  <c r="AE91" i="1" s="1"/>
  <c r="AG91" i="1" s="1"/>
  <c r="Y90" i="1"/>
  <c r="AB90" i="1" s="1"/>
  <c r="AE90" i="1" s="1"/>
  <c r="AG90" i="1" s="1"/>
  <c r="Y87" i="1"/>
  <c r="AB87" i="1" s="1"/>
  <c r="AE87" i="1" s="1"/>
  <c r="AG87" i="1" s="1"/>
  <c r="Y83" i="1"/>
  <c r="AB83" i="1" s="1"/>
  <c r="AE83" i="1" s="1"/>
  <c r="AG83" i="1" s="1"/>
  <c r="AF72" i="1"/>
  <c r="AH72" i="1" s="1"/>
  <c r="AF62" i="1"/>
  <c r="AH62" i="1" s="1"/>
  <c r="AF60" i="1"/>
  <c r="AH60" i="1" s="1"/>
  <c r="Y53" i="1"/>
  <c r="AB53" i="1" s="1"/>
  <c r="AE53" i="1" s="1"/>
  <c r="AG53" i="1" s="1"/>
  <c r="Y43" i="1"/>
  <c r="AB43" i="1" s="1"/>
  <c r="AE43" i="1" s="1"/>
  <c r="AG43" i="1" s="1"/>
  <c r="Y31" i="1"/>
  <c r="AB31" i="1" s="1"/>
  <c r="AE31" i="1" s="1"/>
  <c r="AG31" i="1" s="1"/>
  <c r="AF28" i="1"/>
  <c r="AH28" i="1" s="1"/>
  <c r="Y14" i="1"/>
  <c r="AB14" i="1" s="1"/>
  <c r="AE14" i="1" s="1"/>
  <c r="AG14" i="1" s="1"/>
  <c r="Y13" i="1"/>
  <c r="AB13" i="1" s="1"/>
  <c r="AE13" i="1" s="1"/>
  <c r="AG13" i="1" s="1"/>
  <c r="Y12" i="1"/>
  <c r="AB12" i="1" s="1"/>
  <c r="AE12" i="1" s="1"/>
  <c r="AG12" i="1" s="1"/>
  <c r="Y11" i="1"/>
  <c r="AB11" i="1" s="1"/>
  <c r="AE11" i="1" s="1"/>
  <c r="AG11" i="1" s="1"/>
  <c r="Y10" i="1"/>
  <c r="AB10" i="1" s="1"/>
  <c r="AE10" i="1" s="1"/>
  <c r="AG10" i="1" s="1"/>
  <c r="Y9" i="1"/>
  <c r="AB9" i="1" s="1"/>
  <c r="AE9" i="1" s="1"/>
  <c r="AG9" i="1" s="1"/>
  <c r="Y8" i="1"/>
  <c r="AB8" i="1" s="1"/>
  <c r="AE8" i="1" s="1"/>
  <c r="AG8" i="1" s="1"/>
  <c r="Y7" i="1"/>
  <c r="AB7" i="1" s="1"/>
  <c r="AE7" i="1" s="1"/>
  <c r="AG7" i="1" s="1"/>
  <c r="Y6" i="1"/>
  <c r="AB6" i="1" s="1"/>
  <c r="AE6" i="1" s="1"/>
  <c r="AG6" i="1" s="1"/>
  <c r="Y5" i="1"/>
  <c r="AB5" i="1" s="1"/>
  <c r="AE5" i="1" s="1"/>
  <c r="AG5" i="1" s="1"/>
  <c r="Y141" i="1"/>
  <c r="AB141" i="1" s="1"/>
  <c r="AE141" i="1" s="1"/>
  <c r="AG141" i="1" s="1"/>
  <c r="Y140" i="1"/>
  <c r="AB140" i="1" s="1"/>
  <c r="AE140" i="1" s="1"/>
  <c r="AG140" i="1" s="1"/>
  <c r="Y139" i="1"/>
  <c r="AB139" i="1" s="1"/>
  <c r="AE139" i="1" s="1"/>
  <c r="AG139" i="1" s="1"/>
  <c r="Y130" i="1"/>
  <c r="AB130" i="1" s="1"/>
  <c r="AE130" i="1" s="1"/>
  <c r="AG130" i="1" s="1"/>
  <c r="Y128" i="1"/>
  <c r="AB128" i="1" s="1"/>
  <c r="AE128" i="1" s="1"/>
  <c r="AG128" i="1" s="1"/>
  <c r="Y124" i="1"/>
  <c r="AB124" i="1" s="1"/>
  <c r="AE124" i="1" s="1"/>
  <c r="AG124" i="1" s="1"/>
  <c r="Y63" i="1"/>
  <c r="AB63" i="1" s="1"/>
  <c r="AE63" i="1" s="1"/>
  <c r="AG63" i="1" s="1"/>
  <c r="Y48" i="1"/>
  <c r="AB48" i="1" s="1"/>
  <c r="AE48" i="1" s="1"/>
  <c r="AG48" i="1" s="1"/>
  <c r="Y38" i="1"/>
  <c r="AB38" i="1" s="1"/>
  <c r="AE38" i="1" s="1"/>
  <c r="AG38" i="1" s="1"/>
  <c r="AF160" i="1"/>
  <c r="AH160" i="1" s="1"/>
  <c r="Y145" i="1"/>
  <c r="AB145" i="1" s="1"/>
  <c r="AE145" i="1" s="1"/>
  <c r="AG145" i="1" s="1"/>
  <c r="AF162" i="1"/>
  <c r="AH162" i="1" s="1"/>
  <c r="AF158" i="1"/>
  <c r="AH158" i="1" s="1"/>
  <c r="AF155" i="1"/>
  <c r="AH155" i="1" s="1"/>
  <c r="AF153" i="1"/>
  <c r="AH153" i="1" s="1"/>
  <c r="AF152" i="1"/>
  <c r="AH152" i="1" s="1"/>
  <c r="AF134" i="1"/>
  <c r="AH134" i="1" s="1"/>
  <c r="AF121" i="1"/>
  <c r="AH121" i="1" s="1"/>
  <c r="AF120" i="1"/>
  <c r="AH120" i="1" s="1"/>
  <c r="AF117" i="1"/>
  <c r="AH117" i="1" s="1"/>
  <c r="AF115" i="1"/>
  <c r="AF114" i="1"/>
  <c r="AH114" i="1" s="1"/>
  <c r="AF110" i="1"/>
  <c r="AH110" i="1" s="1"/>
  <c r="AF108" i="1"/>
  <c r="AH108" i="1" s="1"/>
  <c r="Y99" i="1"/>
  <c r="AB99" i="1" s="1"/>
  <c r="AE99" i="1" s="1"/>
  <c r="AG99" i="1" s="1"/>
  <c r="AF95" i="1"/>
  <c r="AH95" i="1" s="1"/>
  <c r="AF94" i="1"/>
  <c r="AH94" i="1" s="1"/>
  <c r="AF90" i="1"/>
  <c r="AH90" i="1" s="1"/>
  <c r="AF84" i="1"/>
  <c r="AH84" i="1" s="1"/>
  <c r="Y79" i="1"/>
  <c r="AB79" i="1" s="1"/>
  <c r="AE79" i="1" s="1"/>
  <c r="AG79" i="1" s="1"/>
  <c r="Y78" i="1"/>
  <c r="AB78" i="1" s="1"/>
  <c r="AE78" i="1" s="1"/>
  <c r="AG78" i="1" s="1"/>
  <c r="Y73" i="1"/>
  <c r="AB73" i="1" s="1"/>
  <c r="AE73" i="1" s="1"/>
  <c r="AG73" i="1" s="1"/>
  <c r="Y64" i="1"/>
  <c r="AB64" i="1" s="1"/>
  <c r="AE64" i="1" s="1"/>
  <c r="AG64" i="1" s="1"/>
  <c r="AF52" i="1"/>
  <c r="AH52" i="1" s="1"/>
  <c r="Y49" i="1"/>
  <c r="AB49" i="1" s="1"/>
  <c r="AE49" i="1" s="1"/>
  <c r="AG49" i="1" s="1"/>
  <c r="Y39" i="1"/>
  <c r="AB39" i="1" s="1"/>
  <c r="AE39" i="1" s="1"/>
  <c r="AG39" i="1" s="1"/>
  <c r="Y32" i="1"/>
  <c r="AB32" i="1" s="1"/>
  <c r="AE32" i="1" s="1"/>
  <c r="AG32" i="1" s="1"/>
  <c r="Y27" i="1"/>
  <c r="AB27" i="1" s="1"/>
  <c r="AE27" i="1" s="1"/>
  <c r="AG27" i="1" s="1"/>
  <c r="Y26" i="1"/>
  <c r="AB26" i="1" s="1"/>
  <c r="AE26" i="1" s="1"/>
  <c r="AG26" i="1" s="1"/>
  <c r="Y50" i="1"/>
  <c r="AB50" i="1" s="1"/>
  <c r="AE50" i="1" s="1"/>
  <c r="AG50" i="1" s="1"/>
  <c r="AF157" i="1"/>
  <c r="AH157" i="1" s="1"/>
  <c r="AF149" i="1"/>
  <c r="AH149" i="1" s="1"/>
  <c r="AF97" i="1"/>
  <c r="AH97" i="1" s="1"/>
  <c r="AF54" i="1"/>
  <c r="AH54" i="1" s="1"/>
  <c r="AF167" i="1"/>
  <c r="AH167" i="1" s="1"/>
  <c r="AF145" i="1"/>
  <c r="AH145" i="1" s="1"/>
  <c r="AF139" i="1"/>
  <c r="AH139" i="1" s="1"/>
  <c r="Y133" i="1"/>
  <c r="AB133" i="1" s="1"/>
  <c r="AE133" i="1" s="1"/>
  <c r="AG133" i="1" s="1"/>
  <c r="Y76" i="1"/>
  <c r="AB76" i="1" s="1"/>
  <c r="AE76" i="1" s="1"/>
  <c r="AG76" i="1" s="1"/>
  <c r="Y52" i="1"/>
  <c r="AB52" i="1" s="1"/>
  <c r="AE52" i="1" s="1"/>
  <c r="AG52" i="1" s="1"/>
  <c r="Y162" i="1"/>
  <c r="AB162" i="1" s="1"/>
  <c r="AE162" i="1" s="1"/>
  <c r="AG162" i="1" s="1"/>
  <c r="Y147" i="1"/>
  <c r="AB147" i="1" s="1"/>
  <c r="AE147" i="1" s="1"/>
  <c r="AG147" i="1" s="1"/>
  <c r="Y117" i="1"/>
  <c r="AB117" i="1" s="1"/>
  <c r="AE117" i="1" s="1"/>
  <c r="AG117" i="1" s="1"/>
  <c r="Y114" i="1"/>
  <c r="AB114" i="1" s="1"/>
  <c r="AE114" i="1" s="1"/>
  <c r="AG114" i="1" s="1"/>
  <c r="Y113" i="1"/>
  <c r="AB113" i="1" s="1"/>
  <c r="AE113" i="1" s="1"/>
  <c r="AG113" i="1" s="1"/>
  <c r="AF98" i="1"/>
  <c r="AH98" i="1" s="1"/>
  <c r="AF89" i="1"/>
  <c r="AH89" i="1" s="1"/>
  <c r="Y74" i="1"/>
  <c r="AB74" i="1" s="1"/>
  <c r="AE74" i="1" s="1"/>
  <c r="AG74" i="1" s="1"/>
  <c r="Y70" i="1"/>
  <c r="AB70" i="1" s="1"/>
  <c r="AE70" i="1" s="1"/>
  <c r="AG70" i="1" s="1"/>
  <c r="Y107" i="1"/>
  <c r="AB107" i="1" s="1"/>
  <c r="AE107" i="1" s="1"/>
  <c r="AG107" i="1" s="1"/>
  <c r="AB170" i="1"/>
  <c r="AE170" i="1" s="1"/>
  <c r="AG170" i="1" s="1"/>
  <c r="Y137" i="1"/>
  <c r="AB137" i="1" s="1"/>
  <c r="AE137" i="1" s="1"/>
  <c r="AG137" i="1" s="1"/>
  <c r="Y80" i="1"/>
  <c r="AB80" i="1" s="1"/>
  <c r="AE80" i="1" s="1"/>
  <c r="AG80" i="1" s="1"/>
  <c r="Y149" i="1"/>
  <c r="AB149" i="1" s="1"/>
  <c r="AE149" i="1" s="1"/>
  <c r="AG149" i="1" s="1"/>
  <c r="Y82" i="1"/>
  <c r="AB82" i="1" s="1"/>
  <c r="AE82" i="1" s="1"/>
  <c r="AG82" i="1" s="1"/>
  <c r="AF147" i="1"/>
  <c r="AH147" i="1" s="1"/>
  <c r="AB129" i="1"/>
  <c r="AE129" i="1" s="1"/>
  <c r="AG129" i="1" s="1"/>
  <c r="Y125" i="1"/>
  <c r="AB125" i="1" s="1"/>
  <c r="AE125" i="1" s="1"/>
  <c r="AG125" i="1" s="1"/>
  <c r="Y163" i="1"/>
  <c r="AB163" i="1" s="1"/>
  <c r="AE163" i="1" s="1"/>
  <c r="AG163" i="1" s="1"/>
  <c r="AF176" i="1"/>
  <c r="AH176" i="1" s="1"/>
  <c r="AF175" i="1"/>
  <c r="AH175" i="1" s="1"/>
  <c r="AF174" i="1"/>
  <c r="AH174" i="1" s="1"/>
  <c r="AF173" i="1"/>
  <c r="AH173" i="1" s="1"/>
  <c r="AF172" i="1"/>
  <c r="Y157" i="1"/>
  <c r="AB157" i="1" s="1"/>
  <c r="AE157" i="1" s="1"/>
  <c r="AG157" i="1" s="1"/>
  <c r="Y155" i="1"/>
  <c r="AB155" i="1" s="1"/>
  <c r="AE155" i="1" s="1"/>
  <c r="AG155" i="1" s="1"/>
  <c r="AF146" i="1"/>
  <c r="AH146" i="1" s="1"/>
  <c r="Y143" i="1"/>
  <c r="AB143" i="1" s="1"/>
  <c r="AE143" i="1" s="1"/>
  <c r="AG143" i="1" s="1"/>
  <c r="AF119" i="1"/>
  <c r="AH119" i="1" s="1"/>
  <c r="AF112" i="1"/>
  <c r="AH112" i="1" s="1"/>
  <c r="Y103" i="1"/>
  <c r="AB103" i="1" s="1"/>
  <c r="AE103" i="1" s="1"/>
  <c r="AG103" i="1" s="1"/>
  <c r="AF171" i="1"/>
  <c r="AH171" i="1" s="1"/>
  <c r="AF170" i="1"/>
  <c r="AH170" i="1" s="1"/>
  <c r="AF169" i="1"/>
  <c r="AH169" i="1" s="1"/>
  <c r="AF168" i="1"/>
  <c r="AH168" i="1" s="1"/>
  <c r="Y165" i="1"/>
  <c r="AB165" i="1" s="1"/>
  <c r="AE165" i="1" s="1"/>
  <c r="AG165" i="1" s="1"/>
  <c r="Y164" i="1"/>
  <c r="AB164" i="1" s="1"/>
  <c r="AE164" i="1" s="1"/>
  <c r="AG164" i="1" s="1"/>
  <c r="Y156" i="1"/>
  <c r="AB156" i="1" s="1"/>
  <c r="AE156" i="1" s="1"/>
  <c r="AG156" i="1" s="1"/>
  <c r="Y148" i="1"/>
  <c r="AB148" i="1" s="1"/>
  <c r="AE148" i="1" s="1"/>
  <c r="AG148" i="1" s="1"/>
  <c r="Y144" i="1"/>
  <c r="AB144" i="1" s="1"/>
  <c r="AE144" i="1" s="1"/>
  <c r="AG144" i="1" s="1"/>
  <c r="Y138" i="1"/>
  <c r="AB138" i="1" s="1"/>
  <c r="AE138" i="1" s="1"/>
  <c r="AG138" i="1" s="1"/>
  <c r="Y131" i="1"/>
  <c r="AB131" i="1" s="1"/>
  <c r="AE131" i="1" s="1"/>
  <c r="AG131" i="1" s="1"/>
  <c r="AI131" i="1" s="1"/>
  <c r="AF83" i="1"/>
  <c r="AH83" i="1" s="1"/>
  <c r="AF77" i="1"/>
  <c r="AH77" i="1" s="1"/>
  <c r="AF58" i="1"/>
  <c r="AH58" i="1" s="1"/>
  <c r="AF56" i="1"/>
  <c r="AH56" i="1" s="1"/>
  <c r="AF41" i="1"/>
  <c r="AH41" i="1" s="1"/>
  <c r="AF40" i="1"/>
  <c r="AH40" i="1" s="1"/>
  <c r="AF36" i="1"/>
  <c r="AH36" i="1" s="1"/>
  <c r="Y25" i="1"/>
  <c r="AB25" i="1" s="1"/>
  <c r="AE25" i="1" s="1"/>
  <c r="AG25" i="1" s="1"/>
  <c r="Y24" i="1"/>
  <c r="AB24" i="1" s="1"/>
  <c r="AE24" i="1" s="1"/>
  <c r="AG24" i="1" s="1"/>
  <c r="Y23" i="1"/>
  <c r="AB23" i="1" s="1"/>
  <c r="AE23" i="1" s="1"/>
  <c r="AG23" i="1" s="1"/>
  <c r="Y22" i="1"/>
  <c r="AB22" i="1" s="1"/>
  <c r="AE22" i="1" s="1"/>
  <c r="AG22" i="1" s="1"/>
  <c r="Y21" i="1"/>
  <c r="AB21" i="1" s="1"/>
  <c r="AE21" i="1" s="1"/>
  <c r="AG21" i="1" s="1"/>
  <c r="Y20" i="1"/>
  <c r="AB20" i="1" s="1"/>
  <c r="AE20" i="1" s="1"/>
  <c r="AG20" i="1" s="1"/>
  <c r="Y19" i="1"/>
  <c r="AB19" i="1" s="1"/>
  <c r="AE19" i="1" s="1"/>
  <c r="AG19" i="1" s="1"/>
  <c r="Y18" i="1"/>
  <c r="AB18" i="1" s="1"/>
  <c r="AE18" i="1" s="1"/>
  <c r="AG18" i="1" s="1"/>
  <c r="Y17" i="1"/>
  <c r="AB17" i="1" s="1"/>
  <c r="AE17" i="1" s="1"/>
  <c r="AG17" i="1" s="1"/>
  <c r="Y16" i="1"/>
  <c r="AB16" i="1" s="1"/>
  <c r="AE16" i="1" s="1"/>
  <c r="AG16" i="1" s="1"/>
  <c r="Y15" i="1"/>
  <c r="AB15" i="1" s="1"/>
  <c r="AE15" i="1" s="1"/>
  <c r="AG15" i="1" s="1"/>
  <c r="Y161" i="1"/>
  <c r="AB161" i="1" s="1"/>
  <c r="AE161" i="1" s="1"/>
  <c r="AG161" i="1" s="1"/>
  <c r="AF156" i="1"/>
  <c r="AH156" i="1" s="1"/>
  <c r="Y154" i="1"/>
  <c r="AB154" i="1" s="1"/>
  <c r="AE154" i="1" s="1"/>
  <c r="AG154" i="1" s="1"/>
  <c r="AF148" i="1"/>
  <c r="AH148" i="1" s="1"/>
  <c r="AF144" i="1"/>
  <c r="AH144" i="1" s="1"/>
  <c r="Y142" i="1"/>
  <c r="AB142" i="1" s="1"/>
  <c r="AE142" i="1" s="1"/>
  <c r="AG142" i="1" s="1"/>
  <c r="AF138" i="1"/>
  <c r="AH138" i="1" s="1"/>
  <c r="Y136" i="1"/>
  <c r="AB136" i="1" s="1"/>
  <c r="AE136" i="1" s="1"/>
  <c r="AG136" i="1" s="1"/>
  <c r="AF129" i="1"/>
  <c r="AH129" i="1" s="1"/>
  <c r="AF128" i="1"/>
  <c r="AH128" i="1" s="1"/>
  <c r="AF127" i="1"/>
  <c r="AH127" i="1" s="1"/>
  <c r="AF107" i="1"/>
  <c r="AH107" i="1" s="1"/>
  <c r="AF106" i="1"/>
  <c r="AH106" i="1" s="1"/>
  <c r="Y102" i="1"/>
  <c r="AB102" i="1" s="1"/>
  <c r="AE102" i="1" s="1"/>
  <c r="AG102" i="1" s="1"/>
  <c r="AF81" i="1"/>
  <c r="AH81" i="1" s="1"/>
  <c r="AF80" i="1"/>
  <c r="AH80" i="1" s="1"/>
  <c r="AF79" i="1"/>
  <c r="AH79" i="1" s="1"/>
  <c r="AF74" i="1"/>
  <c r="AH74" i="1" s="1"/>
  <c r="Y66" i="1"/>
  <c r="AB66" i="1" s="1"/>
  <c r="AE66" i="1" s="1"/>
  <c r="AG66" i="1" s="1"/>
  <c r="AF26" i="1"/>
  <c r="AH26" i="1" s="1"/>
  <c r="AF163" i="1"/>
  <c r="AH163" i="1" s="1"/>
  <c r="Y153" i="1"/>
  <c r="AB153" i="1" s="1"/>
  <c r="AE153" i="1" s="1"/>
  <c r="AG153" i="1" s="1"/>
  <c r="Y146" i="1"/>
  <c r="AB146" i="1" s="1"/>
  <c r="AE146" i="1" s="1"/>
  <c r="AG146" i="1" s="1"/>
  <c r="Y135" i="1"/>
  <c r="AB135" i="1" s="1"/>
  <c r="AE135" i="1" s="1"/>
  <c r="AG135" i="1" s="1"/>
  <c r="Y121" i="1"/>
  <c r="AB121" i="1" s="1"/>
  <c r="AE121" i="1" s="1"/>
  <c r="AG121" i="1" s="1"/>
  <c r="Y98" i="1"/>
  <c r="AB98" i="1" s="1"/>
  <c r="AE98" i="1" s="1"/>
  <c r="AG98" i="1" s="1"/>
  <c r="AF50" i="1"/>
  <c r="AH50" i="1" s="1"/>
  <c r="AF49" i="1"/>
  <c r="AH49" i="1" s="1"/>
  <c r="AF48" i="1"/>
  <c r="AH48" i="1" s="1"/>
  <c r="AF46" i="1"/>
  <c r="AH46" i="1" s="1"/>
  <c r="AF25" i="1"/>
  <c r="AH25" i="1" s="1"/>
  <c r="AF24" i="1"/>
  <c r="AH24" i="1" s="1"/>
  <c r="AF23" i="1"/>
  <c r="AF21" i="1"/>
  <c r="AH21" i="1" s="1"/>
  <c r="AF20" i="1"/>
  <c r="AH20" i="1" s="1"/>
  <c r="AF19" i="1"/>
  <c r="AH19" i="1" s="1"/>
  <c r="AF17" i="1"/>
  <c r="AH17" i="1" s="1"/>
  <c r="Y4" i="1"/>
  <c r="AB4" i="1" s="1"/>
  <c r="AE4" i="1" s="1"/>
  <c r="AG4" i="1" s="1"/>
  <c r="Y3" i="1"/>
  <c r="AB3" i="1" s="1"/>
  <c r="AE3" i="1" s="1"/>
  <c r="AG3" i="1" s="1"/>
  <c r="AF164" i="1"/>
  <c r="AH164" i="1" s="1"/>
  <c r="AF161" i="1"/>
  <c r="AH161" i="1" s="1"/>
  <c r="AF154" i="1"/>
  <c r="AH154" i="1" s="1"/>
  <c r="AF142" i="1"/>
  <c r="AH142" i="1" s="1"/>
  <c r="AF136" i="1"/>
  <c r="AH136" i="1" s="1"/>
  <c r="Y110" i="1"/>
  <c r="AB110" i="1" s="1"/>
  <c r="AE110" i="1" s="1"/>
  <c r="AG110" i="1" s="1"/>
  <c r="AF104" i="1"/>
  <c r="AH104" i="1" s="1"/>
  <c r="Y62" i="1"/>
  <c r="AB62" i="1" s="1"/>
  <c r="AE62" i="1" s="1"/>
  <c r="AG62" i="1" s="1"/>
  <c r="AF103" i="1"/>
  <c r="AH103" i="1" s="1"/>
  <c r="AF102" i="1"/>
  <c r="AH102" i="1" s="1"/>
  <c r="AF99" i="1"/>
  <c r="AH99" i="1" s="1"/>
  <c r="Y75" i="1"/>
  <c r="AB75" i="1" s="1"/>
  <c r="AE75" i="1" s="1"/>
  <c r="AG75" i="1" s="1"/>
  <c r="AF66" i="1"/>
  <c r="AH66" i="1" s="1"/>
  <c r="AF64" i="1"/>
  <c r="AH64" i="1" s="1"/>
  <c r="AF14" i="1"/>
  <c r="AH14" i="1" s="1"/>
  <c r="AF13" i="1"/>
  <c r="AH13" i="1" s="1"/>
  <c r="AF12" i="1"/>
  <c r="AH12" i="1" s="1"/>
  <c r="AF11" i="1"/>
  <c r="AH11" i="1" s="1"/>
  <c r="AF10" i="1"/>
  <c r="AH10" i="1" s="1"/>
  <c r="AF9" i="1"/>
  <c r="AH9" i="1" s="1"/>
  <c r="AF7" i="1"/>
  <c r="AH7" i="1" s="1"/>
  <c r="AF6" i="1"/>
  <c r="AH6" i="1" s="1"/>
  <c r="AF5" i="1"/>
  <c r="AH5" i="1" s="1"/>
  <c r="AF165" i="1"/>
  <c r="AH165" i="1" s="1"/>
  <c r="Y126" i="1"/>
  <c r="AB126" i="1" s="1"/>
  <c r="AE126" i="1" s="1"/>
  <c r="AG126" i="1" s="1"/>
  <c r="AF166" i="1"/>
  <c r="AH166" i="1" s="1"/>
  <c r="Y84" i="1"/>
  <c r="AB84" i="1" s="1"/>
  <c r="AE84" i="1" s="1"/>
  <c r="AG84" i="1" s="1"/>
  <c r="Y77" i="1"/>
  <c r="AB77" i="1" s="1"/>
  <c r="AE77" i="1" s="1"/>
  <c r="AG77" i="1" s="1"/>
  <c r="AB71" i="1"/>
  <c r="AE71" i="1" s="1"/>
  <c r="AG71" i="1" s="1"/>
  <c r="AF75" i="1"/>
  <c r="AH75" i="1" s="1"/>
  <c r="Y86" i="1"/>
  <c r="AB86" i="1" s="1"/>
  <c r="AE86" i="1" s="1"/>
  <c r="AG86" i="1" s="1"/>
  <c r="AF69" i="1"/>
  <c r="AH69" i="1" s="1"/>
  <c r="AF65" i="1"/>
  <c r="AH65" i="1" s="1"/>
  <c r="AF61" i="1"/>
  <c r="AH61" i="1" s="1"/>
  <c r="AF57" i="1"/>
  <c r="AH57" i="1" s="1"/>
  <c r="AF47" i="1"/>
  <c r="AH47" i="1" s="1"/>
  <c r="AF76" i="1"/>
  <c r="AH76" i="1" s="1"/>
  <c r="AB45" i="1"/>
  <c r="AE45" i="1" s="1"/>
  <c r="AG45" i="1" s="1"/>
  <c r="AF71" i="1"/>
  <c r="AH71" i="1" s="1"/>
  <c r="AF67" i="1"/>
  <c r="AH67" i="1" s="1"/>
  <c r="AF63" i="1"/>
  <c r="AH63" i="1" s="1"/>
  <c r="AF59" i="1"/>
  <c r="AH59" i="1" s="1"/>
  <c r="AF55" i="1"/>
  <c r="AH55" i="1" s="1"/>
  <c r="AF43" i="1"/>
  <c r="AH43" i="1" s="1"/>
  <c r="AF38" i="1"/>
  <c r="AH38" i="1" s="1"/>
  <c r="AF18" i="1"/>
  <c r="AH18" i="1" s="1"/>
  <c r="AF37" i="1"/>
  <c r="AH37" i="1" s="1"/>
  <c r="AF33" i="1"/>
  <c r="AH33" i="1" s="1"/>
  <c r="AF30" i="1"/>
  <c r="AH30" i="1" s="1"/>
  <c r="AF29" i="1"/>
  <c r="AH29" i="1" s="1"/>
  <c r="AF16" i="1"/>
  <c r="AH16" i="1" s="1"/>
  <c r="AF45" i="1"/>
  <c r="AH45" i="1" s="1"/>
  <c r="AF42" i="1"/>
  <c r="AH42" i="1" s="1"/>
  <c r="AF32" i="1"/>
  <c r="AH32" i="1" s="1"/>
  <c r="AF27" i="1"/>
  <c r="AH27" i="1" s="1"/>
  <c r="AF15" i="1"/>
  <c r="AH15" i="1" s="1"/>
  <c r="AF8" i="1"/>
  <c r="AH8" i="1" s="1"/>
  <c r="AF44" i="1"/>
  <c r="AH44" i="1" s="1"/>
  <c r="AF39" i="1"/>
  <c r="AH39" i="1" s="1"/>
  <c r="AF35" i="1"/>
  <c r="AH35" i="1" s="1"/>
  <c r="AF31" i="1"/>
  <c r="AH31" i="1" s="1"/>
  <c r="AB30" i="1"/>
  <c r="AE30" i="1" s="1"/>
  <c r="AG30" i="1" s="1"/>
  <c r="AF22" i="1"/>
  <c r="AH22" i="1" s="1"/>
  <c r="AF3" i="1"/>
  <c r="AH3" i="1" s="1"/>
  <c r="AI54" i="1" l="1"/>
  <c r="AI2" i="1"/>
  <c r="AI117" i="1"/>
  <c r="AI137" i="1"/>
  <c r="AI159" i="1"/>
  <c r="AI126" i="1"/>
  <c r="AI86" i="1"/>
  <c r="AI143" i="1"/>
  <c r="AI105" i="1"/>
  <c r="AI120" i="1"/>
  <c r="AI77" i="1"/>
  <c r="AI132" i="1"/>
  <c r="AI70" i="1"/>
  <c r="AI130" i="1"/>
  <c r="AI121" i="1"/>
  <c r="AI123" i="1"/>
  <c r="AI144" i="1"/>
  <c r="AH172" i="1"/>
  <c r="AI172" i="1" s="1"/>
  <c r="AI125" i="1"/>
  <c r="AH23" i="1"/>
  <c r="AI23" i="1" s="1"/>
  <c r="AI66" i="1"/>
  <c r="AH115" i="1"/>
  <c r="AI115" i="1" s="1"/>
  <c r="AI21" i="1"/>
  <c r="AI58" i="1"/>
  <c r="AI152" i="1"/>
  <c r="AI110" i="1"/>
  <c r="AI98" i="1"/>
  <c r="AI96" i="1"/>
  <c r="AI165" i="1"/>
  <c r="AI141" i="1"/>
  <c r="AI82" i="1"/>
  <c r="AI48" i="1"/>
  <c r="AI124" i="1"/>
  <c r="AI161" i="1"/>
  <c r="AI20" i="1"/>
  <c r="AI80" i="1"/>
  <c r="AI27" i="1"/>
  <c r="AI78" i="1"/>
  <c r="AI6" i="1"/>
  <c r="AI13" i="1"/>
  <c r="AI93" i="1"/>
  <c r="AI169" i="1"/>
  <c r="AI4" i="1"/>
  <c r="AI17" i="1"/>
  <c r="AI50" i="1"/>
  <c r="AI63" i="1"/>
  <c r="AI40" i="1"/>
  <c r="AI18" i="1"/>
  <c r="AI119" i="1"/>
  <c r="AI65" i="1"/>
  <c r="AI75" i="1"/>
  <c r="AI16" i="1"/>
  <c r="AI146" i="1"/>
  <c r="AI162" i="1"/>
  <c r="AI73" i="1"/>
  <c r="AI43" i="1"/>
  <c r="AI91" i="1"/>
  <c r="AI7" i="1"/>
  <c r="AI94" i="1"/>
  <c r="AI171" i="1"/>
  <c r="AI67" i="1"/>
  <c r="AI168" i="1"/>
  <c r="AI61" i="1"/>
  <c r="AI56" i="1"/>
  <c r="AI173" i="1"/>
  <c r="AI113" i="1"/>
  <c r="AI8" i="1"/>
  <c r="AI14" i="1"/>
  <c r="AI106" i="1"/>
  <c r="AI57" i="1"/>
  <c r="AI89" i="1"/>
  <c r="AI109" i="1"/>
  <c r="AI37" i="1"/>
  <c r="AI164" i="1"/>
  <c r="AI39" i="1"/>
  <c r="AI38" i="1"/>
  <c r="AI140" i="1"/>
  <c r="AI9" i="1"/>
  <c r="AI95" i="1"/>
  <c r="AI29" i="1"/>
  <c r="AI28" i="1"/>
  <c r="AI49" i="1"/>
  <c r="AI122" i="1"/>
  <c r="AI154" i="1"/>
  <c r="AI150" i="1"/>
  <c r="AI24" i="1"/>
  <c r="AI149" i="1"/>
  <c r="AI166" i="1"/>
  <c r="AI176" i="1"/>
  <c r="AI19" i="1"/>
  <c r="AI138" i="1"/>
  <c r="AI157" i="1"/>
  <c r="AI64" i="1"/>
  <c r="AI10" i="1"/>
  <c r="AI83" i="1"/>
  <c r="AI118" i="1"/>
  <c r="AI175" i="1"/>
  <c r="AI108" i="1"/>
  <c r="AI69" i="1"/>
  <c r="AI34" i="1"/>
  <c r="AI33" i="1"/>
  <c r="AI60" i="1"/>
  <c r="AI92" i="1"/>
  <c r="AI100" i="1"/>
  <c r="AI174" i="1"/>
  <c r="AI47" i="1"/>
  <c r="AI136" i="1"/>
  <c r="AI26" i="1"/>
  <c r="AI145" i="1"/>
  <c r="AI128" i="1"/>
  <c r="AI31" i="1"/>
  <c r="AI87" i="1"/>
  <c r="AI104" i="1"/>
  <c r="AI41" i="1"/>
  <c r="AI112" i="1"/>
  <c r="AI167" i="1"/>
  <c r="AI53" i="1"/>
  <c r="AI25" i="1"/>
  <c r="AI72" i="1"/>
  <c r="AI36" i="1"/>
  <c r="AI102" i="1"/>
  <c r="AI148" i="1"/>
  <c r="AI103" i="1"/>
  <c r="AI101" i="1"/>
  <c r="AI52" i="1"/>
  <c r="AI99" i="1"/>
  <c r="AI11" i="1"/>
  <c r="AI90" i="1"/>
  <c r="AI127" i="1"/>
  <c r="AI55" i="1"/>
  <c r="AI160" i="1"/>
  <c r="AI74" i="1"/>
  <c r="AI111" i="1"/>
  <c r="AI44" i="1"/>
  <c r="AI71" i="1"/>
  <c r="AI45" i="1"/>
  <c r="AI142" i="1"/>
  <c r="AI15" i="1"/>
  <c r="AI22" i="1"/>
  <c r="AI156" i="1"/>
  <c r="AI170" i="1"/>
  <c r="AI76" i="1"/>
  <c r="AI79" i="1"/>
  <c r="AI5" i="1"/>
  <c r="AI12" i="1"/>
  <c r="AI134" i="1"/>
  <c r="AI59" i="1"/>
  <c r="AI68" i="1"/>
  <c r="AI46" i="1"/>
  <c r="AI35" i="1"/>
  <c r="AI62" i="1"/>
  <c r="AI153" i="1"/>
  <c r="AI32" i="1"/>
  <c r="AI42" i="1"/>
  <c r="AI30" i="1"/>
  <c r="AI84" i="1"/>
  <c r="AI3" i="1"/>
  <c r="AI129" i="1"/>
  <c r="AI107" i="1"/>
  <c r="AI114" i="1"/>
  <c r="AI133" i="1"/>
  <c r="AI139" i="1"/>
  <c r="AI158" i="1"/>
  <c r="AI97" i="1"/>
  <c r="AI85" i="1"/>
  <c r="AI51" i="1"/>
  <c r="AI163" i="1"/>
  <c r="AI147" i="1"/>
  <c r="AI135" i="1"/>
  <c r="AI155" i="1"/>
  <c r="AI81" i="1"/>
  <c r="AI116" i="1"/>
</calcChain>
</file>

<file path=xl/sharedStrings.xml><?xml version="1.0" encoding="utf-8"?>
<sst xmlns="http://schemas.openxmlformats.org/spreadsheetml/2006/main" count="560" uniqueCount="51">
  <si>
    <t>chamber</t>
  </si>
  <si>
    <t>datetimeFM</t>
  </si>
  <si>
    <t>T_treatment</t>
  </si>
  <si>
    <t>Water_treatment</t>
  </si>
  <si>
    <t>totalCO2_ref_flow</t>
  </si>
  <si>
    <t>VPDmol</t>
  </si>
  <si>
    <t>xi</t>
  </si>
  <si>
    <t>C01</t>
  </si>
  <si>
    <t>ambient</t>
  </si>
  <si>
    <t>drydown</t>
  </si>
  <si>
    <t>C02</t>
  </si>
  <si>
    <t>warmed</t>
  </si>
  <si>
    <t>control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</si>
  <si>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</si>
  <si>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</si>
  <si>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</si>
  <si>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</si>
  <si>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</si>
  <si>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</si>
  <si>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</si>
  <si>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</si>
  <si>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</si>
  <si>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</si>
  <si>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E_mol.m2.s</t>
  </si>
  <si>
    <t>A_mumol.m2.s</t>
  </si>
  <si>
    <t>gsc_mol.m2.s</t>
  </si>
  <si>
    <t>CO2inAmb_ppm</t>
  </si>
  <si>
    <t>CO2out_ppm</t>
  </si>
  <si>
    <t>Ci_ppm</t>
  </si>
  <si>
    <t>CO2inTotal_ppm</t>
  </si>
  <si>
    <t>del13C_CO2_total</t>
  </si>
  <si>
    <t>Ci.Ca</t>
  </si>
  <si>
    <t>DELTAi_permil</t>
  </si>
  <si>
    <t>DELTAobs_permil</t>
  </si>
  <si>
    <t>gmes_mol.m2.s</t>
  </si>
  <si>
    <t>leafArea_m2</t>
  </si>
  <si>
    <t>totalCO2_ppm</t>
  </si>
  <si>
    <t>Corrdel13C_Avg_permil</t>
  </si>
  <si>
    <t>totalCO2_ref_ppm</t>
  </si>
  <si>
    <t>Corrdel13C_Avg_ref_permil</t>
  </si>
  <si>
    <t>FluxH2O_mol.s</t>
  </si>
  <si>
    <t>FluxCO2_mmol.s</t>
  </si>
  <si>
    <t>CO2Injection_mmol.s</t>
  </si>
  <si>
    <t>H2Oin_mol.s</t>
  </si>
  <si>
    <t>H2Oout_mol.s</t>
  </si>
  <si>
    <t>CO2in_mmol.s</t>
  </si>
  <si>
    <t>CO2out_mmol.s</t>
  </si>
  <si>
    <t>Air_in_stdL.s</t>
  </si>
  <si>
    <t>Air_out_stdL.s</t>
  </si>
  <si>
    <t>VPDair_kPa</t>
  </si>
  <si>
    <t>del13C_CO2_inj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</si>
</sst>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33" borderId="0" xfId="0" applyFill="1"/>
    <xf numFmtId="170" fontId="0" fillId="33" borderId="0" xfId="0" applyNumberFormat="1" applyFill="1"/>
    <xf numFmtId="169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170" fontId="0" fillId="36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6"/>
  <sheetViews>
    <sheetView tabSelected="1" topLeftCell="U1" workbookViewId="0">
      <selection activeCell="AJ1" sqref="AJ1"/>
    </sheetView>
  </sheetViews>
  <sheetFormatPr baseColWidth="10" defaultRowHeight="14.4" x14ac:dyDescent="0.3"/>
  <cols>
    <col min="4" max="4" width="13.33203125" bestFit="1" customWidth="1"/>
    <col min="6" max="6" width="12.88671875" bestFit="1" customWidth="1"/>
    <col min="7" max="7" width="20.21875" bestFit="1" customWidth="1"/>
    <col min="8" max="8" width="16.33203125" bestFit="1" customWidth="1"/>
    <col min="9" max="9" width="23.6640625" bestFit="1" customWidth="1"/>
    <col min="10" max="10" width="13.88671875" style="9" bestFit="1" customWidth="1"/>
    <col min="11" max="11" width="13.21875" bestFit="1" customWidth="1"/>
    <col min="12" max="12" width="14.6640625" bestFit="1" customWidth="1"/>
    <col min="13" max="13" width="18.6640625" bestFit="1" customWidth="1"/>
    <col min="14" max="14" width="12" bestFit="1" customWidth="1"/>
    <col min="15" max="15" width="12.77734375" bestFit="1" customWidth="1"/>
    <col min="16" max="16" width="12.88671875" bestFit="1" customWidth="1"/>
    <col min="17" max="17" width="14.21875" bestFit="1" customWidth="1"/>
    <col min="21" max="21" width="16.44140625" bestFit="1" customWidth="1"/>
    <col min="24" max="24" width="7.5546875" customWidth="1"/>
    <col min="25" max="25" width="12.109375" bestFit="1" customWidth="1"/>
    <col min="26" max="26" width="14.109375" customWidth="1"/>
    <col min="27" max="27" width="11.5546875" customWidth="1"/>
    <col min="28" max="28" width="7.109375" customWidth="1"/>
    <col min="29" max="29" width="14.6640625" customWidth="1"/>
    <col min="30" max="30" width="15.88671875" customWidth="1"/>
    <col min="31" max="32" width="11.5546875" customWidth="1"/>
    <col min="33" max="33" width="12.77734375" customWidth="1"/>
    <col min="34" max="34" width="15.21875" customWidth="1"/>
    <col min="35" max="35" width="13.77734375" bestFit="1" customWidth="1"/>
  </cols>
  <sheetData>
    <row r="1" spans="1:35" x14ac:dyDescent="0.3">
      <c r="A1" t="s">
        <v>0</v>
      </c>
      <c r="B1" t="s">
        <v>2</v>
      </c>
      <c r="C1" t="s">
        <v>3</v>
      </c>
      <c r="D1" t="s">
        <v>1</v>
      </c>
      <c r="E1" s="8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10" t="s">
        <v>50</v>
      </c>
      <c r="K1" s="7" t="s">
        <v>40</v>
      </c>
      <c r="L1" s="7" t="s">
        <v>41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  <c r="T1" s="7" t="s">
        <v>49</v>
      </c>
      <c r="U1" s="9" t="s">
        <v>4</v>
      </c>
      <c r="V1" s="9" t="s">
        <v>23</v>
      </c>
      <c r="W1" s="9" t="s">
        <v>24</v>
      </c>
      <c r="X1" s="9" t="s">
        <v>5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6</v>
      </c>
      <c r="AG1" s="9" t="s">
        <v>32</v>
      </c>
      <c r="AH1" s="9" t="s">
        <v>33</v>
      </c>
      <c r="AI1" s="9" t="s">
        <v>34</v>
      </c>
    </row>
    <row r="2" spans="1:35" x14ac:dyDescent="0.3">
      <c r="A2" t="s">
        <v>7</v>
      </c>
      <c r="B2" t="s">
        <v>8</v>
      </c>
      <c r="C2" t="s">
        <v>9</v>
      </c>
      <c r="D2" s="1">
        <v>41721.364583333336</v>
      </c>
      <c r="E2" s="8">
        <v>17.626333382779201</v>
      </c>
      <c r="F2" s="5">
        <v>483.59955413660799</v>
      </c>
      <c r="G2" s="6">
        <v>-10.749895</v>
      </c>
      <c r="H2" s="5">
        <v>442.35687483672598</v>
      </c>
      <c r="I2" s="6">
        <v>-9.8656577500000004</v>
      </c>
      <c r="J2" s="11">
        <v>-31.9</v>
      </c>
      <c r="K2" s="7">
        <v>9.9951308220624906E-3</v>
      </c>
      <c r="L2" s="7">
        <v>9.4032511115074199E-2</v>
      </c>
      <c r="M2" s="7">
        <v>8.6130246520042406E-2</v>
      </c>
      <c r="N2" s="7">
        <v>6.0935579240322096E-3</v>
      </c>
      <c r="O2" s="7">
        <v>6.2970272265374704E-3</v>
      </c>
      <c r="P2" s="7">
        <v>0.118703402578831</v>
      </c>
      <c r="Q2" s="7">
        <v>0.119967810809612</v>
      </c>
      <c r="R2" s="7">
        <v>6.3611392974853498</v>
      </c>
      <c r="S2" s="7">
        <v>6.3656969070434597</v>
      </c>
      <c r="T2" s="7">
        <v>0.36009245914629401</v>
      </c>
      <c r="U2">
        <f>H2*R2/(1000*22.4)</f>
        <v>0.12562025446592437</v>
      </c>
      <c r="V2">
        <f>K2/E2</f>
        <v>5.6705672161106748E-4</v>
      </c>
      <c r="W2">
        <f>L2*1000/E2</f>
        <v>5.334774344330925</v>
      </c>
      <c r="X2">
        <f>T2/101.3</f>
        <v>3.5547133183247187E-3</v>
      </c>
      <c r="Y2">
        <f>V2/(X2*1.6)</f>
        <v>9.9701556572766137E-2</v>
      </c>
      <c r="Z2" s="3">
        <f>P2*1000*22.4/R2</f>
        <v>417.99999865070367</v>
      </c>
      <c r="AA2" s="3">
        <f>Q2*1000*22.4/S2</f>
        <v>422.15000201500516</v>
      </c>
      <c r="AB2" s="3">
        <f>((Y2-0.5*V2)*AA2-W2)/(Y2+0.5*V2)</f>
        <v>366.40011347707946</v>
      </c>
      <c r="AC2" s="3">
        <f>(P2+M2)*1000*22.4/R2</f>
        <v>721.29747915260646</v>
      </c>
      <c r="AD2" s="2">
        <f>(U2*I2+M2*J2)/(U2+M2)</f>
        <v>-18.828202447947415</v>
      </c>
      <c r="AE2" s="2">
        <f>AB2/AA2</f>
        <v>0.8679382014169833</v>
      </c>
      <c r="AF2" s="2">
        <f>AC2/(AC2-AA2)</f>
        <v>2.4111768752133762</v>
      </c>
      <c r="AG2" s="2">
        <f>4.4+(30-4.4)*AE2</f>
        <v>26.619217956274774</v>
      </c>
      <c r="AH2">
        <f>(AF2*(G2-AD2))/(1000+G2-AF2*(G2-AD2))</f>
        <v>2.0085371182145782E-2</v>
      </c>
      <c r="AI2">
        <f>W2*(30-1.8)/((AG2-AH2*1000)*AA2)</f>
        <v>5.4541794281076271E-2</v>
      </c>
    </row>
    <row r="3" spans="1:35" x14ac:dyDescent="0.3">
      <c r="A3" t="s">
        <v>7</v>
      </c>
      <c r="B3" t="s">
        <v>8</v>
      </c>
      <c r="C3" t="s">
        <v>9</v>
      </c>
      <c r="D3" s="1">
        <v>41721.375</v>
      </c>
      <c r="E3" s="8">
        <v>17.626333382779201</v>
      </c>
      <c r="F3" s="5">
        <v>467.70496386203899</v>
      </c>
      <c r="G3" s="6">
        <v>-10.2153666666667</v>
      </c>
      <c r="H3" s="5">
        <v>435.60234545076997</v>
      </c>
      <c r="I3" s="6">
        <v>-9.5785619999999998</v>
      </c>
      <c r="J3" s="11">
        <v>-31.9</v>
      </c>
      <c r="K3" s="7">
        <v>5.7416697964072201E-3</v>
      </c>
      <c r="L3" s="7">
        <v>8.9466884732246399E-2</v>
      </c>
      <c r="M3" s="7">
        <v>8.8891990482807201E-2</v>
      </c>
      <c r="N3" s="7">
        <v>5.9607932344079E-3</v>
      </c>
      <c r="O3" s="7">
        <v>6.0982303693890598E-3</v>
      </c>
      <c r="P3" s="7">
        <v>0.117238812148571</v>
      </c>
      <c r="Q3" s="7">
        <v>0.119806736707687</v>
      </c>
      <c r="R3" s="7">
        <v>6.3896579742431596</v>
      </c>
      <c r="S3" s="7">
        <v>6.3927364349365199</v>
      </c>
      <c r="T3" s="7">
        <v>0.41912570367569502</v>
      </c>
      <c r="U3">
        <f>H3*R3/(1000*22.4)</f>
        <v>0.12425669643788105</v>
      </c>
      <c r="V3">
        <f>K3/E3</f>
        <v>3.257438556118988E-4</v>
      </c>
      <c r="W3">
        <f>L3*1000/E3</f>
        <v>5.0757513085310695</v>
      </c>
      <c r="X3">
        <f>T3/101.3</f>
        <v>4.1374699276968911E-3</v>
      </c>
      <c r="Y3">
        <f>V3/(X3*1.6)</f>
        <v>4.9206378128472436E-2</v>
      </c>
      <c r="Z3" s="3">
        <f>P3*1000*22.4/R3</f>
        <v>410.99999447764679</v>
      </c>
      <c r="AA3" s="3">
        <f>Q3*1000*22.4/S3</f>
        <v>419.80002297386091</v>
      </c>
      <c r="AB3" s="3">
        <f>((Y3-0.5*V3)*AA3-W3)/(Y3+0.5*V3)</f>
        <v>314.21813585468124</v>
      </c>
      <c r="AC3" s="3">
        <f>(P3+M3)*1000*22.4/R3</f>
        <v>722.62552981011208</v>
      </c>
      <c r="AD3" s="2">
        <f>(U3*I3+M3*J3)/(U3+M3)</f>
        <v>-18.887542894622552</v>
      </c>
      <c r="AE3" s="2">
        <f>AB3/AA3</f>
        <v>0.74849480385627853</v>
      </c>
      <c r="AF3" s="2">
        <f>AC3/(AC3-AA3)</f>
        <v>2.3862769598231437</v>
      </c>
      <c r="AG3" s="2">
        <f>4.4+(30-4.4)*AE3</f>
        <v>23.56146697872073</v>
      </c>
      <c r="AH3">
        <f>(AF3*(G3-AD3))/(1000+G3-AF3*(G3-AD3))</f>
        <v>2.1354265730393177E-2</v>
      </c>
      <c r="AI3">
        <f>W3*(30-1.8)/((AG3-AH3*1000)*AA3)</f>
        <v>0.15447743600286135</v>
      </c>
    </row>
    <row r="4" spans="1:35" x14ac:dyDescent="0.3">
      <c r="A4" t="s">
        <v>7</v>
      </c>
      <c r="B4" t="s">
        <v>8</v>
      </c>
      <c r="C4" t="s">
        <v>9</v>
      </c>
      <c r="D4" s="1">
        <v>41721.395833333336</v>
      </c>
      <c r="E4" s="8">
        <v>17.626333382779201</v>
      </c>
      <c r="F4" s="5">
        <v>429.92687371474102</v>
      </c>
      <c r="G4" s="6">
        <v>-9.0383036666666694</v>
      </c>
      <c r="H4" s="5">
        <v>424.73063253153299</v>
      </c>
      <c r="I4" s="6">
        <v>-9.6250213333333292</v>
      </c>
      <c r="J4" s="11">
        <v>-31.9</v>
      </c>
      <c r="K4" s="7">
        <v>1.5376919880509401E-2</v>
      </c>
      <c r="L4" s="7">
        <v>0.10457486659288399</v>
      </c>
      <c r="M4" s="7">
        <v>7.9070985317230197E-2</v>
      </c>
      <c r="N4" s="7">
        <v>6.3771787099540199E-3</v>
      </c>
      <c r="O4" s="7">
        <v>6.59565627574921E-3</v>
      </c>
      <c r="P4" s="7">
        <v>0.114507421851158</v>
      </c>
      <c r="Q4" s="7">
        <v>0.119646348059177</v>
      </c>
      <c r="R4" s="7">
        <v>6.4060096740722701</v>
      </c>
      <c r="S4" s="7">
        <v>6.4109034538268999</v>
      </c>
      <c r="T4" s="7">
        <v>0.51499425927926401</v>
      </c>
      <c r="U4">
        <f>H4*R4/(1000*22.4)</f>
        <v>0.12146555986034976</v>
      </c>
      <c r="V4">
        <f>K4/E4</f>
        <v>8.7238335657105742E-4</v>
      </c>
      <c r="W4">
        <f>L4*1000/E4</f>
        <v>5.9328769246503006</v>
      </c>
      <c r="X4">
        <f>T4/101.3</f>
        <v>5.0838525101605534E-3</v>
      </c>
      <c r="Y4">
        <f>V4/(X4*1.6)</f>
        <v>0.10724929505079045</v>
      </c>
      <c r="Z4" s="3">
        <f>P4*1000*22.4/R4</f>
        <v>400.39999624842937</v>
      </c>
      <c r="AA4" s="3">
        <f>Q4*1000*22.4/S4</f>
        <v>418.05000119378326</v>
      </c>
      <c r="AB4" s="3">
        <f>((Y4-0.5*V4)*AA4-W4)/(Y4+0.5*V4)</f>
        <v>359.56879839483753</v>
      </c>
      <c r="AC4" s="3">
        <f>(P4+M4)*1000*22.4/R4</f>
        <v>676.88881865447149</v>
      </c>
      <c r="AD4" s="2">
        <f>(U4*I4+M4*J4)/(U4+M4)</f>
        <v>-18.407981613884381</v>
      </c>
      <c r="AE4" s="2">
        <f>AB4/AA4</f>
        <v>0.86010954997740252</v>
      </c>
      <c r="AF4" s="2">
        <f>AC4/(AC4-AA4)</f>
        <v>2.6150977867037875</v>
      </c>
      <c r="AG4" s="2">
        <f>4.4+(30-4.4)*AE4</f>
        <v>26.418804479421503</v>
      </c>
      <c r="AH4">
        <f>(AF4*(G4-AD4))/(1000+G4-AF4*(G4-AD4))</f>
        <v>2.5352986758465222E-2</v>
      </c>
      <c r="AI4">
        <f>W4*(30-1.8)/((AG4-AH4*1000)*AA4)</f>
        <v>0.3754942419324992</v>
      </c>
    </row>
    <row r="5" spans="1:35" x14ac:dyDescent="0.3">
      <c r="A5" t="s">
        <v>7</v>
      </c>
      <c r="B5" t="s">
        <v>8</v>
      </c>
      <c r="C5" t="s">
        <v>9</v>
      </c>
      <c r="D5" s="1">
        <v>41721.416666666664</v>
      </c>
      <c r="E5" s="8">
        <v>17.626333382779201</v>
      </c>
      <c r="F5" s="5">
        <v>420.33192700065001</v>
      </c>
      <c r="G5" s="6">
        <v>-9.89151633333333</v>
      </c>
      <c r="H5" s="5">
        <v>409.36955602890998</v>
      </c>
      <c r="I5" s="6">
        <v>-9.1648163333333308</v>
      </c>
      <c r="J5" s="11">
        <v>-31.9</v>
      </c>
      <c r="K5" s="7">
        <v>1.33464951068163E-2</v>
      </c>
      <c r="L5" s="7">
        <v>0.114461943507195</v>
      </c>
      <c r="M5" s="7">
        <v>0.128821685910225</v>
      </c>
      <c r="N5" s="7">
        <v>6.4178337343037102E-3</v>
      </c>
      <c r="O5" s="7">
        <v>6.5055480226874404E-3</v>
      </c>
      <c r="P5" s="7">
        <v>0.113089516758919</v>
      </c>
      <c r="Q5" s="7">
        <v>0.115139707922935</v>
      </c>
      <c r="R5" s="7">
        <v>6.4018325805664098</v>
      </c>
      <c r="S5" s="7">
        <v>6.4037976264953604</v>
      </c>
      <c r="T5" s="7">
        <v>0.63537364430434795</v>
      </c>
      <c r="U5">
        <f>H5*R5/(1000*22.4)</f>
        <v>0.11699622148561975</v>
      </c>
      <c r="V5">
        <f>K5/E5</f>
        <v>7.5719066563530049E-4</v>
      </c>
      <c r="W5">
        <f>L5*1000/E5</f>
        <v>6.4938033918627394</v>
      </c>
      <c r="X5">
        <f>T5/101.3</f>
        <v>6.2721978707240668E-3</v>
      </c>
      <c r="Y5">
        <f>V5/(X5*1.6)</f>
        <v>7.5451089996851628E-2</v>
      </c>
      <c r="Z5" s="3">
        <f>P5*1000*22.4/R5</f>
        <v>395.70000363484314</v>
      </c>
      <c r="AA5" s="3">
        <f>Q5*1000*22.4/S5</f>
        <v>402.74999428506885</v>
      </c>
      <c r="AB5" s="3">
        <f>((Y5-0.5*V5)*AA5-W5)/(Y5+0.5*V5)</f>
        <v>313.09167777534753</v>
      </c>
      <c r="AC5" s="3">
        <f>(P5+M5)*1000*22.4/R5</f>
        <v>846.44683715071312</v>
      </c>
      <c r="AD5" s="2">
        <f>(U5*I5+M5*J5)/(U5+M5)</f>
        <v>-21.079264391433263</v>
      </c>
      <c r="AE5" s="2">
        <f>AB5/AA5</f>
        <v>0.77738468583003717</v>
      </c>
      <c r="AF5" s="2">
        <f>AC5/(AC5-AA5)</f>
        <v>1.9077143566852592</v>
      </c>
      <c r="AG5" s="2">
        <f>4.4+(30-4.4)*AE5</f>
        <v>24.301047957248954</v>
      </c>
      <c r="AH5">
        <f>(AF5*(G5-AD5))/(1000+G5-AF5*(G5-AD5))</f>
        <v>2.2031160850674393E-2</v>
      </c>
      <c r="AI5">
        <f>W5*(30-1.8)/((AG5-AH5*1000)*AA5)</f>
        <v>0.20031268075086045</v>
      </c>
    </row>
    <row r="6" spans="1:35" x14ac:dyDescent="0.3">
      <c r="A6" t="s">
        <v>7</v>
      </c>
      <c r="B6" t="s">
        <v>8</v>
      </c>
      <c r="C6" t="s">
        <v>9</v>
      </c>
      <c r="D6" s="1">
        <v>41721.427083333336</v>
      </c>
      <c r="E6" s="8">
        <v>17.626333382779201</v>
      </c>
      <c r="F6" s="5">
        <v>420.33398157265401</v>
      </c>
      <c r="G6" s="6">
        <v>-10.492027500000001</v>
      </c>
      <c r="H6" s="5">
        <v>409.19185589695098</v>
      </c>
      <c r="I6" s="6">
        <v>-9.2475024999999995</v>
      </c>
      <c r="J6" s="11">
        <v>-31.9</v>
      </c>
      <c r="K6" s="7">
        <v>1.2486434541642701E-2</v>
      </c>
      <c r="L6" s="7">
        <v>0.116155214607716</v>
      </c>
      <c r="M6" s="7">
        <v>0.125504806637764</v>
      </c>
      <c r="N6" s="7">
        <v>6.2863021157681899E-3</v>
      </c>
      <c r="O6" s="7">
        <v>6.36710878461599E-3</v>
      </c>
      <c r="P6" s="7">
        <v>0.113150075078011</v>
      </c>
      <c r="Q6" s="7">
        <v>0.116213962435722</v>
      </c>
      <c r="R6" s="7">
        <v>6.4052605628967303</v>
      </c>
      <c r="S6" s="7">
        <v>6.4070706367492702</v>
      </c>
      <c r="T6" s="7">
        <v>0.73726667757517905</v>
      </c>
      <c r="U6">
        <f>H6*R6/(1000*22.4)</f>
        <v>0.11700805612657419</v>
      </c>
      <c r="V6">
        <f>K6/E6</f>
        <v>7.0839659448639818E-4</v>
      </c>
      <c r="W6">
        <f>L6*1000/E6</f>
        <v>6.5898682434543527</v>
      </c>
      <c r="X6">
        <f>T6/101.3</f>
        <v>7.2780520984716589E-3</v>
      </c>
      <c r="Y6">
        <f>V6/(X6*1.6)</f>
        <v>6.0833292419955727E-2</v>
      </c>
      <c r="Z6" s="3">
        <f>P6*1000*22.4/R6</f>
        <v>395.70001202280673</v>
      </c>
      <c r="AA6" s="3">
        <f>Q6*1000*22.4/S6</f>
        <v>406.29999357724336</v>
      </c>
      <c r="AB6" s="3">
        <f>((Y6-0.5*V6)*AA6-W6)/(Y6+0.5*V6)</f>
        <v>293.89646640806825</v>
      </c>
      <c r="AC6" s="3">
        <f>(P6+M6)*1000*22.4/R6</f>
        <v>834.6060707350415</v>
      </c>
      <c r="AD6" s="2">
        <f>(U6*I6+M6*J6)/(U6+M6)</f>
        <v>-20.970580963523044</v>
      </c>
      <c r="AE6" s="2">
        <f>AB6/AA6</f>
        <v>0.72334843970947393</v>
      </c>
      <c r="AF6" s="2">
        <f>AC6/(AC6-AA6)</f>
        <v>1.9486206599575115</v>
      </c>
      <c r="AG6" s="2">
        <f>4.4+(30-4.4)*AE6</f>
        <v>22.917720056562537</v>
      </c>
      <c r="AH6">
        <f>(AF6*(G6-AD6))/(1000+G6-AF6*(G6-AD6))</f>
        <v>2.1070015825987415E-2</v>
      </c>
      <c r="AI6">
        <f>W6*(30-1.8)/((AG6-AH6*1000)*AA6)</f>
        <v>0.24754067517042866</v>
      </c>
    </row>
    <row r="7" spans="1:35" x14ac:dyDescent="0.3">
      <c r="A7" t="s">
        <v>7</v>
      </c>
      <c r="B7" t="s">
        <v>8</v>
      </c>
      <c r="C7" t="s">
        <v>9</v>
      </c>
      <c r="D7" s="1">
        <v>41721.4375</v>
      </c>
      <c r="E7" s="8">
        <v>17.626333382779201</v>
      </c>
      <c r="F7" s="5">
        <v>415.80842560402999</v>
      </c>
      <c r="G7" s="6">
        <v>-10.7031733333333</v>
      </c>
      <c r="H7" s="5">
        <v>403.838684028964</v>
      </c>
      <c r="I7" s="6">
        <v>-9.0688626666666696</v>
      </c>
      <c r="J7" s="11">
        <v>-31.9</v>
      </c>
      <c r="K7" s="7">
        <v>1.54460603371263E-2</v>
      </c>
      <c r="L7" s="7">
        <v>0.112670205533504</v>
      </c>
      <c r="M7" s="7">
        <v>0.116485469043255</v>
      </c>
      <c r="N7" s="7">
        <v>6.2864320352673496E-3</v>
      </c>
      <c r="O7" s="7">
        <v>6.4978715963661697E-3</v>
      </c>
      <c r="P7" s="7">
        <v>0.113163806498051</v>
      </c>
      <c r="Q7" s="7">
        <v>0.11697906255722</v>
      </c>
      <c r="R7" s="7">
        <v>6.4255242347717303</v>
      </c>
      <c r="S7" s="7">
        <v>6.4302601814270002</v>
      </c>
      <c r="T7" s="7">
        <v>0.78981127364250103</v>
      </c>
      <c r="U7">
        <f>H7*R7/(1000*22.4)</f>
        <v>0.11584264514135856</v>
      </c>
      <c r="V7">
        <f>K7/E7</f>
        <v>8.7630592260424329E-4</v>
      </c>
      <c r="W7">
        <f>L7*1000/E7</f>
        <v>6.3921521899490434</v>
      </c>
      <c r="X7">
        <f>T7/101.3</f>
        <v>7.7967549224333766E-3</v>
      </c>
      <c r="Y7">
        <f>V7/(X7*1.6)</f>
        <v>7.0246045576191712E-2</v>
      </c>
      <c r="Z7" s="3">
        <f>P7*1000*22.4/R7</f>
        <v>394.49999298717051</v>
      </c>
      <c r="AA7" s="3">
        <f>Q7*1000*22.4/S7</f>
        <v>407.49999647762701</v>
      </c>
      <c r="AB7" s="3">
        <f>((Y7-0.5*V7)*AA7-W7)/(Y7+0.5*V7)</f>
        <v>312.01547532621981</v>
      </c>
      <c r="AC7" s="3">
        <f>(P7+M7)*1000*22.4/R7</f>
        <v>800.57962341620555</v>
      </c>
      <c r="AD7" s="2">
        <f>(U7*I7+M7*J7)/(U7+M7)</f>
        <v>-20.516016836527502</v>
      </c>
      <c r="AE7" s="2">
        <f>AB7/AA7</f>
        <v>0.76568215465825262</v>
      </c>
      <c r="AF7" s="2">
        <f>AC7/(AC7-AA7)</f>
        <v>2.0366856192760703</v>
      </c>
      <c r="AG7" s="2">
        <f>4.4+(30-4.4)*AE7</f>
        <v>24.001463159251266</v>
      </c>
      <c r="AH7">
        <f>(AF7*(G7-AD7))/(1000+G7-AF7*(G7-AD7))</f>
        <v>2.0618433264830552E-2</v>
      </c>
      <c r="AI7">
        <f>W7*(30-1.8)/((AG7-AH7*1000)*AA7)</f>
        <v>0.13075634429381722</v>
      </c>
    </row>
    <row r="8" spans="1:35" x14ac:dyDescent="0.3">
      <c r="A8" t="s">
        <v>7</v>
      </c>
      <c r="B8" t="s">
        <v>8</v>
      </c>
      <c r="C8" t="s">
        <v>9</v>
      </c>
      <c r="D8" s="1">
        <v>41721.510416666664</v>
      </c>
      <c r="E8" s="8">
        <v>17.626333382779201</v>
      </c>
      <c r="F8" s="5">
        <v>405.58674081814502</v>
      </c>
      <c r="G8" s="6">
        <v>-13.250303333333299</v>
      </c>
      <c r="H8" s="5">
        <v>396.37727327532502</v>
      </c>
      <c r="I8" s="6">
        <v>-9.0635986666666692</v>
      </c>
      <c r="J8" s="11">
        <v>-31.9</v>
      </c>
      <c r="K8" s="7">
        <v>1.9421149045229E-2</v>
      </c>
      <c r="L8" s="7">
        <v>9.85440239310265E-2</v>
      </c>
      <c r="M8" s="7">
        <v>8.6635999381542206E-2</v>
      </c>
      <c r="N8" s="7">
        <v>6.7063886672258403E-3</v>
      </c>
      <c r="O8" s="7">
        <v>6.7407921887934199E-3</v>
      </c>
      <c r="P8" s="7">
        <v>0.112116083502769</v>
      </c>
      <c r="Q8" s="7">
        <v>0.11566042900085401</v>
      </c>
      <c r="R8" s="7">
        <v>6.4033660888671902</v>
      </c>
      <c r="S8" s="7">
        <v>6.4041366577148402</v>
      </c>
      <c r="T8" s="7">
        <v>1.0722762014260101</v>
      </c>
      <c r="U8">
        <f>H8*R8/(1000*22.4)</f>
        <v>0.11331021384325267</v>
      </c>
      <c r="V8">
        <f>K8/E8</f>
        <v>1.10182580934293E-3</v>
      </c>
      <c r="W8">
        <f>L8*1000/E8</f>
        <v>5.5907273390904599</v>
      </c>
      <c r="X8">
        <f>T8/101.3</f>
        <v>1.0585154999269597E-2</v>
      </c>
      <c r="Y8">
        <f>V8/(X8*1.6)</f>
        <v>6.5057255268047495E-2</v>
      </c>
      <c r="Z8" s="3">
        <f>P8*1000*22.4/R8</f>
        <v>392.20001411887318</v>
      </c>
      <c r="AA8" s="3">
        <f>Q8*1000*22.4/S8</f>
        <v>404.55001947812764</v>
      </c>
      <c r="AB8" s="3">
        <f>((Y8-0.5*V8)*AA8-W8)/(Y8+0.5*V8)</f>
        <v>312.54210095447468</v>
      </c>
      <c r="AC8" s="3">
        <f>(P8+M8)*1000*22.4/R8</f>
        <v>695.26661365634573</v>
      </c>
      <c r="AD8" s="2">
        <f>(U8*I8+M8*J8)/(U8+M8)</f>
        <v>-18.958532008399857</v>
      </c>
      <c r="AE8" s="2">
        <f>AB8/AA8</f>
        <v>0.77256726215872185</v>
      </c>
      <c r="AF8" s="2">
        <f>AC8/(AC8-AA8)</f>
        <v>2.3915614986536551</v>
      </c>
      <c r="AG8" s="2">
        <f>4.4+(30-4.4)*AE8</f>
        <v>24.177721911263284</v>
      </c>
      <c r="AH8">
        <f>(AF8*(G8-AD8))/(1000+G8-AF8*(G8-AD8))</f>
        <v>1.4028986070292942E-2</v>
      </c>
      <c r="AI8">
        <f>W8*(30-1.8)/((AG8-AH8*1000)*AA8)</f>
        <v>3.8400178710864138E-2</v>
      </c>
    </row>
    <row r="9" spans="1:35" x14ac:dyDescent="0.3">
      <c r="A9" t="s">
        <v>7</v>
      </c>
      <c r="B9" t="s">
        <v>8</v>
      </c>
      <c r="C9" t="s">
        <v>9</v>
      </c>
      <c r="D9" s="1">
        <v>41721.520833333336</v>
      </c>
      <c r="E9" s="8">
        <v>17.626333382779201</v>
      </c>
      <c r="F9" s="5">
        <v>410.42127434037297</v>
      </c>
      <c r="G9" s="6">
        <v>-13.442605</v>
      </c>
      <c r="H9" s="5">
        <v>398.34044772220301</v>
      </c>
      <c r="I9" s="6">
        <v>-9.1749934999999994</v>
      </c>
      <c r="J9" s="11">
        <v>-31.9</v>
      </c>
      <c r="K9" s="7">
        <v>1.2246834114193901E-2</v>
      </c>
      <c r="L9" s="7">
        <v>0.115308173000813</v>
      </c>
      <c r="M9" s="7">
        <v>0.102068901062012</v>
      </c>
      <c r="N9" s="7">
        <v>6.4173508435487704E-3</v>
      </c>
      <c r="O9" s="7">
        <v>6.4985137432813601E-3</v>
      </c>
      <c r="P9" s="7">
        <v>0.111459627747536</v>
      </c>
      <c r="Q9" s="7">
        <v>0.113672718405724</v>
      </c>
      <c r="R9" s="7">
        <v>6.3854107856750497</v>
      </c>
      <c r="S9" s="7">
        <v>6.38722896575928</v>
      </c>
      <c r="T9" s="7">
        <v>1.3197224824201399</v>
      </c>
      <c r="U9">
        <f>H9*R9/(1000*22.4)</f>
        <v>0.11355211568107068</v>
      </c>
      <c r="V9">
        <f>K9/E9</f>
        <v>6.9480327236740957E-4</v>
      </c>
      <c r="W9">
        <f>L9*1000/E9</f>
        <v>6.5418127807266053</v>
      </c>
      <c r="X9">
        <f>T9/101.3</f>
        <v>1.3027862610267917E-2</v>
      </c>
      <c r="Y9">
        <f>V9/(X9*1.6)</f>
        <v>3.3332562540794294E-2</v>
      </c>
      <c r="Z9" s="3">
        <f>P9*1000*22.4/R9</f>
        <v>391.00000694487215</v>
      </c>
      <c r="AA9" s="3">
        <f>Q9*1000*22.4/S9</f>
        <v>398.65001019037845</v>
      </c>
      <c r="AB9" s="3">
        <f>((Y9-0.5*V9)*AA9-W9)/(Y9+0.5*V9)</f>
        <v>196.19147797503888</v>
      </c>
      <c r="AC9" s="3">
        <f>(P9+M9)*1000*22.4/R9</f>
        <v>749.0573756138109</v>
      </c>
      <c r="AD9" s="2">
        <f>(U9*I9+M9*J9)/(U9+M9)</f>
        <v>-19.932369914961608</v>
      </c>
      <c r="AE9" s="2">
        <f>AB9/AA9</f>
        <v>0.49213965373121676</v>
      </c>
      <c r="AF9" s="2">
        <f>AC9/(AC9-AA9)</f>
        <v>2.1376758867743821</v>
      </c>
      <c r="AG9" s="2">
        <f>4.4+(30-4.4)*AE9</f>
        <v>16.99877513551915</v>
      </c>
      <c r="AH9">
        <f>(AF9*(G9-AD9))/(1000+G9-AF9*(G9-AD9))</f>
        <v>1.4262605877202319E-2</v>
      </c>
      <c r="AI9">
        <f>W9*(30-1.8)/((AG9-AH9*1000)*AA9)</f>
        <v>0.16912681900259463</v>
      </c>
    </row>
    <row r="10" spans="1:35" x14ac:dyDescent="0.3">
      <c r="A10" t="s">
        <v>7</v>
      </c>
      <c r="B10" t="s">
        <v>8</v>
      </c>
      <c r="C10" t="s">
        <v>9</v>
      </c>
      <c r="D10" s="1">
        <v>41721.572916666664</v>
      </c>
      <c r="E10" s="8">
        <v>17.626333382779201</v>
      </c>
      <c r="F10" s="5">
        <v>409.382070011856</v>
      </c>
      <c r="G10" s="6">
        <v>-13.5288233333333</v>
      </c>
      <c r="H10" s="5">
        <v>396.24566746377798</v>
      </c>
      <c r="I10" s="6">
        <v>-9.1517020000000002</v>
      </c>
      <c r="J10" s="11">
        <v>-31.9</v>
      </c>
      <c r="K10" s="7">
        <v>1.8971020355820701E-2</v>
      </c>
      <c r="L10" s="7">
        <v>7.6601997017860399E-2</v>
      </c>
      <c r="M10" s="7">
        <v>6.9154582917690305E-2</v>
      </c>
      <c r="N10" s="7">
        <v>6.3822502270340902E-3</v>
      </c>
      <c r="O10" s="7">
        <v>6.9516450166702297E-3</v>
      </c>
      <c r="P10" s="7">
        <v>0.111819878220558</v>
      </c>
      <c r="Q10" s="7">
        <v>0.11353912949562101</v>
      </c>
      <c r="R10" s="7">
        <v>6.3669686317443803</v>
      </c>
      <c r="S10" s="7">
        <v>6.3797230720520002</v>
      </c>
      <c r="T10" s="7">
        <v>0.39238079698268202</v>
      </c>
      <c r="U10">
        <f>H10*R10/(1000*22.4)</f>
        <v>0.11262873817886113</v>
      </c>
      <c r="V10">
        <f>K10/E10</f>
        <v>1.0762885248928316E-3</v>
      </c>
      <c r="W10">
        <f>L10*1000/E10</f>
        <v>4.3458838179413988</v>
      </c>
      <c r="X10">
        <f>T10/101.3</f>
        <v>3.8734530797895563E-3</v>
      </c>
      <c r="Y10">
        <f>V10/(X10*1.6)</f>
        <v>0.17366425104459152</v>
      </c>
      <c r="Z10" s="3">
        <f>P10*1000*22.4/R10</f>
        <v>393.39997053735442</v>
      </c>
      <c r="AA10" s="3">
        <f>Q10*1000*22.4/S10</f>
        <v>398.64998401629379</v>
      </c>
      <c r="AB10" s="3">
        <f>((Y10-0.5*V10)*AA10-W10)/(Y10+0.5*V10)</f>
        <v>371.23964782217405</v>
      </c>
      <c r="AC10" s="3">
        <f>(P10+M10)*1000*22.4/R10</f>
        <v>636.69670198863855</v>
      </c>
      <c r="AD10" s="2">
        <f>(U10*I10+M10*J10)/(U10+M10)</f>
        <v>-17.805681093284221</v>
      </c>
      <c r="AE10" s="2">
        <f>AB10/AA10</f>
        <v>0.93124209885080689</v>
      </c>
      <c r="AF10" s="2">
        <f>AC10/(AC10-AA10)</f>
        <v>2.6746712049296439</v>
      </c>
      <c r="AG10" s="2">
        <f>4.4+(30-4.4)*AE10</f>
        <v>28.239797730580655</v>
      </c>
      <c r="AH10">
        <f>(AF10*(G10-AD10))/(1000+G10-AF10*(G10-AD10))</f>
        <v>1.1732115904485385E-2</v>
      </c>
      <c r="AI10">
        <f>W10*(30-1.8)/((AG10-AH10*1000)*AA10)</f>
        <v>1.8622988690551061E-2</v>
      </c>
    </row>
    <row r="11" spans="1:35" x14ac:dyDescent="0.3">
      <c r="A11" t="s">
        <v>7</v>
      </c>
      <c r="B11" t="s">
        <v>8</v>
      </c>
      <c r="C11" t="s">
        <v>9</v>
      </c>
      <c r="D11" s="1">
        <v>41721.645833333336</v>
      </c>
      <c r="E11" s="8">
        <v>17.626333382779201</v>
      </c>
      <c r="F11" s="5">
        <v>407.20535270515597</v>
      </c>
      <c r="G11" s="6">
        <v>-11.6795166666667</v>
      </c>
      <c r="H11" s="5">
        <v>393.72611578883902</v>
      </c>
      <c r="I11" s="6">
        <v>-8.8180333333333305</v>
      </c>
      <c r="J11" s="11">
        <v>-31.9</v>
      </c>
      <c r="K11" s="7">
        <v>1.0799871757626501E-2</v>
      </c>
      <c r="L11" s="7">
        <v>5.5646091699600199E-2</v>
      </c>
      <c r="M11" s="7">
        <v>6.6662393510341603E-2</v>
      </c>
      <c r="N11" s="7">
        <v>6.5208463929593598E-3</v>
      </c>
      <c r="O11" s="7">
        <v>6.6111050546169298E-3</v>
      </c>
      <c r="P11" s="7">
        <v>0.109950296580791</v>
      </c>
      <c r="Q11" s="7">
        <v>0.11179993301629999</v>
      </c>
      <c r="R11" s="7">
        <v>6.2989430427551296</v>
      </c>
      <c r="S11" s="7">
        <v>6.30096483230591</v>
      </c>
      <c r="T11" s="7">
        <v>0.19655303271623201</v>
      </c>
      <c r="U11">
        <f>H11*R11/(1000*22.4)</f>
        <v>0.11071689186603162</v>
      </c>
      <c r="V11">
        <f>K11/E11</f>
        <v>6.1271232780482274E-4</v>
      </c>
      <c r="W11">
        <f>L11*1000/E11</f>
        <v>3.1569862257323478</v>
      </c>
      <c r="X11">
        <f>T11/101.3</f>
        <v>1.940306344681461E-3</v>
      </c>
      <c r="Y11">
        <f>V11/(X11*1.6)</f>
        <v>0.19736326994327388</v>
      </c>
      <c r="Z11" s="3">
        <f>P11*1000*22.4/R11</f>
        <v>390.99998629809215</v>
      </c>
      <c r="AA11" s="3">
        <f>Q11*1000*22.4/S11</f>
        <v>397.45000427952488</v>
      </c>
      <c r="AB11" s="3">
        <f>((Y11-0.5*V11)*AA11-W11)/(Y11+0.5*V11)</f>
        <v>380.24701356209044</v>
      </c>
      <c r="AC11" s="3">
        <f>(P11+M11)*1000*22.4/R11</f>
        <v>628.0616019526633</v>
      </c>
      <c r="AD11" s="2">
        <f>(U11*I11+M11*J11)/(U11+M11)</f>
        <v>-17.492660371439975</v>
      </c>
      <c r="AE11" s="2">
        <f>AB11/AA11</f>
        <v>0.95671659194313241</v>
      </c>
      <c r="AF11" s="2">
        <f>AC11/(AC11-AA11)</f>
        <v>2.7234606077481756</v>
      </c>
      <c r="AG11" s="2">
        <f>4.4+(30-4.4)*AE11</f>
        <v>28.891944753744191</v>
      </c>
      <c r="AH11">
        <f>(AF11*(G11-AD11))/(1000+G11-AF11*(G11-AD11))</f>
        <v>1.6279746246556537E-2</v>
      </c>
      <c r="AI11">
        <f>W11*(30-1.8)/((AG11-AH11*1000)*AA11)</f>
        <v>1.7760226156333398E-2</v>
      </c>
    </row>
    <row r="12" spans="1:35" x14ac:dyDescent="0.3">
      <c r="A12" t="s">
        <v>7</v>
      </c>
      <c r="B12" t="s">
        <v>8</v>
      </c>
      <c r="C12" t="s">
        <v>9</v>
      </c>
      <c r="D12" s="1">
        <v>41721.65625</v>
      </c>
      <c r="E12" s="8">
        <v>17.626333382779201</v>
      </c>
      <c r="F12" s="5">
        <v>406.37382819564698</v>
      </c>
      <c r="G12" s="6">
        <v>-11.34918</v>
      </c>
      <c r="H12" s="5">
        <v>397.37012665032302</v>
      </c>
      <c r="I12" s="6">
        <v>-8.9534465000000001</v>
      </c>
      <c r="J12" s="11">
        <v>-31.9</v>
      </c>
      <c r="K12" s="7">
        <v>8.0162584781646694E-3</v>
      </c>
      <c r="L12" s="7">
        <v>2.88548339158297E-2</v>
      </c>
      <c r="M12" s="7">
        <v>4.81135584414005E-2</v>
      </c>
      <c r="N12" s="7">
        <v>6.4496174454689E-3</v>
      </c>
      <c r="O12" s="7">
        <v>6.5336991101503398E-3</v>
      </c>
      <c r="P12" s="7">
        <v>0.10902521759271599</v>
      </c>
      <c r="Q12" s="7">
        <v>0.112831577658653</v>
      </c>
      <c r="R12" s="7">
        <v>6.2829036712646502</v>
      </c>
      <c r="S12" s="7">
        <v>6.2847871780395499</v>
      </c>
      <c r="T12" s="7">
        <v>0.17375474768443</v>
      </c>
      <c r="U12">
        <f>H12*R12/(1000*22.4)</f>
        <v>0.11145706373134881</v>
      </c>
      <c r="V12">
        <f>K12/E12</f>
        <v>4.5478876996599279E-4</v>
      </c>
      <c r="W12">
        <f>L12*1000/E12</f>
        <v>1.637029851257702</v>
      </c>
      <c r="X12">
        <f>T12/101.3</f>
        <v>1.7152492367663377E-3</v>
      </c>
      <c r="Y12">
        <f>V12/(X12*1.6)</f>
        <v>0.16571526466008676</v>
      </c>
      <c r="Z12" s="3">
        <f>P12*1000*22.4/R12</f>
        <v>388.70003454712656</v>
      </c>
      <c r="AA12" s="3">
        <f>Q12*1000*22.4/S12</f>
        <v>402.15002798904987</v>
      </c>
      <c r="AB12" s="3">
        <f>((Y12-0.5*V12)*AA12-W12)/(Y12+0.5*V12)</f>
        <v>391.18284704653917</v>
      </c>
      <c r="AC12" s="3">
        <f>(P12+M12)*1000*22.4/R12</f>
        <v>560.23596211776817</v>
      </c>
      <c r="AD12" s="2">
        <f>(U12*I12+M12*J12)/(U12+M12)</f>
        <v>-15.872266066021067</v>
      </c>
      <c r="AE12" s="2">
        <f>AB12/AA12</f>
        <v>0.97272863314879754</v>
      </c>
      <c r="AF12" s="2">
        <f>AC12/(AC12-AA12)</f>
        <v>3.5438697642866019</v>
      </c>
      <c r="AG12" s="2">
        <f>4.4+(30-4.4)*AE12</f>
        <v>29.301853008609221</v>
      </c>
      <c r="AH12">
        <f>(AF12*(G12-AD12))/(1000+G12-AF12*(G12-AD12))</f>
        <v>1.648043605207624E-2</v>
      </c>
      <c r="AI12">
        <f>W12*(30-1.8)/((AG12-AH12*1000)*AA12)</f>
        <v>8.9532679088938066E-3</v>
      </c>
    </row>
    <row r="13" spans="1:35" x14ac:dyDescent="0.3">
      <c r="A13" t="s">
        <v>7</v>
      </c>
      <c r="B13" t="s">
        <v>8</v>
      </c>
      <c r="C13" t="s">
        <v>9</v>
      </c>
      <c r="D13" s="1">
        <v>41721.666666666664</v>
      </c>
      <c r="E13" s="8">
        <v>17.626333382779201</v>
      </c>
      <c r="F13" s="5">
        <v>399.18843216847898</v>
      </c>
      <c r="G13" s="6">
        <v>-10.793053333333299</v>
      </c>
      <c r="H13" s="5">
        <v>394.95589125789598</v>
      </c>
      <c r="I13" s="6">
        <v>-8.8724206666666703</v>
      </c>
      <c r="J13" s="11">
        <v>-31.9</v>
      </c>
      <c r="K13" s="7">
        <v>1.27108264714479E-2</v>
      </c>
      <c r="L13" s="7">
        <v>5.3298823535442401E-2</v>
      </c>
      <c r="M13" s="7">
        <v>3.1743362545967102E-2</v>
      </c>
      <c r="N13" s="7">
        <v>6.6143963485956201E-3</v>
      </c>
      <c r="O13" s="7">
        <v>6.9485926069319196E-3</v>
      </c>
      <c r="P13" s="7">
        <v>0.108791567385197</v>
      </c>
      <c r="Q13" s="7">
        <v>0.111855134367943</v>
      </c>
      <c r="R13" s="7">
        <v>6.25014400482178</v>
      </c>
      <c r="S13" s="7">
        <v>6.25762987136841</v>
      </c>
      <c r="T13" s="7">
        <v>0.16591991120286601</v>
      </c>
      <c r="U13">
        <f>H13*R13/(1000*22.4)</f>
        <v>0.11020228553190096</v>
      </c>
      <c r="V13">
        <f>K13/E13</f>
        <v>7.2112708839753843E-4</v>
      </c>
      <c r="W13">
        <f>L13*1000/E13</f>
        <v>3.0238179647455756</v>
      </c>
      <c r="X13">
        <f>T13/101.3</f>
        <v>1.6379063297420138E-3</v>
      </c>
      <c r="Y13">
        <f>V13/(X13*1.6)</f>
        <v>0.27517106568569877</v>
      </c>
      <c r="Z13" s="3">
        <f>P13*1000*22.4/R13</f>
        <v>389.89999391188434</v>
      </c>
      <c r="AA13" s="3">
        <f>Q13*1000*22.4/S13</f>
        <v>400.40000149353858</v>
      </c>
      <c r="AB13" s="3">
        <f>((Y13-0.5*V13)*AA13-W13)/(Y13+0.5*V13)</f>
        <v>388.3775804695876</v>
      </c>
      <c r="AC13" s="3">
        <f>(P13+M13)*1000*22.4/R13</f>
        <v>503.66558402966581</v>
      </c>
      <c r="AD13" s="2">
        <f>(U13*I13+M13*J13)/(U13+M13)</f>
        <v>-14.022087523187867</v>
      </c>
      <c r="AE13" s="2">
        <f>AB13/AA13</f>
        <v>0.96997397357865645</v>
      </c>
      <c r="AF13" s="2">
        <f>AC13/(AC13-AA13)</f>
        <v>4.8773809400964696</v>
      </c>
      <c r="AG13" s="2">
        <f>4.4+(30-4.4)*AE13</f>
        <v>29.231333723613609</v>
      </c>
      <c r="AH13">
        <f>(AF13*(G13-AD13))/(1000+G13-AF13*(G13-AD13))</f>
        <v>1.6178648070521353E-2</v>
      </c>
      <c r="AI13">
        <f>W13*(30-1.8)/((AG13-AH13*1000)*AA13)</f>
        <v>1.631589124108012E-2</v>
      </c>
    </row>
    <row r="14" spans="1:35" x14ac:dyDescent="0.3">
      <c r="A14" t="s">
        <v>7</v>
      </c>
      <c r="B14" t="s">
        <v>8</v>
      </c>
      <c r="C14" t="s">
        <v>9</v>
      </c>
      <c r="D14" s="1">
        <v>41721.739583333336</v>
      </c>
      <c r="E14" s="8">
        <v>17.626333382779201</v>
      </c>
      <c r="F14" s="5">
        <v>405.87702643865299</v>
      </c>
      <c r="G14" s="6">
        <v>-10.6493466666667</v>
      </c>
      <c r="H14" s="5">
        <v>402.99855640737098</v>
      </c>
      <c r="I14" s="6">
        <v>-9.0725320000000007</v>
      </c>
      <c r="J14" s="11">
        <v>-31.9</v>
      </c>
      <c r="K14" s="7">
        <v>4.06583724543452E-3</v>
      </c>
      <c r="L14" s="7">
        <v>5.3409934043884303E-3</v>
      </c>
      <c r="M14" s="7">
        <v>8.5326815024018305E-3</v>
      </c>
      <c r="N14" s="7">
        <v>5.5775651708245303E-3</v>
      </c>
      <c r="O14" s="7">
        <v>6.1068003997206697E-3</v>
      </c>
      <c r="P14" s="7">
        <v>0.113568782806396</v>
      </c>
      <c r="Q14" s="7">
        <v>0.11676046997308701</v>
      </c>
      <c r="R14" s="7">
        <v>6.27978420257568</v>
      </c>
      <c r="S14" s="7">
        <v>6.2916393280029297</v>
      </c>
      <c r="T14" s="7">
        <v>0.18513423890748101</v>
      </c>
      <c r="U14">
        <f>H14*R14/(1000*22.4)</f>
        <v>0.11297964143695591</v>
      </c>
      <c r="V14">
        <f>K14/E14</f>
        <v>2.3066835042430398E-4</v>
      </c>
      <c r="W14">
        <f>L14*1000/E14</f>
        <v>0.30301216301778011</v>
      </c>
      <c r="X14">
        <f>T14/101.3</f>
        <v>1.8275837996789834E-3</v>
      </c>
      <c r="Y14">
        <f>V14/(X14*1.6)</f>
        <v>7.888432751511211E-2</v>
      </c>
      <c r="Z14" s="3">
        <f>P14*1000*22.4/R14</f>
        <v>405.10002458681021</v>
      </c>
      <c r="AA14" s="3">
        <f>Q14*1000*22.4/S14</f>
        <v>415.70000933720576</v>
      </c>
      <c r="AB14" s="3">
        <f>((Y14-0.5*V14)*AA14-W14)/(Y14+0.5*V14)</f>
        <v>410.65060798651848</v>
      </c>
      <c r="AC14" s="3">
        <f>(P14+M14)*1000*22.4/R14</f>
        <v>435.53611275293019</v>
      </c>
      <c r="AD14" s="2">
        <f>(U14*I14+M14*J14)/(U14+M14)</f>
        <v>-10.675492993902461</v>
      </c>
      <c r="AE14" s="2">
        <f>AB14/AA14</f>
        <v>0.98785325658582956</v>
      </c>
      <c r="AF14" s="2">
        <f>AC14/(AC14-AA14)</f>
        <v>21.9567373503242</v>
      </c>
      <c r="AG14" s="2">
        <f>4.4+(30-4.4)*AE14</f>
        <v>29.68904336859724</v>
      </c>
      <c r="AH14">
        <f>(AF14*(G14-AD14))/(1000+G14-AF14*(G14-AD14))</f>
        <v>5.8060441553931777E-4</v>
      </c>
      <c r="AI14">
        <f>W14*(30-1.8)/((AG14-AH14*1000)*AA14)</f>
        <v>7.0617155544814029E-4</v>
      </c>
    </row>
    <row r="15" spans="1:35" x14ac:dyDescent="0.3">
      <c r="A15" t="s">
        <v>10</v>
      </c>
      <c r="B15" t="s">
        <v>11</v>
      </c>
      <c r="C15" t="s">
        <v>12</v>
      </c>
      <c r="D15" s="1">
        <v>41721.354166666664</v>
      </c>
      <c r="E15" s="8">
        <v>24.535389391195299</v>
      </c>
      <c r="F15" s="5">
        <v>494.792557221229</v>
      </c>
      <c r="G15" s="6">
        <v>-11.155419999999999</v>
      </c>
      <c r="H15" s="5">
        <v>451.62216983501798</v>
      </c>
      <c r="I15" s="6">
        <v>-10.095296250000001</v>
      </c>
      <c r="J15" s="11">
        <v>-31.9</v>
      </c>
      <c r="K15" s="7">
        <v>1.49505352601409E-3</v>
      </c>
      <c r="L15" s="7">
        <v>5.4606080055236803E-2</v>
      </c>
      <c r="M15" s="7">
        <v>1.74099951982498E-2</v>
      </c>
      <c r="N15" s="7">
        <v>6.7135230638086796E-3</v>
      </c>
      <c r="O15" s="7">
        <v>8.1420484930276905E-3</v>
      </c>
      <c r="P15" s="7">
        <v>0.13290350139141099</v>
      </c>
      <c r="Q15" s="7">
        <v>0.13551689684391</v>
      </c>
      <c r="R15" s="7">
        <v>6.9834351539611799</v>
      </c>
      <c r="S15" s="7">
        <v>7.0154342651367196</v>
      </c>
      <c r="T15" s="7">
        <v>0.40637257639100999</v>
      </c>
      <c r="U15">
        <f>H15*R15/(1000*22.4)</f>
        <v>0.14079795255062907</v>
      </c>
      <c r="V15">
        <f>K15/E15</f>
        <v>6.0934575040842874E-5</v>
      </c>
      <c r="W15">
        <f>L15*1000/E15</f>
        <v>2.2256047859926196</v>
      </c>
      <c r="X15">
        <f>T15/101.3</f>
        <v>4.0115752852024683E-3</v>
      </c>
      <c r="Y15">
        <f>V15/(X15*1.6)</f>
        <v>9.4935546993242213E-3</v>
      </c>
      <c r="Z15" s="3">
        <f>P15*1000*22.4/R15</f>
        <v>426.30000358476229</v>
      </c>
      <c r="AA15" s="3">
        <f>Q15*1000*22.4/S15</f>
        <v>432.70001179954392</v>
      </c>
      <c r="AB15" s="3">
        <f>((Y15-0.5*V15)*AA15-W15)/(Y15+0.5*V15)</f>
        <v>196.24831309049023</v>
      </c>
      <c r="AC15" s="3">
        <f>(P15+M15)*1000*22.4/R15</f>
        <v>482.14413814647395</v>
      </c>
      <c r="AD15" s="2">
        <f>(U15*I15+M15*J15)/(U15+M15)</f>
        <v>-12.494795093062704</v>
      </c>
      <c r="AE15" s="2">
        <f>AB15/AA15</f>
        <v>0.45354358155507929</v>
      </c>
      <c r="AF15" s="2">
        <f>AC15/(AC15-AA15)</f>
        <v>9.7512924945514801</v>
      </c>
      <c r="AG15" s="2">
        <f>4.4+(30-4.4)*AE15</f>
        <v>16.010715687810031</v>
      </c>
      <c r="AH15">
        <f>(AF15*(G15-AD15))/(1000+G15-AF15*(G15-AD15))</f>
        <v>1.3384764530471096E-2</v>
      </c>
      <c r="AI15">
        <f>W15*(30-1.8)/((AG15-AH15*1000)*AA15)</f>
        <v>5.523617589105128E-2</v>
      </c>
    </row>
    <row r="16" spans="1:35" x14ac:dyDescent="0.3">
      <c r="A16" t="s">
        <v>10</v>
      </c>
      <c r="B16" t="s">
        <v>11</v>
      </c>
      <c r="C16" t="s">
        <v>12</v>
      </c>
      <c r="D16" s="1">
        <v>41721.395833333336</v>
      </c>
      <c r="E16" s="8">
        <v>24.535389391195299</v>
      </c>
      <c r="F16" s="5">
        <v>430.87970555432798</v>
      </c>
      <c r="G16" s="6">
        <v>-8.9728517500000002</v>
      </c>
      <c r="H16" s="5">
        <v>422.199327562647</v>
      </c>
      <c r="I16" s="6">
        <v>-9.5259435000000003</v>
      </c>
      <c r="J16" s="11">
        <v>-31.9</v>
      </c>
      <c r="K16" s="7">
        <v>2.8956361114978801E-2</v>
      </c>
      <c r="L16" s="7">
        <v>0.15997478365898099</v>
      </c>
      <c r="M16" s="7">
        <v>0.112627856433392</v>
      </c>
      <c r="N16" s="7">
        <v>6.8830749951302997E-3</v>
      </c>
      <c r="O16" s="7">
        <v>8.9656049385666795E-3</v>
      </c>
      <c r="P16" s="7">
        <v>0.12374065071344401</v>
      </c>
      <c r="Q16" s="7">
        <v>0.12877468764781999</v>
      </c>
      <c r="R16" s="7">
        <v>6.9225540161132804</v>
      </c>
      <c r="S16" s="7">
        <v>6.9692025184631303</v>
      </c>
      <c r="T16" s="7">
        <v>0.57157337894424198</v>
      </c>
      <c r="U16">
        <f>H16*R16/(1000*22.4)</f>
        <v>0.13047757368835394</v>
      </c>
      <c r="V16">
        <f>K16/E16</f>
        <v>1.1801875508594944E-3</v>
      </c>
      <c r="W16">
        <f>L16*1000/E16</f>
        <v>6.5201648569062076</v>
      </c>
      <c r="X16">
        <f>T16/101.3</f>
        <v>5.6423828128750447E-3</v>
      </c>
      <c r="Y16">
        <f>V16/(X16*1.6)</f>
        <v>0.13072796436357625</v>
      </c>
      <c r="Z16" s="3">
        <f>P16*1000*22.4/R16</f>
        <v>400.39999247812125</v>
      </c>
      <c r="AA16" s="3">
        <f>Q16*1000*22.4/S16</f>
        <v>413.90001161098098</v>
      </c>
      <c r="AB16" s="3">
        <f>((Y16-0.5*V16)*AA16-W16)/(Y16+0.5*V16)</f>
        <v>360.52849060896375</v>
      </c>
      <c r="AC16" s="3">
        <f>(P16+M16)*1000*22.4/R16</f>
        <v>764.84120568290621</v>
      </c>
      <c r="AD16" s="2">
        <f>(U16*I16+M16*J16)/(U16+M16)</f>
        <v>-19.891577957661543</v>
      </c>
      <c r="AE16" s="2">
        <f>AB16/AA16</f>
        <v>0.87105213939404191</v>
      </c>
      <c r="AF16" s="2">
        <f>AC16/(AC16-AA16)</f>
        <v>2.1793999068862586</v>
      </c>
      <c r="AG16" s="2">
        <f>4.4+(30-4.4)*AE16</f>
        <v>26.698934768487476</v>
      </c>
      <c r="AH16">
        <f>(AF16*(G16-AD16))/(1000+G16-AF16*(G16-AD16))</f>
        <v>2.4602472312511212E-2</v>
      </c>
      <c r="AI16">
        <f>W16*(30-1.8)/((AG16-AH16*1000)*AA16)</f>
        <v>0.21189717025330079</v>
      </c>
    </row>
    <row r="17" spans="1:35" x14ac:dyDescent="0.3">
      <c r="A17" t="s">
        <v>10</v>
      </c>
      <c r="B17" t="s">
        <v>11</v>
      </c>
      <c r="C17" t="s">
        <v>12</v>
      </c>
      <c r="D17" s="1">
        <v>41721.40625</v>
      </c>
      <c r="E17" s="8">
        <v>24.535389391195299</v>
      </c>
      <c r="F17" s="5">
        <v>422.670245965878</v>
      </c>
      <c r="G17" s="6">
        <v>-9.1689349999999994</v>
      </c>
      <c r="H17" s="5">
        <v>418.26294033719802</v>
      </c>
      <c r="I17" s="6">
        <v>-9.4452660000000002</v>
      </c>
      <c r="J17" s="11">
        <v>-31.9</v>
      </c>
      <c r="K17" s="7">
        <v>3.2226301729679101E-2</v>
      </c>
      <c r="L17" s="7">
        <v>0.18585772812366499</v>
      </c>
      <c r="M17" s="7">
        <v>0.18862548470497101</v>
      </c>
      <c r="N17" s="7">
        <v>6.9389687851071401E-3</v>
      </c>
      <c r="O17" s="7">
        <v>8.4108840674161894E-3</v>
      </c>
      <c r="P17" s="7">
        <v>0.123223096132278</v>
      </c>
      <c r="Q17" s="7">
        <v>0.12599085271358501</v>
      </c>
      <c r="R17" s="7">
        <v>6.9543900489807102</v>
      </c>
      <c r="S17" s="7">
        <v>6.9873609542846697</v>
      </c>
      <c r="T17" s="7">
        <v>0.65434964221111902</v>
      </c>
      <c r="U17">
        <f>H17*R17/(1000*22.4)</f>
        <v>0.12985551920260813</v>
      </c>
      <c r="V17">
        <f>K17/E17</f>
        <v>1.3134620044483068E-3</v>
      </c>
      <c r="W17">
        <f>L17*1000/E17</f>
        <v>7.5750877705801312</v>
      </c>
      <c r="X17">
        <f>T17/101.3</f>
        <v>6.4595226279478678E-3</v>
      </c>
      <c r="Y17">
        <f>V17/(X17*1.6)</f>
        <v>0.12708582352949951</v>
      </c>
      <c r="Z17" s="3">
        <f>P17*1000*22.4/R17</f>
        <v>396.89999179260633</v>
      </c>
      <c r="AA17" s="3">
        <f>Q17*1000*22.4/S17</f>
        <v>403.90000162417914</v>
      </c>
      <c r="AB17" s="3">
        <f>((Y17-0.5*V17)*AA17-W17)/(Y17+0.5*V17)</f>
        <v>340.44741837168789</v>
      </c>
      <c r="AC17" s="3">
        <f>(P17+M17)*1000*22.4/R17</f>
        <v>1004.4602275045261</v>
      </c>
      <c r="AD17" s="2">
        <f>(U17*I17+M17*J17)/(U17+M17)</f>
        <v>-22.744442505674144</v>
      </c>
      <c r="AE17" s="2">
        <f>AB17/AA17</f>
        <v>0.84290026492366144</v>
      </c>
      <c r="AF17" s="2">
        <f>AC17/(AC17-AA17)</f>
        <v>1.6725387133856755</v>
      </c>
      <c r="AG17" s="2">
        <f>4.4+(30-4.4)*AE17</f>
        <v>25.978246782045737</v>
      </c>
      <c r="AH17">
        <f>(AF17*(G17-AD17))/(1000+G17-AF17*(G17-AD17))</f>
        <v>2.3453118199434842E-2</v>
      </c>
      <c r="AI17">
        <f>W17*(30-1.8)/((AG17-AH17*1000)*AA17)</f>
        <v>0.20944954673164703</v>
      </c>
    </row>
    <row r="18" spans="1:35" x14ac:dyDescent="0.3">
      <c r="A18" t="s">
        <v>10</v>
      </c>
      <c r="B18" t="s">
        <v>11</v>
      </c>
      <c r="C18" t="s">
        <v>12</v>
      </c>
      <c r="D18" s="1">
        <v>41721.416666666664</v>
      </c>
      <c r="E18" s="8">
        <v>24.535389391195299</v>
      </c>
      <c r="F18" s="5">
        <v>423.35324186644698</v>
      </c>
      <c r="G18" s="6">
        <v>-9.5609287500000004</v>
      </c>
      <c r="H18" s="5">
        <v>411.45267744107099</v>
      </c>
      <c r="I18" s="6">
        <v>-9.1182540000000003</v>
      </c>
      <c r="J18" s="11">
        <v>-31.9</v>
      </c>
      <c r="K18" s="7">
        <v>4.7305751591920901E-2</v>
      </c>
      <c r="L18" s="7">
        <v>0.19990348815917999</v>
      </c>
      <c r="M18" s="7">
        <v>0.19669437408447299</v>
      </c>
      <c r="N18" s="7">
        <v>6.8322899751365202E-3</v>
      </c>
      <c r="O18" s="7">
        <v>8.4065366536378895E-3</v>
      </c>
      <c r="P18" s="7">
        <v>0.122394189238548</v>
      </c>
      <c r="Q18" s="7">
        <v>0.125208854675293</v>
      </c>
      <c r="R18" s="7">
        <v>6.9285559654235804</v>
      </c>
      <c r="S18" s="7">
        <v>6.9638195037841797</v>
      </c>
      <c r="T18" s="7">
        <v>0.770012364602774</v>
      </c>
      <c r="U18">
        <f>H18*R18/(1000*22.4)</f>
        <v>0.12726664744526056</v>
      </c>
      <c r="V18">
        <f>K18/E18</f>
        <v>1.9280619857982328E-3</v>
      </c>
      <c r="W18">
        <f>L18*1000/E18</f>
        <v>8.1475571865558738</v>
      </c>
      <c r="X18">
        <f>T18/101.3</f>
        <v>7.6013066594548271E-3</v>
      </c>
      <c r="Y18">
        <f>V18/(X18*1.6)</f>
        <v>0.15853047312925039</v>
      </c>
      <c r="Z18" s="3">
        <f>P18*1000*22.4/R18</f>
        <v>395.70003513363616</v>
      </c>
      <c r="AA18" s="3">
        <f>Q18*1000*22.4/S18</f>
        <v>402.75000568330131</v>
      </c>
      <c r="AB18" s="3">
        <f>((Y18-0.5*V18)*AA18-W18)/(Y18+0.5*V18)</f>
        <v>346.7977068162549</v>
      </c>
      <c r="AC18" s="3">
        <f>(P18+M18)*1000*22.4/R18</f>
        <v>1031.6123379972871</v>
      </c>
      <c r="AD18" s="2">
        <f>(U18*I18+M18*J18)/(U18+M18)</f>
        <v>-22.950292338631336</v>
      </c>
      <c r="AE18" s="2">
        <f>AB18/AA18</f>
        <v>0.86107436852268116</v>
      </c>
      <c r="AF18" s="2">
        <f>AC18/(AC18-AA18)</f>
        <v>1.6404422478308203</v>
      </c>
      <c r="AG18" s="2">
        <f>4.4+(30-4.4)*AE18</f>
        <v>26.443503834180639</v>
      </c>
      <c r="AH18">
        <f>(AF18*(G18-AD18))/(1000+G18-AF18*(G18-AD18))</f>
        <v>2.267945679597019E-2</v>
      </c>
      <c r="AI18">
        <f>W18*(30-1.8)/((AG18-AH18*1000)*AA18)</f>
        <v>0.15156046479096652</v>
      </c>
    </row>
    <row r="19" spans="1:35" x14ac:dyDescent="0.3">
      <c r="A19" t="s">
        <v>10</v>
      </c>
      <c r="B19" t="s">
        <v>11</v>
      </c>
      <c r="C19" t="s">
        <v>12</v>
      </c>
      <c r="D19" s="1">
        <v>41721.427083333336</v>
      </c>
      <c r="E19" s="8">
        <v>24.535389391195299</v>
      </c>
      <c r="F19" s="5">
        <v>423.09091158759202</v>
      </c>
      <c r="G19" s="6">
        <v>-10.0407193333333</v>
      </c>
      <c r="H19" s="5">
        <v>409.06032159100801</v>
      </c>
      <c r="I19" s="6">
        <v>-9.1937940000000005</v>
      </c>
      <c r="J19" s="11">
        <v>-31.9</v>
      </c>
      <c r="K19" s="7">
        <v>4.7669138759374598E-2</v>
      </c>
      <c r="L19" s="7">
        <v>0.207142233848572</v>
      </c>
      <c r="M19" s="7">
        <v>0.20286713540553999</v>
      </c>
      <c r="N19" s="7">
        <v>6.83914497494698E-3</v>
      </c>
      <c r="O19" s="7">
        <v>8.2326084375381504E-3</v>
      </c>
      <c r="P19" s="7">
        <v>0.122301369905472</v>
      </c>
      <c r="Q19" s="7">
        <v>0.124311968684196</v>
      </c>
      <c r="R19" s="7">
        <v>6.9233016967773402</v>
      </c>
      <c r="S19" s="7">
        <v>6.9545154571533203</v>
      </c>
      <c r="T19" s="7">
        <v>0.87559858884086605</v>
      </c>
      <c r="U19">
        <f>H19*R19/(1000*22.4)</f>
        <v>0.12643071511407636</v>
      </c>
      <c r="V19">
        <f>K19/E19</f>
        <v>1.9428727214935097E-3</v>
      </c>
      <c r="W19">
        <f>L19*1000/E19</f>
        <v>8.4425900296861194</v>
      </c>
      <c r="X19">
        <f>T19/101.3</f>
        <v>8.6436188434438899E-3</v>
      </c>
      <c r="Y19">
        <f>V19/(X19*1.6)</f>
        <v>0.14048461332309628</v>
      </c>
      <c r="Z19" s="3">
        <f>P19*1000*22.4/R19</f>
        <v>395.70002953327588</v>
      </c>
      <c r="AA19" s="3">
        <f>Q19*1000*22.4/S19</f>
        <v>400.4000157425491</v>
      </c>
      <c r="AB19" s="3">
        <f>((Y19-0.5*V19)*AA19-W19)/(Y19+0.5*V19)</f>
        <v>335.21711039091576</v>
      </c>
      <c r="AC19" s="3">
        <f>(P19+M19)*1000*22.4/R19</f>
        <v>1052.0666060756994</v>
      </c>
      <c r="AD19" s="2">
        <f>(U19*I19+M19*J19)/(U19+M19)</f>
        <v>-23.182172484340224</v>
      </c>
      <c r="AE19" s="2">
        <f>AB19/AA19</f>
        <v>0.83720553749042581</v>
      </c>
      <c r="AF19" s="2">
        <f>AC19/(AC19-AA19)</f>
        <v>1.6144246485581737</v>
      </c>
      <c r="AG19" s="2">
        <f>4.4+(30-4.4)*AE19</f>
        <v>25.832461759754899</v>
      </c>
      <c r="AH19">
        <f>(AF19*(G19-AD19))/(1000+G19-AF19*(G19-AD19))</f>
        <v>2.1900418623898375E-2</v>
      </c>
      <c r="AI19">
        <f>W19*(30-1.8)/((AG19-AH19*1000)*AA19)</f>
        <v>0.15122111970320706</v>
      </c>
    </row>
    <row r="20" spans="1:35" x14ac:dyDescent="0.3">
      <c r="A20" t="s">
        <v>10</v>
      </c>
      <c r="B20" t="s">
        <v>11</v>
      </c>
      <c r="C20" t="s">
        <v>12</v>
      </c>
      <c r="D20" s="1">
        <v>41721.4375</v>
      </c>
      <c r="E20" s="8">
        <v>24.535389391195299</v>
      </c>
      <c r="F20" s="5">
        <v>412.25366302942598</v>
      </c>
      <c r="G20" s="6">
        <v>-9.8059189999999994</v>
      </c>
      <c r="H20" s="5">
        <v>403.55121710239899</v>
      </c>
      <c r="I20" s="6">
        <v>-8.9367626666666702</v>
      </c>
      <c r="J20" s="11">
        <v>-31.9</v>
      </c>
      <c r="K20" s="7">
        <v>4.5312393456697499E-2</v>
      </c>
      <c r="L20" s="7">
        <v>0.193589702248573</v>
      </c>
      <c r="M20" s="7">
        <v>0.19567070901393899</v>
      </c>
      <c r="N20" s="7">
        <v>6.87559647485614E-3</v>
      </c>
      <c r="O20" s="7">
        <v>8.4563298150896991E-3</v>
      </c>
      <c r="P20" s="7">
        <v>0.12170530855655699</v>
      </c>
      <c r="Q20" s="7">
        <v>0.123786315321922</v>
      </c>
      <c r="R20" s="7">
        <v>6.9105167388915998</v>
      </c>
      <c r="S20" s="7">
        <v>6.9459252357482901</v>
      </c>
      <c r="T20" s="7">
        <v>0.95142464025136497</v>
      </c>
      <c r="U20">
        <f>H20*R20/(1000*22.4)</f>
        <v>0.12449765360652708</v>
      </c>
      <c r="V20">
        <f>K20/E20</f>
        <v>1.8468177836606162E-3</v>
      </c>
      <c r="W20">
        <f>L20*1000/E20</f>
        <v>7.8902233488922757</v>
      </c>
      <c r="X20">
        <f>T20/101.3</f>
        <v>9.3921484723728035E-3</v>
      </c>
      <c r="Y20">
        <f>V20/(X20*1.6)</f>
        <v>0.1228963871454085</v>
      </c>
      <c r="Z20" s="3">
        <f>P20*1000*22.4/R20</f>
        <v>394.50000841820412</v>
      </c>
      <c r="AA20" s="3">
        <f>Q20*1000*22.4/S20</f>
        <v>399.200015707099</v>
      </c>
      <c r="AB20" s="3">
        <f>((Y20-0.5*V20)*AA20-W20)/(Y20+0.5*V20)</f>
        <v>329.52236065311212</v>
      </c>
      <c r="AC20" s="3">
        <f>(P20+M20)*1000*22.4/R20</f>
        <v>1028.7541528651852</v>
      </c>
      <c r="AD20" s="2">
        <f>(U20*I20+M20*J20)/(U20+M20)</f>
        <v>-22.970731836803111</v>
      </c>
      <c r="AE20" s="2">
        <f>AB20/AA20</f>
        <v>0.82545678278452084</v>
      </c>
      <c r="AF20" s="2">
        <f>AC20/(AC20-AA20)</f>
        <v>1.6340995827764002</v>
      </c>
      <c r="AG20" s="2">
        <f>4.4+(30-4.4)*AE20</f>
        <v>25.531693639283738</v>
      </c>
      <c r="AH20">
        <f>(AF20*(G20-AD20))/(1000+G20-AF20*(G20-AD20))</f>
        <v>2.2208141605540303E-2</v>
      </c>
      <c r="AI20">
        <f>W20*(30-1.8)/((AG20-AH20*1000)*AA20)</f>
        <v>0.16770475367962112</v>
      </c>
    </row>
    <row r="21" spans="1:35" x14ac:dyDescent="0.3">
      <c r="A21" t="s">
        <v>10</v>
      </c>
      <c r="B21" t="s">
        <v>11</v>
      </c>
      <c r="C21" t="s">
        <v>12</v>
      </c>
      <c r="D21" s="1">
        <v>41721.46875</v>
      </c>
      <c r="E21" s="8">
        <v>24.535389391195299</v>
      </c>
      <c r="F21" s="5">
        <v>401.08598959066001</v>
      </c>
      <c r="G21" s="6">
        <v>-11.187212499999999</v>
      </c>
      <c r="H21" s="5">
        <v>397.98098712899099</v>
      </c>
      <c r="I21" s="6">
        <v>-8.9411585000000002</v>
      </c>
      <c r="J21" s="11">
        <v>-31.9</v>
      </c>
      <c r="K21" s="7">
        <v>4.5147806406021097E-2</v>
      </c>
      <c r="L21" s="7">
        <v>0.194704830646515</v>
      </c>
      <c r="M21" s="7">
        <v>0.18767392635345501</v>
      </c>
      <c r="N21" s="7">
        <v>6.9575728848576502E-3</v>
      </c>
      <c r="O21" s="7">
        <v>8.2257566973566992E-3</v>
      </c>
      <c r="P21" s="7">
        <v>0.12215653806924801</v>
      </c>
      <c r="Q21" s="7">
        <v>0.124292299151421</v>
      </c>
      <c r="R21" s="7">
        <v>6.9555325508117702</v>
      </c>
      <c r="S21" s="7">
        <v>6.9839396476745597</v>
      </c>
      <c r="T21" s="7">
        <v>1.1195111788504</v>
      </c>
      <c r="U21">
        <f>H21*R21/(1000*22.4)</f>
        <v>0.12357900493660255</v>
      </c>
      <c r="V21">
        <f>K21/E21</f>
        <v>1.8401096345437547E-3</v>
      </c>
      <c r="W21">
        <f>L21*1000/E21</f>
        <v>7.9356731430717069</v>
      </c>
      <c r="X21">
        <f>T21/101.3</f>
        <v>1.105144302912537E-2</v>
      </c>
      <c r="Y21">
        <f>V21/(X21*1.6)</f>
        <v>0.10406500929868749</v>
      </c>
      <c r="Z21" s="3">
        <f>P21*1000*22.4/R21</f>
        <v>393.39999241780629</v>
      </c>
      <c r="AA21" s="3">
        <f>Q21*1000*22.4/S21</f>
        <v>398.64999433648694</v>
      </c>
      <c r="AB21" s="3">
        <f>((Y21-0.5*V21)*AA21-W21)/(Y21+0.5*V21)</f>
        <v>316.07412593595291</v>
      </c>
      <c r="AC21" s="3">
        <f>(P21+M21)*1000*22.4/R21</f>
        <v>997.79597785917429</v>
      </c>
      <c r="AD21" s="2">
        <f>(U21*I21+M21*J21)/(U21+M21)</f>
        <v>-22.78448492578805</v>
      </c>
      <c r="AE21" s="2">
        <f>AB21/AA21</f>
        <v>0.79286123272628328</v>
      </c>
      <c r="AF21" s="2">
        <f>AC21/(AC21-AA21)</f>
        <v>1.6653637098468366</v>
      </c>
      <c r="AG21" s="2">
        <f>4.4+(30-4.4)*AE21</f>
        <v>24.697247557792856</v>
      </c>
      <c r="AH21">
        <f>(AF21*(G21-AD21))/(1000+G21-AF21*(G21-AD21))</f>
        <v>1.9921293804803484E-2</v>
      </c>
      <c r="AI21">
        <f>W21*(30-1.8)/((AG21-AH21*1000)*AA21)</f>
        <v>0.11753873300695582</v>
      </c>
    </row>
    <row r="22" spans="1:35" x14ac:dyDescent="0.3">
      <c r="A22" t="s">
        <v>10</v>
      </c>
      <c r="B22" t="s">
        <v>11</v>
      </c>
      <c r="C22" t="s">
        <v>12</v>
      </c>
      <c r="D22" s="1">
        <v>41721.479166666664</v>
      </c>
      <c r="E22" s="8">
        <v>24.535389391195299</v>
      </c>
      <c r="F22" s="5">
        <v>402.46573525176001</v>
      </c>
      <c r="G22" s="6">
        <v>-11.611359999999999</v>
      </c>
      <c r="H22" s="5">
        <v>397.52125005861097</v>
      </c>
      <c r="I22" s="6">
        <v>-8.9377253333333293</v>
      </c>
      <c r="J22" s="11">
        <v>-31.9</v>
      </c>
      <c r="K22" s="7">
        <v>3.0239824205636999E-2</v>
      </c>
      <c r="L22" s="7">
        <v>0.13498714566230799</v>
      </c>
      <c r="M22" s="7">
        <v>0.15909282863140101</v>
      </c>
      <c r="N22" s="7">
        <v>6.6482871770858799E-3</v>
      </c>
      <c r="O22" s="7">
        <v>8.1730466336011904E-3</v>
      </c>
      <c r="P22" s="7">
        <v>0.122479103505611</v>
      </c>
      <c r="Q22" s="7">
        <v>0.12510856986045801</v>
      </c>
      <c r="R22" s="7">
        <v>6.9544534683227504</v>
      </c>
      <c r="S22" s="7">
        <v>6.98860788345337</v>
      </c>
      <c r="T22" s="7">
        <v>1.1545189321536</v>
      </c>
      <c r="U22">
        <f>H22*R22/(1000*22.4)</f>
        <v>0.123417099830451</v>
      </c>
      <c r="V22">
        <f>K22/E22</f>
        <v>1.2324982385031468E-3</v>
      </c>
      <c r="W22">
        <f>L22*1000/E22</f>
        <v>5.501732355254533</v>
      </c>
      <c r="X22">
        <f>T22/101.3</f>
        <v>1.1397027958080948E-2</v>
      </c>
      <c r="Y22">
        <f>V22/(X22*1.6)</f>
        <v>6.7588796122789646E-2</v>
      </c>
      <c r="Z22" s="3">
        <f>P22*1000*22.4/R22</f>
        <v>394.50000363398237</v>
      </c>
      <c r="AA22" s="3">
        <f>Q22*1000*22.4/S22</f>
        <v>401.0000291344802</v>
      </c>
      <c r="AB22" s="3">
        <f>((Y22-0.5*V22)*AA22-W22)/(Y22+0.5*V22)</f>
        <v>313.08916911636214</v>
      </c>
      <c r="AC22" s="3">
        <f>(P22+M22)*1000*22.4/R22</f>
        <v>906.93126477848432</v>
      </c>
      <c r="AD22" s="2">
        <f>(U22*I22+M22*J22)/(U22+M22)</f>
        <v>-21.868715930445926</v>
      </c>
      <c r="AE22" s="2">
        <f>AB22/AA22</f>
        <v>0.78077093857607649</v>
      </c>
      <c r="AF22" s="2">
        <f>AC22/(AC22-AA22)</f>
        <v>1.7925978885728293</v>
      </c>
      <c r="AG22" s="2">
        <f>4.4+(30-4.4)*AE22</f>
        <v>24.387736027547561</v>
      </c>
      <c r="AH22">
        <f>(AF22*(G22-AD22))/(1000+G22-AF22*(G22-AD22))</f>
        <v>1.8955968514123005E-2</v>
      </c>
      <c r="AI22">
        <f>W22*(30-1.8)/((AG22-AH22*1000)*AA22)</f>
        <v>7.1230007507984749E-2</v>
      </c>
    </row>
    <row r="23" spans="1:35" x14ac:dyDescent="0.3">
      <c r="A23" t="s">
        <v>10</v>
      </c>
      <c r="B23" t="s">
        <v>11</v>
      </c>
      <c r="C23" t="s">
        <v>12</v>
      </c>
      <c r="D23" s="1">
        <v>41721.489583333336</v>
      </c>
      <c r="E23" s="8">
        <v>24.535389391195299</v>
      </c>
      <c r="F23" s="5">
        <v>400.63772431324497</v>
      </c>
      <c r="G23" s="6">
        <v>-11.785685000000001</v>
      </c>
      <c r="H23" s="5">
        <v>394.756124781464</v>
      </c>
      <c r="I23" s="6">
        <v>-8.8956052499999991</v>
      </c>
      <c r="J23" s="11">
        <v>-31.9</v>
      </c>
      <c r="K23" s="7">
        <v>2.3801364004612E-2</v>
      </c>
      <c r="L23" s="7">
        <v>0.14380624890327501</v>
      </c>
      <c r="M23" s="7">
        <v>0.13174311816692399</v>
      </c>
      <c r="N23" s="7">
        <v>6.9451997987925998E-3</v>
      </c>
      <c r="O23" s="7">
        <v>8.6204558610916103E-3</v>
      </c>
      <c r="P23" s="7">
        <v>0.122089639306068</v>
      </c>
      <c r="Q23" s="7">
        <v>0.12547886371612499</v>
      </c>
      <c r="R23" s="7">
        <v>6.9517230987548801</v>
      </c>
      <c r="S23" s="7">
        <v>6.9892487525939897</v>
      </c>
      <c r="T23" s="7">
        <v>1.2459773511310399</v>
      </c>
      <c r="U23">
        <f>H23*R23/(1000*22.4)</f>
        <v>0.12251050317045836</v>
      </c>
      <c r="V23">
        <f>K23/E23</f>
        <v>9.7008299420563875E-4</v>
      </c>
      <c r="W23">
        <f>L23*1000/E23</f>
        <v>5.8611765483078466</v>
      </c>
      <c r="X23">
        <f>T23/101.3</f>
        <v>1.2299875134561105E-2</v>
      </c>
      <c r="Y23">
        <f>V23/(X23*1.6)</f>
        <v>4.929333548069053E-2</v>
      </c>
      <c r="Z23" s="3">
        <f>P23*1000*22.4/R23</f>
        <v>393.40000768237638</v>
      </c>
      <c r="AA23" s="3">
        <f>Q23*1000*22.4/S23</f>
        <v>402.15002309053983</v>
      </c>
      <c r="AB23" s="3">
        <f>((Y23-0.5*V23)*AA23-W23)/(Y23+0.5*V23)</f>
        <v>276.56747447477937</v>
      </c>
      <c r="AC23" s="3">
        <f>(P23+M23)*1000*22.4/R23</f>
        <v>817.90567412177438</v>
      </c>
      <c r="AD23" s="2">
        <f>(U23*I23+M23*J23)/(U23+M23)</f>
        <v>-20.81547754116497</v>
      </c>
      <c r="AE23" s="2">
        <f>AB23/AA23</f>
        <v>0.68772213998484122</v>
      </c>
      <c r="AF23" s="2">
        <f>AC23/(AC23-AA23)</f>
        <v>1.9672749416467401</v>
      </c>
      <c r="AG23" s="2">
        <f>4.4+(30-4.4)*AE23</f>
        <v>22.005686783611935</v>
      </c>
      <c r="AH23">
        <f>(AF23*(G23-AD23))/(1000+G23-AF23*(G23-AD23))</f>
        <v>1.8304992917647984E-2</v>
      </c>
      <c r="AI23">
        <f>W23*(30-1.8)/((AG23-AH23*1000)*AA23)</f>
        <v>0.11106127459104541</v>
      </c>
    </row>
    <row r="24" spans="1:35" x14ac:dyDescent="0.3">
      <c r="A24" t="s">
        <v>10</v>
      </c>
      <c r="B24" t="s">
        <v>11</v>
      </c>
      <c r="C24" t="s">
        <v>12</v>
      </c>
      <c r="D24" s="1">
        <v>41721.5</v>
      </c>
      <c r="E24" s="8">
        <v>24.535389391195299</v>
      </c>
      <c r="F24" s="5">
        <v>399.096051618003</v>
      </c>
      <c r="G24" s="6">
        <v>-11.80118</v>
      </c>
      <c r="H24" s="5">
        <v>395.04139186410202</v>
      </c>
      <c r="I24" s="6">
        <v>-8.8347296666666697</v>
      </c>
      <c r="J24" s="11">
        <v>-31.9</v>
      </c>
      <c r="K24" s="7">
        <v>1.7657449468970299E-2</v>
      </c>
      <c r="L24" s="7">
        <v>0.13583149015903501</v>
      </c>
      <c r="M24" s="7">
        <v>0.174421936273575</v>
      </c>
      <c r="N24" s="7">
        <v>6.7195282317698002E-3</v>
      </c>
      <c r="O24" s="7">
        <v>8.4731075912714005E-3</v>
      </c>
      <c r="P24" s="7">
        <v>0.122542351484299</v>
      </c>
      <c r="Q24" s="7">
        <v>0.12708517909049999</v>
      </c>
      <c r="R24" s="7">
        <v>6.9775009155273402</v>
      </c>
      <c r="S24" s="7">
        <v>7.0167808532714799</v>
      </c>
      <c r="T24" s="7">
        <v>1.0518739638975301</v>
      </c>
      <c r="U24">
        <f>H24*R24/(1000*22.4)</f>
        <v>0.123053646134061</v>
      </c>
      <c r="V24">
        <f>K24/E24</f>
        <v>7.1967268126206312E-4</v>
      </c>
      <c r="W24">
        <f>L24*1000/E24</f>
        <v>5.536145687085738</v>
      </c>
      <c r="X24">
        <f>T24/101.3</f>
        <v>1.0383750877566931E-2</v>
      </c>
      <c r="Y24">
        <f>V24/(X24*1.6)</f>
        <v>4.3317239703865397E-2</v>
      </c>
      <c r="Z24" s="3">
        <f>P24*1000*22.4/R24</f>
        <v>393.39997321101629</v>
      </c>
      <c r="AA24" s="3">
        <f>Q24*1000*22.4/S24</f>
        <v>405.7000027726333</v>
      </c>
      <c r="AB24" s="3">
        <f>((Y24-0.5*V24)*AA24-W24)/(Y24+0.5*V24)</f>
        <v>272.26348586999774</v>
      </c>
      <c r="AC24" s="3">
        <f>(P24+M24)*1000*22.4/R24</f>
        <v>953.34993521439583</v>
      </c>
      <c r="AD24" s="2">
        <f>(U24*I24+M24*J24)/(U24+M24)</f>
        <v>-22.358828282265097</v>
      </c>
      <c r="AE24" s="2">
        <f>AB24/AA24</f>
        <v>0.67109559775522731</v>
      </c>
      <c r="AF24" s="2">
        <f>AC24/(AC24-AA24)</f>
        <v>1.7408017033139609</v>
      </c>
      <c r="AG24" s="2">
        <f>4.4+(30-4.4)*AE24</f>
        <v>21.580047302533821</v>
      </c>
      <c r="AH24">
        <f>(AF24*(G24-AD24))/(1000+G24-AF24*(G24-AD24))</f>
        <v>1.8950703434925917E-2</v>
      </c>
      <c r="AI24">
        <f>W24*(30-1.8)/((AG24-AH24*1000)*AA24)</f>
        <v>0.14635387334337266</v>
      </c>
    </row>
    <row r="25" spans="1:35" x14ac:dyDescent="0.3">
      <c r="A25" t="s">
        <v>10</v>
      </c>
      <c r="B25" t="s">
        <v>11</v>
      </c>
      <c r="C25" t="s">
        <v>12</v>
      </c>
      <c r="D25" s="1">
        <v>41721.510416666664</v>
      </c>
      <c r="E25" s="8">
        <v>24.535389391195299</v>
      </c>
      <c r="F25" s="5">
        <v>398.83040939051102</v>
      </c>
      <c r="G25" s="6">
        <v>-11.985597500000001</v>
      </c>
      <c r="H25" s="5">
        <v>396.18686373409997</v>
      </c>
      <c r="I25" s="6">
        <v>-8.8544455000000006</v>
      </c>
      <c r="J25" s="11">
        <v>-31.9</v>
      </c>
      <c r="K25" s="7">
        <v>1.84366125613451E-2</v>
      </c>
      <c r="L25" s="7">
        <v>0.16033749282360099</v>
      </c>
      <c r="M25" s="7">
        <v>0.121412552893162</v>
      </c>
      <c r="N25" s="7">
        <v>7.3225442320108396E-3</v>
      </c>
      <c r="O25" s="7">
        <v>8.9160129427909903E-3</v>
      </c>
      <c r="P25" s="7">
        <v>0.12168759852647799</v>
      </c>
      <c r="Q25" s="7">
        <v>0.12597694993019101</v>
      </c>
      <c r="R25" s="7">
        <v>6.9500308036804199</v>
      </c>
      <c r="S25" s="7">
        <v>6.9857244491577104</v>
      </c>
      <c r="T25" s="7">
        <v>1.2067478134004299</v>
      </c>
      <c r="U25">
        <f>H25*R25/(1000*22.4)</f>
        <v>0.12292459406096125</v>
      </c>
      <c r="V25">
        <f>K25/E25</f>
        <v>7.5142938501563837E-4</v>
      </c>
      <c r="W25">
        <f>L25*1000/E25</f>
        <v>6.5349479589323032</v>
      </c>
      <c r="X25">
        <f>T25/101.3</f>
        <v>1.1912614150053603E-2</v>
      </c>
      <c r="Y25">
        <f>V25/(X25*1.6)</f>
        <v>3.9424039066409337E-2</v>
      </c>
      <c r="Z25" s="3">
        <f>P25*1000*22.4/R25</f>
        <v>392.20001809914947</v>
      </c>
      <c r="AA25" s="3">
        <f>Q25*1000*22.4/S25</f>
        <v>403.9500411122745</v>
      </c>
      <c r="AB25" s="3">
        <f>((Y25-0.5*V25)*AA25-W25)/(Y25+0.5*V25)</f>
        <v>232.12767428745025</v>
      </c>
      <c r="AC25" s="3">
        <f>(P25+M25)*1000*22.4/R25</f>
        <v>783.51356211490111</v>
      </c>
      <c r="AD25" s="2">
        <f>(U25*I25+M25*J25)/(U25+M25)</f>
        <v>-20.305915894752761</v>
      </c>
      <c r="AE25" s="2">
        <f>AB25/AA25</f>
        <v>0.5746445120992878</v>
      </c>
      <c r="AF25" s="2">
        <f>AC25/(AC25-AA25)</f>
        <v>2.0642488510097872</v>
      </c>
      <c r="AG25" s="2">
        <f>4.4+(30-4.4)*AE25</f>
        <v>19.11089950974177</v>
      </c>
      <c r="AH25">
        <f>(AF25*(G25-AD25))/(1000+G25-AF25*(G25-AD25))</f>
        <v>1.7691094239043029E-2</v>
      </c>
      <c r="AI25">
        <f>W25*(30-1.8)/((AG25-AH25*1000)*AA25)</f>
        <v>0.32131781201967136</v>
      </c>
    </row>
    <row r="26" spans="1:35" x14ac:dyDescent="0.3">
      <c r="A26" t="s">
        <v>10</v>
      </c>
      <c r="B26" t="s">
        <v>11</v>
      </c>
      <c r="C26" t="s">
        <v>12</v>
      </c>
      <c r="D26" s="1">
        <v>41721.53125</v>
      </c>
      <c r="E26" s="8">
        <v>24.535389391195299</v>
      </c>
      <c r="F26" s="5">
        <v>403.85903758816801</v>
      </c>
      <c r="G26" s="6">
        <v>-11.822184999999999</v>
      </c>
      <c r="H26" s="5">
        <v>394.82441673532497</v>
      </c>
      <c r="I26" s="6">
        <v>-8.7158990000000003</v>
      </c>
      <c r="J26" s="11">
        <v>-31.9</v>
      </c>
      <c r="K26" s="7">
        <v>7.7522154897451401E-3</v>
      </c>
      <c r="L26" s="7">
        <v>7.4233070015907301E-2</v>
      </c>
      <c r="M26" s="7">
        <v>0.12250640988349901</v>
      </c>
      <c r="N26" s="7">
        <v>6.7367493174970098E-3</v>
      </c>
      <c r="O26" s="7">
        <v>8.0767152830958401E-3</v>
      </c>
      <c r="P26" s="7">
        <v>0.122067175805569</v>
      </c>
      <c r="Q26" s="7">
        <v>0.12738814949989299</v>
      </c>
      <c r="R26" s="7">
        <v>6.9931063652038601</v>
      </c>
      <c r="S26" s="7">
        <v>7.0231218338012704</v>
      </c>
      <c r="T26" s="7">
        <v>1.15555998057647</v>
      </c>
      <c r="U26">
        <f>H26*R26/(1000*22.4)</f>
        <v>0.12326112240221887</v>
      </c>
      <c r="V26">
        <f>K26/E26</f>
        <v>3.1596056480469304E-4</v>
      </c>
      <c r="W26">
        <f>L26*1000/E26</f>
        <v>3.0255509228863664</v>
      </c>
      <c r="X26">
        <f>T26/101.3</f>
        <v>1.1407304842808195E-2</v>
      </c>
      <c r="Y26">
        <f>V26/(X26*1.6)</f>
        <v>1.7311306721800521E-2</v>
      </c>
      <c r="Z26" s="3">
        <f>P26*1000*22.4/R26</f>
        <v>391.00002134245182</v>
      </c>
      <c r="AA26" s="3">
        <f>Q26*1000*22.4/S26</f>
        <v>406.3000210339718</v>
      </c>
      <c r="AB26" s="3">
        <f>((Y26-0.5*V26)*AA26-W26)/(Y26+0.5*V26)</f>
        <v>225.75884003135687</v>
      </c>
      <c r="AC26" s="3">
        <f>(P26+M26)*1000*22.4/R26</f>
        <v>783.40697729047315</v>
      </c>
      <c r="AD26" s="2">
        <f>(U26*I26+M26*J26)/(U26+M26)</f>
        <v>-20.272352179440126</v>
      </c>
      <c r="AE26" s="2">
        <f>AB26/AA26</f>
        <v>0.55564565184327319</v>
      </c>
      <c r="AF26" s="2">
        <f>AC26/(AC26-AA26)</f>
        <v>2.0774132226763111</v>
      </c>
      <c r="AG26" s="2">
        <f>4.4+(30-4.4)*AE26</f>
        <v>18.624528687187794</v>
      </c>
      <c r="AH26">
        <f>(AF26*(G26-AD26))/(1000+G26-AF26*(G26-AD26))</f>
        <v>1.8085789371375754E-2</v>
      </c>
      <c r="AI26">
        <f>W26*(30-1.8)/((AG26-AH26*1000)*AA26)</f>
        <v>0.38978763669831074</v>
      </c>
    </row>
    <row r="27" spans="1:35" x14ac:dyDescent="0.3">
      <c r="A27" t="s">
        <v>10</v>
      </c>
      <c r="B27" t="s">
        <v>11</v>
      </c>
      <c r="C27" t="s">
        <v>12</v>
      </c>
      <c r="D27" s="1">
        <v>41721.572916666664</v>
      </c>
      <c r="E27" s="8">
        <v>24.535389391195299</v>
      </c>
      <c r="F27" s="5">
        <v>411.39803401456197</v>
      </c>
      <c r="G27" s="6">
        <v>-12.4289166666667</v>
      </c>
      <c r="H27" s="5">
        <v>396.241629825372</v>
      </c>
      <c r="I27" s="6">
        <v>-8.9161094999999992</v>
      </c>
      <c r="J27" s="11">
        <v>-31.9</v>
      </c>
      <c r="K27" s="7">
        <v>1.8626756966113999E-2</v>
      </c>
      <c r="L27" s="7">
        <v>9.8517328500747695E-2</v>
      </c>
      <c r="M27" s="7">
        <v>0.106734544038773</v>
      </c>
      <c r="N27" s="7">
        <v>7.1177347563207097E-3</v>
      </c>
      <c r="O27" s="7">
        <v>8.9425696060061507E-3</v>
      </c>
      <c r="P27" s="7">
        <v>0.12410981208086</v>
      </c>
      <c r="Q27" s="7">
        <v>0.126303166151047</v>
      </c>
      <c r="R27" s="7">
        <v>7.06675100326538</v>
      </c>
      <c r="S27" s="7">
        <v>7.10762739181519</v>
      </c>
      <c r="T27" s="7">
        <v>0.53784632326008697</v>
      </c>
      <c r="U27">
        <f>H27*R27/(1000*22.4)</f>
        <v>0.12500629174571237</v>
      </c>
      <c r="V27">
        <f>K27/E27</f>
        <v>7.5917918681161611E-4</v>
      </c>
      <c r="W27">
        <f>L27*1000/E27</f>
        <v>4.0153154665685209</v>
      </c>
      <c r="X27">
        <f>T27/101.3</f>
        <v>5.3094405060225766E-3</v>
      </c>
      <c r="Y27">
        <f>V27/(X27*1.6)</f>
        <v>8.936666513525153E-2</v>
      </c>
      <c r="Z27" s="3">
        <f>P27*1000*22.4/R27</f>
        <v>393.39999234820408</v>
      </c>
      <c r="AA27" s="3">
        <f>Q27*1000*22.4/S27</f>
        <v>398.04997727390946</v>
      </c>
      <c r="AB27" s="3">
        <f>((Y27-0.5*V27)*AA27-W27)/(Y27+0.5*V27)</f>
        <v>349.94204521948058</v>
      </c>
      <c r="AC27" s="3">
        <f>(P27+M27)*1000*22.4/R27</f>
        <v>731.72432065179908</v>
      </c>
      <c r="AD27" s="2">
        <f>(U27*I27+M27*J27)/(U27+M27)</f>
        <v>-19.501965309357626</v>
      </c>
      <c r="AE27" s="2">
        <f>AB27/AA27</f>
        <v>0.87914097525164669</v>
      </c>
      <c r="AF27" s="2">
        <f>AC27/(AC27-AA27)</f>
        <v>2.1929295289662525</v>
      </c>
      <c r="AG27" s="2">
        <f>4.4+(30-4.4)*AE27</f>
        <v>26.906008966442158</v>
      </c>
      <c r="AH27">
        <f>(AF27*(G27-AD27))/(1000+G27-AF27*(G27-AD27))</f>
        <v>1.595651612810069E-2</v>
      </c>
      <c r="AI27">
        <f>W27*(30-1.8)/((AG27-AH27*1000)*AA27)</f>
        <v>2.5979881908055929E-2</v>
      </c>
    </row>
    <row r="28" spans="1:35" x14ac:dyDescent="0.3">
      <c r="A28" t="s">
        <v>10</v>
      </c>
      <c r="B28" t="s">
        <v>11</v>
      </c>
      <c r="C28" t="s">
        <v>12</v>
      </c>
      <c r="D28" s="1">
        <v>41721.583333333336</v>
      </c>
      <c r="E28" s="8">
        <v>24.535389391195299</v>
      </c>
      <c r="F28" s="5">
        <v>412.26429927857998</v>
      </c>
      <c r="G28" s="6">
        <v>-11.791980000000001</v>
      </c>
      <c r="H28" s="5">
        <v>398.53927851348698</v>
      </c>
      <c r="I28" s="6">
        <v>-8.9071750000000005</v>
      </c>
      <c r="J28" s="11">
        <v>-31.9</v>
      </c>
      <c r="K28" s="7">
        <v>1.05354404076934E-2</v>
      </c>
      <c r="L28" s="7">
        <v>7.1773864328861195E-2</v>
      </c>
      <c r="M28" s="7">
        <v>9.5047466456890106E-2</v>
      </c>
      <c r="N28" s="7">
        <v>7.3205693624913701E-3</v>
      </c>
      <c r="O28" s="7">
        <v>8.8731693103909492E-3</v>
      </c>
      <c r="P28" s="7">
        <v>0.122981376945972</v>
      </c>
      <c r="Q28" s="7">
        <v>0.127659812569618</v>
      </c>
      <c r="R28" s="7">
        <v>7.0653576850891104</v>
      </c>
      <c r="S28" s="7">
        <v>7.1001358032226598</v>
      </c>
      <c r="T28" s="7">
        <v>0.55080877435183995</v>
      </c>
      <c r="U28">
        <f>H28*R28/(1000*22.4)</f>
        <v>0.12570636402924706</v>
      </c>
      <c r="V28">
        <f>K28/E28</f>
        <v>4.2939772586100139E-4</v>
      </c>
      <c r="W28">
        <f>L28*1000/E28</f>
        <v>2.9253199606694551</v>
      </c>
      <c r="X28">
        <f>T28/101.3</f>
        <v>5.4374015237101678E-3</v>
      </c>
      <c r="Y28">
        <f>V28/(X28*1.6)</f>
        <v>4.9356954326963756E-2</v>
      </c>
      <c r="Z28" s="3">
        <f>P28*1000*22.4/R28</f>
        <v>389.89998332335364</v>
      </c>
      <c r="AA28" s="3">
        <f>Q28*1000*22.4/S28</f>
        <v>402.75001504358784</v>
      </c>
      <c r="AB28" s="3">
        <f>((Y28-0.5*V28)*AA28-W28)/(Y28+0.5*V28)</f>
        <v>340.24937804947456</v>
      </c>
      <c r="AC28" s="3">
        <f>(P28+M28)*1000*22.4/R28</f>
        <v>691.2383363875673</v>
      </c>
      <c r="AD28" s="2">
        <f>(U28*I28+M28*J28)/(U28+M28)</f>
        <v>-18.806934193867679</v>
      </c>
      <c r="AE28" s="2">
        <f>AB28/AA28</f>
        <v>0.84481530810781191</v>
      </c>
      <c r="AF28" s="2">
        <f>AC28/(AC28-AA28)</f>
        <v>2.3960704307449876</v>
      </c>
      <c r="AG28" s="2">
        <f>4.4+(30-4.4)*AE28</f>
        <v>26.027271887559984</v>
      </c>
      <c r="AH28">
        <f>(AF28*(G28-AD28))/(1000+G28-AF28*(G28-AD28))</f>
        <v>1.730320113507762E-2</v>
      </c>
      <c r="AI28">
        <f>W28*(30-1.8)/((AG28-AH28*1000)*AA28)</f>
        <v>2.3478358972489274E-2</v>
      </c>
    </row>
    <row r="29" spans="1:35" x14ac:dyDescent="0.3">
      <c r="A29" t="s">
        <v>10</v>
      </c>
      <c r="B29" t="s">
        <v>11</v>
      </c>
      <c r="C29" t="s">
        <v>12</v>
      </c>
      <c r="D29" s="1">
        <v>41721.59375</v>
      </c>
      <c r="E29" s="8">
        <v>24.535389391195299</v>
      </c>
      <c r="F29" s="5">
        <v>409.07761188031299</v>
      </c>
      <c r="G29" s="6">
        <v>-11.322889999999999</v>
      </c>
      <c r="H29" s="5">
        <v>402.12824521565602</v>
      </c>
      <c r="I29" s="6">
        <v>-9.0716916666666698</v>
      </c>
      <c r="J29" s="11">
        <v>-31.9</v>
      </c>
      <c r="K29" s="7">
        <v>1.89016982913017E-2</v>
      </c>
      <c r="L29" s="7">
        <v>5.57204112410545E-2</v>
      </c>
      <c r="M29" s="7">
        <v>5.01673333346844E-2</v>
      </c>
      <c r="N29" s="7">
        <v>7.4154655449092397E-3</v>
      </c>
      <c r="O29" s="7">
        <v>9.4701945781707798E-3</v>
      </c>
      <c r="P29" s="7">
        <v>0.124404169619083</v>
      </c>
      <c r="Q29" s="7">
        <v>0.128017753362656</v>
      </c>
      <c r="R29" s="7">
        <v>7.0423383712768599</v>
      </c>
      <c r="S29" s="7">
        <v>7.0883646011352504</v>
      </c>
      <c r="T29" s="7">
        <v>0.46977180286180698</v>
      </c>
      <c r="U29">
        <f>H29*R29/(1000*22.4)</f>
        <v>0.12642514158287702</v>
      </c>
      <c r="V29">
        <f>K29/E29</f>
        <v>7.7038509517540852E-4</v>
      </c>
      <c r="W29">
        <f>L29*1000/E29</f>
        <v>2.271022087835711</v>
      </c>
      <c r="X29">
        <f>T29/101.3</f>
        <v>4.6374314201560411E-3</v>
      </c>
      <c r="Y29">
        <f>V29/(X29*1.6)</f>
        <v>0.10382701993001743</v>
      </c>
      <c r="Z29" s="3">
        <f>P29*1000*22.4/R29</f>
        <v>395.70001504517393</v>
      </c>
      <c r="AA29" s="3">
        <f>Q29*1000*22.4/S29</f>
        <v>404.54996838963802</v>
      </c>
      <c r="AB29" s="3">
        <f>((Y29-0.5*V29)*AA29-W29)/(Y29+0.5*V29)</f>
        <v>379.76706346578584</v>
      </c>
      <c r="AC29" s="3">
        <f>(P29+M29)*1000*22.4/R29</f>
        <v>555.27034629768673</v>
      </c>
      <c r="AD29" s="2">
        <f>(U29*I29+M29*J29)/(U29+M29)</f>
        <v>-15.556879408442848</v>
      </c>
      <c r="AE29" s="2">
        <f>AB29/AA29</f>
        <v>0.93873957023775423</v>
      </c>
      <c r="AF29" s="2">
        <f>AC29/(AC29-AA29)</f>
        <v>3.6841093023031388</v>
      </c>
      <c r="AG29" s="2">
        <f>4.4+(30-4.4)*AE29</f>
        <v>28.43173299808651</v>
      </c>
      <c r="AH29">
        <f>(AF29*(G29-AD29))/(1000+G29-AF29*(G29-AD29))</f>
        <v>1.603003013408914E-2</v>
      </c>
      <c r="AI29">
        <f>W29*(30-1.8)/((AG29-AH29*1000)*AA29)</f>
        <v>1.2764886957585909E-2</v>
      </c>
    </row>
    <row r="30" spans="1:35" x14ac:dyDescent="0.3">
      <c r="A30" t="s">
        <v>10</v>
      </c>
      <c r="B30" t="s">
        <v>11</v>
      </c>
      <c r="C30" t="s">
        <v>12</v>
      </c>
      <c r="D30" s="1">
        <v>41721.604166666664</v>
      </c>
      <c r="E30" s="8">
        <v>24.535389391195299</v>
      </c>
      <c r="F30" s="5">
        <v>402.16120837771001</v>
      </c>
      <c r="G30" s="6">
        <v>-10.695164999999999</v>
      </c>
      <c r="H30" s="5">
        <v>396.86403301649801</v>
      </c>
      <c r="I30" s="6">
        <v>-8.8549262500000001</v>
      </c>
      <c r="J30" s="11">
        <v>-31.9</v>
      </c>
      <c r="K30" s="7">
        <v>9.8814386874437297E-3</v>
      </c>
      <c r="L30" s="7">
        <v>2.8774917125701901E-2</v>
      </c>
      <c r="M30" s="7">
        <v>4.8783019185066202E-2</v>
      </c>
      <c r="N30" s="7">
        <v>7.3907952755689604E-3</v>
      </c>
      <c r="O30" s="7">
        <v>8.8040167465806007E-3</v>
      </c>
      <c r="P30" s="7">
        <v>0.12330300360918001</v>
      </c>
      <c r="Q30" s="7">
        <v>0.12812058627605399</v>
      </c>
      <c r="R30" s="7">
        <v>7.0422925949096697</v>
      </c>
      <c r="S30" s="7">
        <v>7.0739488601684597</v>
      </c>
      <c r="T30" s="7">
        <v>0.62796404068479705</v>
      </c>
      <c r="U30">
        <f>H30*R30/(1000*22.4)</f>
        <v>0.12476931432580672</v>
      </c>
      <c r="V30">
        <f>K30/E30</f>
        <v>4.0274228095152039E-4</v>
      </c>
      <c r="W30">
        <f>L30*1000/E30</f>
        <v>1.1727923558461226</v>
      </c>
      <c r="X30">
        <f>T30/101.3</f>
        <v>6.1990527214688751E-3</v>
      </c>
      <c r="Y30">
        <f>V30/(X30*1.6)</f>
        <v>4.0605224201909394E-2</v>
      </c>
      <c r="Z30" s="3">
        <f>P30*1000*22.4/R30</f>
        <v>392.20001776723387</v>
      </c>
      <c r="AA30" s="3">
        <f>Q30*1000*22.4/S30</f>
        <v>405.70001131097587</v>
      </c>
      <c r="AB30" s="3">
        <f>((Y30-0.5*V30)*AA30-W30)/(Y30+0.5*V30)</f>
        <v>372.9556744562986</v>
      </c>
      <c r="AC30" s="3">
        <f>(P30+M30)*1000*22.4/R30</f>
        <v>547.36818424406272</v>
      </c>
      <c r="AD30" s="2">
        <f>(U30*I30+M30*J30)/(U30+M30)</f>
        <v>-15.3325589739477</v>
      </c>
      <c r="AE30" s="2">
        <f>AB30/AA30</f>
        <v>0.91928928779452712</v>
      </c>
      <c r="AF30" s="2">
        <f>AC30/(AC30-AA30)</f>
        <v>3.8637343371584056</v>
      </c>
      <c r="AG30" s="2">
        <f>4.4+(30-4.4)*AE30</f>
        <v>27.933805767539894</v>
      </c>
      <c r="AH30">
        <f>(AF30*(G30-AD30))/(1000+G30-AF30*(G30-AD30))</f>
        <v>1.8445434284540114E-2</v>
      </c>
      <c r="AI30">
        <f>W30*(30-1.8)/((AG30-AH30*1000)*AA30)</f>
        <v>8.5915898355353303E-3</v>
      </c>
    </row>
    <row r="31" spans="1:35" x14ac:dyDescent="0.3">
      <c r="A31" t="s">
        <v>10</v>
      </c>
      <c r="B31" t="s">
        <v>11</v>
      </c>
      <c r="C31" t="s">
        <v>12</v>
      </c>
      <c r="D31" s="1">
        <v>41721.677083333336</v>
      </c>
      <c r="E31" s="8">
        <v>24.535389391195299</v>
      </c>
      <c r="F31" s="5">
        <v>417.810633067406</v>
      </c>
      <c r="G31" s="6">
        <v>-10.368539999999999</v>
      </c>
      <c r="H31" s="5">
        <v>392.98700339609701</v>
      </c>
      <c r="I31" s="6">
        <v>-8.6185349999999996</v>
      </c>
      <c r="J31" s="11">
        <v>-31.9</v>
      </c>
      <c r="K31" s="7">
        <v>8.0530205741524696E-3</v>
      </c>
      <c r="L31" s="7">
        <v>3.1262479722499799E-2</v>
      </c>
      <c r="M31" s="7">
        <v>5.0985414534807198E-2</v>
      </c>
      <c r="N31" s="7">
        <v>6.8104448728263404E-3</v>
      </c>
      <c r="O31" s="7">
        <v>8.6786067113280296E-3</v>
      </c>
      <c r="P31" s="7">
        <v>0.119560338556767</v>
      </c>
      <c r="Q31" s="7">
        <v>0.12409283220768</v>
      </c>
      <c r="R31" s="7">
        <v>6.8900218009948704</v>
      </c>
      <c r="S31" s="7">
        <v>6.9318685531616202</v>
      </c>
      <c r="T31" s="7">
        <v>0.34650831384094799</v>
      </c>
      <c r="U31">
        <f>H31*R31/(1000*22.4)</f>
        <v>0.12087897414762293</v>
      </c>
      <c r="V31">
        <f>K31/E31</f>
        <v>3.282206141404201E-4</v>
      </c>
      <c r="W31">
        <f>L31*1000/E31</f>
        <v>1.2741790735026428</v>
      </c>
      <c r="X31">
        <f>T31/101.3</f>
        <v>3.4206151415690821E-3</v>
      </c>
      <c r="Y31">
        <f>V31/(X31*1.6)</f>
        <v>5.997105062911668E-2</v>
      </c>
      <c r="Z31" s="3">
        <f>P31*1000*22.4/R31</f>
        <v>388.7000159106716</v>
      </c>
      <c r="AA31" s="3">
        <f>Q31*1000*22.4/S31</f>
        <v>401.00002187494192</v>
      </c>
      <c r="AB31" s="3">
        <f>((Y31-0.5*V31)*AA31-W31)/(Y31+0.5*V31)</f>
        <v>377.62275764105158</v>
      </c>
      <c r="AC31" s="3">
        <f>(P31+M31)*1000*22.4/R31</f>
        <v>554.45758802964144</v>
      </c>
      <c r="AD31" s="2">
        <f>(U31*I31+M31*J31)/(U31+M31)</f>
        <v>-15.525231338331984</v>
      </c>
      <c r="AE31" s="2">
        <f>AB31/AA31</f>
        <v>0.94170258613806035</v>
      </c>
      <c r="AF31" s="2">
        <f>AC31/(AC31-AA31)</f>
        <v>3.61310036333234</v>
      </c>
      <c r="AG31" s="2">
        <f>4.4+(30-4.4)*AE31</f>
        <v>28.507586205134345</v>
      </c>
      <c r="AH31">
        <f>(AF31*(G31-AD31))/(1000+G31-AF31*(G31-AD31))</f>
        <v>1.9188101818972628E-2</v>
      </c>
      <c r="AI31">
        <f>W31*(30-1.8)/((AG31-AH31*1000)*AA31)</f>
        <v>9.6148673096419345E-3</v>
      </c>
    </row>
    <row r="32" spans="1:35" x14ac:dyDescent="0.3">
      <c r="A32" t="s">
        <v>13</v>
      </c>
      <c r="B32" t="s">
        <v>8</v>
      </c>
      <c r="C32" t="s">
        <v>9</v>
      </c>
      <c r="D32" s="1">
        <v>41720.291666666664</v>
      </c>
      <c r="E32" s="8">
        <v>10.946250986168399</v>
      </c>
      <c r="F32" s="5">
        <v>547.88818935085601</v>
      </c>
      <c r="G32" s="6">
        <v>-12.268746666666701</v>
      </c>
      <c r="H32" s="5">
        <v>518.05326547836796</v>
      </c>
      <c r="I32" s="6">
        <v>-11.69877</v>
      </c>
      <c r="J32" s="11">
        <v>-31.9</v>
      </c>
      <c r="K32" s="7">
        <v>1.1784048983827201E-3</v>
      </c>
      <c r="L32" s="7">
        <v>2.63502076268196E-2</v>
      </c>
      <c r="M32" s="7">
        <v>2.9856260865926701E-2</v>
      </c>
      <c r="N32" s="7">
        <v>5.3863213397562504E-3</v>
      </c>
      <c r="O32" s="7">
        <v>5.5172592401504499E-3</v>
      </c>
      <c r="P32" s="7">
        <v>0.168470844626427</v>
      </c>
      <c r="Q32" s="7">
        <v>0.16909600794315299</v>
      </c>
      <c r="R32" s="7">
        <v>7.1095461845397896</v>
      </c>
      <c r="S32" s="7">
        <v>7.1124792098998997</v>
      </c>
      <c r="T32" s="7">
        <v>4.1532489655722697E-2</v>
      </c>
      <c r="U32">
        <f>H32*R32/(1000*22.4)</f>
        <v>0.16442516147187988</v>
      </c>
      <c r="V32">
        <f>K32/E32</f>
        <v>1.076537437220966E-4</v>
      </c>
      <c r="W32">
        <f>L32*1000/E32</f>
        <v>2.4072358344528664</v>
      </c>
      <c r="X32">
        <f>T32/101.3</f>
        <v>4.0999496205056958E-4</v>
      </c>
      <c r="Y32">
        <f>V32/(X32*1.6)</f>
        <v>0.16410833316047302</v>
      </c>
      <c r="Z32" s="3">
        <f>P32*1000*22.4/R32</f>
        <v>530.79997255496335</v>
      </c>
      <c r="AA32" s="3">
        <f>Q32*1000*22.4/S32</f>
        <v>532.54996832249935</v>
      </c>
      <c r="AB32" s="3">
        <f>((Y32-0.5*V32)*AA32-W32)/(Y32+0.5*V32)</f>
        <v>517.53696635069036</v>
      </c>
      <c r="AC32" s="3">
        <f>(P32+M32)*1000*22.4/R32</f>
        <v>624.86789560342299</v>
      </c>
      <c r="AD32" s="2">
        <f>(U32*I32+M32*J32)/(U32+M32)</f>
        <v>-14.803200600903709</v>
      </c>
      <c r="AE32" s="2">
        <f>AB32/AA32</f>
        <v>0.97180921441212542</v>
      </c>
      <c r="AF32" s="2">
        <f>AC32/(AC32-AA32)</f>
        <v>6.7686517018731225</v>
      </c>
      <c r="AG32" s="2">
        <f>4.4+(30-4.4)*AE32</f>
        <v>29.278315888950409</v>
      </c>
      <c r="AH32">
        <f>(AF32*(G32-AD32))/(1000+G32-AF32*(G32-AD32))</f>
        <v>1.7674894658250315E-2</v>
      </c>
      <c r="AI32">
        <f>W32*(30-1.8)/((AG32-AH32*1000)*AA32)</f>
        <v>1.0985537893254462E-2</v>
      </c>
    </row>
    <row r="33" spans="1:35" x14ac:dyDescent="0.3">
      <c r="A33" t="s">
        <v>13</v>
      </c>
      <c r="B33" t="s">
        <v>8</v>
      </c>
      <c r="C33" t="s">
        <v>9</v>
      </c>
      <c r="D33" s="1">
        <v>41720.302083333336</v>
      </c>
      <c r="E33" s="8">
        <v>10.946250986168399</v>
      </c>
      <c r="F33" s="5">
        <v>545.99407089604699</v>
      </c>
      <c r="G33" s="6">
        <v>-12.236815</v>
      </c>
      <c r="H33" s="5">
        <v>520.09705504089402</v>
      </c>
      <c r="I33" s="6">
        <v>-11.612595000000001</v>
      </c>
      <c r="J33" s="11">
        <v>-31.9</v>
      </c>
      <c r="K33" s="7">
        <v>2.6077223010361199E-3</v>
      </c>
      <c r="L33" s="7">
        <v>1.9131284207105598E-2</v>
      </c>
      <c r="M33" s="7">
        <v>4.3751694262027699E-2</v>
      </c>
      <c r="N33" s="7">
        <v>5.5293366312980704E-3</v>
      </c>
      <c r="O33" s="7">
        <v>5.6664422154426601E-3</v>
      </c>
      <c r="P33" s="7">
        <v>0.16438862681388899</v>
      </c>
      <c r="Q33" s="7">
        <v>0.170413702726364</v>
      </c>
      <c r="R33" s="7">
        <v>7.1100697517395002</v>
      </c>
      <c r="S33" s="7">
        <v>7.1131405830383301</v>
      </c>
      <c r="T33" s="7">
        <v>4.2877032437459099E-2</v>
      </c>
      <c r="U33">
        <f>H33*R33/(1000*22.4)</f>
        <v>0.16508599727745779</v>
      </c>
      <c r="V33">
        <f>K33/E33</f>
        <v>2.3822971941089404E-4</v>
      </c>
      <c r="W33">
        <f>L33*1000/E33</f>
        <v>1.7477476289626233</v>
      </c>
      <c r="X33">
        <f>T33/101.3</f>
        <v>4.2326784242309082E-4</v>
      </c>
      <c r="Y33">
        <f>V33/(X33*1.6)</f>
        <v>0.35177152551782437</v>
      </c>
      <c r="Z33" s="3">
        <f>P33*1000*22.4/R33</f>
        <v>517.90001634375335</v>
      </c>
      <c r="AA33" s="3">
        <f>Q33*1000*22.4/S33</f>
        <v>536.65000663322098</v>
      </c>
      <c r="AB33" s="3">
        <f>((Y33-0.5*V33)*AA33-W33)/(Y33+0.5*V33)</f>
        <v>531.319959754303</v>
      </c>
      <c r="AC33" s="3">
        <f>(P33+M33)*1000*22.4/R33</f>
        <v>655.73803842921188</v>
      </c>
      <c r="AD33" s="2">
        <f>(U33*I33+M33*J33)/(U33+M33)</f>
        <v>-15.862825570864691</v>
      </c>
      <c r="AE33" s="2">
        <f>AB33/AA33</f>
        <v>0.99006792730264348</v>
      </c>
      <c r="AF33" s="2">
        <f>AC33/(AC33-AA33)</f>
        <v>5.5063303049004402</v>
      </c>
      <c r="AG33" s="2">
        <f>4.4+(30-4.4)*AE33</f>
        <v>29.745738938947675</v>
      </c>
      <c r="AH33">
        <f>(AF33*(G33-AD33))/(1000+G33-AF33*(G33-AD33))</f>
        <v>2.0630368063720827E-2</v>
      </c>
      <c r="AI33">
        <f>W33*(30-1.8)/((AG33-AH33*1000)*AA33)</f>
        <v>1.0075401172708498E-2</v>
      </c>
    </row>
    <row r="34" spans="1:35" x14ac:dyDescent="0.3">
      <c r="A34" t="s">
        <v>13</v>
      </c>
      <c r="B34" t="s">
        <v>8</v>
      </c>
      <c r="C34" t="s">
        <v>9</v>
      </c>
      <c r="D34" s="1">
        <v>41720.40625</v>
      </c>
      <c r="E34" s="8">
        <v>10.946250986168399</v>
      </c>
      <c r="F34" s="5">
        <v>461.72576412193803</v>
      </c>
      <c r="G34" s="6">
        <v>-10.819153333333301</v>
      </c>
      <c r="H34" s="5">
        <v>448.32967892811899</v>
      </c>
      <c r="I34" s="6">
        <v>-10.438694999999999</v>
      </c>
      <c r="J34" s="11">
        <v>-31.9</v>
      </c>
      <c r="K34" s="7">
        <v>1.3172569684684301E-2</v>
      </c>
      <c r="L34" s="7">
        <v>9.3808382749557495E-2</v>
      </c>
      <c r="M34" s="7">
        <v>0.110760159790516</v>
      </c>
      <c r="N34" s="7">
        <v>6.8923500366509004E-3</v>
      </c>
      <c r="O34" s="7">
        <v>7.0536872372031203E-3</v>
      </c>
      <c r="P34" s="7">
        <v>0.13806861639022799</v>
      </c>
      <c r="Q34" s="7">
        <v>0.14271090924739799</v>
      </c>
      <c r="R34" s="7">
        <v>7.2361650466918901</v>
      </c>
      <c r="S34" s="7">
        <v>7.2397789955139196</v>
      </c>
      <c r="T34" s="7">
        <v>0.159878533353952</v>
      </c>
      <c r="U34">
        <f>H34*R34/(1000*22.4)</f>
        <v>0.14482980143099339</v>
      </c>
      <c r="V34">
        <f>K34/E34</f>
        <v>1.2033864106833529E-3</v>
      </c>
      <c r="W34">
        <f>L34*1000/E34</f>
        <v>8.5699097223417464</v>
      </c>
      <c r="X34">
        <f>T34/101.3</f>
        <v>1.5782678514704048E-3</v>
      </c>
      <c r="Y34">
        <f>V34/(X34*1.6)</f>
        <v>0.47654554071818711</v>
      </c>
      <c r="Z34" s="3">
        <f>P34*1000*22.4/R34</f>
        <v>427.40000914641837</v>
      </c>
      <c r="AA34" s="3">
        <f>Q34*1000*22.4/S34</f>
        <v>441.54999332473318</v>
      </c>
      <c r="AB34" s="3">
        <f>((Y34-0.5*V34)*AA34-W34)/(Y34+0.5*V34)</f>
        <v>422.475660840172</v>
      </c>
      <c r="AC34" s="3">
        <f>(P34+M34)*1000*22.4/R34</f>
        <v>770.26498849646691</v>
      </c>
      <c r="AD34" s="2">
        <f>(U34*I34+M34*J34)/(U34+M34)</f>
        <v>-19.738972521670348</v>
      </c>
      <c r="AE34" s="2">
        <f>AB34/AA34</f>
        <v>0.95680142051200723</v>
      </c>
      <c r="AF34" s="2">
        <f>AC34/(AC34-AA34)</f>
        <v>2.343260878908338</v>
      </c>
      <c r="AG34" s="2">
        <f>4.4+(30-4.4)*AE34</f>
        <v>28.894116365107386</v>
      </c>
      <c r="AH34">
        <f>(AF34*(G34-AD34))/(1000+G34-AF34*(G34-AD34))</f>
        <v>2.1586190629601945E-2</v>
      </c>
      <c r="AI34">
        <f>W34*(30-1.8)/((AG34-AH34*1000)*AA34)</f>
        <v>7.4894745172543561E-2</v>
      </c>
    </row>
    <row r="35" spans="1:35" x14ac:dyDescent="0.3">
      <c r="A35" t="s">
        <v>13</v>
      </c>
      <c r="B35" t="s">
        <v>8</v>
      </c>
      <c r="C35" t="s">
        <v>9</v>
      </c>
      <c r="D35" s="1">
        <v>41720.416666666664</v>
      </c>
      <c r="E35" s="8">
        <v>10.946250986168399</v>
      </c>
      <c r="F35" s="5">
        <v>460.888450254205</v>
      </c>
      <c r="G35" s="6">
        <v>-10.916525</v>
      </c>
      <c r="H35" s="5">
        <v>446.36130290912303</v>
      </c>
      <c r="I35" s="6">
        <v>-10.1695116666667</v>
      </c>
      <c r="J35" s="11">
        <v>-31.9</v>
      </c>
      <c r="K35" s="7">
        <v>1.79442428052425E-2</v>
      </c>
      <c r="L35" s="7">
        <v>0.12876437604427299</v>
      </c>
      <c r="M35" s="7">
        <v>8.4233492612838703E-2</v>
      </c>
      <c r="N35" s="7">
        <v>7.1586277335882204E-3</v>
      </c>
      <c r="O35" s="7">
        <v>7.51199293881655E-3</v>
      </c>
      <c r="P35" s="7">
        <v>0.13576954603195199</v>
      </c>
      <c r="Q35" s="7">
        <v>0.14047673344612099</v>
      </c>
      <c r="R35" s="7">
        <v>7.23415279388428</v>
      </c>
      <c r="S35" s="7">
        <v>7.2420682907104501</v>
      </c>
      <c r="T35" s="7">
        <v>0.26351225362134001</v>
      </c>
      <c r="U35">
        <f>H35*R35/(1000*22.4)</f>
        <v>0.14415383332686874</v>
      </c>
      <c r="V35">
        <f>K35/E35</f>
        <v>1.6393048933298451E-3</v>
      </c>
      <c r="W35">
        <f>L35*1000/E35</f>
        <v>11.763331227009017</v>
      </c>
      <c r="X35">
        <f>T35/101.3</f>
        <v>2.6013055638829221E-3</v>
      </c>
      <c r="Y35">
        <f>V35/(X35*1.6)</f>
        <v>0.39386590047568365</v>
      </c>
      <c r="Z35" s="3">
        <f>P35*1000*22.4/R35</f>
        <v>420.3999995254141</v>
      </c>
      <c r="AA35" s="3">
        <f>Q35*1000*22.4/S35</f>
        <v>434.5000216622397</v>
      </c>
      <c r="AB35" s="3">
        <f>((Y35-0.5*V35)*AA35-W35)/(Y35+0.5*V35)</f>
        <v>402.8910378869295</v>
      </c>
      <c r="AC35" s="3">
        <f>(P35+M35)*1000*22.4/R35</f>
        <v>681.2225572301262</v>
      </c>
      <c r="AD35" s="2">
        <f>(U35*I35+M35*J35)/(U35+M35)</f>
        <v>-18.184119837097441</v>
      </c>
      <c r="AE35" s="2">
        <f>AB35/AA35</f>
        <v>0.92725205477692341</v>
      </c>
      <c r="AF35" s="2">
        <f>AC35/(AC35-AA35)</f>
        <v>2.7610876957880714</v>
      </c>
      <c r="AG35" s="2">
        <f>4.4+(30-4.4)*AE35</f>
        <v>28.137652602289243</v>
      </c>
      <c r="AH35">
        <f>(AF35*(G35-AD35))/(1000+G35-AF35*(G35-AD35))</f>
        <v>2.0708064471982549E-2</v>
      </c>
      <c r="AI35">
        <f>W35*(30-1.8)/((AG35-AH35*1000)*AA35)</f>
        <v>0.10276018869094712</v>
      </c>
    </row>
    <row r="36" spans="1:35" x14ac:dyDescent="0.3">
      <c r="A36" t="s">
        <v>13</v>
      </c>
      <c r="B36" t="s">
        <v>8</v>
      </c>
      <c r="C36" t="s">
        <v>9</v>
      </c>
      <c r="D36" s="1">
        <v>41720.510416666664</v>
      </c>
      <c r="E36" s="8">
        <v>10.946250986168399</v>
      </c>
      <c r="F36" s="5">
        <v>411.258928320238</v>
      </c>
      <c r="G36" s="6">
        <v>-11.4771633333333</v>
      </c>
      <c r="H36" s="5">
        <v>401.15403646618302</v>
      </c>
      <c r="I36" s="6">
        <v>-9.23230866666667</v>
      </c>
      <c r="J36" s="11">
        <v>-31.9</v>
      </c>
      <c r="K36" s="7">
        <v>2.63334959745407E-2</v>
      </c>
      <c r="L36" s="7">
        <v>8.9376039803028107E-2</v>
      </c>
      <c r="M36" s="7">
        <v>0.10554455965757401</v>
      </c>
      <c r="N36" s="7">
        <v>7.3926034383475798E-3</v>
      </c>
      <c r="O36" s="7">
        <v>7.6369205489754703E-3</v>
      </c>
      <c r="P36" s="7">
        <v>0.126230493187904</v>
      </c>
      <c r="Q36" s="7">
        <v>0.130089461803436</v>
      </c>
      <c r="R36" s="7">
        <v>7.1674599647521999</v>
      </c>
      <c r="S36" s="7">
        <v>7.1729326248168901</v>
      </c>
      <c r="T36" s="7">
        <v>1.3494561856340199</v>
      </c>
      <c r="U36">
        <f>H36*R36/(1000*22.4)</f>
        <v>0.12835962036027282</v>
      </c>
      <c r="V36">
        <f>K36/E36</f>
        <v>2.4057091334572455E-3</v>
      </c>
      <c r="W36">
        <f>L36*1000/E36</f>
        <v>8.1649909102178455</v>
      </c>
      <c r="X36">
        <f>T36/101.3</f>
        <v>1.3321383866081145E-2</v>
      </c>
      <c r="Y36">
        <f>V36/(X36*1.6)</f>
        <v>0.11286876975590786</v>
      </c>
      <c r="Z36" s="3">
        <f>P36*1000*22.4/R36</f>
        <v>394.50001274012089</v>
      </c>
      <c r="AA36" s="3">
        <f>Q36*1000*22.4/S36</f>
        <v>406.25000914062741</v>
      </c>
      <c r="AB36" s="3">
        <f>((Y36-0.5*V36)*AA36-W36)/(Y36+0.5*V36)</f>
        <v>326.10465904184446</v>
      </c>
      <c r="AC36" s="3">
        <f>(P36+M36)*1000*22.4/R36</f>
        <v>724.35161260341988</v>
      </c>
      <c r="AD36" s="2">
        <f>(U36*I36+M36*J36)/(U36+M36)</f>
        <v>-19.460648750404932</v>
      </c>
      <c r="AE36" s="2">
        <f>AB36/AA36</f>
        <v>0.8027191426572009</v>
      </c>
      <c r="AF36" s="2">
        <f>AC36/(AC36-AA36)</f>
        <v>2.27710770621169</v>
      </c>
      <c r="AG36" s="2">
        <f>4.4+(30-4.4)*AE36</f>
        <v>24.949610052024347</v>
      </c>
      <c r="AH36">
        <f>(AF36*(G36-AD36))/(1000+G36-AF36*(G36-AD36))</f>
        <v>1.8734865186881371E-2</v>
      </c>
      <c r="AI36">
        <f>W36*(30-1.8)/((AG36-AH36*1000)*AA36)</f>
        <v>9.1198590442600425E-2</v>
      </c>
    </row>
    <row r="37" spans="1:35" x14ac:dyDescent="0.3">
      <c r="A37" t="s">
        <v>13</v>
      </c>
      <c r="B37" t="s">
        <v>8</v>
      </c>
      <c r="C37" t="s">
        <v>9</v>
      </c>
      <c r="D37" s="1">
        <v>41720.520833333336</v>
      </c>
      <c r="E37" s="8">
        <v>10.946250986168399</v>
      </c>
      <c r="F37" s="5">
        <v>409.621539346502</v>
      </c>
      <c r="G37" s="6">
        <v>-11.667375</v>
      </c>
      <c r="H37" s="5">
        <v>400.18882076040398</v>
      </c>
      <c r="I37" s="6">
        <v>-9.3395952500000003</v>
      </c>
      <c r="J37" s="11">
        <v>-31.9</v>
      </c>
      <c r="K37" s="7">
        <v>2.21020970493555E-2</v>
      </c>
      <c r="L37" s="7">
        <v>7.8269407153129605E-2</v>
      </c>
      <c r="M37" s="7">
        <v>0.102563209831715</v>
      </c>
      <c r="N37" s="7">
        <v>7.5379824265837704E-3</v>
      </c>
      <c r="O37" s="7">
        <v>7.6481103897094701E-3</v>
      </c>
      <c r="P37" s="7">
        <v>0.126355275511742</v>
      </c>
      <c r="Q37" s="7">
        <v>0.132053822278976</v>
      </c>
      <c r="R37" s="7">
        <v>7.1745448112487802</v>
      </c>
      <c r="S37" s="7">
        <v>7.1770119667053196</v>
      </c>
      <c r="T37" s="7">
        <v>1.4349704978890601</v>
      </c>
      <c r="U37">
        <f>H37*R37/(1000*22.4)</f>
        <v>0.12817734944224665</v>
      </c>
      <c r="V37">
        <f>K37/E37</f>
        <v>2.0191476586169589E-3</v>
      </c>
      <c r="W37">
        <f>L37*1000/E37</f>
        <v>7.1503391665356695</v>
      </c>
      <c r="X37">
        <f>T37/101.3</f>
        <v>1.416555279258697E-2</v>
      </c>
      <c r="Y37">
        <f>V37/(X37*1.6)</f>
        <v>8.9087048356913001E-2</v>
      </c>
      <c r="Z37" s="3">
        <f>P37*1000*22.4/R37</f>
        <v>394.50003392903426</v>
      </c>
      <c r="AA37" s="3">
        <f>Q37*1000*22.4/S37</f>
        <v>412.15001908474795</v>
      </c>
      <c r="AB37" s="3">
        <f>((Y37-0.5*V37)*AA37-W37)/(Y37+0.5*V37)</f>
        <v>323.55034998649461</v>
      </c>
      <c r="AC37" s="3">
        <f>(P37+M37)*1000*22.4/R37</f>
        <v>714.71768684944777</v>
      </c>
      <c r="AD37" s="2">
        <f>(U37*I37+M37*J37)/(U37+M37)</f>
        <v>-19.367600441386319</v>
      </c>
      <c r="AE37" s="2">
        <f>AB37/AA37</f>
        <v>0.78503053501003206</v>
      </c>
      <c r="AF37" s="2">
        <f>AC37/(AC37-AA37)</f>
        <v>2.3621746901432572</v>
      </c>
      <c r="AG37" s="2">
        <f>4.4+(30-4.4)*AE37</f>
        <v>24.496781696256825</v>
      </c>
      <c r="AH37">
        <f>(AF37*(G37-AD37))/(1000+G37-AF37*(G37-AD37))</f>
        <v>1.87490618738465E-2</v>
      </c>
      <c r="AI37">
        <f>W37*(30-1.8)/((AG37-AH37*1000)*AA37)</f>
        <v>8.5118671473673496E-2</v>
      </c>
    </row>
    <row r="38" spans="1:35" x14ac:dyDescent="0.3">
      <c r="A38" t="s">
        <v>13</v>
      </c>
      <c r="B38" t="s">
        <v>8</v>
      </c>
      <c r="C38" t="s">
        <v>9</v>
      </c>
      <c r="D38" s="1">
        <v>41720.541666666664</v>
      </c>
      <c r="E38" s="8">
        <v>10.946250986168399</v>
      </c>
      <c r="F38" s="5">
        <v>408.93199298005902</v>
      </c>
      <c r="G38" s="6">
        <v>-11.8422033333333</v>
      </c>
      <c r="H38" s="5">
        <v>399.22392306197997</v>
      </c>
      <c r="I38" s="6">
        <v>-9.3522496666666708</v>
      </c>
      <c r="J38" s="11">
        <v>-31.9</v>
      </c>
      <c r="K38" s="7">
        <v>2.6506075635552399E-2</v>
      </c>
      <c r="L38" s="7">
        <v>8.6134947836399106E-2</v>
      </c>
      <c r="M38" s="7">
        <v>6.3081160187721294E-2</v>
      </c>
      <c r="N38" s="7">
        <v>7.1963914670050101E-3</v>
      </c>
      <c r="O38" s="7">
        <v>7.3556276038289096E-3</v>
      </c>
      <c r="P38" s="7">
        <v>0.12570860981941201</v>
      </c>
      <c r="Q38" s="7">
        <v>0.12727385759353599</v>
      </c>
      <c r="R38" s="7">
        <v>7.1577858924865696</v>
      </c>
      <c r="S38" s="7">
        <v>7.1613526344299299</v>
      </c>
      <c r="T38" s="7">
        <v>1.6104849462220701</v>
      </c>
      <c r="U38">
        <f>H38*R38/(1000*22.4)</f>
        <v>0.1275696144837582</v>
      </c>
      <c r="V38">
        <f>K38/E38</f>
        <v>2.421475231021587E-3</v>
      </c>
      <c r="W38">
        <f>L38*1000/E38</f>
        <v>7.8688994017439011</v>
      </c>
      <c r="X38">
        <f>T38/101.3</f>
        <v>1.5898173210484402E-2</v>
      </c>
      <c r="Y38">
        <f>V38/(X38*1.6)</f>
        <v>9.5194711955360514E-2</v>
      </c>
      <c r="Z38" s="3">
        <f>P38*1000*22.4/R38</f>
        <v>393.39998461124856</v>
      </c>
      <c r="AA38" s="3">
        <f>Q38*1000*22.4/S38</f>
        <v>398.09998971264889</v>
      </c>
      <c r="AB38" s="3">
        <f>((Y38-0.5*V38)*AA38-W38)/(Y38+0.5*V38)</f>
        <v>306.47769340449628</v>
      </c>
      <c r="AC38" s="3">
        <f>(P38+M38)*1000*22.4/R38</f>
        <v>590.80991128818141</v>
      </c>
      <c r="AD38" s="2">
        <f>(U38*I38+M38*J38)/(U38+M38)</f>
        <v>-16.812687491273746</v>
      </c>
      <c r="AE38" s="2">
        <f>AB38/AA38</f>
        <v>0.76985104577800623</v>
      </c>
      <c r="AF38" s="2">
        <f>AC38/(AC38-AA38)</f>
        <v>3.0657991371586641</v>
      </c>
      <c r="AG38" s="2">
        <f>4.4+(30-4.4)*AE38</f>
        <v>24.108186771916962</v>
      </c>
      <c r="AH38">
        <f>(AF38*(G38-AD38))/(1000+G38-AF38*(G38-AD38))</f>
        <v>1.5662662041474429E-2</v>
      </c>
      <c r="AI38">
        <f>W38*(30-1.8)/((AG38-AH38*1000)*AA38)</f>
        <v>6.6000054958933518E-2</v>
      </c>
    </row>
    <row r="39" spans="1:35" x14ac:dyDescent="0.3">
      <c r="A39" t="s">
        <v>13</v>
      </c>
      <c r="B39" t="s">
        <v>8</v>
      </c>
      <c r="C39" t="s">
        <v>9</v>
      </c>
      <c r="D39" s="1">
        <v>41720.583333333336</v>
      </c>
      <c r="E39" s="8">
        <v>10.946250986168399</v>
      </c>
      <c r="F39" s="5">
        <v>399.16113310424703</v>
      </c>
      <c r="G39" s="6">
        <v>-11.7247466666667</v>
      </c>
      <c r="H39" s="5">
        <v>397.16130257420201</v>
      </c>
      <c r="I39" s="6">
        <v>-9.2422529999999998</v>
      </c>
      <c r="J39" s="11">
        <v>-31.9</v>
      </c>
      <c r="K39" s="7">
        <v>1.6972592100501099E-2</v>
      </c>
      <c r="L39" s="7">
        <v>3.6711510270833997E-2</v>
      </c>
      <c r="M39" s="7">
        <v>5.3308900445699699E-2</v>
      </c>
      <c r="N39" s="7">
        <v>6.1890953220427002E-3</v>
      </c>
      <c r="O39" s="7">
        <v>6.5553938038647201E-3</v>
      </c>
      <c r="P39" s="7">
        <v>0.12499773502349899</v>
      </c>
      <c r="Q39" s="7">
        <v>0.129285648465157</v>
      </c>
      <c r="R39" s="7">
        <v>7.1609954833984402</v>
      </c>
      <c r="S39" s="7">
        <v>7.1692008972168004</v>
      </c>
      <c r="T39" s="7">
        <v>1.8667262815955299</v>
      </c>
      <c r="U39">
        <f>H39*R39/(1000*22.4)</f>
        <v>0.12696742383546883</v>
      </c>
      <c r="V39">
        <f>K39/E39</f>
        <v>1.5505392779635273E-3</v>
      </c>
      <c r="W39">
        <f>L39*1000/E39</f>
        <v>3.3537975985771191</v>
      </c>
      <c r="X39">
        <f>T39/101.3</f>
        <v>1.8427702681100985E-2</v>
      </c>
      <c r="Y39">
        <f>V39/(X39*1.6)</f>
        <v>5.2588598019929919E-2</v>
      </c>
      <c r="Z39" s="3">
        <f>P39*1000*22.4/R39</f>
        <v>391.0000042616403</v>
      </c>
      <c r="AA39" s="3">
        <f>Q39*1000*22.4/S39</f>
        <v>403.94997533738945</v>
      </c>
      <c r="AB39" s="3">
        <f>((Y39-0.5*V39)*AA39-W39)/(Y39+0.5*V39)</f>
        <v>329.36509091502762</v>
      </c>
      <c r="AC39" s="3">
        <f>(P39+M39)*1000*22.4/R39</f>
        <v>557.75326821105045</v>
      </c>
      <c r="AD39" s="2">
        <f>(U39*I39+M39*J39)/(U39+M39)</f>
        <v>-15.942298521579469</v>
      </c>
      <c r="AE39" s="2">
        <f>AB39/AA39</f>
        <v>0.8153610868274801</v>
      </c>
      <c r="AF39" s="2">
        <f>AC39/(AC39-AA39)</f>
        <v>3.6264065468949811</v>
      </c>
      <c r="AG39" s="2">
        <f>4.4+(30-4.4)*AE39</f>
        <v>25.273243822783492</v>
      </c>
      <c r="AH39">
        <f>(AF39*(G39-AD39))/(1000+G39-AF39*(G39-AD39))</f>
        <v>1.5719281714954507E-2</v>
      </c>
      <c r="AI39">
        <f>W39*(30-1.8)/((AG39-AH39*1000)*AA39)</f>
        <v>2.4506137012755887E-2</v>
      </c>
    </row>
    <row r="40" spans="1:35" x14ac:dyDescent="0.3">
      <c r="A40" t="s">
        <v>13</v>
      </c>
      <c r="B40" t="s">
        <v>8</v>
      </c>
      <c r="C40" t="s">
        <v>9</v>
      </c>
      <c r="D40" s="1">
        <v>41720.604166666664</v>
      </c>
      <c r="E40" s="8">
        <v>10.946250986168399</v>
      </c>
      <c r="F40" s="5">
        <v>407.04823831628602</v>
      </c>
      <c r="G40" s="6">
        <v>-12.197516666666701</v>
      </c>
      <c r="H40" s="5">
        <v>396.96655446817903</v>
      </c>
      <c r="I40" s="6">
        <v>-9.2040916666666703</v>
      </c>
      <c r="J40" s="11">
        <v>-31.9</v>
      </c>
      <c r="K40" s="7">
        <v>1.5232652425766E-2</v>
      </c>
      <c r="L40" s="7">
        <v>2.79123466461897E-2</v>
      </c>
      <c r="M40" s="7">
        <v>2.2464808076620098E-2</v>
      </c>
      <c r="N40" s="7">
        <v>6.4177741296589401E-3</v>
      </c>
      <c r="O40" s="7">
        <v>6.8066935054957901E-3</v>
      </c>
      <c r="P40" s="7">
        <v>0.124935053288937</v>
      </c>
      <c r="Q40" s="7">
        <v>0.12865418195724501</v>
      </c>
      <c r="R40" s="7">
        <v>7.1574044227600098</v>
      </c>
      <c r="S40" s="7">
        <v>7.16611623764038</v>
      </c>
      <c r="T40" s="7">
        <v>1.6703915916200001</v>
      </c>
      <c r="U40">
        <f>H40*R40/(1000*22.4)</f>
        <v>0.12684152556421191</v>
      </c>
      <c r="V40">
        <f>K40/E40</f>
        <v>1.3915862558801059E-3</v>
      </c>
      <c r="W40">
        <f>L40*1000/E40</f>
        <v>2.5499457925329443</v>
      </c>
      <c r="X40">
        <f>T40/101.3</f>
        <v>1.6489551743534059E-2</v>
      </c>
      <c r="Y40">
        <f>V40/(X40*1.6)</f>
        <v>5.2745000194811979E-2</v>
      </c>
      <c r="Z40" s="3">
        <f>P40*1000*22.4/R40</f>
        <v>391.00000899390636</v>
      </c>
      <c r="AA40" s="3">
        <f>Q40*1000*22.4/S40</f>
        <v>402.15000430849966</v>
      </c>
      <c r="AB40" s="3">
        <f>((Y40-0.5*V40)*AA40-W40)/(Y40+0.5*V40)</f>
        <v>343.9627653476046</v>
      </c>
      <c r="AC40" s="3">
        <f>(P40+M40)*1000*22.4/R40</f>
        <v>461.30645965584108</v>
      </c>
      <c r="AD40" s="2">
        <f>(U40*I40+M40*J40)/(U40+M40)</f>
        <v>-12.618944957883386</v>
      </c>
      <c r="AE40" s="2">
        <f>AB40/AA40</f>
        <v>0.85530961497576385</v>
      </c>
      <c r="AF40" s="2">
        <f>AC40/(AC40-AA40)</f>
        <v>7.7980747316120738</v>
      </c>
      <c r="AG40" s="2">
        <f>4.4+(30-4.4)*AE40</f>
        <v>26.295926143379553</v>
      </c>
      <c r="AH40">
        <f>(AF40*(G40-AD40))/(1000+G40-AF40*(G40-AD40))</f>
        <v>3.3380146130561165E-3</v>
      </c>
      <c r="AI40">
        <f>W40*(30-1.8)/((AG40-AH40*1000)*AA40)</f>
        <v>7.7886035963126319E-3</v>
      </c>
    </row>
    <row r="41" spans="1:35" x14ac:dyDescent="0.3">
      <c r="A41" t="s">
        <v>13</v>
      </c>
      <c r="B41" t="s">
        <v>8</v>
      </c>
      <c r="C41" t="s">
        <v>9</v>
      </c>
      <c r="D41" s="1">
        <v>41720.614583333336</v>
      </c>
      <c r="E41" s="8">
        <v>10.946250986168399</v>
      </c>
      <c r="F41" s="5">
        <v>405.78186001647799</v>
      </c>
      <c r="G41" s="6">
        <v>-12.033325</v>
      </c>
      <c r="H41" s="5">
        <v>395.81485566585599</v>
      </c>
      <c r="I41" s="6">
        <v>-9.1068847500000007</v>
      </c>
      <c r="J41" s="11">
        <v>-31.9</v>
      </c>
      <c r="K41" s="7">
        <v>2.0988605916500098E-2</v>
      </c>
      <c r="L41" s="7">
        <v>7.67669677734375E-2</v>
      </c>
      <c r="M41" s="7">
        <v>5.4505791515111902E-2</v>
      </c>
      <c r="N41" s="7">
        <v>7.1472735144197897E-3</v>
      </c>
      <c r="O41" s="7">
        <v>7.4755582027137297E-3</v>
      </c>
      <c r="P41" s="7">
        <v>0.123715378344059</v>
      </c>
      <c r="Q41" s="7">
        <v>0.12607322633266399</v>
      </c>
      <c r="R41" s="7">
        <v>7.1294684410095197</v>
      </c>
      <c r="S41" s="7">
        <v>7.1368217468261701</v>
      </c>
      <c r="T41" s="7">
        <v>1.8813546183919201</v>
      </c>
      <c r="U41">
        <f>H41*R41/(1000*22.4)</f>
        <v>0.1259798893728776</v>
      </c>
      <c r="V41">
        <f>K41/E41</f>
        <v>1.9174241430258766E-3</v>
      </c>
      <c r="W41">
        <f>L41*1000/E41</f>
        <v>7.0130830976230731</v>
      </c>
      <c r="X41">
        <f>T41/101.3</f>
        <v>1.8572108769910365E-2</v>
      </c>
      <c r="Y41">
        <f>V41/(X41*1.6)</f>
        <v>6.4526333774910183E-2</v>
      </c>
      <c r="Z41" s="3">
        <f>P41*1000*22.4/R41</f>
        <v>388.70001288827098</v>
      </c>
      <c r="AA41" s="3">
        <f>Q41*1000*22.4/S41</f>
        <v>395.69998663726716</v>
      </c>
      <c r="AB41" s="3">
        <f>((Y41-0.5*V41)*AA41-W41)/(Y41+0.5*V41)</f>
        <v>277.01933665157441</v>
      </c>
      <c r="AC41" s="3">
        <f>(P41+M41)*1000*22.4/R41</f>
        <v>559.95117137795285</v>
      </c>
      <c r="AD41" s="2">
        <f>(U41*I41+M41*J41)/(U41+M41)</f>
        <v>-15.990293902925719</v>
      </c>
      <c r="AE41" s="2">
        <f>AB41/AA41</f>
        <v>0.70007416226049635</v>
      </c>
      <c r="AF41" s="2">
        <f>AC41/(AC41-AA41)</f>
        <v>3.4091149617093182</v>
      </c>
      <c r="AG41" s="2">
        <f>4.4+(30-4.4)*AE41</f>
        <v>22.321898553868706</v>
      </c>
      <c r="AH41">
        <f>(AF41*(G41-AD41))/(1000+G41-AF41*(G41-AD41))</f>
        <v>1.3843080024266924E-2</v>
      </c>
      <c r="AI41">
        <f>W41*(30-1.8)/((AG41-AH41*1000)*AA41)</f>
        <v>5.8946322703556521E-2</v>
      </c>
    </row>
    <row r="42" spans="1:35" x14ac:dyDescent="0.3">
      <c r="A42" t="s">
        <v>13</v>
      </c>
      <c r="B42" t="s">
        <v>8</v>
      </c>
      <c r="C42" t="s">
        <v>9</v>
      </c>
      <c r="D42" s="1">
        <v>41720.625</v>
      </c>
      <c r="E42" s="8">
        <v>10.946250986168399</v>
      </c>
      <c r="F42" s="5">
        <v>405.37544695188501</v>
      </c>
      <c r="G42" s="6">
        <v>-12.0634433333333</v>
      </c>
      <c r="H42" s="5">
        <v>395.29457428209702</v>
      </c>
      <c r="I42" s="6">
        <v>-9.2861879999999992</v>
      </c>
      <c r="J42" s="11">
        <v>-31.9</v>
      </c>
      <c r="K42" s="7">
        <v>1.37462038546801E-2</v>
      </c>
      <c r="L42" s="7">
        <v>4.2992945760488503E-2</v>
      </c>
      <c r="M42" s="7">
        <v>8.2970276474952698E-2</v>
      </c>
      <c r="N42" s="7">
        <v>6.6323415376246002E-3</v>
      </c>
      <c r="O42" s="7">
        <v>6.7704110406339203E-3</v>
      </c>
      <c r="P42" s="7">
        <v>0.124458380043507</v>
      </c>
      <c r="Q42" s="7">
        <v>0.12750712037086501</v>
      </c>
      <c r="R42" s="7">
        <v>7.1722860336303702</v>
      </c>
      <c r="S42" s="7">
        <v>7.1753787994384801</v>
      </c>
      <c r="T42" s="7">
        <v>1.59946574372714</v>
      </c>
      <c r="U42">
        <f>H42*R42/(1000*22.4)</f>
        <v>0.12656989974523872</v>
      </c>
      <c r="V42">
        <f>K42/E42</f>
        <v>1.2557910349442654E-3</v>
      </c>
      <c r="W42">
        <f>L42*1000/E42</f>
        <v>3.9276411453395381</v>
      </c>
      <c r="X42">
        <f>T42/101.3</f>
        <v>1.5789395298392302E-2</v>
      </c>
      <c r="Y42">
        <f>V42/(X42*1.6)</f>
        <v>4.9708641908539859E-2</v>
      </c>
      <c r="Z42" s="3">
        <f>P42*1000*22.4/R42</f>
        <v>388.70001836268534</v>
      </c>
      <c r="AA42" s="3">
        <f>Q42*1000*22.4/S42</f>
        <v>398.04999514881212</v>
      </c>
      <c r="AB42" s="3">
        <f>((Y42-0.5*V42)*AA42-W42)/(Y42+0.5*V42)</f>
        <v>310.09184412948792</v>
      </c>
      <c r="AC42" s="3">
        <f>(P42+M42)*1000*22.4/R42</f>
        <v>647.82718985645977</v>
      </c>
      <c r="AD42" s="2">
        <f>(U42*I42+M42*J42)/(U42+M42)</f>
        <v>-18.240433756770553</v>
      </c>
      <c r="AE42" s="2">
        <f>AB42/AA42</f>
        <v>0.77902737824066348</v>
      </c>
      <c r="AF42" s="2">
        <f>AC42/(AC42-AA42)</f>
        <v>2.5936202486968867</v>
      </c>
      <c r="AG42" s="2">
        <f>4.4+(30-4.4)*AE42</f>
        <v>24.343100882960989</v>
      </c>
      <c r="AH42">
        <f>(AF42*(G42-AD42))/(1000+G42-AF42*(G42-AD42))</f>
        <v>1.6483699118574762E-2</v>
      </c>
      <c r="AI42">
        <f>W42*(30-1.8)/((AG42-AH42*1000)*AA42)</f>
        <v>3.5404119366090656E-2</v>
      </c>
    </row>
    <row r="43" spans="1:35" x14ac:dyDescent="0.3">
      <c r="A43" t="s">
        <v>13</v>
      </c>
      <c r="B43" t="s">
        <v>8</v>
      </c>
      <c r="C43" t="s">
        <v>9</v>
      </c>
      <c r="D43" s="1">
        <v>41720.635416666664</v>
      </c>
      <c r="E43" s="8">
        <v>10.946250986168399</v>
      </c>
      <c r="F43" s="5">
        <v>407.227092920443</v>
      </c>
      <c r="G43" s="6">
        <v>-11.836895</v>
      </c>
      <c r="H43" s="5">
        <v>395.29450495347902</v>
      </c>
      <c r="I43" s="6">
        <v>-9.1495540000000002</v>
      </c>
      <c r="J43" s="11">
        <v>-31.9</v>
      </c>
      <c r="K43" s="7">
        <v>9.58601571619511E-3</v>
      </c>
      <c r="L43" s="7">
        <v>1.4396097511053099E-2</v>
      </c>
      <c r="M43" s="7">
        <v>2.6151739060878799E-2</v>
      </c>
      <c r="N43" s="7">
        <v>6.0969414189457902E-3</v>
      </c>
      <c r="O43" s="7">
        <v>6.5923547372221903E-3</v>
      </c>
      <c r="P43" s="7">
        <v>0.12525902688503299</v>
      </c>
      <c r="Q43" s="7">
        <v>0.130728974938393</v>
      </c>
      <c r="R43" s="7">
        <v>7.1962099075317401</v>
      </c>
      <c r="S43" s="7">
        <v>7.2073073387145996</v>
      </c>
      <c r="T43" s="7">
        <v>1.5319007067616801</v>
      </c>
      <c r="U43">
        <f>H43*R43/(1000*22.4)</f>
        <v>0.12699206397049465</v>
      </c>
      <c r="V43">
        <f>K43/E43</f>
        <v>8.7573505561930993E-4</v>
      </c>
      <c r="W43">
        <f>L43*1000/E43</f>
        <v>1.3151623810968613</v>
      </c>
      <c r="X43">
        <f>T43/101.3</f>
        <v>1.5122415663984997E-2</v>
      </c>
      <c r="Y43">
        <f>V43/(X43*1.6)</f>
        <v>3.619358321604535E-2</v>
      </c>
      <c r="Z43" s="3">
        <f>P43*1000*22.4/R43</f>
        <v>389.89999434120358</v>
      </c>
      <c r="AA43" s="3">
        <f>Q43*1000*22.4/S43</f>
        <v>406.3000092822823</v>
      </c>
      <c r="AB43" s="3">
        <f>((Y43-0.5*V43)*AA43-W43)/(Y43+0.5*V43)</f>
        <v>360.68419258946096</v>
      </c>
      <c r="AC43" s="3">
        <f>(P43+M43)*1000*22.4/R43</f>
        <v>471.30381141865894</v>
      </c>
      <c r="AD43" s="2">
        <f>(U43*I43+M43*J43)/(U43+M43)</f>
        <v>-13.034554343035284</v>
      </c>
      <c r="AE43" s="2">
        <f>AB43/AA43</f>
        <v>0.88772873332343649</v>
      </c>
      <c r="AF43" s="2">
        <f>AC43/(AC43-AA43)</f>
        <v>7.2504037599196627</v>
      </c>
      <c r="AG43" s="2">
        <f>4.4+(30-4.4)*AE43</f>
        <v>27.125855573079974</v>
      </c>
      <c r="AH43">
        <f>(AF43*(G43-AD43))/(1000+G43-AF43*(G43-AD43))</f>
        <v>8.8654361784521775E-3</v>
      </c>
      <c r="AI43">
        <f>W43*(30-1.8)/((AG43-AH43*1000)*AA43)</f>
        <v>4.9988592178441416E-3</v>
      </c>
    </row>
    <row r="44" spans="1:35" x14ac:dyDescent="0.3">
      <c r="A44" t="s">
        <v>13</v>
      </c>
      <c r="B44" t="s">
        <v>8</v>
      </c>
      <c r="C44" t="s">
        <v>9</v>
      </c>
      <c r="D44" s="1">
        <v>41720.697916666664</v>
      </c>
      <c r="E44" s="8">
        <v>10.946250986168399</v>
      </c>
      <c r="F44" s="5">
        <v>414.66269115607997</v>
      </c>
      <c r="G44" s="6">
        <v>-11.3074266666667</v>
      </c>
      <c r="H44" s="5">
        <v>402.18887325924902</v>
      </c>
      <c r="I44" s="6">
        <v>-9.2059909999999991</v>
      </c>
      <c r="J44" s="11">
        <v>-31.9</v>
      </c>
      <c r="K44" s="7">
        <v>1.1608392000198401E-2</v>
      </c>
      <c r="L44" s="7">
        <v>9.2197014018893207E-3</v>
      </c>
      <c r="M44" s="7">
        <v>2.9170777648687401E-2</v>
      </c>
      <c r="N44" s="7">
        <v>7.5774998404085601E-3</v>
      </c>
      <c r="O44" s="7">
        <v>7.81281478703022E-3</v>
      </c>
      <c r="P44" s="7">
        <v>0.126135349273682</v>
      </c>
      <c r="Q44" s="7">
        <v>0.12775309383869199</v>
      </c>
      <c r="R44" s="7">
        <v>7.2689266204834002</v>
      </c>
      <c r="S44" s="7">
        <v>7.2741975784301802</v>
      </c>
      <c r="T44" s="7">
        <v>0.67107723322732704</v>
      </c>
      <c r="U44">
        <f>H44*R44/(1000*22.4)</f>
        <v>0.13051256282573123</v>
      </c>
      <c r="V44">
        <f>K44/E44</f>
        <v>1.060490209375491E-3</v>
      </c>
      <c r="W44">
        <f>L44*1000/E44</f>
        <v>0.8422702360414781</v>
      </c>
      <c r="X44">
        <f>T44/101.3</f>
        <v>6.6246518581177397E-3</v>
      </c>
      <c r="Y44">
        <f>V44/(X44*1.6)</f>
        <v>0.10005150384581941</v>
      </c>
      <c r="Z44" s="3">
        <f>P44*1000*22.4/R44</f>
        <v>388.70000637626174</v>
      </c>
      <c r="AA44" s="3">
        <f>Q44*1000*22.4/S44</f>
        <v>393.39999651264185</v>
      </c>
      <c r="AB44" s="3">
        <f>((Y44-0.5*V44)*AA44-W44)/(Y44+0.5*V44)</f>
        <v>380.87817129233053</v>
      </c>
      <c r="AC44" s="3">
        <f>(P44+M44)*1000*22.4/R44</f>
        <v>478.59297867416393</v>
      </c>
      <c r="AD44" s="2">
        <f>(U44*I44+M44*J44)/(U44+M44)</f>
        <v>-13.351707694863128</v>
      </c>
      <c r="AE44" s="2">
        <f>AB44/AA44</f>
        <v>0.96817024572619959</v>
      </c>
      <c r="AF44" s="2">
        <f>AC44/(AC44-AA44)</f>
        <v>5.6177512106193568</v>
      </c>
      <c r="AG44" s="2">
        <f>4.4+(30-4.4)*AE44</f>
        <v>29.185158290590714</v>
      </c>
      <c r="AH44">
        <f>(AF44*(G44-AD44))/(1000+G44-AF44*(G44-AD44))</f>
        <v>1.1752112717834299E-2</v>
      </c>
      <c r="AI44">
        <f>W44*(30-1.8)/((AG44-AH44*1000)*AA44)</f>
        <v>3.4633225854313041E-3</v>
      </c>
    </row>
    <row r="45" spans="1:35" x14ac:dyDescent="0.3">
      <c r="A45" t="s">
        <v>13</v>
      </c>
      <c r="B45" t="s">
        <v>8</v>
      </c>
      <c r="C45" t="s">
        <v>9</v>
      </c>
      <c r="D45" s="1">
        <v>41720.71875</v>
      </c>
      <c r="E45" s="8">
        <v>10.946250986168399</v>
      </c>
      <c r="F45" s="5">
        <v>396.02110872200899</v>
      </c>
      <c r="G45" s="6">
        <v>-10.1131576666667</v>
      </c>
      <c r="H45" s="5">
        <v>395.06517559900601</v>
      </c>
      <c r="I45" s="6">
        <v>-8.9398196666666703</v>
      </c>
      <c r="J45" s="11">
        <v>-31.9</v>
      </c>
      <c r="K45" s="7">
        <v>7.9582817852497101E-3</v>
      </c>
      <c r="L45" s="7">
        <v>2.9257310088723898E-3</v>
      </c>
      <c r="M45" s="7">
        <v>9.7371628507971798E-3</v>
      </c>
      <c r="N45" s="7">
        <v>7.3961508460342901E-3</v>
      </c>
      <c r="O45" s="7">
        <v>7.4543459340930002E-3</v>
      </c>
      <c r="P45" s="7">
        <v>0.12725716829299899</v>
      </c>
      <c r="Q45" s="7">
        <v>0.13092578947544101</v>
      </c>
      <c r="R45" s="7">
        <v>7.2904357910156197</v>
      </c>
      <c r="S45" s="7">
        <v>7.2917394638061497</v>
      </c>
      <c r="T45" s="7">
        <v>0.61019860871943699</v>
      </c>
      <c r="U45">
        <f>H45*R45/(1000*22.4)</f>
        <v>0.12858023642727073</v>
      </c>
      <c r="V45">
        <f>K45/E45</f>
        <v>7.2703264298486627E-4</v>
      </c>
      <c r="W45">
        <f>L45*1000/E45</f>
        <v>0.26728155718056545</v>
      </c>
      <c r="X45">
        <f>T45/101.3</f>
        <v>6.0236782696884202E-3</v>
      </c>
      <c r="Y45">
        <f>V45/(X45*1.6)</f>
        <v>7.5434872435350922E-2</v>
      </c>
      <c r="Z45" s="3">
        <f>P45*1000*22.4/R45</f>
        <v>391.00002406935266</v>
      </c>
      <c r="AA45" s="3">
        <f>Q45*1000*22.4/S45</f>
        <v>402.20000986143913</v>
      </c>
      <c r="AB45" s="3">
        <f>((Y45-0.5*V45)*AA45-W45)/(Y45+0.5*V45)</f>
        <v>394.81602581457321</v>
      </c>
      <c r="AC45" s="3">
        <f>(P45+M45)*1000*22.4/R45</f>
        <v>420.91763861396572</v>
      </c>
      <c r="AD45" s="2">
        <f>(U45*I45+M45*J45)/(U45+M45)</f>
        <v>-10.5561529418455</v>
      </c>
      <c r="AE45" s="2">
        <f>AB45/AA45</f>
        <v>0.98164101475430154</v>
      </c>
      <c r="AF45" s="2">
        <f>AC45/(AC45-AA45)</f>
        <v>22.487765099900717</v>
      </c>
      <c r="AG45" s="2">
        <f>4.4+(30-4.4)*AE45</f>
        <v>29.530009977710122</v>
      </c>
      <c r="AH45">
        <f>(AF45*(G45-AD45))/(1000+G45-AF45*(G45-AD45))</f>
        <v>1.0166058651378375E-2</v>
      </c>
      <c r="AI45">
        <f>W45*(30-1.8)/((AG45-AH45*1000)*AA45)</f>
        <v>9.677920314682079E-4</v>
      </c>
    </row>
    <row r="46" spans="1:35" x14ac:dyDescent="0.3">
      <c r="A46" t="s">
        <v>14</v>
      </c>
      <c r="B46" t="s">
        <v>11</v>
      </c>
      <c r="C46" t="s">
        <v>9</v>
      </c>
      <c r="D46" s="1">
        <v>41720.4375</v>
      </c>
      <c r="E46" s="8">
        <v>18.870635385456499</v>
      </c>
      <c r="F46" s="5">
        <v>445.48439025983203</v>
      </c>
      <c r="G46" s="6">
        <v>-12.190265</v>
      </c>
      <c r="H46" s="5">
        <v>430.69656806596601</v>
      </c>
      <c r="I46" s="6">
        <v>-9.7462666666666706</v>
      </c>
      <c r="J46" s="11">
        <v>-31.9</v>
      </c>
      <c r="K46" s="7">
        <v>1.4633411541581201E-2</v>
      </c>
      <c r="L46" s="7">
        <v>0.133446350693703</v>
      </c>
      <c r="M46" s="7">
        <v>0.13176892697811099</v>
      </c>
      <c r="N46" s="7">
        <v>6.1127059161663099E-3</v>
      </c>
      <c r="O46" s="7">
        <v>7.0592067204415798E-3</v>
      </c>
      <c r="P46" s="7">
        <v>0.112353123724461</v>
      </c>
      <c r="Q46" s="7">
        <v>0.116961404681206</v>
      </c>
      <c r="R46" s="7">
        <v>6.1593489646911603</v>
      </c>
      <c r="S46" s="7">
        <v>6.1805505752563503</v>
      </c>
      <c r="T46" s="7">
        <v>0.67314022237889204</v>
      </c>
      <c r="U46">
        <f>H46*R46/(1000*22.4)</f>
        <v>0.11842903842022963</v>
      </c>
      <c r="V46">
        <f>K46/E46</f>
        <v>7.7545939724208205E-4</v>
      </c>
      <c r="W46">
        <f>L46*1000/E46</f>
        <v>7.0716405657728636</v>
      </c>
      <c r="X46">
        <f>T46/101.3</f>
        <v>6.6450170027531298E-3</v>
      </c>
      <c r="Y46">
        <f>V46/(X46*1.6)</f>
        <v>7.2936175042968052E-2</v>
      </c>
      <c r="Z46" s="3">
        <f>P46*1000*22.4/R46</f>
        <v>408.59999747621345</v>
      </c>
      <c r="AA46" s="3">
        <f>Q46*1000*22.4/S46</f>
        <v>423.9000122979088</v>
      </c>
      <c r="AB46" s="3">
        <f>((Y46-0.5*V46)*AA46-W46)/(Y46+0.5*V46)</f>
        <v>322.97306576006503</v>
      </c>
      <c r="AC46" s="3">
        <f>(P46+M46)*1000*22.4/R46</f>
        <v>887.81037851324322</v>
      </c>
      <c r="AD46" s="2">
        <f>(U46*I46+M46*J46)/(U46+M46)</f>
        <v>-21.413722336199879</v>
      </c>
      <c r="AE46" s="2">
        <f>AB46/AA46</f>
        <v>0.76190860200562049</v>
      </c>
      <c r="AF46" s="2">
        <f>AC46/(AC46-AA46)</f>
        <v>1.9137541283161283</v>
      </c>
      <c r="AG46" s="2">
        <f>4.4+(30-4.4)*AE46</f>
        <v>23.904860211343887</v>
      </c>
      <c r="AH46">
        <f>(AF46*(G46-AD46))/(1000+G46-AF46*(G46-AD46))</f>
        <v>1.8194380706141152E-2</v>
      </c>
      <c r="AI46">
        <f>W46*(30-1.8)/((AG46-AH46*1000)*AA46)</f>
        <v>8.23821800575089E-2</v>
      </c>
    </row>
    <row r="47" spans="1:35" x14ac:dyDescent="0.3">
      <c r="A47" t="s">
        <v>14</v>
      </c>
      <c r="B47" t="s">
        <v>11</v>
      </c>
      <c r="C47" t="s">
        <v>9</v>
      </c>
      <c r="D47" s="1">
        <v>41720.447916666664</v>
      </c>
      <c r="E47" s="8">
        <v>18.870635385456499</v>
      </c>
      <c r="F47" s="5">
        <v>444.86704211294898</v>
      </c>
      <c r="G47" s="6">
        <v>-12.45513</v>
      </c>
      <c r="H47" s="5">
        <v>428.32704268231402</v>
      </c>
      <c r="I47" s="6">
        <v>-9.8202719999999992</v>
      </c>
      <c r="J47" s="11">
        <v>-31.9</v>
      </c>
      <c r="K47" s="7">
        <v>2.19353940337896E-2</v>
      </c>
      <c r="L47" s="7">
        <v>0.12170984596014001</v>
      </c>
      <c r="M47" s="7">
        <v>0.121266052126884</v>
      </c>
      <c r="N47" s="7">
        <v>5.9875268489122399E-3</v>
      </c>
      <c r="O47" s="7">
        <v>7.74042867124081E-3</v>
      </c>
      <c r="P47" s="7">
        <v>0.11078347265720399</v>
      </c>
      <c r="Q47" s="7">
        <v>0.116363532841206</v>
      </c>
      <c r="R47" s="7">
        <v>6.1439709663391104</v>
      </c>
      <c r="S47" s="7">
        <v>6.1832356452941903</v>
      </c>
      <c r="T47" s="7">
        <v>0.80371506926007696</v>
      </c>
      <c r="U47">
        <f>H47*R47/(1000*22.4)</f>
        <v>0.11748343367580492</v>
      </c>
      <c r="V47">
        <f>K47/E47</f>
        <v>1.1624088741969492E-3</v>
      </c>
      <c r="W47">
        <f>L47*1000/E47</f>
        <v>6.4496951731652423</v>
      </c>
      <c r="X47">
        <f>T47/101.3</f>
        <v>7.9340085810471576E-3</v>
      </c>
      <c r="Y47">
        <f>V47/(X47*1.6)</f>
        <v>9.1568535495232153E-2</v>
      </c>
      <c r="Z47" s="3">
        <f>P47*1000*22.4/R47</f>
        <v>403.89998603785762</v>
      </c>
      <c r="AA47" s="3">
        <f>Q47*1000*22.4/S47</f>
        <v>421.55002415713335</v>
      </c>
      <c r="AB47" s="3">
        <f>((Y47-0.5*V47)*AA47-W47)/(Y47+0.5*V47)</f>
        <v>346.24098186076287</v>
      </c>
      <c r="AC47" s="3">
        <f>(P47+M47)*1000*22.4/R47</f>
        <v>846.01789032553791</v>
      </c>
      <c r="AD47" s="2">
        <f>(U47*I47+M47*J47)/(U47+M47)</f>
        <v>-21.035045667861297</v>
      </c>
      <c r="AE47" s="2">
        <f>AB47/AA47</f>
        <v>0.82135206267169159</v>
      </c>
      <c r="AF47" s="2">
        <f>AC47/(AC47-AA47)</f>
        <v>1.993125882442857</v>
      </c>
      <c r="AG47" s="2">
        <f>4.4+(30-4.4)*AE47</f>
        <v>25.426612804395305</v>
      </c>
      <c r="AH47">
        <f>(AF47*(G47-AD47))/(1000+G47-AF47*(G47-AD47))</f>
        <v>1.7621677983859326E-2</v>
      </c>
      <c r="AI47">
        <f>W47*(30-1.8)/((AG47-AH47*1000)*AA47)</f>
        <v>5.5280237293499061E-2</v>
      </c>
    </row>
    <row r="48" spans="1:35" x14ac:dyDescent="0.3">
      <c r="A48" t="s">
        <v>14</v>
      </c>
      <c r="B48" t="s">
        <v>11</v>
      </c>
      <c r="C48" t="s">
        <v>9</v>
      </c>
      <c r="D48" s="1">
        <v>41720.46875</v>
      </c>
      <c r="E48" s="8">
        <v>18.870635385456499</v>
      </c>
      <c r="F48" s="5">
        <v>426.61806496125001</v>
      </c>
      <c r="G48" s="6">
        <v>-12.00587</v>
      </c>
      <c r="H48" s="5">
        <v>414.054069958269</v>
      </c>
      <c r="I48" s="6">
        <v>-9.4688499999999998</v>
      </c>
      <c r="J48" s="11">
        <v>-31.9</v>
      </c>
      <c r="K48" s="7">
        <v>1.5154066495597401E-2</v>
      </c>
      <c r="L48" s="7">
        <v>0.11087091267108901</v>
      </c>
      <c r="M48" s="7">
        <v>9.6567139029502896E-2</v>
      </c>
      <c r="N48" s="7">
        <v>5.7565146125853096E-3</v>
      </c>
      <c r="O48" s="7">
        <v>6.8636336363851998E-3</v>
      </c>
      <c r="P48" s="7">
        <v>0.108667835593224</v>
      </c>
      <c r="Q48" s="7">
        <v>0.112959310412407</v>
      </c>
      <c r="R48" s="7">
        <v>6.1144423484802202</v>
      </c>
      <c r="S48" s="7">
        <v>6.1392416954040501</v>
      </c>
      <c r="T48" s="7">
        <v>1.24194009658869</v>
      </c>
      <c r="U48">
        <f>H48*R48/(1000*22.4)</f>
        <v>0.11302275624613535</v>
      </c>
      <c r="V48">
        <f>K48/E48</f>
        <v>8.0305014569231523E-4</v>
      </c>
      <c r="W48">
        <f>L48*1000/E48</f>
        <v>5.875314233273599</v>
      </c>
      <c r="X48">
        <f>T48/101.3</f>
        <v>1.2260020696828135E-2</v>
      </c>
      <c r="Y48">
        <f>V48/(X48*1.6)</f>
        <v>4.0938457892452679E-2</v>
      </c>
      <c r="Z48" s="3">
        <f>P48*1000*22.4/R48</f>
        <v>398.10000300243928</v>
      </c>
      <c r="AA48" s="3">
        <f>Q48*1000*22.4/S48</f>
        <v>412.15001441173717</v>
      </c>
      <c r="AB48" s="3">
        <f>((Y48-0.5*V48)*AA48-W48)/(Y48+0.5*V48)</f>
        <v>262.02195636189106</v>
      </c>
      <c r="AC48" s="3">
        <f>(P48+M48)*1000*22.4/R48</f>
        <v>751.86961778971693</v>
      </c>
      <c r="AD48" s="2">
        <f>(U48*I48+M48*J48)/(U48+M48)</f>
        <v>-19.803851970361745</v>
      </c>
      <c r="AE48" s="2">
        <f>AB48/AA48</f>
        <v>0.6357441397542487</v>
      </c>
      <c r="AF48" s="2">
        <f>AC48/(AC48-AA48)</f>
        <v>2.2132064511837126</v>
      </c>
      <c r="AG48" s="2">
        <f>4.4+(30-4.4)*AE48</f>
        <v>20.675049977708767</v>
      </c>
      <c r="AH48">
        <f>(AF48*(G48-AD48))/(1000+G48-AF48*(G48-AD48))</f>
        <v>1.7778831076120209E-2</v>
      </c>
      <c r="AI48">
        <f>W48*(30-1.8)/((AG48-AH48*1000)*AA48)</f>
        <v>0.13880129070853262</v>
      </c>
    </row>
    <row r="49" spans="1:35" x14ac:dyDescent="0.3">
      <c r="A49" t="s">
        <v>14</v>
      </c>
      <c r="B49" t="s">
        <v>11</v>
      </c>
      <c r="C49" t="s">
        <v>9</v>
      </c>
      <c r="D49" s="1">
        <v>41720.5</v>
      </c>
      <c r="E49" s="8">
        <v>18.870635385456499</v>
      </c>
      <c r="F49" s="5">
        <v>416.44885457066499</v>
      </c>
      <c r="G49" s="6">
        <v>-12.020542499999999</v>
      </c>
      <c r="H49" s="5">
        <v>402.00690598436603</v>
      </c>
      <c r="I49" s="6">
        <v>-9.07038075</v>
      </c>
      <c r="J49" s="11">
        <v>-31.9</v>
      </c>
      <c r="K49" s="7">
        <v>2.0991519093513499E-2</v>
      </c>
      <c r="L49" s="7">
        <v>7.9206384718418094E-2</v>
      </c>
      <c r="M49" s="7">
        <v>8.3570659160614E-2</v>
      </c>
      <c r="N49" s="7">
        <v>6.0097090899944297E-3</v>
      </c>
      <c r="O49" s="7">
        <v>7.3231142014265104E-3</v>
      </c>
      <c r="P49" s="7">
        <v>0.107373617589474</v>
      </c>
      <c r="Q49" s="7">
        <v>0.11173789203167001</v>
      </c>
      <c r="R49" s="7">
        <v>6.0782637596130398</v>
      </c>
      <c r="S49" s="7">
        <v>6.1076841354370099</v>
      </c>
      <c r="T49" s="7">
        <v>1.54385519869883</v>
      </c>
      <c r="U49">
        <f>H49*R49/(1000*22.4)</f>
        <v>0.10908500034638118</v>
      </c>
      <c r="V49">
        <f>K49/E49</f>
        <v>1.112390688746578E-3</v>
      </c>
      <c r="W49">
        <f>L49*1000/E49</f>
        <v>4.1973353361202692</v>
      </c>
      <c r="X49">
        <f>T49/101.3</f>
        <v>1.5240426443226358E-2</v>
      </c>
      <c r="Y49">
        <f>V49/(X49*1.6)</f>
        <v>4.5618420393716351E-2</v>
      </c>
      <c r="Z49" s="3">
        <f>P49*1000*22.4/R49</f>
        <v>395.70001058284743</v>
      </c>
      <c r="AA49" s="3">
        <f>Q49*1000*22.4/S49</f>
        <v>409.79997098856546</v>
      </c>
      <c r="AB49" s="3">
        <f>((Y49-0.5*V49)*AA49-W49)/(Y49+0.5*V49)</f>
        <v>309.02613814304107</v>
      </c>
      <c r="AC49" s="3">
        <f>(P49+M49)*1000*22.4/R49</f>
        <v>703.67986128233895</v>
      </c>
      <c r="AD49" s="2">
        <f>(U49*I49+M49*J49)/(U49+M49)</f>
        <v>-18.973470718862647</v>
      </c>
      <c r="AE49" s="2">
        <f>AB49/AA49</f>
        <v>0.75409019038623537</v>
      </c>
      <c r="AF49" s="2">
        <f>AC49/(AC49-AA49)</f>
        <v>2.3944471347764349</v>
      </c>
      <c r="AG49" s="2">
        <f>4.4+(30-4.4)*AE49</f>
        <v>23.704708873887625</v>
      </c>
      <c r="AH49">
        <f>(AF49*(G49-AD49))/(1000+G49-AF49*(G49-AD49))</f>
        <v>1.7139799299075425E-2</v>
      </c>
      <c r="AI49">
        <f>W49*(30-1.8)/((AG49-AH49*1000)*AA49)</f>
        <v>4.3996902699550706E-2</v>
      </c>
    </row>
    <row r="50" spans="1:35" x14ac:dyDescent="0.3">
      <c r="A50" t="s">
        <v>14</v>
      </c>
      <c r="B50" t="s">
        <v>11</v>
      </c>
      <c r="C50" t="s">
        <v>9</v>
      </c>
      <c r="D50" s="1">
        <v>41720.510416666664</v>
      </c>
      <c r="E50" s="8">
        <v>18.870635385456499</v>
      </c>
      <c r="F50" s="5">
        <v>410.64482748226601</v>
      </c>
      <c r="G50" s="6">
        <v>-11.7626633333333</v>
      </c>
      <c r="H50" s="5">
        <v>397.02186095425702</v>
      </c>
      <c r="I50" s="6">
        <v>-8.8382426666666696</v>
      </c>
      <c r="J50" s="11">
        <v>-31.9</v>
      </c>
      <c r="K50" s="7">
        <v>2.2020515054464299E-2</v>
      </c>
      <c r="L50" s="7">
        <v>7.9609692096710205E-2</v>
      </c>
      <c r="M50" s="7">
        <v>8.4258265793323503E-2</v>
      </c>
      <c r="N50" s="7">
        <v>6.3454625196754898E-3</v>
      </c>
      <c r="O50" s="7">
        <v>7.5698923319578197E-3</v>
      </c>
      <c r="P50" s="7">
        <v>0.106922589242458</v>
      </c>
      <c r="Q50" s="7">
        <v>0.111571170389652</v>
      </c>
      <c r="R50" s="7">
        <v>6.0711431503295898</v>
      </c>
      <c r="S50" s="7">
        <v>6.09857082366943</v>
      </c>
      <c r="T50" s="7">
        <v>1.5969088981166</v>
      </c>
      <c r="U50">
        <f>H50*R50/(1000*22.4)</f>
        <v>0.10760609605640824</v>
      </c>
      <c r="V50">
        <f>K50/E50</f>
        <v>1.1669196402064657E-3</v>
      </c>
      <c r="W50">
        <f>L50*1000/E50</f>
        <v>4.2187075565068142</v>
      </c>
      <c r="X50">
        <f>T50/101.3</f>
        <v>1.5764154966600198E-2</v>
      </c>
      <c r="Y50">
        <f>V50/(X50*1.6)</f>
        <v>4.6264755495887648E-2</v>
      </c>
      <c r="Z50" s="3">
        <f>P50*1000*22.4/R50</f>
        <v>394.50000431978549</v>
      </c>
      <c r="AA50" s="3">
        <f>Q50*1000*22.4/S50</f>
        <v>409.79998248581006</v>
      </c>
      <c r="AB50" s="3">
        <f>((Y50-0.5*V50)*AA50-W50)/(Y50+0.5*V50)</f>
        <v>309.5419220037802</v>
      </c>
      <c r="AC50" s="3">
        <f>(P50+M50)*1000*22.4/R50</f>
        <v>705.37805595458906</v>
      </c>
      <c r="AD50" s="2">
        <f>(U50*I50+M50*J50)/(U50+M50)</f>
        <v>-18.965937358477117</v>
      </c>
      <c r="AE50" s="2">
        <f>AB50/AA50</f>
        <v>0.75534879266252419</v>
      </c>
      <c r="AF50" s="2">
        <f>AC50/(AC50-AA50)</f>
        <v>2.3864356637708988</v>
      </c>
      <c r="AG50" s="2">
        <f>4.4+(30-4.4)*AE50</f>
        <v>23.736929092160622</v>
      </c>
      <c r="AH50">
        <f>(AF50*(G50-AD50))/(1000+G50-AF50*(G50-AD50))</f>
        <v>1.7702692789883134E-2</v>
      </c>
      <c r="AI50">
        <f>W50*(30-1.8)/((AG50-AH50*1000)*AA50)</f>
        <v>4.8109880749434696E-2</v>
      </c>
    </row>
    <row r="51" spans="1:35" x14ac:dyDescent="0.3">
      <c r="A51" t="s">
        <v>14</v>
      </c>
      <c r="B51" t="s">
        <v>11</v>
      </c>
      <c r="C51" t="s">
        <v>9</v>
      </c>
      <c r="D51" s="1">
        <v>41720.520833333336</v>
      </c>
      <c r="E51" s="8">
        <v>18.870635385456499</v>
      </c>
      <c r="F51" s="5">
        <v>408.162413088037</v>
      </c>
      <c r="G51" s="6">
        <v>-11.772125000000001</v>
      </c>
      <c r="H51" s="5">
        <v>397.42290079979102</v>
      </c>
      <c r="I51" s="6">
        <v>-8.93627225</v>
      </c>
      <c r="J51" s="11">
        <v>-31.9</v>
      </c>
      <c r="K51" s="7">
        <v>2.38049011677504E-2</v>
      </c>
      <c r="L51" s="7">
        <v>7.3702968657016796E-2</v>
      </c>
      <c r="M51" s="7">
        <v>6.2225021421909298E-2</v>
      </c>
      <c r="N51" s="7">
        <v>6.3581555150449302E-3</v>
      </c>
      <c r="O51" s="7">
        <v>7.9167028889060003E-3</v>
      </c>
      <c r="P51" s="7">
        <v>0.1067009344697</v>
      </c>
      <c r="Q51" s="7">
        <v>0.110675349831581</v>
      </c>
      <c r="R51" s="7">
        <v>6.0585575103759801</v>
      </c>
      <c r="S51" s="7">
        <v>6.0934686660766602</v>
      </c>
      <c r="T51" s="7">
        <v>1.66775499725313</v>
      </c>
      <c r="U51">
        <f>H51*R51/(1000*22.4)</f>
        <v>0.10749149555517777</v>
      </c>
      <c r="V51">
        <f>K51/E51</f>
        <v>1.2614785184232172E-3</v>
      </c>
      <c r="W51">
        <f>L51*1000/E51</f>
        <v>3.9056961862460282</v>
      </c>
      <c r="X51">
        <f>T51/101.3</f>
        <v>1.6463524158471174E-2</v>
      </c>
      <c r="Y51">
        <f>V51/(X51*1.6)</f>
        <v>4.7889143686701705E-2</v>
      </c>
      <c r="Z51" s="3">
        <f>P51*1000*22.4/R51</f>
        <v>394.49999905554347</v>
      </c>
      <c r="AA51" s="3">
        <f>Q51*1000*22.4/S51</f>
        <v>406.85001795924967</v>
      </c>
      <c r="AB51" s="3">
        <f>((Y51-0.5*V51)*AA51-W51)/(Y51+0.5*V51)</f>
        <v>315.77542181795963</v>
      </c>
      <c r="AC51" s="3">
        <f>(P51+M51)*1000*22.4/R51</f>
        <v>624.56144148035423</v>
      </c>
      <c r="AD51" s="2">
        <f>(U51*I51+M51*J51)/(U51+M51)</f>
        <v>-17.355714721610216</v>
      </c>
      <c r="AE51" s="2">
        <f>AB51/AA51</f>
        <v>0.77614700228325384</v>
      </c>
      <c r="AF51" s="2">
        <f>AC51/(AC51-AA51)</f>
        <v>2.8687582460265819</v>
      </c>
      <c r="AG51" s="2">
        <f>4.4+(30-4.4)*AE51</f>
        <v>24.2693632584513</v>
      </c>
      <c r="AH51">
        <f>(AF51*(G51-AD51))/(1000+G51-AF51*(G51-AD51))</f>
        <v>1.647583403375252E-2</v>
      </c>
      <c r="AI51">
        <f>W51*(30-1.8)/((AG51-AH51*1000)*AA51)</f>
        <v>3.4735940178221784E-2</v>
      </c>
    </row>
    <row r="52" spans="1:35" x14ac:dyDescent="0.3">
      <c r="A52" t="s">
        <v>14</v>
      </c>
      <c r="B52" t="s">
        <v>11</v>
      </c>
      <c r="C52" t="s">
        <v>9</v>
      </c>
      <c r="D52" s="1">
        <v>41720.541666666664</v>
      </c>
      <c r="E52" s="8">
        <v>18.870635385456499</v>
      </c>
      <c r="F52" s="5">
        <v>406.94127765608999</v>
      </c>
      <c r="G52" s="6">
        <v>-11.7475775</v>
      </c>
      <c r="H52" s="5">
        <v>397.96451253943701</v>
      </c>
      <c r="I52" s="6">
        <v>-8.9391392500000002</v>
      </c>
      <c r="J52" s="11">
        <v>-31.9</v>
      </c>
      <c r="K52" s="7">
        <v>1.8660094588995001E-2</v>
      </c>
      <c r="L52" s="7">
        <v>6.10167495906353E-2</v>
      </c>
      <c r="M52" s="7">
        <v>6.4041599631309495E-2</v>
      </c>
      <c r="N52" s="7">
        <v>6.04841858148575E-3</v>
      </c>
      <c r="O52" s="7">
        <v>7.2569851763546502E-3</v>
      </c>
      <c r="P52" s="7">
        <v>0.10621972382068599</v>
      </c>
      <c r="Q52" s="7">
        <v>0.109244577586651</v>
      </c>
      <c r="R52" s="7">
        <v>6.0480985641479501</v>
      </c>
      <c r="S52" s="7">
        <v>6.0751700401306197</v>
      </c>
      <c r="T52" s="7">
        <v>1.9489189382065999</v>
      </c>
      <c r="U52">
        <f>H52*R52/(1000*22.4)</f>
        <v>0.10745216950319679</v>
      </c>
      <c r="V52">
        <f>K52/E52</f>
        <v>9.8884294078281209E-4</v>
      </c>
      <c r="W52">
        <f>L52*1000/E52</f>
        <v>3.2334231648426948</v>
      </c>
      <c r="X52">
        <f>T52/101.3</f>
        <v>1.923908132484304E-2</v>
      </c>
      <c r="Y52">
        <f>V52/(X52*1.6)</f>
        <v>3.2123510865937857E-2</v>
      </c>
      <c r="Z52" s="3">
        <f>P52*1000*22.4/R52</f>
        <v>393.39997328872278</v>
      </c>
      <c r="AA52" s="3">
        <f>Q52*1000*22.4/S52</f>
        <v>402.80000753499382</v>
      </c>
      <c r="AB52" s="3">
        <f>((Y52-0.5*V52)*AA52-W52)/(Y52+0.5*V52)</f>
        <v>291.45851993260572</v>
      </c>
      <c r="AC52" s="3">
        <f>(P52+M52)*1000*22.4/R52</f>
        <v>630.58721759803041</v>
      </c>
      <c r="AD52" s="2">
        <f>(U52*I52+M52*J52)/(U52+M52)</f>
        <v>-17.513504713904652</v>
      </c>
      <c r="AE52" s="2">
        <f>AB52/AA52</f>
        <v>0.72358121767732309</v>
      </c>
      <c r="AF52" s="2">
        <f>AC52/(AC52-AA52)</f>
        <v>2.7683170509157433</v>
      </c>
      <c r="AG52" s="2">
        <f>4.4+(30-4.4)*AE52</f>
        <v>22.923679172539472</v>
      </c>
      <c r="AH52">
        <f>(AF52*(G52-AD52))/(1000+G52-AF52*(G52-AD52))</f>
        <v>1.641681626143272E-2</v>
      </c>
      <c r="AI52">
        <f>W52*(30-1.8)/((AG52-AH52*1000)*AA52)</f>
        <v>3.4789687421160731E-2</v>
      </c>
    </row>
    <row r="53" spans="1:35" x14ac:dyDescent="0.3">
      <c r="A53" t="s">
        <v>14</v>
      </c>
      <c r="B53" t="s">
        <v>11</v>
      </c>
      <c r="C53" t="s">
        <v>9</v>
      </c>
      <c r="D53" s="1">
        <v>41720.5625</v>
      </c>
      <c r="E53" s="8">
        <v>18.870635385456499</v>
      </c>
      <c r="F53" s="5">
        <v>406.52884296565702</v>
      </c>
      <c r="G53" s="6">
        <v>-11.644422499999999</v>
      </c>
      <c r="H53" s="5">
        <v>396.88507701505102</v>
      </c>
      <c r="I53" s="6">
        <v>-8.8863777499999994</v>
      </c>
      <c r="J53" s="11">
        <v>-31.9</v>
      </c>
      <c r="K53" s="7">
        <v>2.00906861573458E-2</v>
      </c>
      <c r="L53" s="7">
        <v>4.4859711080789601E-2</v>
      </c>
      <c r="M53" s="7">
        <v>5.1456425338983501E-2</v>
      </c>
      <c r="N53" s="7">
        <v>5.87003771215677E-3</v>
      </c>
      <c r="O53" s="7">
        <v>7.6457350514829202E-3</v>
      </c>
      <c r="P53" s="7">
        <v>0.105507925152779</v>
      </c>
      <c r="Q53" s="7">
        <v>0.10922367125749601</v>
      </c>
      <c r="R53" s="7">
        <v>6.0259499549865696</v>
      </c>
      <c r="S53" s="7">
        <v>6.0657253265380904</v>
      </c>
      <c r="T53" s="7">
        <v>2.2262319534038899</v>
      </c>
      <c r="U53">
        <f>H53*R53/(1000*22.4)</f>
        <v>0.10676828624882535</v>
      </c>
      <c r="V53">
        <f>K53/E53</f>
        <v>1.0646534018048798E-3</v>
      </c>
      <c r="W53">
        <f>L53*1000/E53</f>
        <v>2.3772231387271012</v>
      </c>
      <c r="X53">
        <f>T53/101.3</f>
        <v>2.1976623429455971E-2</v>
      </c>
      <c r="Y53">
        <f>V53/(X53*1.6)</f>
        <v>3.027800782335751E-2</v>
      </c>
      <c r="Z53" s="3">
        <f>P53*1000*22.4/R53</f>
        <v>392.19999188119988</v>
      </c>
      <c r="AA53" s="3">
        <f>Q53*1000*22.4/S53</f>
        <v>403.34998775229269</v>
      </c>
      <c r="AB53" s="3">
        <f>((Y53-0.5*V53)*AA53-W53)/(Y53+0.5*V53)</f>
        <v>312.25551835938205</v>
      </c>
      <c r="AC53" s="3">
        <f>(P53+M53)*1000*22.4/R53</f>
        <v>583.4767094449453</v>
      </c>
      <c r="AD53" s="2">
        <f>(U53*I53+M53*J53)/(U53+M53)</f>
        <v>-16.370662114958428</v>
      </c>
      <c r="AE53" s="2">
        <f>AB53/AA53</f>
        <v>0.77415526922278222</v>
      </c>
      <c r="AF53" s="2">
        <f>AC53/(AC53-AA53)</f>
        <v>3.239256807440944</v>
      </c>
      <c r="AG53" s="2">
        <f>4.4+(30-4.4)*AE53</f>
        <v>24.218374892103228</v>
      </c>
      <c r="AH53">
        <f>(AF53*(G53-AD53))/(1000+G53-AF53*(G53-AD53))</f>
        <v>1.5733585758037294E-2</v>
      </c>
      <c r="AI53">
        <f>W53*(30-1.8)/((AG53-AH53*1000)*AA53)</f>
        <v>1.9588264309954102E-2</v>
      </c>
    </row>
    <row r="54" spans="1:35" x14ac:dyDescent="0.3">
      <c r="A54" t="s">
        <v>14</v>
      </c>
      <c r="B54" t="s">
        <v>11</v>
      </c>
      <c r="C54" t="s">
        <v>9</v>
      </c>
      <c r="D54" s="1">
        <v>41720.572916666664</v>
      </c>
      <c r="E54" s="8">
        <v>18.870635385456499</v>
      </c>
      <c r="F54" s="5">
        <v>403.58852795584397</v>
      </c>
      <c r="G54" s="6">
        <v>-11.484349999999999</v>
      </c>
      <c r="H54" s="5">
        <v>396.80034262403802</v>
      </c>
      <c r="I54" s="6">
        <v>-8.8904060000000005</v>
      </c>
      <c r="J54" s="11">
        <v>-31.9</v>
      </c>
      <c r="K54" s="7">
        <v>1.5161538496613501E-2</v>
      </c>
      <c r="L54" s="7">
        <v>3.9752978831529603E-2</v>
      </c>
      <c r="M54" s="7">
        <v>4.03891876339912E-2</v>
      </c>
      <c r="N54" s="7">
        <v>6.0510141775011999E-3</v>
      </c>
      <c r="O54" s="7">
        <v>7.3418091051280499E-3</v>
      </c>
      <c r="P54" s="7">
        <v>0.105402909219265</v>
      </c>
      <c r="Q54" s="7">
        <v>0.108920082449913</v>
      </c>
      <c r="R54" s="7">
        <v>6.0199518203735396</v>
      </c>
      <c r="S54" s="7">
        <v>6.0488657951354998</v>
      </c>
      <c r="T54" s="7">
        <v>2.3898803854484698</v>
      </c>
      <c r="U54">
        <f>H54*R54/(1000*22.4)</f>
        <v>0.10663923861180453</v>
      </c>
      <c r="V54">
        <f>K54/E54</f>
        <v>8.0344610485656568E-4</v>
      </c>
      <c r="W54">
        <f>L54*1000/E54</f>
        <v>2.1066052106632838</v>
      </c>
      <c r="X54">
        <f>T54/101.3</f>
        <v>2.359210647036989E-2</v>
      </c>
      <c r="Y54">
        <f>V54/(X54*1.6)</f>
        <v>2.1284823216868115E-2</v>
      </c>
      <c r="Z54" s="3">
        <f>P54*1000*22.4/R54</f>
        <v>392.2000103922814</v>
      </c>
      <c r="AA54" s="3">
        <f>Q54*1000*22.4/S54</f>
        <v>403.34997163272277</v>
      </c>
      <c r="AB54" s="3">
        <f>((Y54-0.5*V54)*AA54-W54)/(Y54+0.5*V54)</f>
        <v>291.26780123628077</v>
      </c>
      <c r="AC54" s="3">
        <f>(P54+M54)*1000*22.4/R54</f>
        <v>542.4865625104452</v>
      </c>
      <c r="AD54" s="2">
        <f>(U54*I54+M54*J54)/(U54+M54)</f>
        <v>-15.211216425422974</v>
      </c>
      <c r="AE54" s="2">
        <f>AB54/AA54</f>
        <v>0.72212178435827357</v>
      </c>
      <c r="AF54" s="2">
        <f>AC54/(AC54-AA54)</f>
        <v>3.8989496514773694</v>
      </c>
      <c r="AG54" s="2">
        <f>4.4+(30-4.4)*AE54</f>
        <v>22.886317679571803</v>
      </c>
      <c r="AH54">
        <f>(AF54*(G54-AD54))/(1000+G54-AF54*(G54-AD54))</f>
        <v>1.4918985150060239E-2</v>
      </c>
      <c r="AI54">
        <f>W54*(30-1.8)/((AG54-AH54*1000)*AA54)</f>
        <v>1.8485759056055075E-2</v>
      </c>
    </row>
    <row r="55" spans="1:35" x14ac:dyDescent="0.3">
      <c r="A55" t="s">
        <v>15</v>
      </c>
      <c r="B55" t="s">
        <v>8</v>
      </c>
      <c r="C55" t="s">
        <v>12</v>
      </c>
      <c r="D55" s="1">
        <v>41720.427083333336</v>
      </c>
      <c r="E55" s="8">
        <v>26.4697779913737</v>
      </c>
      <c r="F55" s="5">
        <v>425.14905384857599</v>
      </c>
      <c r="G55" s="6">
        <v>-11.66398</v>
      </c>
      <c r="H55" s="5">
        <v>435.34473069013802</v>
      </c>
      <c r="I55" s="6">
        <v>-9.8155149999999995</v>
      </c>
      <c r="J55" s="11">
        <v>-31.9</v>
      </c>
      <c r="K55" s="7">
        <v>3.7300575524568599E-2</v>
      </c>
      <c r="L55" s="7">
        <v>0.24796172976493799</v>
      </c>
      <c r="M55" s="7">
        <v>0.23750618100166301</v>
      </c>
      <c r="N55" s="7">
        <v>6.40099169686437E-3</v>
      </c>
      <c r="O55" s="7">
        <v>6.7767938598990397E-3</v>
      </c>
      <c r="P55" s="7">
        <v>0.119414828717709</v>
      </c>
      <c r="Q55" s="7">
        <v>0.11838787794113199</v>
      </c>
      <c r="R55" s="7">
        <v>6.4532985687255904</v>
      </c>
      <c r="S55" s="7">
        <v>6.4617161750793501</v>
      </c>
      <c r="T55" s="7">
        <v>0.41443012824314401</v>
      </c>
      <c r="U55">
        <f>H55*R55/(1000*22.4)</f>
        <v>0.12542006819039711</v>
      </c>
      <c r="V55">
        <f>K55/E55</f>
        <v>1.4091759869208035E-3</v>
      </c>
      <c r="W55">
        <f>L55*1000/E55</f>
        <v>9.3677298633085186</v>
      </c>
      <c r="X55">
        <f>T55/101.3</f>
        <v>4.0911167644930311E-3</v>
      </c>
      <c r="Y55">
        <f>V55/(X55*1.6)</f>
        <v>0.21527984717264415</v>
      </c>
      <c r="Z55" s="3">
        <f>P55*1000*22.4/R55</f>
        <v>414.49998551747223</v>
      </c>
      <c r="AA55" s="3">
        <f>Q55*1000*22.4/S55</f>
        <v>410.40002284668452</v>
      </c>
      <c r="AB55" s="3">
        <f>((Y55-0.5*V55)*AA55-W55)/(Y55+0.5*V55)</f>
        <v>364.35015025801061</v>
      </c>
      <c r="AC55" s="3">
        <f>(P55+M55)*1000*22.4/R55</f>
        <v>1238.9060466627079</v>
      </c>
      <c r="AD55" s="2">
        <f>(U55*I55+M55*J55)/(U55+M55)</f>
        <v>-24.268042761260823</v>
      </c>
      <c r="AE55" s="2">
        <f>AB55/AA55</f>
        <v>0.88779271436376839</v>
      </c>
      <c r="AF55" s="2">
        <f>AC55/(AC55-AA55)</f>
        <v>1.4953494736905104</v>
      </c>
      <c r="AG55" s="2">
        <f>4.4+(30-4.4)*AE55</f>
        <v>27.127493487712471</v>
      </c>
      <c r="AH55">
        <f>(AF55*(G55-AD55))/(1000+G55-AF55*(G55-AD55))</f>
        <v>1.9440640927551062E-2</v>
      </c>
      <c r="AI55">
        <f>W55*(30-1.8)/((AG55-AH55*1000)*AA55)</f>
        <v>8.3738955501420534E-2</v>
      </c>
    </row>
    <row r="56" spans="1:35" x14ac:dyDescent="0.3">
      <c r="A56" t="s">
        <v>15</v>
      </c>
      <c r="B56" t="s">
        <v>8</v>
      </c>
      <c r="C56" t="s">
        <v>12</v>
      </c>
      <c r="D56" s="1">
        <v>41720.4375</v>
      </c>
      <c r="E56" s="8">
        <v>26.4697779913737</v>
      </c>
      <c r="F56" s="5">
        <v>410.56912766513301</v>
      </c>
      <c r="G56" s="6">
        <v>-11.8711825</v>
      </c>
      <c r="H56" s="5">
        <v>429.46524149468502</v>
      </c>
      <c r="I56" s="6">
        <v>-10.0075585</v>
      </c>
      <c r="J56" s="11">
        <v>-31.9</v>
      </c>
      <c r="K56" s="7">
        <v>3.4416992217302302E-2</v>
      </c>
      <c r="L56" s="7">
        <v>0.25619164109230003</v>
      </c>
      <c r="M56" s="7">
        <v>0.23697918653488201</v>
      </c>
      <c r="N56" s="7">
        <v>6.2792222015559699E-3</v>
      </c>
      <c r="O56" s="7">
        <v>6.5996148623526096E-3</v>
      </c>
      <c r="P56" s="7">
        <v>0.117785334587097</v>
      </c>
      <c r="Q56" s="7">
        <v>0.116906195878983</v>
      </c>
      <c r="R56" s="7">
        <v>6.4571499824523899</v>
      </c>
      <c r="S56" s="7">
        <v>6.4643268585205096</v>
      </c>
      <c r="T56" s="7">
        <v>0.50544759739495604</v>
      </c>
      <c r="U56">
        <f>H56*R56/(1000*22.4)</f>
        <v>0.12380006591880878</v>
      </c>
      <c r="V56">
        <f>K56/E56</f>
        <v>1.3002372830070029E-3</v>
      </c>
      <c r="W56">
        <f>L56*1000/E56</f>
        <v>9.6786471414981623</v>
      </c>
      <c r="X56">
        <f>T56/101.3</f>
        <v>4.9896110305523798E-3</v>
      </c>
      <c r="Y56">
        <f>V56/(X56*1.6)</f>
        <v>0.16286806664955841</v>
      </c>
      <c r="Z56" s="3">
        <f>P56*1000*22.4/R56</f>
        <v>408.60000184615905</v>
      </c>
      <c r="AA56" s="3">
        <f>Q56*1000*22.4/S56</f>
        <v>405.09999648881626</v>
      </c>
      <c r="AB56" s="3">
        <f>((Y56-0.5*V56)*AA56-W56)/(Y56+0.5*V56)</f>
        <v>342.688753102563</v>
      </c>
      <c r="AC56" s="3">
        <f>(P56+M56)*1000*22.4/R56</f>
        <v>1230.6861842651836</v>
      </c>
      <c r="AD56" s="2">
        <f>(U56*I56+M56*J56)/(U56+M56)</f>
        <v>-24.387689681735356</v>
      </c>
      <c r="AE56" s="2">
        <f>AB56/AA56</f>
        <v>0.84593620358627608</v>
      </c>
      <c r="AF56" s="2">
        <f>AC56/(AC56-AA56)</f>
        <v>1.4906816544253387</v>
      </c>
      <c r="AG56" s="2">
        <f>4.4+(30-4.4)*AE56</f>
        <v>26.055966811808666</v>
      </c>
      <c r="AH56">
        <f>(AF56*(G56-AD56))/(1000+G56-AF56*(G56-AD56))</f>
        <v>1.9245685123148247E-2</v>
      </c>
      <c r="AI56">
        <f>W56*(30-1.8)/((AG56-AH56*1000)*AA56)</f>
        <v>9.8931922840172506E-2</v>
      </c>
    </row>
    <row r="57" spans="1:35" x14ac:dyDescent="0.3">
      <c r="A57" t="s">
        <v>15</v>
      </c>
      <c r="B57" t="s">
        <v>8</v>
      </c>
      <c r="C57" t="s">
        <v>12</v>
      </c>
      <c r="D57" s="1">
        <v>41720.458333333336</v>
      </c>
      <c r="E57" s="8">
        <v>26.4697779913737</v>
      </c>
      <c r="F57" s="5">
        <v>416.87090274568101</v>
      </c>
      <c r="G57" s="6">
        <v>-12.55913</v>
      </c>
      <c r="H57" s="5">
        <v>419.10843565165499</v>
      </c>
      <c r="I57" s="6">
        <v>-9.9109730000000003</v>
      </c>
      <c r="J57" s="11">
        <v>-31.9</v>
      </c>
      <c r="K57" s="7">
        <v>2.9838245362043402E-2</v>
      </c>
      <c r="L57" s="7">
        <v>0.241922587156296</v>
      </c>
      <c r="M57" s="7">
        <v>0.23276449739933</v>
      </c>
      <c r="N57" s="7">
        <v>5.9359036386012996E-3</v>
      </c>
      <c r="O57" s="7">
        <v>6.3509186729788798E-3</v>
      </c>
      <c r="P57" s="7">
        <v>0.11385152488946899</v>
      </c>
      <c r="Q57" s="7">
        <v>0.113860107958317</v>
      </c>
      <c r="R57" s="7">
        <v>6.3884620666503897</v>
      </c>
      <c r="S57" s="7">
        <v>6.3977584838867196</v>
      </c>
      <c r="T57" s="7">
        <v>0.89338808549350002</v>
      </c>
      <c r="U57">
        <f>H57*R57/(1000*22.4)</f>
        <v>0.11952939031132963</v>
      </c>
      <c r="V57">
        <f>K57/E57</f>
        <v>1.1272571070209754E-3</v>
      </c>
      <c r="W57">
        <f>L57*1000/E57</f>
        <v>9.1395774923060085</v>
      </c>
      <c r="X57">
        <f>T57/101.3</f>
        <v>8.819230853835144E-3</v>
      </c>
      <c r="Y57">
        <f>V57/(X57*1.6)</f>
        <v>7.9886296613012928E-2</v>
      </c>
      <c r="Z57" s="3">
        <f>P57*1000*22.4/R57</f>
        <v>399.20001573418904</v>
      </c>
      <c r="AA57" s="3">
        <f>Q57*1000*22.4/S57</f>
        <v>398.64999979131125</v>
      </c>
      <c r="AB57" s="3">
        <f>((Y57-0.5*V57)*AA57-W57)/(Y57+0.5*V57)</f>
        <v>279.45835955129274</v>
      </c>
      <c r="AC57" s="3">
        <f>(P57+M57)*1000*22.4/R57</f>
        <v>1215.3471083127267</v>
      </c>
      <c r="AD57" s="2">
        <f>(U57*I57+M57*J57)/(U57+M57)</f>
        <v>-24.439368173744676</v>
      </c>
      <c r="AE57" s="2">
        <f>AB57/AA57</f>
        <v>0.70101181411660862</v>
      </c>
      <c r="AF57" s="2">
        <f>AC57/(AC57-AA57)</f>
        <v>1.4881246616790953</v>
      </c>
      <c r="AG57" s="2">
        <f>4.4+(30-4.4)*AE57</f>
        <v>22.345902441385185</v>
      </c>
      <c r="AH57">
        <f>(AF57*(G57-AD57))/(1000+G57-AF57*(G57-AD57))</f>
        <v>1.8230537806046596E-2</v>
      </c>
      <c r="AI57">
        <f>W57*(30-1.8)/((AG57-AH57*1000)*AA57)</f>
        <v>0.15709962138133382</v>
      </c>
    </row>
    <row r="58" spans="1:35" x14ac:dyDescent="0.3">
      <c r="A58" t="s">
        <v>15</v>
      </c>
      <c r="B58" t="s">
        <v>8</v>
      </c>
      <c r="C58" t="s">
        <v>12</v>
      </c>
      <c r="D58" s="1">
        <v>41720.479166666664</v>
      </c>
      <c r="E58" s="8">
        <v>26.4697779913737</v>
      </c>
      <c r="F58" s="5">
        <v>404.59795195895202</v>
      </c>
      <c r="G58" s="6">
        <v>-12.440099999999999</v>
      </c>
      <c r="H58" s="5">
        <v>409.89847510533298</v>
      </c>
      <c r="I58" s="6">
        <v>-9.6624883333333305</v>
      </c>
      <c r="J58" s="11">
        <v>-31.9</v>
      </c>
      <c r="K58" s="7">
        <v>2.7113782241940498E-2</v>
      </c>
      <c r="L58" s="7">
        <v>0.22531096637249001</v>
      </c>
      <c r="M58" s="7">
        <v>0.209763899445534</v>
      </c>
      <c r="N58" s="7">
        <v>6.2777525745332198E-3</v>
      </c>
      <c r="O58" s="7">
        <v>6.4334408380091199E-3</v>
      </c>
      <c r="P58" s="7">
        <v>0.112402833998203</v>
      </c>
      <c r="Q58" s="7">
        <v>0.112308122217655</v>
      </c>
      <c r="R58" s="7">
        <v>6.3629603385925302</v>
      </c>
      <c r="S58" s="7">
        <v>6.3664479255676296</v>
      </c>
      <c r="T58" s="7">
        <v>1.1371576550901099</v>
      </c>
      <c r="U58">
        <f>H58*R58/(1000*22.4)</f>
        <v>0.11643605981896389</v>
      </c>
      <c r="V58">
        <f>K58/E58</f>
        <v>1.0243297941817523E-3</v>
      </c>
      <c r="W58">
        <f>L58*1000/E58</f>
        <v>8.5120081644023298</v>
      </c>
      <c r="X58">
        <f>T58/101.3</f>
        <v>1.1225643189438399E-2</v>
      </c>
      <c r="Y58">
        <f>V58/(X58*1.6)</f>
        <v>5.7030685062743704E-2</v>
      </c>
      <c r="Z58" s="3">
        <f>P58*1000*22.4/R58</f>
        <v>395.700011877912</v>
      </c>
      <c r="AA58" s="3">
        <f>Q58*1000*22.4/S58</f>
        <v>395.15000626525551</v>
      </c>
      <c r="AB58" s="3">
        <f>((Y58-0.5*V58)*AA58-W58)/(Y58+0.5*V58)</f>
        <v>240.19118696424903</v>
      </c>
      <c r="AC58" s="3">
        <f>(P58+M58)*1000*22.4/R58</f>
        <v>1134.1473850418479</v>
      </c>
      <c r="AD58" s="2">
        <f>(U58*I58+M58*J58)/(U58+M58)</f>
        <v>-23.962389448229736</v>
      </c>
      <c r="AE58" s="2">
        <f>AB58/AA58</f>
        <v>0.60784811629995006</v>
      </c>
      <c r="AF58" s="2">
        <f>AC58/(AC58-AA58)</f>
        <v>1.534710971396712</v>
      </c>
      <c r="AG58" s="2">
        <f>4.4+(30-4.4)*AE58</f>
        <v>19.960911777278724</v>
      </c>
      <c r="AH58">
        <f>(AF58*(G58-AD58))/(1000+G58-AF58*(G58-AD58))</f>
        <v>1.8232613885030561E-2</v>
      </c>
      <c r="AI58">
        <f>W58*(30-1.8)/((AG58-AH58*1000)*AA58)</f>
        <v>0.35147994224598106</v>
      </c>
    </row>
    <row r="59" spans="1:35" x14ac:dyDescent="0.3">
      <c r="A59" t="s">
        <v>15</v>
      </c>
      <c r="B59" t="s">
        <v>8</v>
      </c>
      <c r="C59" t="s">
        <v>12</v>
      </c>
      <c r="D59" s="1">
        <v>41720.5</v>
      </c>
      <c r="E59" s="8">
        <v>26.4697779913737</v>
      </c>
      <c r="F59" s="5">
        <v>396.37380115078798</v>
      </c>
      <c r="G59" s="6">
        <v>-12.398096666666699</v>
      </c>
      <c r="H59" s="5">
        <v>402.14429361841798</v>
      </c>
      <c r="I59" s="6">
        <v>-9.4915640000000003</v>
      </c>
      <c r="J59" s="11">
        <v>-31.9</v>
      </c>
      <c r="K59" s="7">
        <v>2.7567919343709901E-2</v>
      </c>
      <c r="L59" s="7">
        <v>0.212667927145958</v>
      </c>
      <c r="M59" s="7">
        <v>0.208766609430313</v>
      </c>
      <c r="N59" s="7">
        <v>6.4274757169187104E-3</v>
      </c>
      <c r="O59" s="7">
        <v>6.6015766933560397E-3</v>
      </c>
      <c r="P59" s="7">
        <v>0.112828306853771</v>
      </c>
      <c r="Q59" s="7">
        <v>0.112069793045521</v>
      </c>
      <c r="R59" s="7">
        <v>6.38704586029053</v>
      </c>
      <c r="S59" s="7">
        <v>6.3909454345703098</v>
      </c>
      <c r="T59" s="7">
        <v>1.23205751370948</v>
      </c>
      <c r="U59">
        <f>H59*R59/(1000*22.4)</f>
        <v>0.11466580561584715</v>
      </c>
      <c r="V59">
        <f>K59/E59</f>
        <v>1.0414866098496965E-3</v>
      </c>
      <c r="W59">
        <f>L59*1000/E59</f>
        <v>8.0343676178646035</v>
      </c>
      <c r="X59">
        <f>T59/101.3</f>
        <v>1.2162463116579271E-2</v>
      </c>
      <c r="Y59">
        <f>V59/(X59*1.6)</f>
        <v>5.3519515324880675E-2</v>
      </c>
      <c r="Z59" s="3">
        <f>P59*1000*22.4/R59</f>
        <v>395.70000416585509</v>
      </c>
      <c r="AA59" s="3">
        <f>Q59*1000*22.4/S59</f>
        <v>392.79999961202185</v>
      </c>
      <c r="AB59" s="3">
        <f>((Y59-0.5*V59)*AA59-W59)/(Y59+0.5*V59)</f>
        <v>236.55604793795351</v>
      </c>
      <c r="AC59" s="3">
        <f>(P59+M59)*1000*22.4/R59</f>
        <v>1127.8651010712802</v>
      </c>
      <c r="AD59" s="2">
        <f>(U59*I59+M59*J59)/(U59+M59)</f>
        <v>-23.955584885749818</v>
      </c>
      <c r="AE59" s="2">
        <f>AB59/AA59</f>
        <v>0.6022302652026621</v>
      </c>
      <c r="AF59" s="2">
        <f>AC59/(AC59-AA59)</f>
        <v>1.5343744368114218</v>
      </c>
      <c r="AG59" s="2">
        <f>4.4+(30-4.4)*AE59</f>
        <v>19.81709478918815</v>
      </c>
      <c r="AH59">
        <f>(AF59*(G59-AD59))/(1000+G59-AF59*(G59-AD59))</f>
        <v>1.8284454551636273E-2</v>
      </c>
      <c r="AI59">
        <f>W59*(30-1.8)/((AG59-AH59*1000)*AA59)</f>
        <v>0.37634756086783883</v>
      </c>
    </row>
    <row r="60" spans="1:35" x14ac:dyDescent="0.3">
      <c r="A60" t="s">
        <v>15</v>
      </c>
      <c r="B60" t="s">
        <v>8</v>
      </c>
      <c r="C60" t="s">
        <v>12</v>
      </c>
      <c r="D60" s="1">
        <v>41720.510416666664</v>
      </c>
      <c r="E60" s="8">
        <v>26.4697779913737</v>
      </c>
      <c r="F60" s="5">
        <v>394.98976121817401</v>
      </c>
      <c r="G60" s="6">
        <v>-12.307755</v>
      </c>
      <c r="H60" s="5">
        <v>398.63182510097897</v>
      </c>
      <c r="I60" s="6">
        <v>-9.2684385000000002</v>
      </c>
      <c r="J60" s="11">
        <v>-31.9</v>
      </c>
      <c r="K60" s="7">
        <v>2.8765005990862801E-2</v>
      </c>
      <c r="L60" s="7">
        <v>0.19632750749587999</v>
      </c>
      <c r="M60" s="7">
        <v>0.20213383436203</v>
      </c>
      <c r="N60" s="7">
        <v>6.4282175153493899E-3</v>
      </c>
      <c r="O60" s="7">
        <v>6.7091640084981901E-3</v>
      </c>
      <c r="P60" s="7">
        <v>0.11250770837068599</v>
      </c>
      <c r="Q60" s="7">
        <v>0.112290248274803</v>
      </c>
      <c r="R60" s="7">
        <v>6.3882703781127903</v>
      </c>
      <c r="S60" s="7">
        <v>6.3945636749267596</v>
      </c>
      <c r="T60" s="7">
        <v>1.3237269118634101</v>
      </c>
      <c r="U60">
        <f>H60*R60/(1000*22.4)</f>
        <v>0.11368606607435816</v>
      </c>
      <c r="V60">
        <f>K60/E60</f>
        <v>1.0867112674778419E-3</v>
      </c>
      <c r="W60">
        <f>L60*1000/E60</f>
        <v>7.4170439797364995</v>
      </c>
      <c r="X60">
        <f>T60/101.3</f>
        <v>1.3067393009510465E-2</v>
      </c>
      <c r="Y60">
        <f>V60/(X60*1.6)</f>
        <v>5.1976284916152179E-2</v>
      </c>
      <c r="Z60" s="3">
        <f>P60*1000*22.4/R60</f>
        <v>394.50000052249982</v>
      </c>
      <c r="AA60" s="3">
        <f>Q60*1000*22.4/S60</f>
        <v>393.34999058937291</v>
      </c>
      <c r="AB60" s="3">
        <f>((Y60-0.5*V60)*AA60-W60)/(Y60+0.5*V60)</f>
        <v>243.98678542576604</v>
      </c>
      <c r="AC60" s="3">
        <f>(P60+M60)*1000*22.4/R60</f>
        <v>1103.2674166954928</v>
      </c>
      <c r="AD60" s="2">
        <f>(U60*I60+M60*J60)/(U60+M60)</f>
        <v>-23.753289825942652</v>
      </c>
      <c r="AE60" s="2">
        <f>AB60/AA60</f>
        <v>0.62027911850255879</v>
      </c>
      <c r="AF60" s="2">
        <f>AC60/(AC60-AA60)</f>
        <v>1.5540785112810771</v>
      </c>
      <c r="AG60" s="2">
        <f>4.4+(30-4.4)*AE60</f>
        <v>20.279145433665505</v>
      </c>
      <c r="AH60">
        <f>(AF60*(G60-AD60))/(1000+G60-AF60*(G60-AD60))</f>
        <v>1.833917754122984E-2</v>
      </c>
      <c r="AI60">
        <f>W60*(30-1.8)/((AG60-AH60*1000)*AA60)</f>
        <v>0.27409825849517322</v>
      </c>
    </row>
    <row r="61" spans="1:35" x14ac:dyDescent="0.3">
      <c r="A61" t="s">
        <v>15</v>
      </c>
      <c r="B61" t="s">
        <v>8</v>
      </c>
      <c r="C61" t="s">
        <v>12</v>
      </c>
      <c r="D61" s="1">
        <v>41720.520833333336</v>
      </c>
      <c r="E61" s="8">
        <v>26.4697779913737</v>
      </c>
      <c r="F61" s="5">
        <v>392.68245115179297</v>
      </c>
      <c r="G61" s="6">
        <v>-12.41333</v>
      </c>
      <c r="H61" s="5">
        <v>396.345241779368</v>
      </c>
      <c r="I61" s="6">
        <v>-9.3260799999999993</v>
      </c>
      <c r="J61" s="11">
        <v>-31.9</v>
      </c>
      <c r="K61" s="7">
        <v>3.23008187115192E-2</v>
      </c>
      <c r="L61" s="7">
        <v>0.19636353850364699</v>
      </c>
      <c r="M61" s="7">
        <v>0.19658270478248599</v>
      </c>
      <c r="N61" s="7">
        <v>6.3493587076663997E-3</v>
      </c>
      <c r="O61" s="7">
        <v>6.9049294106662299E-3</v>
      </c>
      <c r="P61" s="7">
        <v>0.11157557368278501</v>
      </c>
      <c r="Q61" s="7">
        <v>0.11179474741220501</v>
      </c>
      <c r="R61" s="7">
        <v>6.3353428840637198</v>
      </c>
      <c r="S61" s="7">
        <v>6.3477878570556596</v>
      </c>
      <c r="T61" s="7">
        <v>1.4173923049442401</v>
      </c>
      <c r="U61">
        <f>H61*R61/(1000*22.4)</f>
        <v>0.11209745567586757</v>
      </c>
      <c r="V61">
        <f>K61/E61</f>
        <v>1.2202905034581625E-3</v>
      </c>
      <c r="W61">
        <f>L61*1000/E61</f>
        <v>7.4184051928066941</v>
      </c>
      <c r="X61">
        <f>T61/101.3</f>
        <v>1.3992026702312341E-2</v>
      </c>
      <c r="Y61">
        <f>V61/(X61*1.6)</f>
        <v>5.450829825355534E-2</v>
      </c>
      <c r="Z61" s="3">
        <f>P61*1000*22.4/R61</f>
        <v>394.50001305868489</v>
      </c>
      <c r="AA61" s="3">
        <f>Q61*1000*22.4/S61</f>
        <v>394.50000510806836</v>
      </c>
      <c r="AB61" s="3">
        <f>((Y61-0.5*V61)*AA61-W61)/(Y61+0.5*V61)</f>
        <v>251.1757510061382</v>
      </c>
      <c r="AC61" s="3">
        <f>(P61+M61)*1000*22.4/R61</f>
        <v>1089.561459251973</v>
      </c>
      <c r="AD61" s="2">
        <f>(U61*I61+M61*J61)/(U61+M61)</f>
        <v>-23.702262274086163</v>
      </c>
      <c r="AE61" s="2">
        <f>AB61/AA61</f>
        <v>0.63669391065617786</v>
      </c>
      <c r="AF61" s="2">
        <f>AC61/(AC61-AA61)</f>
        <v>1.5675757197526761</v>
      </c>
      <c r="AG61" s="2">
        <f>4.4+(30-4.4)*AE61</f>
        <v>20.699364112798158</v>
      </c>
      <c r="AH61">
        <f>(AF61*(G61-AD61))/(1000+G61-AF61*(G61-AD61))</f>
        <v>1.8245624332203322E-2</v>
      </c>
      <c r="AI61">
        <f>W61*(30-1.8)/((AG61-AH61*1000)*AA61)</f>
        <v>0.21611461725721537</v>
      </c>
    </row>
    <row r="62" spans="1:35" x14ac:dyDescent="0.3">
      <c r="A62" t="s">
        <v>15</v>
      </c>
      <c r="B62" t="s">
        <v>8</v>
      </c>
      <c r="C62" t="s">
        <v>12</v>
      </c>
      <c r="D62" s="1">
        <v>41720.53125</v>
      </c>
      <c r="E62" s="8">
        <v>26.4697779913737</v>
      </c>
      <c r="F62" s="5">
        <v>393.24019125655599</v>
      </c>
      <c r="G62" s="6">
        <v>-12.291945</v>
      </c>
      <c r="H62" s="5">
        <v>398.49733235536399</v>
      </c>
      <c r="I62" s="6">
        <v>-9.3292865000000003</v>
      </c>
      <c r="J62" s="11">
        <v>-31.9</v>
      </c>
      <c r="K62" s="7">
        <v>2.83023901283741E-2</v>
      </c>
      <c r="L62" s="7">
        <v>0.193932950496674</v>
      </c>
      <c r="M62" s="7">
        <v>0.19127339124679599</v>
      </c>
      <c r="N62" s="7">
        <v>6.4373309724032896E-3</v>
      </c>
      <c r="O62" s="7">
        <v>6.6037685610353903E-3</v>
      </c>
      <c r="P62" s="7">
        <v>0.111474774777889</v>
      </c>
      <c r="Q62" s="7">
        <v>0.11169619113206899</v>
      </c>
      <c r="R62" s="7">
        <v>6.3473181724548304</v>
      </c>
      <c r="S62" s="7">
        <v>6.3510460853576696</v>
      </c>
      <c r="T62" s="7">
        <v>1.4680050728432801</v>
      </c>
      <c r="U62">
        <f>H62*R62/(1000*22.4)</f>
        <v>0.11291916782740956</v>
      </c>
      <c r="V62">
        <f>K62/E62</f>
        <v>1.0692341332669143E-3</v>
      </c>
      <c r="W62">
        <f>L62*1000/E62</f>
        <v>7.3265801685180465</v>
      </c>
      <c r="X62">
        <f>T62/101.3</f>
        <v>1.4491659159361106E-2</v>
      </c>
      <c r="Y62">
        <f>V62/(X62*1.6)</f>
        <v>4.6114204449815635E-2</v>
      </c>
      <c r="Z62" s="3">
        <f>P62*1000*22.4/R62</f>
        <v>393.39999779134803</v>
      </c>
      <c r="AA62" s="3">
        <f>Q62*1000*22.4/S62</f>
        <v>393.95001197152254</v>
      </c>
      <c r="AB62" s="3">
        <f>((Y62-0.5*V62)*AA62-W62)/(Y62+0.5*V62)</f>
        <v>227.86210843494743</v>
      </c>
      <c r="AC62" s="3">
        <f>(P62+M62)*1000*22.4/R62</f>
        <v>1068.413262845806</v>
      </c>
      <c r="AD62" s="2">
        <f>(U62*I62+M62*J62)/(U62+M62)</f>
        <v>-23.521536721846143</v>
      </c>
      <c r="AE62" s="2">
        <f>AB62/AA62</f>
        <v>0.57840360835277471</v>
      </c>
      <c r="AF62" s="2">
        <f>AC62/(AC62-AA62)</f>
        <v>1.5840941095913808</v>
      </c>
      <c r="AG62" s="2">
        <f>4.4+(30-4.4)*AE62</f>
        <v>19.207132373831033</v>
      </c>
      <c r="AH62">
        <f>(AF62*(G62-AD62))/(1000+G62-AF62*(G62-AD62))</f>
        <v>1.8340422386698002E-2</v>
      </c>
      <c r="AI62">
        <f>W62*(30-1.8)/((AG62-AH62*1000)*AA62)</f>
        <v>0.60511162363312077</v>
      </c>
    </row>
    <row r="63" spans="1:35" x14ac:dyDescent="0.3">
      <c r="A63" t="s">
        <v>15</v>
      </c>
      <c r="B63" t="s">
        <v>8</v>
      </c>
      <c r="C63" t="s">
        <v>12</v>
      </c>
      <c r="D63" s="1">
        <v>41720.541666666664</v>
      </c>
      <c r="E63" s="8">
        <v>26.4697779913737</v>
      </c>
      <c r="F63" s="5">
        <v>390.82279303900498</v>
      </c>
      <c r="G63" s="6">
        <v>-12.20933</v>
      </c>
      <c r="H63" s="5">
        <v>394.835075926559</v>
      </c>
      <c r="I63" s="6">
        <v>-9.2122163333333305</v>
      </c>
      <c r="J63" s="11">
        <v>-31.9</v>
      </c>
      <c r="K63" s="7">
        <v>3.4447699785232502E-2</v>
      </c>
      <c r="L63" s="7">
        <v>0.19554437696933699</v>
      </c>
      <c r="M63" s="7">
        <v>0.18904513120651201</v>
      </c>
      <c r="N63" s="7">
        <v>6.4233848825097101E-3</v>
      </c>
      <c r="O63" s="7">
        <v>6.7427977919578604E-3</v>
      </c>
      <c r="P63" s="7">
        <v>0.111075893044472</v>
      </c>
      <c r="Q63" s="7">
        <v>0.110862351953983</v>
      </c>
      <c r="R63" s="7">
        <v>6.32460641860962</v>
      </c>
      <c r="S63" s="7">
        <v>6.3317608833312997</v>
      </c>
      <c r="T63" s="7">
        <v>1.5857263315983301</v>
      </c>
      <c r="U63">
        <f>H63*R63/(1000*22.4)</f>
        <v>0.11148109176327373</v>
      </c>
      <c r="V63">
        <f>K63/E63</f>
        <v>1.3013973821940912E-3</v>
      </c>
      <c r="W63">
        <f>L63*1000/E63</f>
        <v>7.3874581431345367</v>
      </c>
      <c r="X63">
        <f>T63/101.3</f>
        <v>1.5653764379055579E-2</v>
      </c>
      <c r="Y63">
        <f>V63/(X63*1.6)</f>
        <v>5.1960240628099917E-2</v>
      </c>
      <c r="Z63" s="3">
        <f>P63*1000*22.4/R63</f>
        <v>393.39997456207692</v>
      </c>
      <c r="AA63" s="3">
        <f>Q63*1000*22.4/S63</f>
        <v>392.20001031730112</v>
      </c>
      <c r="AB63" s="3">
        <f>((Y63-0.5*V63)*AA63-W63)/(Y63+0.5*V63)</f>
        <v>242.08168298730126</v>
      </c>
      <c r="AC63" s="3">
        <f>(P63+M63)*1000*22.4/R63</f>
        <v>1062.9453436724589</v>
      </c>
      <c r="AD63" s="2">
        <f>(U63*I63+M63*J63)/(U63+M63)</f>
        <v>-23.483899508485631</v>
      </c>
      <c r="AE63" s="2">
        <f>AB63/AA63</f>
        <v>0.61724037893688533</v>
      </c>
      <c r="AF63" s="2">
        <f>AC63/(AC63-AA63)</f>
        <v>1.5847226820877967</v>
      </c>
      <c r="AG63" s="2">
        <f>4.4+(30-4.4)*AE63</f>
        <v>20.201353700784267</v>
      </c>
      <c r="AH63">
        <f>(AF63*(G63-AD63))/(1000+G63-AF63*(G63-AD63))</f>
        <v>1.8421106526077851E-2</v>
      </c>
      <c r="AI63">
        <f>W63*(30-1.8)/((AG63-AH63*1000)*AA63)</f>
        <v>0.29837074286146292</v>
      </c>
    </row>
    <row r="64" spans="1:35" x14ac:dyDescent="0.3">
      <c r="A64" t="s">
        <v>15</v>
      </c>
      <c r="B64" t="s">
        <v>8</v>
      </c>
      <c r="C64" t="s">
        <v>12</v>
      </c>
      <c r="D64" s="1">
        <v>41720.552083333336</v>
      </c>
      <c r="E64" s="8">
        <v>26.4697779913737</v>
      </c>
      <c r="F64" s="5">
        <v>391.95866080220202</v>
      </c>
      <c r="G64" s="6">
        <v>-12.239924999999999</v>
      </c>
      <c r="H64" s="5">
        <v>396.90876379036598</v>
      </c>
      <c r="I64" s="6">
        <v>-9.2529657499999995</v>
      </c>
      <c r="J64" s="11">
        <v>-31.9</v>
      </c>
      <c r="K64" s="7">
        <v>3.68554219603539E-2</v>
      </c>
      <c r="L64" s="7">
        <v>0.18521049618721</v>
      </c>
      <c r="M64" s="7">
        <v>0.18198502063751201</v>
      </c>
      <c r="N64" s="7">
        <v>6.3086557202041097E-3</v>
      </c>
      <c r="O64" s="7">
        <v>6.6903466358780904E-3</v>
      </c>
      <c r="P64" s="7">
        <v>0.110608249902725</v>
      </c>
      <c r="Q64" s="7">
        <v>0.110263742506504</v>
      </c>
      <c r="R64" s="7">
        <v>6.3172483444213903</v>
      </c>
      <c r="S64" s="7">
        <v>6.3257980346679696</v>
      </c>
      <c r="T64" s="7">
        <v>1.7040689775795701</v>
      </c>
      <c r="U64">
        <f>H64*R64/(1000*22.4)</f>
        <v>0.11193621566701029</v>
      </c>
      <c r="V64">
        <f>K64/E64</f>
        <v>1.3923585597266741E-3</v>
      </c>
      <c r="W64">
        <f>L64*1000/E64</f>
        <v>6.9970551414359683</v>
      </c>
      <c r="X64">
        <f>T64/101.3</f>
        <v>1.6822003727340277E-2</v>
      </c>
      <c r="Y64">
        <f>V64/(X64*1.6)</f>
        <v>5.1731298716503268E-2</v>
      </c>
      <c r="Z64" s="3">
        <f>P64*1000*22.4/R64</f>
        <v>392.19999954710823</v>
      </c>
      <c r="AA64" s="3">
        <f>Q64*1000*22.4/S64</f>
        <v>390.44999834164491</v>
      </c>
      <c r="AB64" s="3">
        <f>((Y64-0.5*V64)*AA64-W64)/(Y64+0.5*V64)</f>
        <v>246.61890390496762</v>
      </c>
      <c r="AC64" s="3">
        <f>(P64+M64)*1000*22.4/R64</f>
        <v>1037.4911516481802</v>
      </c>
      <c r="AD64" s="2">
        <f>(U64*I64+M64*J64)/(U64+M64)</f>
        <v>-23.2751611081286</v>
      </c>
      <c r="AE64" s="2">
        <f>AB64/AA64</f>
        <v>0.63162736573807166</v>
      </c>
      <c r="AF64" s="2">
        <f>AC64/(AC64-AA64)</f>
        <v>1.6034392037451588</v>
      </c>
      <c r="AG64" s="2">
        <f>4.4+(30-4.4)*AE64</f>
        <v>20.569660562894633</v>
      </c>
      <c r="AH64">
        <f>(AF64*(G64-AD64))/(1000+G64-AF64*(G64-AD64))</f>
        <v>1.8240341227568711E-2</v>
      </c>
      <c r="AI64">
        <f>W64*(30-1.8)/((AG64-AH64*1000)*AA64)</f>
        <v>0.21695514202345589</v>
      </c>
    </row>
    <row r="65" spans="1:35" x14ac:dyDescent="0.3">
      <c r="A65" t="s">
        <v>15</v>
      </c>
      <c r="B65" t="s">
        <v>8</v>
      </c>
      <c r="C65" t="s">
        <v>12</v>
      </c>
      <c r="D65" s="1">
        <v>41720.5625</v>
      </c>
      <c r="E65" s="8">
        <v>26.4697779913737</v>
      </c>
      <c r="F65" s="5">
        <v>391.63546510459599</v>
      </c>
      <c r="G65" s="6">
        <v>-12.2674933333333</v>
      </c>
      <c r="H65" s="5">
        <v>395.86027470208802</v>
      </c>
      <c r="I65" s="6">
        <v>-9.2366706666666705</v>
      </c>
      <c r="J65" s="11">
        <v>-31.9</v>
      </c>
      <c r="K65" s="7">
        <v>4.4958461076021201E-2</v>
      </c>
      <c r="L65" s="7">
        <v>0.17160829901695299</v>
      </c>
      <c r="M65" s="7">
        <v>0.18083386123180401</v>
      </c>
      <c r="N65" s="7">
        <v>6.2117138877510998E-3</v>
      </c>
      <c r="O65" s="7">
        <v>6.7572193220257802E-3</v>
      </c>
      <c r="P65" s="7">
        <v>0.110344156622887</v>
      </c>
      <c r="Q65" s="7">
        <v>0.11040306091308601</v>
      </c>
      <c r="R65" s="7">
        <v>6.3021645545959499</v>
      </c>
      <c r="S65" s="7">
        <v>6.3143839836120597</v>
      </c>
      <c r="T65" s="7">
        <v>1.7985248264331899</v>
      </c>
      <c r="U65">
        <f>H65*R65/(1000*22.4)</f>
        <v>0.11137395499107657</v>
      </c>
      <c r="V65">
        <f>K65/E65</f>
        <v>1.6984827409838052E-3</v>
      </c>
      <c r="W65">
        <f>L65*1000/E65</f>
        <v>6.48317863009198</v>
      </c>
      <c r="X65">
        <f>T65/101.3</f>
        <v>1.7754440537346396E-2</v>
      </c>
      <c r="Y65">
        <f>V65/(X65*1.6)</f>
        <v>5.9790772391949402E-2</v>
      </c>
      <c r="Z65" s="3">
        <f>P65*1000*22.4/R65</f>
        <v>392.20002698122772</v>
      </c>
      <c r="AA65" s="3">
        <f>Q65*1000*22.4/S65</f>
        <v>391.65001223737158</v>
      </c>
      <c r="AB65" s="3">
        <f>((Y65-0.5*V65)*AA65-W65)/(Y65+0.5*V65)</f>
        <v>273.76762777111412</v>
      </c>
      <c r="AC65" s="3">
        <f>(P65+M65)*1000*22.4/R65</f>
        <v>1034.9440328701871</v>
      </c>
      <c r="AD65" s="2">
        <f>(U65*I65+M65*J65)/(U65+M65)</f>
        <v>-23.261953784311647</v>
      </c>
      <c r="AE65" s="2">
        <f>AB65/AA65</f>
        <v>0.6990109005925137</v>
      </c>
      <c r="AF65" s="2">
        <f>AC65/(AC65-AA65)</f>
        <v>1.6088196060832356</v>
      </c>
      <c r="AG65" s="2">
        <f>4.4+(30-4.4)*AE65</f>
        <v>22.294679055168352</v>
      </c>
      <c r="AH65">
        <f>(AF65*(G65-AD65))/(1000+G65-AF65*(G65-AD65))</f>
        <v>1.8234323578054018E-2</v>
      </c>
      <c r="AI65">
        <f>W65*(30-1.8)/((AG65-AH65*1000)*AA65)</f>
        <v>0.11496744893718304</v>
      </c>
    </row>
    <row r="66" spans="1:35" x14ac:dyDescent="0.3">
      <c r="A66" t="s">
        <v>15</v>
      </c>
      <c r="B66" t="s">
        <v>8</v>
      </c>
      <c r="C66" t="s">
        <v>12</v>
      </c>
      <c r="D66" s="1">
        <v>41720.572916666664</v>
      </c>
      <c r="E66" s="8">
        <v>26.4697779913737</v>
      </c>
      <c r="F66" s="5">
        <v>391.766619107905</v>
      </c>
      <c r="G66" s="6">
        <v>-12.2580666666667</v>
      </c>
      <c r="H66" s="5">
        <v>396.283478940176</v>
      </c>
      <c r="I66" s="6">
        <v>-9.2364372499999998</v>
      </c>
      <c r="J66" s="11">
        <v>-31.9</v>
      </c>
      <c r="K66" s="7">
        <v>4.4701654464006403E-2</v>
      </c>
      <c r="L66" s="7">
        <v>0.16808414459228499</v>
      </c>
      <c r="M66" s="7">
        <v>0.168573617935181</v>
      </c>
      <c r="N66" s="7">
        <v>6.16089720278978E-3</v>
      </c>
      <c r="O66" s="7">
        <v>6.5463287755847003E-3</v>
      </c>
      <c r="P66" s="7">
        <v>0.11042211949825299</v>
      </c>
      <c r="Q66" s="7">
        <v>0.110911600291729</v>
      </c>
      <c r="R66" s="7">
        <v>6.3066177368164098</v>
      </c>
      <c r="S66" s="7">
        <v>6.3152513504028303</v>
      </c>
      <c r="T66" s="7">
        <v>1.91012864031639</v>
      </c>
      <c r="U66">
        <f>H66*R66/(1000*22.4)</f>
        <v>0.11157180433443868</v>
      </c>
      <c r="V66">
        <f>K66/E66</f>
        <v>1.6887808608963147E-3</v>
      </c>
      <c r="W66">
        <f>L66*1000/E66</f>
        <v>6.3500398321082381</v>
      </c>
      <c r="X66">
        <f>T66/101.3</f>
        <v>1.8856156370349358E-2</v>
      </c>
      <c r="Y66">
        <f>V66/(X66*1.6)</f>
        <v>5.5975778802933265E-2</v>
      </c>
      <c r="Z66" s="3">
        <f>P66*1000*22.4/R66</f>
        <v>392.20000006048741</v>
      </c>
      <c r="AA66" s="3">
        <f>Q66*1000*22.4/S66</f>
        <v>393.39999450318885</v>
      </c>
      <c r="AB66" s="3">
        <f>((Y66-0.5*V66)*AA66-W66)/(Y66+0.5*V66)</f>
        <v>269.95076321541882</v>
      </c>
      <c r="AC66" s="3">
        <f>(P66+M66)*1000*22.4/R66</f>
        <v>990.94392260782251</v>
      </c>
      <c r="AD66" s="2">
        <f>(U66*I66+M66*J66)/(U66+M66)</f>
        <v>-22.873921443447092</v>
      </c>
      <c r="AE66" s="2">
        <f>AB66/AA66</f>
        <v>0.68619920433992443</v>
      </c>
      <c r="AF66" s="2">
        <f>AC66/(AC66-AA66)</f>
        <v>1.6583616299993631</v>
      </c>
      <c r="AG66" s="2">
        <f>4.4+(30-4.4)*AE66</f>
        <v>21.966699631102067</v>
      </c>
      <c r="AH66">
        <f>(AF66*(G66-AD66))/(1000+G66-AF66*(G66-AD66))</f>
        <v>1.8146845345122824E-2</v>
      </c>
      <c r="AI66">
        <f>W66*(30-1.8)/((AG66-AH66*1000)*AA66)</f>
        <v>0.11916381865030627</v>
      </c>
    </row>
    <row r="67" spans="1:35" x14ac:dyDescent="0.3">
      <c r="A67" t="s">
        <v>15</v>
      </c>
      <c r="B67" t="s">
        <v>8</v>
      </c>
      <c r="C67" t="s">
        <v>12</v>
      </c>
      <c r="D67" s="1">
        <v>41720.583333333336</v>
      </c>
      <c r="E67" s="8">
        <v>26.4697779913737</v>
      </c>
      <c r="F67" s="5">
        <v>390.657845939754</v>
      </c>
      <c r="G67" s="6">
        <v>-12.236162500000001</v>
      </c>
      <c r="H67" s="5">
        <v>394.40587719121999</v>
      </c>
      <c r="I67" s="6">
        <v>-9.1462430000000001</v>
      </c>
      <c r="J67" s="11">
        <v>-31.9</v>
      </c>
      <c r="K67" s="7">
        <v>3.7168074399232899E-2</v>
      </c>
      <c r="L67" s="7">
        <v>0.114225134253502</v>
      </c>
      <c r="M67" s="7">
        <v>0.144241213798523</v>
      </c>
      <c r="N67" s="7">
        <v>5.7054245844483402E-3</v>
      </c>
      <c r="O67" s="7">
        <v>6.5858084708452199E-3</v>
      </c>
      <c r="P67" s="7">
        <v>0.11066139489412299</v>
      </c>
      <c r="Q67" s="7">
        <v>0.113177470862865</v>
      </c>
      <c r="R67" s="7">
        <v>6.3396811485290501</v>
      </c>
      <c r="S67" s="7">
        <v>6.3594017028808603</v>
      </c>
      <c r="T67" s="7">
        <v>1.58140324587117</v>
      </c>
      <c r="U67">
        <f>H67*R67/(1000*22.4)</f>
        <v>0.11162533502224291</v>
      </c>
      <c r="V67">
        <f>K67/E67</f>
        <v>1.4041702356304496E-3</v>
      </c>
      <c r="W67">
        <f>L67*1000/E67</f>
        <v>4.315303826527261</v>
      </c>
      <c r="X67">
        <f>T67/101.3</f>
        <v>1.5611088310672951E-2</v>
      </c>
      <c r="Y67">
        <f>V67/(X67*1.6)</f>
        <v>5.621686200244163E-2</v>
      </c>
      <c r="Z67" s="3">
        <f>P67*1000*22.4/R67</f>
        <v>390.99998683742888</v>
      </c>
      <c r="AA67" s="3">
        <f>Q67*1000*22.4/S67</f>
        <v>398.64997774550415</v>
      </c>
      <c r="AB67" s="3">
        <f>((Y67-0.5*V67)*AA67-W67)/(Y67+0.5*V67)</f>
        <v>313.00053223815297</v>
      </c>
      <c r="AC67" s="3">
        <f>(P67+M67)*1000*22.4/R67</f>
        <v>900.64757216379542</v>
      </c>
      <c r="AD67" s="2">
        <f>(U67*I67+M67*J67)/(U67+M67)</f>
        <v>-21.973357537960545</v>
      </c>
      <c r="AE67" s="2">
        <f>AB67/AA67</f>
        <v>0.78515125978000355</v>
      </c>
      <c r="AF67" s="2">
        <f>AC67/(AC67-AA67)</f>
        <v>1.7941272670986699</v>
      </c>
      <c r="AG67" s="2">
        <f>4.4+(30-4.4)*AE67</f>
        <v>24.499872250368092</v>
      </c>
      <c r="AH67">
        <f>(AF67*(G67-AD67))/(1000+G67-AF67*(G67-AD67))</f>
        <v>1.8004610824704999E-2</v>
      </c>
      <c r="AI67">
        <f>W67*(30-1.8)/((AG67-AH67*1000)*AA67)</f>
        <v>4.6997213276438153E-2</v>
      </c>
    </row>
    <row r="68" spans="1:35" x14ac:dyDescent="0.3">
      <c r="A68" t="s">
        <v>15</v>
      </c>
      <c r="B68" t="s">
        <v>8</v>
      </c>
      <c r="C68" t="s">
        <v>12</v>
      </c>
      <c r="D68" s="1">
        <v>41720.59375</v>
      </c>
      <c r="E68" s="8">
        <v>26.4697779913737</v>
      </c>
      <c r="F68" s="5">
        <v>390.39786923349999</v>
      </c>
      <c r="G68" s="6">
        <v>-12.214916666666699</v>
      </c>
      <c r="H68" s="5">
        <v>394.75983160179197</v>
      </c>
      <c r="I68" s="6">
        <v>-9.1405127499999992</v>
      </c>
      <c r="J68" s="11">
        <v>-31.9</v>
      </c>
      <c r="K68" s="7">
        <v>2.76834107935429E-2</v>
      </c>
      <c r="L68" s="7">
        <v>7.7346205711364704E-2</v>
      </c>
      <c r="M68" s="7">
        <v>8.1318214535713196E-2</v>
      </c>
      <c r="N68" s="7">
        <v>5.8259111829101996E-3</v>
      </c>
      <c r="O68" s="7">
        <v>6.5609714947640896E-3</v>
      </c>
      <c r="P68" s="7">
        <v>0.111393049359322</v>
      </c>
      <c r="Q68" s="7">
        <v>0.115365050733089</v>
      </c>
      <c r="R68" s="7">
        <v>6.3815965652465803</v>
      </c>
      <c r="S68" s="7">
        <v>6.3980617523193404</v>
      </c>
      <c r="T68" s="7">
        <v>1.42555590664236</v>
      </c>
      <c r="U68">
        <f>H68*R68/(1000*22.4)</f>
        <v>0.11246419577889796</v>
      </c>
      <c r="V68">
        <f>K68/E68</f>
        <v>1.045849753729129E-3</v>
      </c>
      <c r="W68">
        <f>L68*1000/E68</f>
        <v>2.9220572131950351</v>
      </c>
      <c r="X68">
        <f>T68/101.3</f>
        <v>1.4072615070507008E-2</v>
      </c>
      <c r="Y68">
        <f>V68/(X68*1.6)</f>
        <v>4.6448800937547115E-2</v>
      </c>
      <c r="Z68" s="3">
        <f>P68*1000*22.4/R68</f>
        <v>391.00000762150961</v>
      </c>
      <c r="AA68" s="3">
        <f>Q68*1000*22.4/S68</f>
        <v>403.89999916528035</v>
      </c>
      <c r="AB68" s="3">
        <f>((Y68-0.5*V68)*AA68-W68)/(Y68+0.5*V68)</f>
        <v>332.69810334677294</v>
      </c>
      <c r="AC68" s="3">
        <f>(P68+M68)*1000*22.4/R68</f>
        <v>676.43453595252333</v>
      </c>
      <c r="AD68" s="2">
        <f>(U68*I68+M68*J68)/(U68+M68)</f>
        <v>-18.691229267116114</v>
      </c>
      <c r="AE68" s="2">
        <f>AB68/AA68</f>
        <v>0.82371404811672011</v>
      </c>
      <c r="AF68" s="2">
        <f>AC68/(AC68-AA68)</f>
        <v>2.4820140005983506</v>
      </c>
      <c r="AG68" s="2">
        <f>4.4+(30-4.4)*AE68</f>
        <v>25.487079631788035</v>
      </c>
      <c r="AH68">
        <f>(AF68*(G68-AD68))/(1000+G68-AF68*(G68-AD68))</f>
        <v>1.6542266277403031E-2</v>
      </c>
      <c r="AI68">
        <f>W68*(30-1.8)/((AG68-AH68*1000)*AA68)</f>
        <v>2.280828800462505E-2</v>
      </c>
    </row>
    <row r="69" spans="1:35" x14ac:dyDescent="0.3">
      <c r="A69" t="s">
        <v>15</v>
      </c>
      <c r="B69" t="s">
        <v>8</v>
      </c>
      <c r="C69" t="s">
        <v>12</v>
      </c>
      <c r="D69" s="1">
        <v>41720.604166666664</v>
      </c>
      <c r="E69" s="8">
        <v>26.4697779913737</v>
      </c>
      <c r="F69" s="5">
        <v>391.75391179189398</v>
      </c>
      <c r="G69" s="6">
        <v>-12.2285875</v>
      </c>
      <c r="H69" s="5">
        <v>394.04853371648301</v>
      </c>
      <c r="I69" s="6">
        <v>-9.1354593333333298</v>
      </c>
      <c r="J69" s="11">
        <v>-31.9</v>
      </c>
      <c r="K69" s="7">
        <v>2.6964044198393801E-2</v>
      </c>
      <c r="L69" s="7">
        <v>9.2592239379882799E-2</v>
      </c>
      <c r="M69" s="7">
        <v>7.4022918939590496E-2</v>
      </c>
      <c r="N69" s="7">
        <v>5.8240508660674104E-3</v>
      </c>
      <c r="O69" s="7">
        <v>6.7974366247653996E-3</v>
      </c>
      <c r="P69" s="7">
        <v>0.111864246428013</v>
      </c>
      <c r="Q69" s="7">
        <v>0.114771068096161</v>
      </c>
      <c r="R69" s="7">
        <v>6.40859127044678</v>
      </c>
      <c r="S69" s="7">
        <v>6.4303951263427699</v>
      </c>
      <c r="T69" s="7">
        <v>1.49798976932328</v>
      </c>
      <c r="U69">
        <f>H69*R69/(1000*22.4)</f>
        <v>0.11273642827266994</v>
      </c>
      <c r="V69">
        <f>K69/E69</f>
        <v>1.0186728504931616E-3</v>
      </c>
      <c r="W69">
        <f>L69*1000/E69</f>
        <v>3.4980361153787505</v>
      </c>
      <c r="X69">
        <f>T69/101.3</f>
        <v>1.4787658137446003E-2</v>
      </c>
      <c r="Y69">
        <f>V69/(X69*1.6)</f>
        <v>4.3054182456789353E-2</v>
      </c>
      <c r="Z69" s="3">
        <f>P69*1000*22.4/R69</f>
        <v>390.99998958317093</v>
      </c>
      <c r="AA69" s="3">
        <f>Q69*1000*22.4/S69</f>
        <v>399.79999282192892</v>
      </c>
      <c r="AB69" s="3">
        <f>((Y69-0.5*V69)*AA69-W69)/(Y69+0.5*V69)</f>
        <v>310.15384820563116</v>
      </c>
      <c r="AC69" s="3">
        <f>(P69+M69)*1000*22.4/R69</f>
        <v>649.73288645135119</v>
      </c>
      <c r="AD69" s="2">
        <f>(U69*I69+M69*J69)/(U69+M69)</f>
        <v>-18.158288838892098</v>
      </c>
      <c r="AE69" s="2">
        <f>AB69/AA69</f>
        <v>0.77577252069580149</v>
      </c>
      <c r="AF69" s="2">
        <f>AC69/(AC69-AA69)</f>
        <v>2.5996293525681975</v>
      </c>
      <c r="AG69" s="2">
        <f>4.4+(30-4.4)*AE69</f>
        <v>24.25977652981252</v>
      </c>
      <c r="AH69">
        <f>(AF69*(G69-AD69))/(1000+G69-AF69*(G69-AD69))</f>
        <v>1.5853267239314388E-2</v>
      </c>
      <c r="AI69">
        <f>W69*(30-1.8)/((AG69-AH69*1000)*AA69)</f>
        <v>2.9350460398562636E-2</v>
      </c>
    </row>
    <row r="70" spans="1:35" x14ac:dyDescent="0.3">
      <c r="A70" t="s">
        <v>15</v>
      </c>
      <c r="B70" t="s">
        <v>8</v>
      </c>
      <c r="C70" t="s">
        <v>12</v>
      </c>
      <c r="D70" s="1">
        <v>41720.614583333336</v>
      </c>
      <c r="E70" s="8">
        <v>26.4697779913737</v>
      </c>
      <c r="F70" s="5">
        <v>392.30078036560002</v>
      </c>
      <c r="G70" s="6">
        <v>-12.174706666666699</v>
      </c>
      <c r="H70" s="5">
        <v>393.75500572714702</v>
      </c>
      <c r="I70" s="6">
        <v>-9.0269233333333307</v>
      </c>
      <c r="J70" s="11">
        <v>-31.9</v>
      </c>
      <c r="K70" s="7">
        <v>3.7018194794654798E-2</v>
      </c>
      <c r="L70" s="7">
        <v>0.17778180539607999</v>
      </c>
      <c r="M70" s="7">
        <v>0.17044021189212799</v>
      </c>
      <c r="N70" s="7">
        <v>5.9510157443583003E-3</v>
      </c>
      <c r="O70" s="7">
        <v>6.7842337302863598E-3</v>
      </c>
      <c r="P70" s="7">
        <v>0.110823087394238</v>
      </c>
      <c r="Q70" s="7">
        <v>0.11264817416667899</v>
      </c>
      <c r="R70" s="7">
        <v>6.3865118026733398</v>
      </c>
      <c r="S70" s="7">
        <v>6.4051756858825701</v>
      </c>
      <c r="T70" s="7">
        <v>1.8832814054579201</v>
      </c>
      <c r="U70">
        <f>H70*R70/(1000*22.4)</f>
        <v>0.11226432997491664</v>
      </c>
      <c r="V70">
        <f>K70/E70</f>
        <v>1.3985079439169739E-3</v>
      </c>
      <c r="W70">
        <f>L70*1000/E70</f>
        <v>6.7164071211333063</v>
      </c>
      <c r="X70">
        <f>T70/101.3</f>
        <v>1.8591129372733665E-2</v>
      </c>
      <c r="Y70">
        <f>V70/(X70*1.6)</f>
        <v>4.7015296780734767E-2</v>
      </c>
      <c r="Z70" s="3">
        <f>P70*1000*22.4/R70</f>
        <v>388.70000312092174</v>
      </c>
      <c r="AA70" s="3">
        <f>Q70*1000*22.4/S70</f>
        <v>393.95002183861584</v>
      </c>
      <c r="AB70" s="3">
        <f>((Y70-0.5*V70)*AA70-W70)/(Y70+0.5*V70)</f>
        <v>241.64115082256271</v>
      </c>
      <c r="AC70" s="3">
        <f>(P70+M70)*1000*22.4/R70</f>
        <v>986.50062799184786</v>
      </c>
      <c r="AD70" s="2">
        <f>(U70*I70+M70*J70)/(U70+M70)</f>
        <v>-22.816910603948205</v>
      </c>
      <c r="AE70" s="2">
        <f>AB70/AA70</f>
        <v>0.61338021938618537</v>
      </c>
      <c r="AF70" s="2">
        <f>AC70/(AC70-AA70)</f>
        <v>1.6648377670155339</v>
      </c>
      <c r="AG70" s="2">
        <f>4.4+(30-4.4)*AE70</f>
        <v>20.102533616286344</v>
      </c>
      <c r="AH70">
        <f>(AF70*(G70-AD70))/(1000+G70-AF70*(G70-AD70))</f>
        <v>1.8263479529663947E-2</v>
      </c>
      <c r="AI70">
        <f>W70*(30-1.8)/((AG70-AH70*1000)*AA70)</f>
        <v>0.26142703107115256</v>
      </c>
    </row>
    <row r="71" spans="1:35" x14ac:dyDescent="0.3">
      <c r="A71" t="s">
        <v>15</v>
      </c>
      <c r="B71" t="s">
        <v>8</v>
      </c>
      <c r="C71" t="s">
        <v>12</v>
      </c>
      <c r="D71" s="1">
        <v>41720.625</v>
      </c>
      <c r="E71" s="8">
        <v>26.4697779913737</v>
      </c>
      <c r="F71" s="5">
        <v>398.24483752989198</v>
      </c>
      <c r="G71" s="6">
        <v>-12.445130000000001</v>
      </c>
      <c r="H71" s="5">
        <v>394.28366482125301</v>
      </c>
      <c r="I71" s="6">
        <v>-9.2136250000000004</v>
      </c>
      <c r="J71" s="11">
        <v>-31.9</v>
      </c>
      <c r="K71" s="7">
        <v>3.69873046875E-2</v>
      </c>
      <c r="L71" s="7">
        <v>0.10178186744451501</v>
      </c>
      <c r="M71" s="7">
        <v>0.141951128840446</v>
      </c>
      <c r="N71" s="7">
        <v>5.8393222279846703E-3</v>
      </c>
      <c r="O71" s="7">
        <v>6.3692661933600903E-3</v>
      </c>
      <c r="P71" s="7">
        <v>0.111605614423752</v>
      </c>
      <c r="Q71" s="7">
        <v>0.114846363663673</v>
      </c>
      <c r="R71" s="7">
        <v>6.4316072463989302</v>
      </c>
      <c r="S71" s="7">
        <v>6.4434776306152299</v>
      </c>
      <c r="T71" s="7">
        <v>1.45535298206188</v>
      </c>
      <c r="U71">
        <f>H71*R71/(1000*22.4)</f>
        <v>0.113208824812549</v>
      </c>
      <c r="V71">
        <f>K71/E71</f>
        <v>1.3973409485925376E-3</v>
      </c>
      <c r="W71">
        <f>L71*1000/E71</f>
        <v>3.8452104689992086</v>
      </c>
      <c r="X71">
        <f>T71/101.3</f>
        <v>1.4366761915714512E-2</v>
      </c>
      <c r="Y71">
        <f>V71/(X71*1.6)</f>
        <v>6.0788791377900525E-2</v>
      </c>
      <c r="Z71" s="3">
        <f>P71*1000*22.4/R71</f>
        <v>388.70000410733729</v>
      </c>
      <c r="AA71" s="3">
        <f>Q71*1000*22.4/S71</f>
        <v>399.25001583665693</v>
      </c>
      <c r="AB71" s="3">
        <f>((Y71-0.5*V71)*AA71-W71)/(Y71+0.5*V71)</f>
        <v>327.6403131067226</v>
      </c>
      <c r="AC71" s="3">
        <f>(P71+M71)*1000*22.4/R71</f>
        <v>883.08735772043497</v>
      </c>
      <c r="AD71" s="2">
        <f>(U71*I71+M71*J71)/(U71+M71)</f>
        <v>-21.834557456067145</v>
      </c>
      <c r="AE71" s="2">
        <f>AB71/AA71</f>
        <v>0.82063944924367482</v>
      </c>
      <c r="AF71" s="2">
        <f>AC71/(AC71-AA71)</f>
        <v>1.8251740435788031</v>
      </c>
      <c r="AG71" s="2">
        <f>4.4+(30-4.4)*AE71</f>
        <v>25.408369900638078</v>
      </c>
      <c r="AH71">
        <f>(AF71*(G71-AD71))/(1000+G71-AF71*(G71-AD71))</f>
        <v>1.7659758541367008E-2</v>
      </c>
      <c r="AI71">
        <f>W71*(30-1.8)/((AG71-AH71*1000)*AA71)</f>
        <v>3.5050999242197532E-2</v>
      </c>
    </row>
    <row r="72" spans="1:35" x14ac:dyDescent="0.3">
      <c r="A72" t="s">
        <v>15</v>
      </c>
      <c r="B72" t="s">
        <v>8</v>
      </c>
      <c r="C72" t="s">
        <v>12</v>
      </c>
      <c r="D72" s="1">
        <v>41720.635416666664</v>
      </c>
      <c r="E72" s="8">
        <v>26.4697779913737</v>
      </c>
      <c r="F72" s="5">
        <v>407.65618565333</v>
      </c>
      <c r="G72" s="6">
        <v>-12.4398533333333</v>
      </c>
      <c r="H72" s="5">
        <v>394.75725170642198</v>
      </c>
      <c r="I72" s="6">
        <v>-9.2057710000000004</v>
      </c>
      <c r="J72" s="11">
        <v>-31.9</v>
      </c>
      <c r="K72" s="7">
        <v>2.7230573818087599E-2</v>
      </c>
      <c r="L72" s="7">
        <v>4.1609551757574102E-2</v>
      </c>
      <c r="M72" s="7">
        <v>5.3009629249572802E-2</v>
      </c>
      <c r="N72" s="7">
        <v>5.4415846243500701E-3</v>
      </c>
      <c r="O72" s="7">
        <v>6.2180613167583899E-3</v>
      </c>
      <c r="P72" s="7">
        <v>0.112412132322788</v>
      </c>
      <c r="Q72" s="7">
        <v>0.11778835207223901</v>
      </c>
      <c r="R72" s="7">
        <v>6.4581480026245099</v>
      </c>
      <c r="S72" s="7">
        <v>6.4755411148071298</v>
      </c>
      <c r="T72" s="7">
        <v>1.3289219389189599</v>
      </c>
      <c r="U72">
        <f>H72*R72/(1000*22.4)</f>
        <v>0.11381253377809687</v>
      </c>
      <c r="V72">
        <f>K72/E72</f>
        <v>1.0287420554476066E-3</v>
      </c>
      <c r="W72">
        <f>L72*1000/E72</f>
        <v>1.5719645163300704</v>
      </c>
      <c r="X72">
        <f>T72/101.3</f>
        <v>1.3118676593474432E-2</v>
      </c>
      <c r="Y72">
        <f>V72/(X72*1.6)</f>
        <v>4.9011329768932702E-2</v>
      </c>
      <c r="Z72" s="3">
        <f>P72*1000*22.4/R72</f>
        <v>389.89997798241149</v>
      </c>
      <c r="AA72" s="3">
        <f>Q72*1000*22.4/S72</f>
        <v>407.44997825509734</v>
      </c>
      <c r="AB72" s="3">
        <f>((Y72-0.5*V72)*AA72-W72)/(Y72+0.5*V72)</f>
        <v>367.24609597935739</v>
      </c>
      <c r="AC72" s="3">
        <f>(P72+M72)*1000*22.4/R72</f>
        <v>573.76316828215067</v>
      </c>
      <c r="AD72" s="2">
        <f>(U72*I72+M72*J72)/(U72+M72)</f>
        <v>-16.417118962173156</v>
      </c>
      <c r="AE72" s="2">
        <f>AB72/AA72</f>
        <v>0.90132805394195159</v>
      </c>
      <c r="AF72" s="2">
        <f>AC72/(AC72-AA72)</f>
        <v>3.4498957550439595</v>
      </c>
      <c r="AG72" s="2">
        <f>4.4+(30-4.4)*AE72</f>
        <v>27.473998180913959</v>
      </c>
      <c r="AH72">
        <f>(AF72*(G72-AD72))/(1000+G72-AF72*(G72-AD72))</f>
        <v>1.4089753934767212E-2</v>
      </c>
      <c r="AI72">
        <f>W72*(30-1.8)/((AG72-AH72*1000)*AA72)</f>
        <v>8.1287486436188838E-3</v>
      </c>
    </row>
    <row r="73" spans="1:35" x14ac:dyDescent="0.3">
      <c r="A73" t="s">
        <v>15</v>
      </c>
      <c r="B73" t="s">
        <v>8</v>
      </c>
      <c r="C73" t="s">
        <v>12</v>
      </c>
      <c r="D73" s="1">
        <v>41720.677083333336</v>
      </c>
      <c r="E73" s="8">
        <v>26.4697779913737</v>
      </c>
      <c r="F73" s="5">
        <v>408.47080863292001</v>
      </c>
      <c r="G73" s="6">
        <v>-12.056086666666699</v>
      </c>
      <c r="H73" s="5">
        <v>395.807025969763</v>
      </c>
      <c r="I73" s="6">
        <v>-9.1628673333333293</v>
      </c>
      <c r="J73" s="11">
        <v>-31.9</v>
      </c>
      <c r="K73" s="7">
        <v>2.2298257797956501E-2</v>
      </c>
      <c r="L73" s="7">
        <v>6.2150739133358002E-2</v>
      </c>
      <c r="M73" s="7">
        <v>7.7009275555610698E-2</v>
      </c>
      <c r="N73" s="7">
        <v>6.4145093783736203E-3</v>
      </c>
      <c r="O73" s="7">
        <v>6.8261376582086104E-3</v>
      </c>
      <c r="P73" s="7">
        <v>0.11377838253974901</v>
      </c>
      <c r="Q73" s="7">
        <v>0.116327360272408</v>
      </c>
      <c r="R73" s="7">
        <v>6.5568194389343297</v>
      </c>
      <c r="S73" s="7">
        <v>6.56603956222534</v>
      </c>
      <c r="T73" s="7">
        <v>0.83821210519797895</v>
      </c>
      <c r="U73">
        <f>H73*R73/(1000*22.4)</f>
        <v>0.11585871437255923</v>
      </c>
      <c r="V73">
        <f>K73/E73</f>
        <v>8.4240441326041097E-4</v>
      </c>
      <c r="W73">
        <f>L73*1000/E73</f>
        <v>2.3479886817944773</v>
      </c>
      <c r="X73">
        <f>T73/101.3</f>
        <v>8.2745518775713626E-3</v>
      </c>
      <c r="Y73">
        <f>V73/(X73*1.6)</f>
        <v>6.3629156729909708E-2</v>
      </c>
      <c r="Z73" s="3">
        <f>P73*1000*22.4/R73</f>
        <v>388.70000807961912</v>
      </c>
      <c r="AA73" s="3">
        <f>Q73*1000*22.4/S73</f>
        <v>396.85001063545417</v>
      </c>
      <c r="AB73" s="3">
        <f>((Y73-0.5*V73)*AA73-W73)/(Y73+0.5*V73)</f>
        <v>354.97207385739796</v>
      </c>
      <c r="AC73" s="3">
        <f>(P73+M73)*1000*22.4/R73</f>
        <v>651.78606504842935</v>
      </c>
      <c r="AD73" s="2">
        <f>(U73*I73+M73*J73)/(U73+M73)</f>
        <v>-18.241461015591991</v>
      </c>
      <c r="AE73" s="2">
        <f>AB73/AA73</f>
        <v>0.89447414475055864</v>
      </c>
      <c r="AF73" s="2">
        <f>AC73/(AC73-AA73)</f>
        <v>2.5566649117138613</v>
      </c>
      <c r="AG73" s="2">
        <f>4.4+(30-4.4)*AE73</f>
        <v>27.298538105614305</v>
      </c>
      <c r="AH73">
        <f>(AF73*(G73-AD73))/(1000+G73-AF73*(G73-AD73))</f>
        <v>1.6267299463792601E-2</v>
      </c>
      <c r="AI73">
        <f>W73*(30-1.8)/((AG73-AH73*1000)*AA73)</f>
        <v>1.5124966842563351E-2</v>
      </c>
    </row>
    <row r="74" spans="1:35" x14ac:dyDescent="0.3">
      <c r="A74" t="s">
        <v>15</v>
      </c>
      <c r="B74" t="s">
        <v>8</v>
      </c>
      <c r="C74" t="s">
        <v>12</v>
      </c>
      <c r="D74" s="1">
        <v>41720.6875</v>
      </c>
      <c r="E74" s="8">
        <v>26.4697779913737</v>
      </c>
      <c r="F74" s="5">
        <v>410.11930651287099</v>
      </c>
      <c r="G74" s="6">
        <v>-11.5456325</v>
      </c>
      <c r="H74" s="5">
        <v>398.14560190302001</v>
      </c>
      <c r="I74" s="6">
        <v>-9.07085425</v>
      </c>
      <c r="J74" s="11">
        <v>-31.9</v>
      </c>
      <c r="K74" s="7">
        <v>1.8939433619380001E-2</v>
      </c>
      <c r="L74" s="7">
        <v>4.23594675958157E-2</v>
      </c>
      <c r="M74" s="7">
        <v>5.8486122637987102E-2</v>
      </c>
      <c r="N74" s="7">
        <v>6.7554609850049002E-3</v>
      </c>
      <c r="O74" s="7">
        <v>6.8919719196855996E-3</v>
      </c>
      <c r="P74" s="7">
        <v>0.113807916641235</v>
      </c>
      <c r="Q74" s="7">
        <v>0.117625094950199</v>
      </c>
      <c r="R74" s="7">
        <v>6.5585212707519496</v>
      </c>
      <c r="S74" s="7">
        <v>6.5615792274475098</v>
      </c>
      <c r="T74" s="7">
        <v>0.77830908166849699</v>
      </c>
      <c r="U74">
        <f>H74*R74/(1000*22.4)</f>
        <v>0.11657349995255779</v>
      </c>
      <c r="V74">
        <f>K74/E74</f>
        <v>7.1551161575862925E-4</v>
      </c>
      <c r="W74">
        <f>L74*1000/E74</f>
        <v>1.6002955374095065</v>
      </c>
      <c r="X74">
        <f>T74/101.3</f>
        <v>7.6832090984056958E-3</v>
      </c>
      <c r="Y74">
        <f>V74/(X74*1.6)</f>
        <v>5.8204163666707755E-2</v>
      </c>
      <c r="Z74" s="3">
        <f>P74*1000*22.4/R74</f>
        <v>388.70001750735821</v>
      </c>
      <c r="AA74" s="3">
        <f>Q74*1000*22.4/S74</f>
        <v>401.54999818685565</v>
      </c>
      <c r="AB74" s="3">
        <f>((Y74-0.5*V74)*AA74-W74)/(Y74+0.5*V74)</f>
        <v>369.31729061245341</v>
      </c>
      <c r="AC74" s="3">
        <f>(P74+M74)*1000*22.4/R74</f>
        <v>588.45375665177755</v>
      </c>
      <c r="AD74" s="2">
        <f>(U74*I74+M74*J74)/(U74+M74)</f>
        <v>-16.69790267097093</v>
      </c>
      <c r="AE74" s="2">
        <f>AB74/AA74</f>
        <v>0.91972927974114149</v>
      </c>
      <c r="AF74" s="2">
        <f>AC74/(AC74-AA74)</f>
        <v>3.1484319067998761</v>
      </c>
      <c r="AG74" s="2">
        <f>4.4+(30-4.4)*AE74</f>
        <v>27.945069561373224</v>
      </c>
      <c r="AH74">
        <f>(AF74*(G74-AD74))/(1000+G74-AF74*(G74-AD74))</f>
        <v>1.668486382115681E-2</v>
      </c>
      <c r="AI74">
        <f>W74*(30-1.8)/((AG74-AH74*1000)*AA74)</f>
        <v>9.9807539299631518E-3</v>
      </c>
    </row>
    <row r="75" spans="1:35" x14ac:dyDescent="0.3">
      <c r="A75" t="s">
        <v>16</v>
      </c>
      <c r="B75" t="s">
        <v>11</v>
      </c>
      <c r="C75" t="s">
        <v>9</v>
      </c>
      <c r="D75" s="1">
        <v>41721.364583333336</v>
      </c>
      <c r="E75" s="8">
        <v>15.1601993540552</v>
      </c>
      <c r="F75" s="5">
        <v>484.72532269624702</v>
      </c>
      <c r="G75" s="6">
        <v>-10.995333333333299</v>
      </c>
      <c r="H75" s="5">
        <v>439.94054920322299</v>
      </c>
      <c r="I75" s="6">
        <v>-9.7932433333333293</v>
      </c>
      <c r="J75" s="11">
        <v>-31.9</v>
      </c>
      <c r="K75" s="7">
        <v>3.85585846379399E-3</v>
      </c>
      <c r="L75" s="7">
        <v>7.5592309236526503E-2</v>
      </c>
      <c r="M75" s="7">
        <v>4.9406632781028699E-2</v>
      </c>
      <c r="N75" s="7">
        <v>6.63030473515391E-3</v>
      </c>
      <c r="O75" s="7">
        <v>8.4853684529662098E-3</v>
      </c>
      <c r="P75" s="7">
        <v>0.12825483083725001</v>
      </c>
      <c r="Q75" s="7">
        <v>0.12956914305687001</v>
      </c>
      <c r="R75" s="7">
        <v>6.9110131263732901</v>
      </c>
      <c r="S75" s="7">
        <v>6.9525661468505904</v>
      </c>
      <c r="T75" s="7">
        <v>0.40621634015793001</v>
      </c>
      <c r="U75">
        <f>H75*R75/(1000*22.4)</f>
        <v>0.13573370135568519</v>
      </c>
      <c r="V75">
        <f>K75/E75</f>
        <v>2.5434088126041608E-4</v>
      </c>
      <c r="W75">
        <f>L75*1000/E75</f>
        <v>4.9862345125630769</v>
      </c>
      <c r="X75">
        <f>T75/101.3</f>
        <v>4.010032972931195E-3</v>
      </c>
      <c r="Y75">
        <f>V75/(X75*1.6)</f>
        <v>3.9641332592725183E-2</v>
      </c>
      <c r="Z75" s="3">
        <f>P75*1000*22.4/R75</f>
        <v>415.70000783112727</v>
      </c>
      <c r="AA75" s="3">
        <f>Q75*1000*22.4/S75</f>
        <v>417.45000956065832</v>
      </c>
      <c r="AB75" s="3">
        <f>((Y75-0.5*V75)*AA75-W75)/(Y75+0.5*V75)</f>
        <v>289.39869438780153</v>
      </c>
      <c r="AC75" s="3">
        <f>(P75+M75)*1000*22.4/R75</f>
        <v>575.83695939785264</v>
      </c>
      <c r="AD75" s="2">
        <f>(U75*I75+M75*J75)/(U75+M75)</f>
        <v>-15.692662353518449</v>
      </c>
      <c r="AE75" s="2">
        <f>AB75/AA75</f>
        <v>0.69325353397973732</v>
      </c>
      <c r="AF75" s="2">
        <f>AC75/(AC75-AA75)</f>
        <v>3.6356338700237267</v>
      </c>
      <c r="AG75" s="2">
        <f>4.4+(30-4.4)*AE75</f>
        <v>22.147290469881277</v>
      </c>
      <c r="AH75">
        <f>(AF75*(G75-AD75))/(1000+G75-AF75*(G75-AD75))</f>
        <v>1.7571042139455654E-2</v>
      </c>
      <c r="AI75">
        <f>W75*(30-1.8)/((AG75-AH75*1000)*AA75)</f>
        <v>7.3605073366538196E-2</v>
      </c>
    </row>
    <row r="76" spans="1:35" x14ac:dyDescent="0.3">
      <c r="A76" t="s">
        <v>16</v>
      </c>
      <c r="B76" t="s">
        <v>11</v>
      </c>
      <c r="C76" t="s">
        <v>9</v>
      </c>
      <c r="D76" s="1">
        <v>41721.375</v>
      </c>
      <c r="E76" s="8">
        <v>15.1601993540552</v>
      </c>
      <c r="F76" s="5">
        <v>471.06655421698798</v>
      </c>
      <c r="G76" s="6">
        <v>-10.657802500000001</v>
      </c>
      <c r="H76" s="5">
        <v>434.42144967144299</v>
      </c>
      <c r="I76" s="6">
        <v>-9.6122844999999995</v>
      </c>
      <c r="J76" s="11">
        <v>-31.9</v>
      </c>
      <c r="K76" s="7">
        <v>-4.4848704710602804E-3</v>
      </c>
      <c r="L76" s="7">
        <v>7.2477675974368994E-2</v>
      </c>
      <c r="M76" s="7">
        <v>8.0023176968097701E-2</v>
      </c>
      <c r="N76" s="7">
        <v>6.6198506392538504E-3</v>
      </c>
      <c r="O76" s="7">
        <v>7.6413261704146897E-3</v>
      </c>
      <c r="P76" s="7">
        <v>0.12692168354988101</v>
      </c>
      <c r="Q76" s="7">
        <v>0.12844340503215801</v>
      </c>
      <c r="R76" s="7">
        <v>6.9376420974731401</v>
      </c>
      <c r="S76" s="7">
        <v>6.9605236053466797</v>
      </c>
      <c r="T76" s="7">
        <v>0.50598965331404799</v>
      </c>
      <c r="U76">
        <f>H76*R76/(1000*22.4)</f>
        <v>0.13454734541454963</v>
      </c>
      <c r="V76">
        <f>K76/E76</f>
        <v>-2.9583189286100137E-4</v>
      </c>
      <c r="W76">
        <f>L76*1000/E76</f>
        <v>4.7807864713191881</v>
      </c>
      <c r="X76">
        <f>T76/101.3</f>
        <v>4.9949620267921817E-3</v>
      </c>
      <c r="Y76">
        <f>V76/(X76*1.6)</f>
        <v>-3.7016284017051343E-2</v>
      </c>
      <c r="Z76" s="3">
        <f>P76*1000*22.4/R76</f>
        <v>409.7999971132615</v>
      </c>
      <c r="AA76" s="3">
        <f>Q76*1000*22.4/S76</f>
        <v>413.34997707791541</v>
      </c>
      <c r="AB76" s="3">
        <f>((Y76-0.5*V76)*AA76-W76)/(Y76+0.5*V76)</f>
        <v>538.69922096756454</v>
      </c>
      <c r="AC76" s="3">
        <f>(P76+M76)*1000*22.4/R76</f>
        <v>668.17584569418909</v>
      </c>
      <c r="AD76" s="2">
        <f>(U76*I76+M76*J76)/(U76+M76)</f>
        <v>-17.924394578617914</v>
      </c>
      <c r="AE76" s="2">
        <f>AB76/AA76</f>
        <v>1.3032520886435688</v>
      </c>
      <c r="AF76" s="2">
        <f>AC76/(AC76-AA76)</f>
        <v>2.6220879745154653</v>
      </c>
      <c r="AG76" s="2">
        <f>4.4+(30-4.4)*AE76</f>
        <v>37.763253469275362</v>
      </c>
      <c r="AH76">
        <f>(AF76*(G76-AD76))/(1000+G76-AF76*(G76-AD76))</f>
        <v>1.9637090049688475E-2</v>
      </c>
      <c r="AI76">
        <f>W76*(30-1.8)/((AG76-AH76*1000)*AA76)</f>
        <v>1.7993872801895967E-2</v>
      </c>
    </row>
    <row r="77" spans="1:35" x14ac:dyDescent="0.3">
      <c r="A77" t="s">
        <v>16</v>
      </c>
      <c r="B77" t="s">
        <v>11</v>
      </c>
      <c r="C77" t="s">
        <v>9</v>
      </c>
      <c r="D77" s="1">
        <v>41721.395833333336</v>
      </c>
      <c r="E77" s="8">
        <v>15.1601993540552</v>
      </c>
      <c r="F77" s="5">
        <v>439.68231215963698</v>
      </c>
      <c r="G77" s="6">
        <v>-9.7855749999999997</v>
      </c>
      <c r="H77" s="5">
        <v>423.52029771115099</v>
      </c>
      <c r="I77" s="6">
        <v>-9.5123692500000008</v>
      </c>
      <c r="J77" s="11">
        <v>-31.9</v>
      </c>
      <c r="K77" s="7">
        <v>8.9398799464106594E-3</v>
      </c>
      <c r="L77" s="7">
        <v>7.3541045188903795E-2</v>
      </c>
      <c r="M77" s="7">
        <v>4.7936782240867601E-2</v>
      </c>
      <c r="N77" s="7">
        <v>6.8345787003636404E-3</v>
      </c>
      <c r="O77" s="7">
        <v>8.4763923659920692E-3</v>
      </c>
      <c r="P77" s="7">
        <v>0.123003929853439</v>
      </c>
      <c r="Q77" s="7">
        <v>0.12804256379604301</v>
      </c>
      <c r="R77" s="7">
        <v>6.9020242691040004</v>
      </c>
      <c r="S77" s="7">
        <v>6.9388008117675799</v>
      </c>
      <c r="T77" s="7">
        <v>0.565437321776186</v>
      </c>
      <c r="U77">
        <f>H77*R77/(1000*22.4)</f>
        <v>0.13049765059198729</v>
      </c>
      <c r="V77">
        <f>K77/E77</f>
        <v>5.8969408895136546E-4</v>
      </c>
      <c r="W77">
        <f>L77*1000/E77</f>
        <v>4.8509286369794546</v>
      </c>
      <c r="X77">
        <f>T77/101.3</f>
        <v>5.5818096917688645E-3</v>
      </c>
      <c r="Y77">
        <f>V77/(X77*1.6)</f>
        <v>6.6028550944345774E-2</v>
      </c>
      <c r="Z77" s="3">
        <f>P77*1000*22.4/R77</f>
        <v>399.19999137799567</v>
      </c>
      <c r="AA77" s="3">
        <f>Q77*1000*22.4/S77</f>
        <v>413.35001635545348</v>
      </c>
      <c r="AB77" s="3">
        <f>((Y77-0.5*V77)*AA77-W77)/(Y77+0.5*V77)</f>
        <v>336.53430948906367</v>
      </c>
      <c r="AC77" s="3">
        <f>(P77+M77)*1000*22.4/R77</f>
        <v>554.77520820273014</v>
      </c>
      <c r="AD77" s="2">
        <f>(U77*I77+M77*J77)/(U77+M77)</f>
        <v>-15.526852907181757</v>
      </c>
      <c r="AE77" s="2">
        <f>AB77/AA77</f>
        <v>0.81416304868285427</v>
      </c>
      <c r="AF77" s="2">
        <f>AC77/(AC77-AA77)</f>
        <v>3.9227467253629404</v>
      </c>
      <c r="AG77" s="2">
        <f>4.4+(30-4.4)*AE77</f>
        <v>25.242574046281071</v>
      </c>
      <c r="AH77">
        <f>(AF77*(G77-AD77))/(1000+G77-AF77*(G77-AD77))</f>
        <v>2.3273478981936345E-2</v>
      </c>
      <c r="AI77">
        <f>W77*(30-1.8)/((AG77-AH77*1000)*AA77)</f>
        <v>0.16806967151124669</v>
      </c>
    </row>
    <row r="78" spans="1:35" x14ac:dyDescent="0.3">
      <c r="A78" t="s">
        <v>16</v>
      </c>
      <c r="B78" t="s">
        <v>11</v>
      </c>
      <c r="C78" t="s">
        <v>9</v>
      </c>
      <c r="D78" s="1">
        <v>41721.458333333336</v>
      </c>
      <c r="E78" s="8">
        <v>15.1601993540552</v>
      </c>
      <c r="F78" s="5">
        <v>411.20787909691899</v>
      </c>
      <c r="G78" s="6">
        <v>-11.043965</v>
      </c>
      <c r="H78" s="5">
        <v>397.73218832264899</v>
      </c>
      <c r="I78" s="6">
        <v>-8.8554172500000004</v>
      </c>
      <c r="J78" s="11">
        <v>-31.9</v>
      </c>
      <c r="K78" s="7">
        <v>1.28631014376879E-2</v>
      </c>
      <c r="L78" s="7">
        <v>7.4287772178649902E-2</v>
      </c>
      <c r="M78" s="7">
        <v>5.9509992599487298E-2</v>
      </c>
      <c r="N78" s="7">
        <v>6.8175783380866103E-3</v>
      </c>
      <c r="O78" s="7">
        <v>8.2795713096857106E-3</v>
      </c>
      <c r="P78" s="7">
        <v>0.12032821029424701</v>
      </c>
      <c r="Q78" s="7">
        <v>0.12414568662643399</v>
      </c>
      <c r="R78" s="7">
        <v>6.8514285087585396</v>
      </c>
      <c r="S78" s="7">
        <v>6.88417720794678</v>
      </c>
      <c r="T78" s="7">
        <v>1.0675749929082401</v>
      </c>
      <c r="U78">
        <f>H78*R78/(1000*22.4)</f>
        <v>0.12165328812163918</v>
      </c>
      <c r="V78">
        <f>K78/E78</f>
        <v>8.4847838325075519E-4</v>
      </c>
      <c r="W78">
        <f>L78*1000/E78</f>
        <v>4.9001843870066706</v>
      </c>
      <c r="X78">
        <f>T78/101.3</f>
        <v>1.0538746228116881E-2</v>
      </c>
      <c r="Y78">
        <f>V78/(X78*1.6)</f>
        <v>5.0318982737899996E-2</v>
      </c>
      <c r="Z78" s="3">
        <f>P78*1000*22.4/R78</f>
        <v>393.39999054876267</v>
      </c>
      <c r="AA78" s="3">
        <f>Q78*1000*22.4/S78</f>
        <v>403.94999960518447</v>
      </c>
      <c r="AB78" s="3">
        <f>((Y78-0.5*V78)*AA78-W78)/(Y78+0.5*V78)</f>
        <v>300.62728909879507</v>
      </c>
      <c r="AC78" s="3">
        <f>(P78+M78)*1000*22.4/R78</f>
        <v>587.96143602315408</v>
      </c>
      <c r="AD78" s="2">
        <f>(U78*I78+M78*J78)/(U78+M78)</f>
        <v>-16.425289817177724</v>
      </c>
      <c r="AE78" s="2">
        <f>AB78/AA78</f>
        <v>0.74421906026147866</v>
      </c>
      <c r="AF78" s="2">
        <f>AC78/(AC78-AA78)</f>
        <v>3.1952439884640604</v>
      </c>
      <c r="AG78" s="2">
        <f>4.4+(30-4.4)*AE78</f>
        <v>23.452007942693854</v>
      </c>
      <c r="AH78">
        <f>(AF78*(G78-AD78))/(1000+G78-AF78*(G78-AD78))</f>
        <v>1.7694308461587097E-2</v>
      </c>
      <c r="AI78">
        <f>W78*(30-1.8)/((AG78-AH78*1000)*AA78)</f>
        <v>5.9413470995973737E-2</v>
      </c>
    </row>
    <row r="79" spans="1:35" x14ac:dyDescent="0.3">
      <c r="A79" t="s">
        <v>16</v>
      </c>
      <c r="B79" t="s">
        <v>11</v>
      </c>
      <c r="C79" t="s">
        <v>9</v>
      </c>
      <c r="D79" s="1">
        <v>41721.479166666664</v>
      </c>
      <c r="E79" s="8">
        <v>15.1601993540552</v>
      </c>
      <c r="F79" s="5">
        <v>400.99881571984503</v>
      </c>
      <c r="G79" s="6">
        <v>-11.216366666666699</v>
      </c>
      <c r="H79" s="5">
        <v>397.03368500023402</v>
      </c>
      <c r="I79" s="6">
        <v>-8.8998806666666699</v>
      </c>
      <c r="J79" s="11">
        <v>-31.9</v>
      </c>
      <c r="K79" s="7">
        <v>9.4297369942069106E-3</v>
      </c>
      <c r="L79" s="7">
        <v>5.2666544914245599E-2</v>
      </c>
      <c r="M79" s="7">
        <v>5.7833932340145097E-2</v>
      </c>
      <c r="N79" s="7">
        <v>6.6016549244522996E-3</v>
      </c>
      <c r="O79" s="7">
        <v>7.8054033219814301E-3</v>
      </c>
      <c r="P79" s="7">
        <v>0.12051825970411301</v>
      </c>
      <c r="Q79" s="7">
        <v>0.12568564713001301</v>
      </c>
      <c r="R79" s="7">
        <v>6.8431153297424299</v>
      </c>
      <c r="S79" s="7">
        <v>6.8700795173645002</v>
      </c>
      <c r="T79" s="7">
        <v>1.0852257788830399</v>
      </c>
      <c r="U79">
        <f>H79*R79/(1000*22.4)</f>
        <v>0.12129229001112626</v>
      </c>
      <c r="V79">
        <f>K79/E79</f>
        <v>6.2200613421910917E-4</v>
      </c>
      <c r="W79">
        <f>L79*1000/E79</f>
        <v>3.4740008151777917</v>
      </c>
      <c r="X79">
        <f>T79/101.3</f>
        <v>1.0712988932705232E-2</v>
      </c>
      <c r="Y79">
        <f>V79/(X79*1.6)</f>
        <v>3.6288083216452598E-2</v>
      </c>
      <c r="Z79" s="3">
        <f>P79*1000*22.4/R79</f>
        <v>394.50000289177399</v>
      </c>
      <c r="AA79" s="3">
        <f>Q79*1000*22.4/S79</f>
        <v>409.79998682639979</v>
      </c>
      <c r="AB79" s="3">
        <f>((Y79-0.5*V79)*AA79-W79)/(Y79+0.5*V79)</f>
        <v>307.91495909931439</v>
      </c>
      <c r="AC79" s="3">
        <f>(P79+M79)*1000*22.4/R79</f>
        <v>583.81145272057745</v>
      </c>
      <c r="AD79" s="2">
        <f>(U79*I79+M79*J79)/(U79+M79)</f>
        <v>-16.325858437418347</v>
      </c>
      <c r="AE79" s="2">
        <f>AB79/AA79</f>
        <v>0.75137864567514956</v>
      </c>
      <c r="AF79" s="2">
        <f>AC79/(AC79-AA79)</f>
        <v>3.3550171520054501</v>
      </c>
      <c r="AG79" s="2">
        <f>4.4+(30-4.4)*AE79</f>
        <v>23.635293329283833</v>
      </c>
      <c r="AH79">
        <f>(AF79*(G79-AD79))/(1000+G79-AF79*(G79-AD79))</f>
        <v>1.7642760017494215E-2</v>
      </c>
      <c r="AI79">
        <f>W79*(30-1.8)/((AG79-AH79*1000)*AA79)</f>
        <v>3.9892993601365251E-2</v>
      </c>
    </row>
    <row r="80" spans="1:35" x14ac:dyDescent="0.3">
      <c r="A80" t="s">
        <v>16</v>
      </c>
      <c r="B80" t="s">
        <v>11</v>
      </c>
      <c r="C80" t="s">
        <v>9</v>
      </c>
      <c r="D80" s="1">
        <v>41721.489583333336</v>
      </c>
      <c r="E80" s="8">
        <v>15.1601993540552</v>
      </c>
      <c r="F80" s="5">
        <v>405.78848567208598</v>
      </c>
      <c r="G80" s="6">
        <v>-11.721945</v>
      </c>
      <c r="H80" s="5">
        <v>396.67178827642999</v>
      </c>
      <c r="I80" s="6">
        <v>-8.9214037499999996</v>
      </c>
      <c r="J80" s="11">
        <v>-31.9</v>
      </c>
      <c r="K80" s="7">
        <v>1.46919153630733E-2</v>
      </c>
      <c r="L80" s="7">
        <v>6.5607354044914204E-2</v>
      </c>
      <c r="M80" s="7">
        <v>2.5960817933082601E-2</v>
      </c>
      <c r="N80" s="7">
        <v>6.7845103330910197E-3</v>
      </c>
      <c r="O80" s="7">
        <v>8.7920799851417507E-3</v>
      </c>
      <c r="P80" s="7">
        <v>0.119919508695602</v>
      </c>
      <c r="Q80" s="7">
        <v>0.12322533875703801</v>
      </c>
      <c r="R80" s="7">
        <v>6.8281569480895996</v>
      </c>
      <c r="S80" s="7">
        <v>6.8731265068054199</v>
      </c>
      <c r="T80" s="7">
        <v>1.2143025919685799</v>
      </c>
      <c r="U80">
        <f>H80*R80/(1000*22.4)</f>
        <v>0.12091684050137642</v>
      </c>
      <c r="V80">
        <f>K80/E80</f>
        <v>9.6911096087554821E-4</v>
      </c>
      <c r="W80">
        <f>L80*1000/E80</f>
        <v>4.3276049682925111</v>
      </c>
      <c r="X80">
        <f>T80/101.3</f>
        <v>1.1987192418248568E-2</v>
      </c>
      <c r="Y80">
        <f>V80/(X80*1.6)</f>
        <v>5.0528458158821704E-2</v>
      </c>
      <c r="Z80" s="3">
        <f>P80*1000*22.4/R80</f>
        <v>393.40000752809823</v>
      </c>
      <c r="AA80" s="3">
        <f>Q80*1000*22.4/S80</f>
        <v>401.59999753017706</v>
      </c>
      <c r="AB80" s="3">
        <f>((Y80-0.5*V80)*AA80-W80)/(Y80+0.5*V80)</f>
        <v>309.13731808250441</v>
      </c>
      <c r="AC80" s="3">
        <f>(P80+M80)*1000*22.4/R80</f>
        <v>478.56534952624168</v>
      </c>
      <c r="AD80" s="2">
        <f>(U80*I80+M80*J80)/(U80+M80)</f>
        <v>-12.982900644507335</v>
      </c>
      <c r="AE80" s="2">
        <f>AB80/AA80</f>
        <v>0.76976424298726542</v>
      </c>
      <c r="AF80" s="2">
        <f>AC80/(AC80-AA80)</f>
        <v>6.2179323177877706</v>
      </c>
      <c r="AG80" s="2">
        <f>4.4+(30-4.4)*AE80</f>
        <v>24.105964620473998</v>
      </c>
      <c r="AH80">
        <f>(AF80*(G80-AD80))/(1000+G80-AF80*(G80-AD80))</f>
        <v>7.9969775821101784E-3</v>
      </c>
      <c r="AI80">
        <f>W80*(30-1.8)/((AG80-AH80*1000)*AA80)</f>
        <v>1.8864043337968039E-2</v>
      </c>
    </row>
    <row r="81" spans="1:35" x14ac:dyDescent="0.3">
      <c r="A81" t="s">
        <v>16</v>
      </c>
      <c r="B81" t="s">
        <v>11</v>
      </c>
      <c r="C81" t="s">
        <v>9</v>
      </c>
      <c r="D81" s="1">
        <v>41721.510416666664</v>
      </c>
      <c r="E81" s="8">
        <v>15.1601993540552</v>
      </c>
      <c r="F81" s="5">
        <v>404.86932585455099</v>
      </c>
      <c r="G81" s="6">
        <v>-11.990085000000001</v>
      </c>
      <c r="H81" s="5">
        <v>395.44040702931898</v>
      </c>
      <c r="I81" s="6">
        <v>-8.8256992499999996</v>
      </c>
      <c r="J81" s="11">
        <v>-31.9</v>
      </c>
      <c r="K81" s="7">
        <v>7.8186672180891002E-3</v>
      </c>
      <c r="L81" s="7">
        <v>5.7978838682174703E-2</v>
      </c>
      <c r="M81" s="7">
        <v>6.6174939274787903E-2</v>
      </c>
      <c r="N81" s="7">
        <v>6.7643714137375398E-3</v>
      </c>
      <c r="O81" s="7">
        <v>8.2048065960407292E-3</v>
      </c>
      <c r="P81" s="7">
        <v>0.119183637201786</v>
      </c>
      <c r="Q81" s="7">
        <v>0.12423685193061799</v>
      </c>
      <c r="R81" s="7">
        <v>6.8070201873779297</v>
      </c>
      <c r="S81" s="7">
        <v>6.8392858505248997</v>
      </c>
      <c r="T81" s="7">
        <v>1.45262941229127</v>
      </c>
      <c r="U81">
        <f>H81*R81/(1000*22.4)</f>
        <v>0.12016834078363926</v>
      </c>
      <c r="V81">
        <f>K81/E81</f>
        <v>5.1573643825453296E-4</v>
      </c>
      <c r="W81">
        <f>L81*1000/E81</f>
        <v>3.8244113634736574</v>
      </c>
      <c r="X81">
        <f>T81/101.3</f>
        <v>1.4339875738314609E-2</v>
      </c>
      <c r="Y81">
        <f>V81/(X81*1.6)</f>
        <v>2.2478247356623727E-2</v>
      </c>
      <c r="Z81" s="3">
        <f>P81*1000*22.4/R81</f>
        <v>392.20002289259884</v>
      </c>
      <c r="AA81" s="3">
        <f>Q81*1000*22.4/S81</f>
        <v>406.9000103325497</v>
      </c>
      <c r="AB81" s="3">
        <f>((Y81-0.5*V81)*AA81-W81)/(Y81+0.5*V81)</f>
        <v>229.46140996622282</v>
      </c>
      <c r="AC81" s="3">
        <f>(P81+M81)*1000*22.4/R81</f>
        <v>609.96324364870452</v>
      </c>
      <c r="AD81" s="2">
        <f>(U81*I81+M81*J81)/(U81+M81)</f>
        <v>-17.01993330266172</v>
      </c>
      <c r="AE81" s="2">
        <f>AB81/AA81</f>
        <v>0.56392579046309055</v>
      </c>
      <c r="AF81" s="2">
        <f>AC81/(AC81-AA81)</f>
        <v>3.0038093735020741</v>
      </c>
      <c r="AG81" s="2">
        <f>4.4+(30-4.4)*AE81</f>
        <v>18.836500235855119</v>
      </c>
      <c r="AH81">
        <f>(AF81*(G81-AD81))/(1000+G81-AF81*(G81-AD81))</f>
        <v>1.5529537152353588E-2</v>
      </c>
      <c r="AI81">
        <f>W81*(30-1.8)/((AG81-AH81*1000)*AA81)</f>
        <v>8.014873285488805E-2</v>
      </c>
    </row>
    <row r="82" spans="1:35" x14ac:dyDescent="0.3">
      <c r="A82" t="s">
        <v>16</v>
      </c>
      <c r="B82" t="s">
        <v>11</v>
      </c>
      <c r="C82" t="s">
        <v>9</v>
      </c>
      <c r="D82" s="1">
        <v>41721.520833333336</v>
      </c>
      <c r="E82" s="8">
        <v>15.1601993540552</v>
      </c>
      <c r="F82" s="5">
        <v>414.16410552686398</v>
      </c>
      <c r="G82" s="6">
        <v>-12.422933333333299</v>
      </c>
      <c r="H82" s="5">
        <v>396.25119767698902</v>
      </c>
      <c r="I82" s="6">
        <v>-8.8559970000000003</v>
      </c>
      <c r="J82" s="11">
        <v>-31.9</v>
      </c>
      <c r="K82" s="7">
        <v>1.0768630541861101E-2</v>
      </c>
      <c r="L82" s="7">
        <v>6.5827064216136905E-2</v>
      </c>
      <c r="M82" s="7">
        <v>7.1355804800987202E-2</v>
      </c>
      <c r="N82" s="7">
        <v>6.9477125070989097E-3</v>
      </c>
      <c r="O82" s="7">
        <v>8.2473233342170698E-3</v>
      </c>
      <c r="P82" s="7">
        <v>0.118464685976505</v>
      </c>
      <c r="Q82" s="7">
        <v>0.12399342656135599</v>
      </c>
      <c r="R82" s="7">
        <v>6.7867236137390101</v>
      </c>
      <c r="S82" s="7">
        <v>6.81583499908447</v>
      </c>
      <c r="T82" s="7">
        <v>1.3721748072315201</v>
      </c>
      <c r="U82">
        <f>H82*R82/(1000*22.4)</f>
        <v>0.12005568572530294</v>
      </c>
      <c r="V82">
        <f>K82/E82</f>
        <v>7.1032248919474807E-4</v>
      </c>
      <c r="W82">
        <f>L82*1000/E82</f>
        <v>4.3420975330729297</v>
      </c>
      <c r="X82">
        <f>T82/101.3</f>
        <v>1.3545654562996249E-2</v>
      </c>
      <c r="Y82">
        <f>V82/(X82*1.6)</f>
        <v>3.2774463107858628E-2</v>
      </c>
      <c r="Z82" s="3">
        <f>P82*1000*22.4/R82</f>
        <v>391.00000484795919</v>
      </c>
      <c r="AA82" s="3">
        <f>Q82*1000*22.4/S82</f>
        <v>407.49999895059847</v>
      </c>
      <c r="AB82" s="3">
        <f>((Y82-0.5*V82)*AA82-W82)/(Y82+0.5*V82)</f>
        <v>267.6990190964147</v>
      </c>
      <c r="AC82" s="3">
        <f>(P82+M82)*1000*22.4/R82</f>
        <v>626.51424095245886</v>
      </c>
      <c r="AD82" s="2">
        <f>(U82*I82+M82*J82)/(U82+M82)</f>
        <v>-17.446512519106296</v>
      </c>
      <c r="AE82" s="2">
        <f>AB82/AA82</f>
        <v>0.65693010990379919</v>
      </c>
      <c r="AF82" s="2">
        <f>AC82/(AC82-AA82)</f>
        <v>2.860609589704842</v>
      </c>
      <c r="AG82" s="2">
        <f>4.4+(30-4.4)*AE82</f>
        <v>21.217410813537263</v>
      </c>
      <c r="AH82">
        <f>(AF82*(G82-AD82))/(1000+G82-AF82*(G82-AD82))</f>
        <v>1.4766134208144988E-2</v>
      </c>
      <c r="AI82">
        <f>W82*(30-1.8)/((AG82-AH82*1000)*AA82)</f>
        <v>4.6577417757187579E-2</v>
      </c>
    </row>
    <row r="83" spans="1:35" x14ac:dyDescent="0.3">
      <c r="A83" t="s">
        <v>16</v>
      </c>
      <c r="B83" t="s">
        <v>11</v>
      </c>
      <c r="C83" t="s">
        <v>9</v>
      </c>
      <c r="D83" s="1">
        <v>41721.677083333336</v>
      </c>
      <c r="E83" s="8">
        <v>15.1601993540552</v>
      </c>
      <c r="F83" s="5">
        <v>402.07794981545902</v>
      </c>
      <c r="G83" s="6">
        <v>-10.4374633333333</v>
      </c>
      <c r="H83" s="5">
        <v>392.15174661227599</v>
      </c>
      <c r="I83" s="6">
        <v>-8.6073733333333298</v>
      </c>
      <c r="J83" s="11">
        <v>-31.9</v>
      </c>
      <c r="K83" s="7">
        <v>1.2844598386436701E-3</v>
      </c>
      <c r="L83" s="7">
        <v>1.8642876297235499E-2</v>
      </c>
      <c r="M83" s="7">
        <v>3.7374723702669102E-2</v>
      </c>
      <c r="N83" s="7">
        <v>6.7950924858450898E-3</v>
      </c>
      <c r="O83" s="7">
        <v>8.2611413672566397E-3</v>
      </c>
      <c r="P83" s="7">
        <v>0.12009085714817</v>
      </c>
      <c r="Q83" s="7">
        <v>0.123370341956615</v>
      </c>
      <c r="R83" s="7">
        <v>6.8992953300476101</v>
      </c>
      <c r="S83" s="7">
        <v>6.9321346282959002</v>
      </c>
      <c r="T83" s="7">
        <v>0.42936045890293001</v>
      </c>
      <c r="U83">
        <f>H83*R83/(1000*22.4)</f>
        <v>0.12078440687821827</v>
      </c>
      <c r="V83">
        <f>K83/E83</f>
        <v>8.4725788140779961E-5</v>
      </c>
      <c r="W83">
        <f>L83*1000/E83</f>
        <v>1.2297250096680765</v>
      </c>
      <c r="X83">
        <f>T83/101.3</f>
        <v>4.2385040365540971E-3</v>
      </c>
      <c r="Y83">
        <f>V83/(X83*1.6)</f>
        <v>1.2493468717099242E-2</v>
      </c>
      <c r="Z83" s="3">
        <f>P83*1000*22.4/R83</f>
        <v>389.89999288817876</v>
      </c>
      <c r="AA83" s="3">
        <f>Q83*1000*22.4/S83</f>
        <v>398.65002744580505</v>
      </c>
      <c r="AB83" s="3">
        <f>((Y83-0.5*V83)*AA83-W83)/(Y83+0.5*V83)</f>
        <v>297.85887240907294</v>
      </c>
      <c r="AC83" s="3">
        <f>(P83+M83)*1000*22.4/R83</f>
        <v>511.24482172796843</v>
      </c>
      <c r="AD83" s="2">
        <f>(U83*I83+M83*J83)/(U83+M83)</f>
        <v>-14.111674493681836</v>
      </c>
      <c r="AE83" s="2">
        <f>AB83/AA83</f>
        <v>0.74716882453887634</v>
      </c>
      <c r="AF83" s="2">
        <f>AC83/(AC83-AA83)</f>
        <v>4.5405724570781238</v>
      </c>
      <c r="AG83" s="2">
        <f>4.4+(30-4.4)*AE83</f>
        <v>23.527521908195233</v>
      </c>
      <c r="AH83">
        <f>(AF83*(G83-AD83))/(1000+G83-AF83*(G83-AD83))</f>
        <v>1.7148086422415759E-2</v>
      </c>
      <c r="AI83">
        <f>W83*(30-1.8)/((AG83-AH83*1000)*AA83)</f>
        <v>1.3635876707655205E-2</v>
      </c>
    </row>
    <row r="84" spans="1:35" x14ac:dyDescent="0.3">
      <c r="A84" t="s">
        <v>17</v>
      </c>
      <c r="B84" t="s">
        <v>8</v>
      </c>
      <c r="C84" t="s">
        <v>12</v>
      </c>
      <c r="D84" s="1">
        <v>41721.34375</v>
      </c>
      <c r="E84" s="8">
        <v>17.289033050907801</v>
      </c>
      <c r="F84" s="5">
        <v>511.88813475875702</v>
      </c>
      <c r="G84" s="6">
        <v>-11.691603333333299</v>
      </c>
      <c r="H84" s="5">
        <v>473.85771255752297</v>
      </c>
      <c r="I84" s="6">
        <v>-10.598036666666699</v>
      </c>
      <c r="J84" s="11">
        <v>-31.9</v>
      </c>
      <c r="K84" s="7">
        <v>1.27567909657955E-2</v>
      </c>
      <c r="L84" s="7">
        <v>4.76404279470444E-2</v>
      </c>
      <c r="M84" s="7">
        <v>2.9077824205160099E-2</v>
      </c>
      <c r="N84" s="7">
        <v>5.9834984131157398E-3</v>
      </c>
      <c r="O84" s="7">
        <v>6.1054909601807603E-3</v>
      </c>
      <c r="P84" s="7">
        <v>0.122917823493481</v>
      </c>
      <c r="Q84" s="7">
        <v>0.12583136558532701</v>
      </c>
      <c r="R84" s="7">
        <v>6.4061408042907697</v>
      </c>
      <c r="S84" s="7">
        <v>6.40887355804443</v>
      </c>
      <c r="T84" s="7">
        <v>0.31108959261604602</v>
      </c>
      <c r="U84">
        <f>H84*R84/(1000*22.4)</f>
        <v>0.13551782267154619</v>
      </c>
      <c r="V84">
        <f>K84/E84</f>
        <v>7.3785450743444985E-4</v>
      </c>
      <c r="W84">
        <f>L84*1000/E84</f>
        <v>2.7555287682524807</v>
      </c>
      <c r="X84">
        <f>T84/101.3</f>
        <v>3.0709732736036131E-3</v>
      </c>
      <c r="Y84">
        <f>V84/(X84*1.6)</f>
        <v>0.15016707280079553</v>
      </c>
      <c r="Z84" s="3">
        <f>P84*1000*22.4/R84</f>
        <v>429.79998884973014</v>
      </c>
      <c r="AA84" s="3">
        <f>Q84*1000*22.4/S84</f>
        <v>439.79999973215024</v>
      </c>
      <c r="AB84" s="3">
        <f>((Y84-0.5*V84)*AA84-W84)/(Y84+0.5*V84)</f>
        <v>419.3395306130746</v>
      </c>
      <c r="AC84" s="3">
        <f>(P84+M84)*1000*22.4/R84</f>
        <v>531.47481650249165</v>
      </c>
      <c r="AD84" s="2">
        <f>(U84*I84+M84*J84)/(U84+M84)</f>
        <v>-14.361287741559446</v>
      </c>
      <c r="AE84" s="2">
        <f>AB84/AA84</f>
        <v>0.95347778733165844</v>
      </c>
      <c r="AF84" s="2">
        <f>AC84/(AC84-AA84)</f>
        <v>5.7973916417407461</v>
      </c>
      <c r="AG84" s="2">
        <f>4.4+(30-4.4)*AE84</f>
        <v>28.809031355690458</v>
      </c>
      <c r="AH84">
        <f>(AF84*(G84-AD84))/(1000+G84-AF84*(G84-AD84))</f>
        <v>1.5909446802288684E-2</v>
      </c>
      <c r="AI84">
        <f>W84*(30-1.8)/((AG84-AH84*1000)*AA84)</f>
        <v>1.3696926003037823E-2</v>
      </c>
    </row>
    <row r="85" spans="1:35" x14ac:dyDescent="0.3">
      <c r="A85" t="s">
        <v>17</v>
      </c>
      <c r="B85" t="s">
        <v>8</v>
      </c>
      <c r="C85" t="s">
        <v>12</v>
      </c>
      <c r="D85" s="1">
        <v>41721.354166666664</v>
      </c>
      <c r="E85" s="8">
        <v>17.289033050907801</v>
      </c>
      <c r="F85" s="5">
        <v>497.24400809838602</v>
      </c>
      <c r="G85" s="6">
        <v>-11.20534</v>
      </c>
      <c r="H85" s="5">
        <v>452.81354068283702</v>
      </c>
      <c r="I85" s="6">
        <v>-10.092551500000001</v>
      </c>
      <c r="J85" s="11">
        <v>-31.9</v>
      </c>
      <c r="K85" s="7">
        <v>1.5216124244034301E-2</v>
      </c>
      <c r="L85" s="7">
        <v>9.7627907991409302E-2</v>
      </c>
      <c r="M85" s="7">
        <v>6.9134354591369601E-2</v>
      </c>
      <c r="N85" s="7">
        <v>6.1782966367900398E-3</v>
      </c>
      <c r="O85" s="7">
        <v>6.3276845030486601E-3</v>
      </c>
      <c r="P85" s="7">
        <v>0.120672978460789</v>
      </c>
      <c r="Q85" s="7">
        <v>0.123084239661694</v>
      </c>
      <c r="R85" s="7">
        <v>6.4114675521850604</v>
      </c>
      <c r="S85" s="7">
        <v>6.4148135185241699</v>
      </c>
      <c r="T85" s="7">
        <v>0.36839523628579701</v>
      </c>
      <c r="U85">
        <f>H85*R85/(1000*22.4)</f>
        <v>0.12960711264634103</v>
      </c>
      <c r="V85">
        <f>K85/E85</f>
        <v>8.801026754492405E-4</v>
      </c>
      <c r="W85">
        <f>L85*1000/E85</f>
        <v>5.6468113458943918</v>
      </c>
      <c r="X85">
        <f>T85/101.3</f>
        <v>3.6366755803138896E-3</v>
      </c>
      <c r="Y85">
        <f>V85/(X85*1.6)</f>
        <v>0.15125467202336976</v>
      </c>
      <c r="Z85" s="3">
        <f>P85*1000*22.4/R85</f>
        <v>421.59999961326366</v>
      </c>
      <c r="AA85" s="3">
        <f>Q85*1000*22.4/S85</f>
        <v>429.80001841990526</v>
      </c>
      <c r="AB85" s="3">
        <f>((Y85-0.5*V85)*AA85-W85)/(Y85+0.5*V85)</f>
        <v>390.08156705576801</v>
      </c>
      <c r="AC85" s="3">
        <f>(P85+M85)*1000*22.4/R85</f>
        <v>663.13745266001649</v>
      </c>
      <c r="AD85" s="2">
        <f>(U85*I85+M85*J85)/(U85+M85)</f>
        <v>-17.678506752754416</v>
      </c>
      <c r="AE85" s="2">
        <f>AB85/AA85</f>
        <v>0.90758853033521003</v>
      </c>
      <c r="AF85" s="2">
        <f>AC85/(AC85-AA85)</f>
        <v>2.8419677057802399</v>
      </c>
      <c r="AG85" s="2">
        <f>4.4+(30-4.4)*AE85</f>
        <v>27.63426637658138</v>
      </c>
      <c r="AH85">
        <f>(AF85*(G85-AD85))/(1000+G85-AF85*(G85-AD85))</f>
        <v>1.8957714687543255E-2</v>
      </c>
      <c r="AI85">
        <f>W85*(30-1.8)/((AG85-AH85*1000)*AA85)</f>
        <v>4.2701074047543947E-2</v>
      </c>
    </row>
    <row r="86" spans="1:35" x14ac:dyDescent="0.3">
      <c r="A86" t="s">
        <v>17</v>
      </c>
      <c r="B86" t="s">
        <v>8</v>
      </c>
      <c r="C86" t="s">
        <v>12</v>
      </c>
      <c r="D86" s="1">
        <v>41721.385416666664</v>
      </c>
      <c r="E86" s="8">
        <v>17.289033050907801</v>
      </c>
      <c r="F86" s="5">
        <v>438.58118113189897</v>
      </c>
      <c r="G86" s="6">
        <v>-8.9530076666666698</v>
      </c>
      <c r="H86" s="5">
        <v>432.50534768134298</v>
      </c>
      <c r="I86" s="6">
        <v>-9.4571446666666699</v>
      </c>
      <c r="J86" s="11">
        <v>-31.9</v>
      </c>
      <c r="K86" s="7">
        <v>1.9578361883759499E-2</v>
      </c>
      <c r="L86" s="7">
        <v>0.13038335740566301</v>
      </c>
      <c r="M86" s="7">
        <v>8.1934764981269795E-2</v>
      </c>
      <c r="N86" s="7">
        <v>6.2658614479005302E-3</v>
      </c>
      <c r="O86" s="7">
        <v>6.5284632146358499E-3</v>
      </c>
      <c r="P86" s="7">
        <v>0.1168008223176</v>
      </c>
      <c r="Q86" s="7">
        <v>0.120471268892288</v>
      </c>
      <c r="R86" s="7">
        <v>6.4584999084472701</v>
      </c>
      <c r="S86" s="7">
        <v>6.4643821716308603</v>
      </c>
      <c r="T86" s="7">
        <v>0.47872135425933798</v>
      </c>
      <c r="U86">
        <f>H86*R86/(1000*22.4)</f>
        <v>0.12470248876798698</v>
      </c>
      <c r="V86">
        <f>K86/E86</f>
        <v>1.1324150879988915E-3</v>
      </c>
      <c r="W86">
        <f>L86*1000/E86</f>
        <v>7.5413909512317661</v>
      </c>
      <c r="X86">
        <f>T86/101.3</f>
        <v>4.7257784230931689E-3</v>
      </c>
      <c r="Y86">
        <f>V86/(X86*1.6)</f>
        <v>0.1497656823139957</v>
      </c>
      <c r="Z86" s="3">
        <f>P86*1000*22.4/R86</f>
        <v>405.10001656766309</v>
      </c>
      <c r="AA86" s="3">
        <f>Q86*1000*22.4/S86</f>
        <v>417.45001324797113</v>
      </c>
      <c r="AB86" s="3">
        <f>((Y86-0.5*V86)*AA86-W86)/(Y86+0.5*V86)</f>
        <v>364.14051482891102</v>
      </c>
      <c r="AC86" s="3">
        <f>(P86+M86)*1000*22.4/R86</f>
        <v>689.27416870784475</v>
      </c>
      <c r="AD86" s="2">
        <f>(U86*I86+M86*J86)/(U86+M86)</f>
        <v>-18.356072831268825</v>
      </c>
      <c r="AE86" s="2">
        <f>AB86/AA86</f>
        <v>0.87229728895135161</v>
      </c>
      <c r="AF86" s="2">
        <f>AC86/(AC86-AA86)</f>
        <v>2.5357355292495138</v>
      </c>
      <c r="AG86" s="2">
        <f>4.4+(30-4.4)*AE86</f>
        <v>26.730810597154601</v>
      </c>
      <c r="AH86">
        <f>(AF86*(G86-AD86))/(1000+G86-AF86*(G86-AD86))</f>
        <v>2.465219698484911E-2</v>
      </c>
      <c r="AI86">
        <f>W86*(30-1.8)/((AG86-AH86*1000)*AA86)</f>
        <v>0.24508815224484498</v>
      </c>
    </row>
    <row r="87" spans="1:35" x14ac:dyDescent="0.3">
      <c r="A87" t="s">
        <v>17</v>
      </c>
      <c r="B87" t="s">
        <v>8</v>
      </c>
      <c r="C87" t="s">
        <v>12</v>
      </c>
      <c r="D87" s="1">
        <v>41721.395833333336</v>
      </c>
      <c r="E87" s="8">
        <v>17.289033050907801</v>
      </c>
      <c r="F87" s="5">
        <v>433.185218937765</v>
      </c>
      <c r="G87" s="6">
        <v>-9.0105553333333308</v>
      </c>
      <c r="H87" s="5">
        <v>424.01374682662498</v>
      </c>
      <c r="I87" s="6">
        <v>-9.5398859999999992</v>
      </c>
      <c r="J87" s="11">
        <v>-31.9</v>
      </c>
      <c r="K87" s="7">
        <v>2.0711757242679599E-2</v>
      </c>
      <c r="L87" s="7">
        <v>0.15686465799808499</v>
      </c>
      <c r="M87" s="7">
        <v>0.14976689219474801</v>
      </c>
      <c r="N87" s="7">
        <v>6.2696011736989004E-3</v>
      </c>
      <c r="O87" s="7">
        <v>6.6068493761122201E-3</v>
      </c>
      <c r="P87" s="7">
        <v>0.11492545902729</v>
      </c>
      <c r="Q87" s="7">
        <v>0.117256283760071</v>
      </c>
      <c r="R87" s="7">
        <v>6.4665417671203604</v>
      </c>
      <c r="S87" s="7">
        <v>6.4740962982177699</v>
      </c>
      <c r="T87" s="7">
        <v>0.50521001161136203</v>
      </c>
      <c r="U87">
        <f>H87*R87/(1000*22.4)</f>
        <v>0.12240636623605217</v>
      </c>
      <c r="V87">
        <f>K87/E87</f>
        <v>1.1979708281945867E-3</v>
      </c>
      <c r="W87">
        <f>L87*1000/E87</f>
        <v>9.0730729437670004</v>
      </c>
      <c r="X87">
        <f>T87/101.3</f>
        <v>4.9872656625011063E-3</v>
      </c>
      <c r="Y87">
        <f>V87/(X87*1.6)</f>
        <v>0.1501287114603253</v>
      </c>
      <c r="Z87" s="3">
        <f>P87*1000*22.4/R87</f>
        <v>398.10000073001623</v>
      </c>
      <c r="AA87" s="3">
        <f>Q87*1000*22.4/S87</f>
        <v>405.69998270625672</v>
      </c>
      <c r="AB87" s="3">
        <f>((Y87-0.5*V87)*AA87-W87)/(Y87+0.5*V87)</f>
        <v>342.28038639933374</v>
      </c>
      <c r="AC87" s="3">
        <f>(P87+M87)*1000*22.4/R87</f>
        <v>916.89018348581146</v>
      </c>
      <c r="AD87" s="2">
        <f>(U87*I87+M87*J87)/(U87+M87)</f>
        <v>-21.843830929077981</v>
      </c>
      <c r="AE87" s="2">
        <f>AB87/AA87</f>
        <v>0.84367858267117224</v>
      </c>
      <c r="AF87" s="2">
        <f>AC87/(AC87-AA87)</f>
        <v>1.7936380276608832</v>
      </c>
      <c r="AG87" s="2">
        <f>4.4+(30-4.4)*AE87</f>
        <v>25.998171716382011</v>
      </c>
      <c r="AH87">
        <f>(AF87*(G87-AD87))/(1000+G87-AF87*(G87-AD87))</f>
        <v>2.3779892709234859E-2</v>
      </c>
      <c r="AI87">
        <f>W87*(30-1.8)/((AG87-AH87*1000)*AA87)</f>
        <v>0.28430359563676461</v>
      </c>
    </row>
    <row r="88" spans="1:35" x14ac:dyDescent="0.3">
      <c r="A88" t="s">
        <v>17</v>
      </c>
      <c r="B88" t="s">
        <v>8</v>
      </c>
      <c r="C88" t="s">
        <v>12</v>
      </c>
      <c r="D88" s="1">
        <v>41721.40625</v>
      </c>
      <c r="E88" s="8">
        <v>17.289033050907801</v>
      </c>
      <c r="F88" s="5">
        <v>426.88476478508102</v>
      </c>
      <c r="G88" s="6">
        <v>-9.4103062499999997</v>
      </c>
      <c r="H88" s="5">
        <v>415.87365060386202</v>
      </c>
      <c r="I88" s="6">
        <v>-9.3809240000000003</v>
      </c>
      <c r="J88" s="11">
        <v>-31.9</v>
      </c>
      <c r="K88" s="7">
        <v>2.3938361555337899E-2</v>
      </c>
      <c r="L88" s="7">
        <v>0.178166404366493</v>
      </c>
      <c r="M88" s="7">
        <v>0.170928373932838</v>
      </c>
      <c r="N88" s="7">
        <v>6.3777086324989796E-3</v>
      </c>
      <c r="O88" s="7">
        <v>6.5281856805086101E-3</v>
      </c>
      <c r="P88" s="7">
        <v>0.114607684314251</v>
      </c>
      <c r="Q88" s="7">
        <v>0.116536326706409</v>
      </c>
      <c r="R88" s="7">
        <v>6.4877738952636701</v>
      </c>
      <c r="S88" s="7">
        <v>6.4911441802978498</v>
      </c>
      <c r="T88" s="7">
        <v>0.57513492086127904</v>
      </c>
      <c r="U88">
        <f>H88*R88/(1000*22.4)</f>
        <v>0.1204506345587384</v>
      </c>
      <c r="V88">
        <f>K88/E88</f>
        <v>1.3845980561695416E-3</v>
      </c>
      <c r="W88">
        <f>L88*1000/E88</f>
        <v>10.305168822448284</v>
      </c>
      <c r="X88">
        <f>T88/101.3</f>
        <v>5.6775411733591217E-3</v>
      </c>
      <c r="Y88">
        <f>V88/(X88*1.6)</f>
        <v>0.15242052125779026</v>
      </c>
      <c r="Z88" s="3">
        <f>P88*1000*22.4/R88</f>
        <v>395.69999973540814</v>
      </c>
      <c r="AA88" s="3">
        <f>Q88*1000*22.4/S88</f>
        <v>402.15001326681067</v>
      </c>
      <c r="AB88" s="3">
        <f>((Y88-0.5*V88)*AA88-W88)/(Y88+0.5*V88)</f>
        <v>331.20895863254958</v>
      </c>
      <c r="AC88" s="3">
        <f>(P88+M88)*1000*22.4/R88</f>
        <v>985.8555196265595</v>
      </c>
      <c r="AD88" s="2">
        <f>(U88*I88+M88*J88)/(U88+M88)</f>
        <v>-22.591034992814617</v>
      </c>
      <c r="AE88" s="2">
        <f>AB88/AA88</f>
        <v>0.82359554322034922</v>
      </c>
      <c r="AF88" s="2">
        <f>AC88/(AC88-AA88)</f>
        <v>1.6889604584592661</v>
      </c>
      <c r="AG88" s="2">
        <f>4.4+(30-4.4)*AE88</f>
        <v>25.48404590644094</v>
      </c>
      <c r="AH88">
        <f>(AF88*(G88-AD88))/(1000+G88-AF88*(G88-AD88))</f>
        <v>2.298986550617577E-2</v>
      </c>
      <c r="AI88">
        <f>W88*(30-1.8)/((AG88-AH88*1000)*AA88)</f>
        <v>0.28972653317127345</v>
      </c>
    </row>
    <row r="89" spans="1:35" x14ac:dyDescent="0.3">
      <c r="A89" t="s">
        <v>17</v>
      </c>
      <c r="B89" t="s">
        <v>8</v>
      </c>
      <c r="C89" t="s">
        <v>12</v>
      </c>
      <c r="D89" s="1">
        <v>41721.416666666664</v>
      </c>
      <c r="E89" s="8">
        <v>17.289033050907801</v>
      </c>
      <c r="F89" s="5">
        <v>436.883365150815</v>
      </c>
      <c r="G89" s="6">
        <v>-10.3245466666667</v>
      </c>
      <c r="H89" s="5">
        <v>410.48096309841998</v>
      </c>
      <c r="I89" s="6">
        <v>-9.1227443333333298</v>
      </c>
      <c r="J89" s="11">
        <v>-31.9</v>
      </c>
      <c r="K89" s="7">
        <v>2.6088058948516801E-2</v>
      </c>
      <c r="L89" s="7">
        <v>0.19445969164371499</v>
      </c>
      <c r="M89" s="7">
        <v>0.19258585572242701</v>
      </c>
      <c r="N89" s="7">
        <v>6.39917468652129E-3</v>
      </c>
      <c r="O89" s="7">
        <v>6.5966378897428504E-3</v>
      </c>
      <c r="P89" s="7">
        <v>0.114853173494339</v>
      </c>
      <c r="Q89" s="7">
        <v>0.116122156381607</v>
      </c>
      <c r="R89" s="7">
        <v>6.50167036056519</v>
      </c>
      <c r="S89" s="7">
        <v>6.5060935020446804</v>
      </c>
      <c r="T89" s="7">
        <v>0.66358235983143599</v>
      </c>
      <c r="U89">
        <f>H89*R89/(1000*22.4)</f>
        <v>0.11914338889969869</v>
      </c>
      <c r="V89">
        <f>K89/E89</f>
        <v>1.5089368428934196E-3</v>
      </c>
      <c r="W89">
        <f>L89*1000/E89</f>
        <v>11.247574752799981</v>
      </c>
      <c r="X89">
        <f>T89/101.3</f>
        <v>6.550664953913485E-3</v>
      </c>
      <c r="Y89">
        <f>V89/(X89*1.6)</f>
        <v>0.14396790760073463</v>
      </c>
      <c r="Z89" s="3">
        <f>P89*1000*22.4/R89</f>
        <v>395.70001916392874</v>
      </c>
      <c r="AA89" s="3">
        <f>Q89*1000*22.4/S89</f>
        <v>399.8000185719024</v>
      </c>
      <c r="AB89" s="3">
        <f>((Y89-0.5*V89)*AA89-W89)/(Y89+0.5*V89)</f>
        <v>317.91324987487491</v>
      </c>
      <c r="AC89" s="3">
        <f>(P89+M89)*1000*22.4/R89</f>
        <v>1059.2099987451384</v>
      </c>
      <c r="AD89" s="2">
        <f>(U89*I89+M89*J89)/(U89+M89)</f>
        <v>-23.194498425224367</v>
      </c>
      <c r="AE89" s="2">
        <f>AB89/AA89</f>
        <v>0.79518067810619553</v>
      </c>
      <c r="AF89" s="2">
        <f>AC89/(AC89-AA89)</f>
        <v>1.6062996172227626</v>
      </c>
      <c r="AG89" s="2">
        <f>4.4+(30-4.4)*AE89</f>
        <v>24.756625359518608</v>
      </c>
      <c r="AH89">
        <f>(AF89*(G89-AD89))/(1000+G89-AF89*(G89-AD89))</f>
        <v>2.1334309817391116E-2</v>
      </c>
      <c r="AI89">
        <f>W89*(30-1.8)/((AG89-AH89*1000)*AA89)</f>
        <v>0.2318169230162265</v>
      </c>
    </row>
    <row r="90" spans="1:35" x14ac:dyDescent="0.3">
      <c r="A90" t="s">
        <v>17</v>
      </c>
      <c r="B90" t="s">
        <v>8</v>
      </c>
      <c r="C90" t="s">
        <v>12</v>
      </c>
      <c r="D90" s="1">
        <v>41721.427083333336</v>
      </c>
      <c r="E90" s="8">
        <v>17.289033050907801</v>
      </c>
      <c r="F90" s="5">
        <v>423.40698234632202</v>
      </c>
      <c r="G90" s="6">
        <v>-10.06820525</v>
      </c>
      <c r="H90" s="5">
        <v>409.08694687820298</v>
      </c>
      <c r="I90" s="6">
        <v>-9.2176819999999999</v>
      </c>
      <c r="J90" s="11">
        <v>-31.9</v>
      </c>
      <c r="K90" s="7">
        <v>2.3412283509969701E-2</v>
      </c>
      <c r="L90" s="7">
        <v>0.17577050626277901</v>
      </c>
      <c r="M90" s="7">
        <v>0.17413589358329801</v>
      </c>
      <c r="N90" s="7">
        <v>6.3294689171016199E-3</v>
      </c>
      <c r="O90" s="7">
        <v>6.4193448051810299E-3</v>
      </c>
      <c r="P90" s="7">
        <v>0.115072481334209</v>
      </c>
      <c r="Q90" s="7">
        <v>0.116318829357624</v>
      </c>
      <c r="R90" s="7">
        <v>6.5338997840881303</v>
      </c>
      <c r="S90" s="7">
        <v>6.5359129905700701</v>
      </c>
      <c r="T90" s="7">
        <v>0.75883951103504899</v>
      </c>
      <c r="U90">
        <f>H90*R90/(1000*22.4)</f>
        <v>0.1193273711553912</v>
      </c>
      <c r="V90">
        <f>K90/E90</f>
        <v>1.3541696311778631E-3</v>
      </c>
      <c r="W90">
        <f>L90*1000/E90</f>
        <v>10.166589753470902</v>
      </c>
      <c r="X90">
        <f>T90/101.3</f>
        <v>7.4910119549363181E-3</v>
      </c>
      <c r="Y90">
        <f>V90/(X90*1.6)</f>
        <v>0.11298286861342478</v>
      </c>
      <c r="Z90" s="3">
        <f>P90*1000*22.4/R90</f>
        <v>394.50001791633144</v>
      </c>
      <c r="AA90" s="3">
        <f>Q90*1000*22.4/S90</f>
        <v>398.65000977981487</v>
      </c>
      <c r="AB90" s="3">
        <f>((Y90-0.5*V90)*AA90-W90)/(Y90+0.5*V90)</f>
        <v>304.45298464316295</v>
      </c>
      <c r="AC90" s="3">
        <f>(P90+M90)*1000*22.4/R90</f>
        <v>991.48560771142309</v>
      </c>
      <c r="AD90" s="2">
        <f>(U90*I90+M90*J90)/(U90+M90)</f>
        <v>-22.676966987467104</v>
      </c>
      <c r="AE90" s="2">
        <f>AB90/AA90</f>
        <v>0.76370996406426916</v>
      </c>
      <c r="AF90" s="2">
        <f>AC90/(AC90-AA90)</f>
        <v>1.6724461404994859</v>
      </c>
      <c r="AG90" s="2">
        <f>4.4+(30-4.4)*AE90</f>
        <v>23.950975080045289</v>
      </c>
      <c r="AH90">
        <f>(AF90*(G90-AD90))/(1000+G90-AF90*(G90-AD90))</f>
        <v>2.17655968790352E-2</v>
      </c>
      <c r="AI90">
        <f>W90*(30-1.8)/((AG90-AH90*1000)*AA90)</f>
        <v>0.3290834348077068</v>
      </c>
    </row>
    <row r="91" spans="1:35" x14ac:dyDescent="0.3">
      <c r="A91" t="s">
        <v>17</v>
      </c>
      <c r="B91" t="s">
        <v>8</v>
      </c>
      <c r="C91" t="s">
        <v>12</v>
      </c>
      <c r="D91" s="1">
        <v>41721.447916666664</v>
      </c>
      <c r="E91" s="8">
        <v>17.289033050907801</v>
      </c>
      <c r="F91" s="5">
        <v>402.93907597009797</v>
      </c>
      <c r="G91" s="6">
        <v>-10.443647500000001</v>
      </c>
      <c r="H91" s="5">
        <v>396.37560210397299</v>
      </c>
      <c r="I91" s="6">
        <v>-8.9796897500000004</v>
      </c>
      <c r="J91" s="11">
        <v>-31.9</v>
      </c>
      <c r="K91" s="7">
        <v>2.1201403811574E-2</v>
      </c>
      <c r="L91" s="7">
        <v>0.18306231498718301</v>
      </c>
      <c r="M91" s="7">
        <v>0.181734144687653</v>
      </c>
      <c r="N91" s="7">
        <v>6.3453782349824897E-3</v>
      </c>
      <c r="O91" s="7">
        <v>6.3529997132718598E-3</v>
      </c>
      <c r="P91" s="7">
        <v>0.116128496825695</v>
      </c>
      <c r="Q91" s="7">
        <v>0.117681302130222</v>
      </c>
      <c r="R91" s="7">
        <v>6.6122989654540998</v>
      </c>
      <c r="S91" s="7">
        <v>6.6124696731567401</v>
      </c>
      <c r="T91" s="7">
        <v>0.90819991702144298</v>
      </c>
      <c r="U91">
        <f>H91*R91/(1000*22.4)</f>
        <v>0.11700687427336368</v>
      </c>
      <c r="V91">
        <f>K91/E91</f>
        <v>1.2262920516807486E-3</v>
      </c>
      <c r="W91">
        <f>L91*1000/E91</f>
        <v>10.58834895208734</v>
      </c>
      <c r="X91">
        <f>T91/101.3</f>
        <v>8.965448341771402E-3</v>
      </c>
      <c r="Y91">
        <f>V91/(X91*1.6)</f>
        <v>8.5487362492463526E-2</v>
      </c>
      <c r="Z91" s="3">
        <f>P91*1000*22.4/R91</f>
        <v>393.39998727914826</v>
      </c>
      <c r="AA91" s="3">
        <f>Q91*1000*22.4/S91</f>
        <v>398.65002003987087</v>
      </c>
      <c r="AB91" s="3">
        <f>((Y91-0.5*V91)*AA91-W91)/(Y91+0.5*V91)</f>
        <v>269.99560796157596</v>
      </c>
      <c r="AC91" s="3">
        <f>(P91+M91)*1000*22.4/R91</f>
        <v>1009.0474137296947</v>
      </c>
      <c r="AD91" s="2">
        <f>(U91*I91+M91*J91)/(U91+M91)</f>
        <v>-22.92288038965885</v>
      </c>
      <c r="AE91" s="2">
        <f>AB91/AA91</f>
        <v>0.67727478838348587</v>
      </c>
      <c r="AF91" s="2">
        <f>AC91/(AC91-AA91)</f>
        <v>1.6530991517346596</v>
      </c>
      <c r="AG91" s="2">
        <f>4.4+(30-4.4)*AE91</f>
        <v>21.738234582617238</v>
      </c>
      <c r="AH91">
        <f>(AF91*(G91-AD91))/(1000+G91-AF91*(G91-AD91))</f>
        <v>2.1290985299833292E-2</v>
      </c>
      <c r="AI91">
        <f>W91*(30-1.8)/((AG91-AH91*1000)*AA91)</f>
        <v>1.6746957216762104</v>
      </c>
    </row>
    <row r="92" spans="1:35" x14ac:dyDescent="0.3">
      <c r="A92" t="s">
        <v>17</v>
      </c>
      <c r="B92" t="s">
        <v>8</v>
      </c>
      <c r="C92" t="s">
        <v>12</v>
      </c>
      <c r="D92" s="1">
        <v>41721.458333333336</v>
      </c>
      <c r="E92" s="8">
        <v>17.289033050907801</v>
      </c>
      <c r="F92" s="5">
        <v>400.55172115828998</v>
      </c>
      <c r="G92" s="6">
        <v>-10.7599766666667</v>
      </c>
      <c r="H92" s="5">
        <v>396.90861014542298</v>
      </c>
      <c r="I92" s="6">
        <v>-8.9115926666666692</v>
      </c>
      <c r="J92" s="11">
        <v>-31.9</v>
      </c>
      <c r="K92" s="7">
        <v>2.70555280148983E-2</v>
      </c>
      <c r="L92" s="7">
        <v>0.181715488433838</v>
      </c>
      <c r="M92" s="7">
        <v>0.153804332017899</v>
      </c>
      <c r="N92" s="7">
        <v>6.5861553885042702E-3</v>
      </c>
      <c r="O92" s="7">
        <v>6.6582341678440597E-3</v>
      </c>
      <c r="P92" s="7">
        <v>0.116414569318295</v>
      </c>
      <c r="Q92" s="7">
        <v>0.116265326738358</v>
      </c>
      <c r="R92" s="7">
        <v>6.6285877227783203</v>
      </c>
      <c r="S92" s="7">
        <v>6.6302018165588397</v>
      </c>
      <c r="T92" s="7">
        <v>0.93496843682404596</v>
      </c>
      <c r="U92">
        <f>H92*R92/(1000*22.4)</f>
        <v>0.11745283661941773</v>
      </c>
      <c r="V92">
        <f>K92/E92</f>
        <v>1.5648953839831827E-3</v>
      </c>
      <c r="W92">
        <f>L92*1000/E92</f>
        <v>10.510448322863066</v>
      </c>
      <c r="X92">
        <f>T92/101.3</f>
        <v>9.2296982904644231E-3</v>
      </c>
      <c r="Y92">
        <f>V92/(X92*1.6)</f>
        <v>0.10596875262975414</v>
      </c>
      <c r="Z92" s="3">
        <f>P92*1000*22.4/R92</f>
        <v>393.39999133885141</v>
      </c>
      <c r="AA92" s="3">
        <f>Q92*1000*22.4/S92</f>
        <v>392.80000684668551</v>
      </c>
      <c r="AB92" s="3">
        <f>((Y92-0.5*V92)*AA92-W92)/(Y92+0.5*V92)</f>
        <v>288.58441763668048</v>
      </c>
      <c r="AC92" s="3">
        <f>(P92+M92)*1000*22.4/R92</f>
        <v>913.15128396516388</v>
      </c>
      <c r="AD92" s="2">
        <f>(U92*I92+M92*J92)/(U92+M92)</f>
        <v>-21.946148220795152</v>
      </c>
      <c r="AE92" s="2">
        <f>AB92/AA92</f>
        <v>0.73468536814287377</v>
      </c>
      <c r="AF92" s="2">
        <f>AC92/(AC92-AA92)</f>
        <v>1.7548746858504378</v>
      </c>
      <c r="AG92" s="2">
        <f>4.4+(30-4.4)*AE92</f>
        <v>23.20794542445757</v>
      </c>
      <c r="AH92">
        <f>(AF92*(G92-AD92))/(1000+G92-AF92*(G92-AD92))</f>
        <v>2.0245599247362554E-2</v>
      </c>
      <c r="AI92">
        <f>W92*(30-1.8)/((AG92-AH92*1000)*AA92)</f>
        <v>0.25472000493106906</v>
      </c>
    </row>
    <row r="93" spans="1:35" x14ac:dyDescent="0.3">
      <c r="A93" t="s">
        <v>17</v>
      </c>
      <c r="B93" t="s">
        <v>8</v>
      </c>
      <c r="C93" t="s">
        <v>12</v>
      </c>
      <c r="D93" s="1">
        <v>41721.510416666664</v>
      </c>
      <c r="E93" s="8">
        <v>17.289033050907801</v>
      </c>
      <c r="F93" s="5">
        <v>391.57154679849202</v>
      </c>
      <c r="G93" s="6">
        <v>-11.833740000000001</v>
      </c>
      <c r="H93" s="5">
        <v>396.15071740047802</v>
      </c>
      <c r="I93" s="6">
        <v>-8.9543912500000005</v>
      </c>
      <c r="J93" s="11">
        <v>-31.9</v>
      </c>
      <c r="K93" s="7">
        <v>2.2866701707243899E-2</v>
      </c>
      <c r="L93" s="7">
        <v>0.18121388554573101</v>
      </c>
      <c r="M93" s="7">
        <v>0.18493068218231201</v>
      </c>
      <c r="N93" s="7">
        <v>6.5872985869646098E-3</v>
      </c>
      <c r="O93" s="7">
        <v>6.69418647885323E-3</v>
      </c>
      <c r="P93" s="7">
        <v>0.11556502431631099</v>
      </c>
      <c r="Q93" s="7">
        <v>0.11613902449607801</v>
      </c>
      <c r="R93" s="7">
        <v>6.62060499191284</v>
      </c>
      <c r="S93" s="7">
        <v>6.6229991912841797</v>
      </c>
      <c r="T93" s="7">
        <v>1.2143786767721501</v>
      </c>
      <c r="U93">
        <f>H93*R93/(1000*22.4)</f>
        <v>0.11708738469515437</v>
      </c>
      <c r="V93">
        <f>K93/E93</f>
        <v>1.3226131062340255E-3</v>
      </c>
      <c r="W93">
        <f>L93*1000/E93</f>
        <v>10.481435544263475</v>
      </c>
      <c r="X93">
        <f>T93/101.3</f>
        <v>1.1987943502192991E-2</v>
      </c>
      <c r="Y93">
        <f>V93/(X93*1.6)</f>
        <v>6.8955379314646195E-2</v>
      </c>
      <c r="Z93" s="3">
        <f>P93*1000*22.4/R93</f>
        <v>390.99999891965246</v>
      </c>
      <c r="AA93" s="3">
        <f>Q93*1000*22.4/S93</f>
        <v>392.80001002200356</v>
      </c>
      <c r="AB93" s="3">
        <f>((Y93-0.5*V93)*AA93-W93)/(Y93+0.5*V93)</f>
        <v>234.7781529266552</v>
      </c>
      <c r="AC93" s="3">
        <f>(P93+M93)*1000*22.4/R93</f>
        <v>1016.6901414283575</v>
      </c>
      <c r="AD93" s="2">
        <f>(U93*I93+M93*J93)/(U93+M93)</f>
        <v>-23.004368865900449</v>
      </c>
      <c r="AE93" s="2">
        <f>AB93/AA93</f>
        <v>0.59770404006227895</v>
      </c>
      <c r="AF93" s="2">
        <f>AC93/(AC93-AA93)</f>
        <v>1.6295980497985532</v>
      </c>
      <c r="AG93" s="2">
        <f>4.4+(30-4.4)*AE93</f>
        <v>19.701223425594343</v>
      </c>
      <c r="AH93">
        <f>(AF93*(G93-AD93))/(1000+G93-AF93*(G93-AD93))</f>
        <v>1.8767357159946582E-2</v>
      </c>
      <c r="AI93">
        <f>W93*(30-1.8)/((AG93-AH93*1000)*AA93)</f>
        <v>0.80577483254944371</v>
      </c>
    </row>
    <row r="94" spans="1:35" x14ac:dyDescent="0.3">
      <c r="A94" t="s">
        <v>17</v>
      </c>
      <c r="B94" t="s">
        <v>8</v>
      </c>
      <c r="C94" t="s">
        <v>12</v>
      </c>
      <c r="D94" s="1">
        <v>41721.53125</v>
      </c>
      <c r="E94" s="8">
        <v>17.289033050907801</v>
      </c>
      <c r="F94" s="5">
        <v>398.31792228496403</v>
      </c>
      <c r="G94" s="6">
        <v>-11.795870000000001</v>
      </c>
      <c r="H94" s="5">
        <v>394.022228362438</v>
      </c>
      <c r="I94" s="6">
        <v>-8.7468579999999996</v>
      </c>
      <c r="J94" s="11">
        <v>-31.9</v>
      </c>
      <c r="K94" s="7">
        <v>1.50848468765616E-2</v>
      </c>
      <c r="L94" s="7">
        <v>3.03194634616375E-2</v>
      </c>
      <c r="M94" s="7">
        <v>6.8863049149513203E-2</v>
      </c>
      <c r="N94" s="7">
        <v>6.3991588540375198E-3</v>
      </c>
      <c r="O94" s="7">
        <v>6.5703829750418698E-3</v>
      </c>
      <c r="P94" s="7">
        <v>0.11600267142057399</v>
      </c>
      <c r="Q94" s="7">
        <v>0.120760560035706</v>
      </c>
      <c r="R94" s="7">
        <v>6.62534379959106</v>
      </c>
      <c r="S94" s="7">
        <v>6.6291790008544904</v>
      </c>
      <c r="T94" s="7">
        <v>0.96057982646612605</v>
      </c>
      <c r="U94">
        <f>H94*R94/(1000*22.4)</f>
        <v>0.11654163962420229</v>
      </c>
      <c r="V94">
        <f>K94/E94</f>
        <v>8.7250957483533389E-4</v>
      </c>
      <c r="W94">
        <f>L94*1000/E94</f>
        <v>1.7536818497808069</v>
      </c>
      <c r="X94">
        <f>T94/101.3</f>
        <v>9.4825254340190138E-3</v>
      </c>
      <c r="Y94">
        <f>V94/(X94*1.6)</f>
        <v>5.7507727036062301E-2</v>
      </c>
      <c r="Z94" s="3">
        <f>P94*1000*22.4/R94</f>
        <v>392.20000024470329</v>
      </c>
      <c r="AA94" s="3">
        <f>Q94*1000*22.4/S94</f>
        <v>408.05000807055285</v>
      </c>
      <c r="AB94" s="3">
        <f>((Y94-0.5*V94)*AA94-W94)/(Y94+0.5*V94)</f>
        <v>371.64054288638579</v>
      </c>
      <c r="AC94" s="3">
        <f>(P94+M94)*1000*22.4/R94</f>
        <v>625.02298235837213</v>
      </c>
      <c r="AD94" s="2">
        <f>(U94*I94+M94*J94)/(U94+M94)</f>
        <v>-17.346402952488244</v>
      </c>
      <c r="AE94" s="2">
        <f>AB94/AA94</f>
        <v>0.91077205130731975</v>
      </c>
      <c r="AF94" s="2">
        <f>AC94/(AC94-AA94)</f>
        <v>2.8806490043744608</v>
      </c>
      <c r="AG94" s="2">
        <f>4.4+(30-4.4)*AE94</f>
        <v>27.715764513467384</v>
      </c>
      <c r="AH94">
        <f>(AF94*(G94-AD94))/(1000+G94-AF94*(G94-AD94))</f>
        <v>1.6446092008587085E-2</v>
      </c>
      <c r="AI94">
        <f>W94*(30-1.8)/((AG94-AH94*1000)*AA94)</f>
        <v>1.075412868528885E-2</v>
      </c>
    </row>
    <row r="95" spans="1:35" x14ac:dyDescent="0.3">
      <c r="A95" t="s">
        <v>17</v>
      </c>
      <c r="B95" t="s">
        <v>8</v>
      </c>
      <c r="C95" t="s">
        <v>12</v>
      </c>
      <c r="D95" s="1">
        <v>41721.572916666664</v>
      </c>
      <c r="E95" s="8">
        <v>17.289033050907801</v>
      </c>
      <c r="F95" s="5">
        <v>413.56172122527403</v>
      </c>
      <c r="G95" s="6">
        <v>-12.833743333333301</v>
      </c>
      <c r="H95" s="5">
        <v>395.29778349375999</v>
      </c>
      <c r="I95" s="6">
        <v>-8.9862450000000003</v>
      </c>
      <c r="J95" s="11">
        <v>-31.9</v>
      </c>
      <c r="K95" s="7">
        <v>2.7689136564731601E-2</v>
      </c>
      <c r="L95" s="7">
        <v>0.12410295009613</v>
      </c>
      <c r="M95" s="7">
        <v>0.188215807080269</v>
      </c>
      <c r="N95" s="7">
        <v>6.6336295567452899E-3</v>
      </c>
      <c r="O95" s="7">
        <v>7.1133230812847597E-3</v>
      </c>
      <c r="P95" s="7">
        <v>0.11358731985092201</v>
      </c>
      <c r="Q95" s="7">
        <v>0.11615254729986201</v>
      </c>
      <c r="R95" s="7">
        <v>6.5256628990173304</v>
      </c>
      <c r="S95" s="7">
        <v>6.5364079475402797</v>
      </c>
      <c r="T95" s="7">
        <v>0.45065549597871202</v>
      </c>
      <c r="U95">
        <f>H95*R95/(1000*22.4)</f>
        <v>0.11515982499147388</v>
      </c>
      <c r="V95">
        <f>K95/E95</f>
        <v>1.6015433878343889E-3</v>
      </c>
      <c r="W95">
        <f>L95*1000/E95</f>
        <v>7.1781313466581462</v>
      </c>
      <c r="X95">
        <f>T95/101.3</f>
        <v>4.4487215792567824E-3</v>
      </c>
      <c r="Y95">
        <f>V95/(X95*1.6)</f>
        <v>0.22500050847500269</v>
      </c>
      <c r="Z95" s="3">
        <f>P95*1000*22.4/R95</f>
        <v>389.90000005115121</v>
      </c>
      <c r="AA95" s="3">
        <f>Q95*1000*22.4/S95</f>
        <v>398.04998102910645</v>
      </c>
      <c r="AB95" s="3">
        <f>((Y95-0.5*V95)*AA95-W95)/(Y95+0.5*V95)</f>
        <v>363.43713181958856</v>
      </c>
      <c r="AC95" s="3">
        <f>(P95+M95)*1000*22.4/R95</f>
        <v>1035.9698543847085</v>
      </c>
      <c r="AD95" s="2">
        <f>(U95*I95+M95*J95)/(U95+M95)</f>
        <v>-23.20205680107658</v>
      </c>
      <c r="AE95" s="2">
        <f>AB95/AA95</f>
        <v>0.91304396216768846</v>
      </c>
      <c r="AF95" s="2">
        <f>AC95/(AC95-AA95)</f>
        <v>1.6239811575947212</v>
      </c>
      <c r="AG95" s="2">
        <f>4.4+(30-4.4)*AE95</f>
        <v>27.773925431492827</v>
      </c>
      <c r="AH95">
        <f>(AF95*(G95-AD95))/(1000+G95-AF95*(G95-AD95))</f>
        <v>1.7352833589910431E-2</v>
      </c>
      <c r="AI95">
        <f>W95*(30-1.8)/((AG95-AH95*1000)*AA95)</f>
        <v>4.8798860199347843E-2</v>
      </c>
    </row>
    <row r="96" spans="1:35" x14ac:dyDescent="0.3">
      <c r="A96" t="s">
        <v>17</v>
      </c>
      <c r="B96" t="s">
        <v>8</v>
      </c>
      <c r="C96" t="s">
        <v>12</v>
      </c>
      <c r="D96" s="1">
        <v>41721.604166666664</v>
      </c>
      <c r="E96" s="8">
        <v>17.289033050907801</v>
      </c>
      <c r="F96" s="5">
        <v>395.75784016236997</v>
      </c>
      <c r="G96" s="6">
        <v>-10.888859999999999</v>
      </c>
      <c r="H96" s="5">
        <v>397.554371470771</v>
      </c>
      <c r="I96" s="6">
        <v>-8.9559800000000003</v>
      </c>
      <c r="J96" s="11">
        <v>-31.9</v>
      </c>
      <c r="K96" s="7">
        <v>1.0821744799613999E-2</v>
      </c>
      <c r="L96" s="7">
        <v>3.1982339918613399E-2</v>
      </c>
      <c r="M96" s="7">
        <v>2.02641487121582E-2</v>
      </c>
      <c r="N96" s="7">
        <v>6.59877667203546E-3</v>
      </c>
      <c r="O96" s="7">
        <v>7.0334868505597097E-3</v>
      </c>
      <c r="P96" s="7">
        <v>0.11267252266407</v>
      </c>
      <c r="Q96" s="7">
        <v>0.11640669405460401</v>
      </c>
      <c r="R96" s="7">
        <v>6.4548964500427202</v>
      </c>
      <c r="S96" s="7">
        <v>6.4646339416503897</v>
      </c>
      <c r="T96" s="7">
        <v>0.46156752008417101</v>
      </c>
      <c r="U96">
        <f>H96*R96/(1000*22.4)</f>
        <v>0.11456126344221627</v>
      </c>
      <c r="V96">
        <f>K96/E96</f>
        <v>6.2593117658744826E-4</v>
      </c>
      <c r="W96">
        <f>L96*1000/E96</f>
        <v>1.8498628479939248</v>
      </c>
      <c r="X96">
        <f>T96/101.3</f>
        <v>4.5564414618378185E-3</v>
      </c>
      <c r="Y96">
        <f>V96/(X96*1.6)</f>
        <v>8.5858007535855332E-2</v>
      </c>
      <c r="Z96" s="3">
        <f>P96*1000*22.4/R96</f>
        <v>390.99999933515033</v>
      </c>
      <c r="AA96" s="3">
        <f>Q96*1000*22.4/S96</f>
        <v>403.34997624899472</v>
      </c>
      <c r="AB96" s="3">
        <f>((Y96-0.5*V96)*AA96-W96)/(Y96+0.5*V96)</f>
        <v>378.95275643142247</v>
      </c>
      <c r="AC96" s="3">
        <f>(P96+M96)*1000*22.4/R96</f>
        <v>461.32133363778496</v>
      </c>
      <c r="AD96" s="2">
        <f>(U96*I96+M96*J96)/(U96+M96)</f>
        <v>-12.404447361645273</v>
      </c>
      <c r="AE96" s="2">
        <f>AB96/AA96</f>
        <v>0.93951352112510989</v>
      </c>
      <c r="AF96" s="2">
        <f>AC96/(AC96-AA96)</f>
        <v>7.9577459355296964</v>
      </c>
      <c r="AG96" s="2">
        <f>4.4+(30-4.4)*AE96</f>
        <v>28.451546140802812</v>
      </c>
      <c r="AH96">
        <f>(AF96*(G96-AD96))/(1000+G96-AF96*(G96-AD96))</f>
        <v>1.2343946811009442E-2</v>
      </c>
      <c r="AI96">
        <f>W96*(30-1.8)/((AG96-AH96*1000)*AA96)</f>
        <v>8.0292648702893678E-3</v>
      </c>
    </row>
    <row r="97" spans="1:35" x14ac:dyDescent="0.3">
      <c r="A97" t="s">
        <v>17</v>
      </c>
      <c r="B97" t="s">
        <v>8</v>
      </c>
      <c r="C97" t="s">
        <v>12</v>
      </c>
      <c r="D97" s="1">
        <v>41721.645833333336</v>
      </c>
      <c r="E97" s="8">
        <v>17.289033050907801</v>
      </c>
      <c r="F97" s="5">
        <v>407.250306703776</v>
      </c>
      <c r="G97" s="6">
        <v>-10.821145</v>
      </c>
      <c r="H97" s="5">
        <v>393.993729276772</v>
      </c>
      <c r="I97" s="6">
        <v>-8.7770562499999993</v>
      </c>
      <c r="J97" s="11">
        <v>-31.9</v>
      </c>
      <c r="K97" s="7">
        <v>1.92894954234362E-2</v>
      </c>
      <c r="L97" s="7">
        <v>6.7317493259906797E-2</v>
      </c>
      <c r="M97" s="7">
        <v>0.122005581855774</v>
      </c>
      <c r="N97" s="7">
        <v>6.7331227473914597E-3</v>
      </c>
      <c r="O97" s="7">
        <v>6.9957133382558797E-3</v>
      </c>
      <c r="P97" s="7">
        <v>0.113007336854935</v>
      </c>
      <c r="Q97" s="7">
        <v>0.115314476191998</v>
      </c>
      <c r="R97" s="7">
        <v>6.4923424720764196</v>
      </c>
      <c r="S97" s="7">
        <v>6.4982242584228498</v>
      </c>
      <c r="T97" s="7">
        <v>0.19895226285707299</v>
      </c>
      <c r="U97">
        <f>H97*R97/(1000*22.4)</f>
        <v>0.11419384921050739</v>
      </c>
      <c r="V97">
        <f>K97/E97</f>
        <v>1.1157070130317877E-3</v>
      </c>
      <c r="W97">
        <f>L97*1000/E97</f>
        <v>3.893652875883197</v>
      </c>
      <c r="X97">
        <f>T97/101.3</f>
        <v>1.9639907488358636E-3</v>
      </c>
      <c r="Y97">
        <f>V97/(X97*1.6)</f>
        <v>0.35505100192462469</v>
      </c>
      <c r="Z97" s="3">
        <f>P97*1000*22.4/R97</f>
        <v>389.90000241637705</v>
      </c>
      <c r="AA97" s="3">
        <f>Q97*1000*22.4/S97</f>
        <v>397.50001907870018</v>
      </c>
      <c r="AB97" s="3">
        <f>((Y97-0.5*V97)*AA97-W97)/(Y97+0.5*V97)</f>
        <v>385.30362304241135</v>
      </c>
      <c r="AC97" s="3">
        <f>(P97+M97)*1000*22.4/R97</f>
        <v>810.84591605596938</v>
      </c>
      <c r="AD97" s="2">
        <f>(U97*I97+M97*J97)/(U97+M97)</f>
        <v>-20.720896223286932</v>
      </c>
      <c r="AE97" s="2">
        <f>AB97/AA97</f>
        <v>0.96931724414867493</v>
      </c>
      <c r="AF97" s="2">
        <f>AC97/(AC97-AA97)</f>
        <v>1.9616643638791449</v>
      </c>
      <c r="AG97" s="2">
        <f>4.4+(30-4.4)*AE97</f>
        <v>29.214521450206078</v>
      </c>
      <c r="AH97">
        <f>(AF97*(G97-AD97))/(1000+G97-AF97*(G97-AD97))</f>
        <v>2.0025585607500417E-2</v>
      </c>
      <c r="AI97">
        <f>W97*(30-1.8)/((AG97-AH97*1000)*AA97)</f>
        <v>3.0061037557802903E-2</v>
      </c>
    </row>
    <row r="98" spans="1:35" x14ac:dyDescent="0.3">
      <c r="A98" t="s">
        <v>17</v>
      </c>
      <c r="B98" t="s">
        <v>8</v>
      </c>
      <c r="C98" t="s">
        <v>12</v>
      </c>
      <c r="D98" s="1">
        <v>41721.65625</v>
      </c>
      <c r="E98" s="8">
        <v>17.289033050907801</v>
      </c>
      <c r="F98" s="5">
        <v>404.41026800367098</v>
      </c>
      <c r="G98" s="6">
        <v>-10.3928166666667</v>
      </c>
      <c r="H98" s="5">
        <v>396.84173046909001</v>
      </c>
      <c r="I98" s="6">
        <v>-8.8114509999999999</v>
      </c>
      <c r="J98" s="11">
        <v>-31.9</v>
      </c>
      <c r="K98" s="7">
        <v>2.1867236122489E-2</v>
      </c>
      <c r="L98" s="7">
        <v>7.4698485434055301E-2</v>
      </c>
      <c r="M98" s="7">
        <v>3.1731393188238102E-2</v>
      </c>
      <c r="N98" s="7">
        <v>6.8511427380144596E-3</v>
      </c>
      <c r="O98" s="7">
        <v>7.4370359070599096E-3</v>
      </c>
      <c r="P98" s="7">
        <v>0.11251190304756201</v>
      </c>
      <c r="Q98" s="7">
        <v>0.115640059113503</v>
      </c>
      <c r="R98" s="7">
        <v>6.4838347434997603</v>
      </c>
      <c r="S98" s="7">
        <v>6.4969587326049796</v>
      </c>
      <c r="T98" s="7">
        <v>0.124577846242916</v>
      </c>
      <c r="U98">
        <f>H98*R98/(1000*22.4)</f>
        <v>0.11486858034312739</v>
      </c>
      <c r="V98">
        <f>K98/E98</f>
        <v>1.2648038822125343E-3</v>
      </c>
      <c r="W98">
        <f>L98*1000/E98</f>
        <v>4.3205704572433037</v>
      </c>
      <c r="X98">
        <f>T98/101.3</f>
        <v>1.2297911771265153E-3</v>
      </c>
      <c r="Y98">
        <f>V98/(X98*1.6)</f>
        <v>0.64279402965785837</v>
      </c>
      <c r="Z98" s="3">
        <f>P98*1000*22.4/R98</f>
        <v>388.70000978850237</v>
      </c>
      <c r="AA98" s="3">
        <f>Q98*1000*22.4/S98</f>
        <v>398.6999811377687</v>
      </c>
      <c r="AB98" s="3">
        <f>((Y98-0.5*V98)*AA98-W98)/(Y98+0.5*V98)</f>
        <v>391.20130296063149</v>
      </c>
      <c r="AC98" s="3">
        <f>(P98+M98)*1000*22.4/R98</f>
        <v>498.32390298366988</v>
      </c>
      <c r="AD98" s="2">
        <f>(U98*I98+M98*J98)/(U98+M98)</f>
        <v>-13.808940486641365</v>
      </c>
      <c r="AE98" s="2">
        <f>AB98/AA98</f>
        <v>0.98119217824957439</v>
      </c>
      <c r="AF98" s="2">
        <f>AC98/(AC98-AA98)</f>
        <v>5.0020506495867529</v>
      </c>
      <c r="AG98" s="2">
        <f>4.4+(30-4.4)*AE98</f>
        <v>29.518519763189104</v>
      </c>
      <c r="AH98">
        <f>(AF98*(G98-AD98))/(1000+G98-AF98*(G98-AD98))</f>
        <v>1.7570468599147245E-2</v>
      </c>
      <c r="AI98">
        <f>W98*(30-1.8)/((AG98-AH98*1000)*AA98)</f>
        <v>2.5576841447501317E-2</v>
      </c>
    </row>
    <row r="99" spans="1:35" x14ac:dyDescent="0.3">
      <c r="A99" t="s">
        <v>17</v>
      </c>
      <c r="B99" t="s">
        <v>8</v>
      </c>
      <c r="C99" t="s">
        <v>12</v>
      </c>
      <c r="D99" s="1">
        <v>41721.71875</v>
      </c>
      <c r="E99" s="8">
        <v>17.289033050907801</v>
      </c>
      <c r="F99" s="5">
        <v>405.780031599783</v>
      </c>
      <c r="G99" s="6">
        <v>-10.5161575</v>
      </c>
      <c r="H99" s="5">
        <v>393.95201379538997</v>
      </c>
      <c r="I99" s="6">
        <v>-8.7451742499999998</v>
      </c>
      <c r="J99" s="11">
        <v>-31.9</v>
      </c>
      <c r="K99" s="7">
        <v>6.3054426573216898E-3</v>
      </c>
      <c r="L99" s="7">
        <v>2.0257102325558701E-2</v>
      </c>
      <c r="M99" s="7">
        <v>3.2031700015068103E-2</v>
      </c>
      <c r="N99" s="7">
        <v>6.1971973627805701E-3</v>
      </c>
      <c r="O99" s="7">
        <v>6.4940480515360798E-3</v>
      </c>
      <c r="P99" s="7">
        <v>0.11443033069372199</v>
      </c>
      <c r="Q99" s="7">
        <v>0.117038264870644</v>
      </c>
      <c r="R99" s="7">
        <v>6.3635540008544904</v>
      </c>
      <c r="S99" s="7">
        <v>6.3702030181884801</v>
      </c>
      <c r="T99" s="7">
        <v>0.209799356877786</v>
      </c>
      <c r="U99">
        <f>H99*R99/(1000*22.4)</f>
        <v>0.11191673721126506</v>
      </c>
      <c r="V99">
        <f>K99/E99</f>
        <v>3.6470765246125828E-4</v>
      </c>
      <c r="W99">
        <f>L99*1000/E99</f>
        <v>1.1716735265593732</v>
      </c>
      <c r="X99">
        <f>T99/101.3</f>
        <v>2.0710696631568216E-3</v>
      </c>
      <c r="Y99">
        <f>V99/(X99*1.6)</f>
        <v>0.11006017172828754</v>
      </c>
      <c r="Z99" s="3">
        <f>P99*1000*22.4/R99</f>
        <v>402.79997737037888</v>
      </c>
      <c r="AA99" s="3">
        <f>Q99*1000*22.4/S99</f>
        <v>411.55001271026316</v>
      </c>
      <c r="AB99" s="3">
        <f>((Y99-0.5*V99)*AA99-W99)/(Y99+0.5*V99)</f>
        <v>399.5603657122752</v>
      </c>
      <c r="AC99" s="3">
        <f>(P99+M99)*1000*22.4/R99</f>
        <v>515.55302075481143</v>
      </c>
      <c r="AD99" s="2">
        <f>(U99*I99+M99*J99)/(U99+M99)</f>
        <v>-13.897633329211828</v>
      </c>
      <c r="AE99" s="2">
        <f>AB99/AA99</f>
        <v>0.97086709603280019</v>
      </c>
      <c r="AF99" s="2">
        <f>AC99/(AC99-AA99)</f>
        <v>4.9570972075536632</v>
      </c>
      <c r="AG99" s="2">
        <f>4.4+(30-4.4)*AE99</f>
        <v>29.254197658439686</v>
      </c>
      <c r="AH99">
        <f>(AF99*(G99-AD99))/(1000+G99-AF99*(G99-AD99))</f>
        <v>1.7232377133308038E-2</v>
      </c>
      <c r="AI99">
        <f>W99*(30-1.8)/((AG99-AH99*1000)*AA99)</f>
        <v>6.6782529731708026E-3</v>
      </c>
    </row>
    <row r="100" spans="1:35" x14ac:dyDescent="0.3">
      <c r="A100" t="s">
        <v>17</v>
      </c>
      <c r="B100" t="s">
        <v>8</v>
      </c>
      <c r="C100" t="s">
        <v>12</v>
      </c>
      <c r="D100" s="1">
        <v>41721.729166666664</v>
      </c>
      <c r="E100" s="8">
        <v>17.289033050907801</v>
      </c>
      <c r="F100" s="5">
        <v>407.93196886575703</v>
      </c>
      <c r="G100" s="6">
        <v>-10.44788</v>
      </c>
      <c r="H100" s="5">
        <v>398.03078525544402</v>
      </c>
      <c r="I100" s="6">
        <v>-8.8840746666666703</v>
      </c>
      <c r="J100" s="11">
        <v>-31.9</v>
      </c>
      <c r="K100" s="7">
        <v>5.4269535467028601E-3</v>
      </c>
      <c r="L100" s="7">
        <v>1.4727246016264E-2</v>
      </c>
      <c r="M100" s="7">
        <v>3.6460086703300497E-2</v>
      </c>
      <c r="N100" s="7">
        <v>5.9944456443190601E-3</v>
      </c>
      <c r="O100" s="7">
        <v>6.2863309867680099E-3</v>
      </c>
      <c r="P100" s="7">
        <v>0.11614833772182501</v>
      </c>
      <c r="Q100" s="7">
        <v>0.119285926222801</v>
      </c>
      <c r="R100" s="7">
        <v>6.4034528732299796</v>
      </c>
      <c r="S100" s="7">
        <v>6.4099912643432599</v>
      </c>
      <c r="T100" s="7">
        <v>0.163938053577217</v>
      </c>
      <c r="U100">
        <f>H100*R100/(1000*22.4)</f>
        <v>0.11378443640526598</v>
      </c>
      <c r="V100">
        <f>K100/E100</f>
        <v>3.1389572399584864E-4</v>
      </c>
      <c r="W100">
        <f>L100*1000/E100</f>
        <v>0.85182589291716992</v>
      </c>
      <c r="X100">
        <f>T100/101.3</f>
        <v>1.6183420886201087E-3</v>
      </c>
      <c r="Y100">
        <f>V100/(X100*1.6)</f>
        <v>0.12122580811371211</v>
      </c>
      <c r="Z100" s="3">
        <f>P100*1000*22.4/R100</f>
        <v>406.29997853900642</v>
      </c>
      <c r="AA100" s="3">
        <f>Q100*1000*22.4/S100</f>
        <v>416.8499826597664</v>
      </c>
      <c r="AB100" s="3">
        <f>((Y100-0.5*V100)*AA100-W100)/(Y100+0.5*V100)</f>
        <v>408.7543243257403</v>
      </c>
      <c r="AC100" s="3">
        <f>(P100+M100)*1000*22.4/R100</f>
        <v>533.84147190553369</v>
      </c>
      <c r="AD100" s="2">
        <f>(U100*I100+M100*J100)/(U100+M100)</f>
        <v>-14.469387301348508</v>
      </c>
      <c r="AE100" s="2">
        <f>AB100/AA100</f>
        <v>0.98057896444574455</v>
      </c>
      <c r="AF100" s="2">
        <f>AC100/(AC100-AA100)</f>
        <v>4.5630795483257582</v>
      </c>
      <c r="AG100" s="2">
        <f>4.4+(30-4.4)*AE100</f>
        <v>29.502821489811062</v>
      </c>
      <c r="AH100">
        <f>(AF100*(G100-AD100))/(1000+G100-AF100*(G100-AD100))</f>
        <v>1.8894590519079942E-2</v>
      </c>
      <c r="AI100">
        <f>W100*(30-1.8)/((AG100-AH100*1000)*AA100)</f>
        <v>5.4322180061487603E-3</v>
      </c>
    </row>
    <row r="101" spans="1:35" x14ac:dyDescent="0.3">
      <c r="A101" t="s">
        <v>18</v>
      </c>
      <c r="B101" t="s">
        <v>11</v>
      </c>
      <c r="C101" t="s">
        <v>9</v>
      </c>
      <c r="D101" s="1">
        <v>41721.364583333336</v>
      </c>
      <c r="E101" s="8">
        <v>26.196649179276999</v>
      </c>
      <c r="F101" s="5">
        <v>477.29072880453401</v>
      </c>
      <c r="G101" s="6">
        <v>-10.597955000000001</v>
      </c>
      <c r="H101" s="5">
        <v>439.13461532664797</v>
      </c>
      <c r="I101" s="6">
        <v>-9.7775257500000006</v>
      </c>
      <c r="J101" s="11">
        <v>-31.9</v>
      </c>
      <c r="K101" s="7">
        <v>1.5262923203408701E-2</v>
      </c>
      <c r="L101" s="7">
        <v>0.11284687370061899</v>
      </c>
      <c r="M101" s="7">
        <v>7.65050053596497E-2</v>
      </c>
      <c r="N101" s="7">
        <v>6.3081514090299598E-3</v>
      </c>
      <c r="O101" s="7">
        <v>8.1632994115352596E-3</v>
      </c>
      <c r="P101" s="7">
        <v>0.124108046293259</v>
      </c>
      <c r="Q101" s="7">
        <v>0.12783765792846699</v>
      </c>
      <c r="R101" s="7">
        <v>6.5939755439758301</v>
      </c>
      <c r="S101" s="7">
        <v>6.6355309486389196</v>
      </c>
      <c r="T101" s="7">
        <v>0.40909769791515699</v>
      </c>
      <c r="U101">
        <f>H101*R101/(1000*22.4)</f>
        <v>0.12926977294540851</v>
      </c>
      <c r="V101">
        <f>K101/E101</f>
        <v>5.8262883542688042E-4</v>
      </c>
      <c r="W101">
        <f>L101*1000/E101</f>
        <v>4.3076835105264966</v>
      </c>
      <c r="X101">
        <f>T101/101.3</f>
        <v>4.0384767809985888E-3</v>
      </c>
      <c r="Y101">
        <f>V101/(X101*1.6)</f>
        <v>9.0168408013419132E-2</v>
      </c>
      <c r="Z101" s="3">
        <f>P101*1000*22.4/R101</f>
        <v>421.60002238843481</v>
      </c>
      <c r="AA101" s="3">
        <f>Q101*1000*22.4/S101</f>
        <v>431.5500236171809</v>
      </c>
      <c r="AB101" s="3">
        <f>((Y101-0.5*V101)*AA101-W101)/(Y101+0.5*V101)</f>
        <v>381.15060964942427</v>
      </c>
      <c r="AC101" s="3">
        <f>(P101+M101)*1000*22.4/R101</f>
        <v>681.49060108822664</v>
      </c>
      <c r="AD101" s="2">
        <f>(U101*I101+M101*J101)/(U101+M101)</f>
        <v>-18.002440508775173</v>
      </c>
      <c r="AE101" s="2">
        <f>AB101/AA101</f>
        <v>0.88321304319411897</v>
      </c>
      <c r="AF101" s="2">
        <f>AC101/(AC101-AA101)</f>
        <v>2.7266104927167083</v>
      </c>
      <c r="AG101" s="2">
        <f>4.4+(30-4.4)*AE101</f>
        <v>27.010253905769446</v>
      </c>
      <c r="AH101">
        <f>(AF101*(G101-AD101))/(1000+G101-AF101*(G101-AD101))</f>
        <v>2.0830457313781088E-2</v>
      </c>
      <c r="AI101">
        <f>W101*(30-1.8)/((AG101-AH101*1000)*AA101)</f>
        <v>4.5549914998782644E-2</v>
      </c>
    </row>
    <row r="102" spans="1:35" x14ac:dyDescent="0.3">
      <c r="A102" t="s">
        <v>18</v>
      </c>
      <c r="B102" t="s">
        <v>11</v>
      </c>
      <c r="C102" t="s">
        <v>9</v>
      </c>
      <c r="D102" s="1">
        <v>41721.385416666664</v>
      </c>
      <c r="E102" s="8">
        <v>26.196649179276999</v>
      </c>
      <c r="F102" s="5">
        <v>439.62869576793997</v>
      </c>
      <c r="G102" s="6">
        <v>-9.4117855000000006</v>
      </c>
      <c r="H102" s="5">
        <v>432.43758867029698</v>
      </c>
      <c r="I102" s="6">
        <v>-9.4763125000000006</v>
      </c>
      <c r="J102" s="11">
        <v>-31.9</v>
      </c>
      <c r="K102" s="7">
        <v>2.14149001985788E-2</v>
      </c>
      <c r="L102" s="7">
        <v>0.135049343109131</v>
      </c>
      <c r="M102" s="7">
        <v>0.145795658230782</v>
      </c>
      <c r="N102" s="7">
        <v>6.2385634519159803E-3</v>
      </c>
      <c r="O102" s="7">
        <v>7.5746695511043098E-3</v>
      </c>
      <c r="P102" s="7">
        <v>0.120059505105019</v>
      </c>
      <c r="Q102" s="7">
        <v>0.12478205561637901</v>
      </c>
      <c r="R102" s="7">
        <v>6.5818228721618697</v>
      </c>
      <c r="S102" s="7">
        <v>6.6117520332336399</v>
      </c>
      <c r="T102" s="7">
        <v>0.48557769453100402</v>
      </c>
      <c r="U102">
        <f>H102*R102/(1000*22.4)</f>
        <v>0.12706373267378068</v>
      </c>
      <c r="V102">
        <f>K102/E102</f>
        <v>8.1746715207833419E-4</v>
      </c>
      <c r="W102">
        <f>L102*1000/E102</f>
        <v>5.1552144010831169</v>
      </c>
      <c r="X102">
        <f>T102/101.3</f>
        <v>4.7934619400888849E-3</v>
      </c>
      <c r="Y102">
        <f>V102/(X102*1.6)</f>
        <v>0.10658621606568654</v>
      </c>
      <c r="Z102" s="3">
        <f>P102*1000*22.4/R102</f>
        <v>408.600013489741</v>
      </c>
      <c r="AA102" s="3">
        <f>Q102*1000*22.4/S102</f>
        <v>422.74998090632698</v>
      </c>
      <c r="AB102" s="3">
        <f>((Y102-0.5*V102)*AA102-W102)/(Y102+0.5*V102)</f>
        <v>371.33822135659784</v>
      </c>
      <c r="AC102" s="3">
        <f>(P102+M102)*1000*22.4/R102</f>
        <v>904.78819840466304</v>
      </c>
      <c r="AD102" s="2">
        <f>(U102*I102+M102*J102)/(U102+M102)</f>
        <v>-21.457854598242623</v>
      </c>
      <c r="AE102" s="2">
        <f>AB102/AA102</f>
        <v>0.87838731668418224</v>
      </c>
      <c r="AF102" s="2">
        <f>AC102/(AC102-AA102)</f>
        <v>1.8770051119604148</v>
      </c>
      <c r="AG102" s="2">
        <f>4.4+(30-4.4)*AE102</f>
        <v>26.886715307115068</v>
      </c>
      <c r="AH102">
        <f>(AF102*(G102-AD102))/(1000+G102-AF102*(G102-AD102))</f>
        <v>2.3358527489858016E-2</v>
      </c>
      <c r="AI102">
        <f>W102*(30-1.8)/((AG102-AH102*1000)*AA102)</f>
        <v>9.7467661776850512E-2</v>
      </c>
    </row>
    <row r="103" spans="1:35" x14ac:dyDescent="0.3">
      <c r="A103" t="s">
        <v>18</v>
      </c>
      <c r="B103" t="s">
        <v>11</v>
      </c>
      <c r="C103" t="s">
        <v>9</v>
      </c>
      <c r="D103" s="1">
        <v>41721.395833333336</v>
      </c>
      <c r="E103" s="8">
        <v>26.196649179276999</v>
      </c>
      <c r="F103" s="5">
        <v>435.94748943324697</v>
      </c>
      <c r="G103" s="6">
        <v>-9.7164830000000002</v>
      </c>
      <c r="H103" s="5">
        <v>422.59585501945901</v>
      </c>
      <c r="I103" s="6">
        <v>-9.5079133333333292</v>
      </c>
      <c r="J103" s="11">
        <v>-31.9</v>
      </c>
      <c r="K103" s="7">
        <v>2.25476417690516E-2</v>
      </c>
      <c r="L103" s="7">
        <v>0.14299450814723999</v>
      </c>
      <c r="M103" s="7">
        <v>0.119943097233772</v>
      </c>
      <c r="N103" s="7">
        <v>6.3548833131790196E-3</v>
      </c>
      <c r="O103" s="7">
        <v>8.1455977633595501E-3</v>
      </c>
      <c r="P103" s="7">
        <v>0.11885666847229</v>
      </c>
      <c r="Q103" s="7">
        <v>0.123567163944244</v>
      </c>
      <c r="R103" s="7">
        <v>6.5721778869628897</v>
      </c>
      <c r="S103" s="7">
        <v>6.6122899055481001</v>
      </c>
      <c r="T103" s="7">
        <v>0.55068162525436204</v>
      </c>
      <c r="U103">
        <f>H103*R103/(1000*22.4)</f>
        <v>0.1239899613161189</v>
      </c>
      <c r="V103">
        <f>K103/E103</f>
        <v>8.6070709329069586E-4</v>
      </c>
      <c r="W103">
        <f>L103*1000/E103</f>
        <v>5.4585037639224705</v>
      </c>
      <c r="X103">
        <f>T103/101.3</f>
        <v>5.4361463499937026E-3</v>
      </c>
      <c r="Y103">
        <f>V103/(X103*1.6)</f>
        <v>9.8956484736160227E-2</v>
      </c>
      <c r="Z103" s="3">
        <f>P103*1000*22.4/R103</f>
        <v>405.1000170066348</v>
      </c>
      <c r="AA103" s="3">
        <f>Q103*1000*22.4/S103</f>
        <v>418.59998758200709</v>
      </c>
      <c r="AB103" s="3">
        <f>((Y103-0.5*V103)*AA103-W103)/(Y103+0.5*V103)</f>
        <v>360.05304270457475</v>
      </c>
      <c r="AC103" s="3">
        <f>(P103+M103)*1000*22.4/R103</f>
        <v>813.90291678299366</v>
      </c>
      <c r="AD103" s="2">
        <f>(U103*I103+M103*J103)/(U103+M103)</f>
        <v>-20.518213635773627</v>
      </c>
      <c r="AE103" s="2">
        <f>AB103/AA103</f>
        <v>0.86013629571366745</v>
      </c>
      <c r="AF103" s="2">
        <f>AC103/(AC103-AA103)</f>
        <v>2.0589346970641227</v>
      </c>
      <c r="AG103" s="2">
        <f>4.4+(30-4.4)*AE103</f>
        <v>26.419489170269891</v>
      </c>
      <c r="AH103">
        <f>(AF103*(G103-AD103))/(1000+G103-AF103*(G103-AD103))</f>
        <v>2.2974235079465243E-2</v>
      </c>
      <c r="AI103">
        <f>W103*(30-1.8)/((AG103-AH103*1000)*AA103)</f>
        <v>0.10673386943786888</v>
      </c>
    </row>
    <row r="104" spans="1:35" x14ac:dyDescent="0.3">
      <c r="A104" t="s">
        <v>18</v>
      </c>
      <c r="B104" t="s">
        <v>11</v>
      </c>
      <c r="C104" t="s">
        <v>9</v>
      </c>
      <c r="D104" s="1">
        <v>41721.40625</v>
      </c>
      <c r="E104" s="8">
        <v>26.196649179276999</v>
      </c>
      <c r="F104" s="5">
        <v>424.58827969575799</v>
      </c>
      <c r="G104" s="6">
        <v>-10.0107415</v>
      </c>
      <c r="H104" s="5">
        <v>416.64985581656998</v>
      </c>
      <c r="I104" s="6">
        <v>-9.4327194999999993</v>
      </c>
      <c r="J104" s="11">
        <v>-31.9</v>
      </c>
      <c r="K104" s="7">
        <v>2.6893362402916E-2</v>
      </c>
      <c r="L104" s="7">
        <v>0.16394419968128199</v>
      </c>
      <c r="M104" s="7">
        <v>0.146355345845222</v>
      </c>
      <c r="N104" s="7">
        <v>6.4064450562000301E-3</v>
      </c>
      <c r="O104" s="7">
        <v>7.9571204259991594E-3</v>
      </c>
      <c r="P104" s="7">
        <v>0.116659313440323</v>
      </c>
      <c r="Q104" s="7">
        <v>0.120546594262123</v>
      </c>
      <c r="R104" s="7">
        <v>6.5641012191772496</v>
      </c>
      <c r="S104" s="7">
        <v>6.5988359451293901</v>
      </c>
      <c r="T104" s="7">
        <v>0.61368430080925995</v>
      </c>
      <c r="U104">
        <f>H104*R104/(1000*22.4)</f>
        <v>0.12209517082748091</v>
      </c>
      <c r="V104">
        <f>K104/E104</f>
        <v>1.0265955091764232E-3</v>
      </c>
      <c r="W104">
        <f>L104*1000/E104</f>
        <v>6.2582125889203777</v>
      </c>
      <c r="X104">
        <f>T104/101.3</f>
        <v>6.058087865836722E-3</v>
      </c>
      <c r="Y104">
        <f>V104/(X104*1.6)</f>
        <v>0.10591166840836928</v>
      </c>
      <c r="Z104" s="3">
        <f>P104*1000*22.4/R104</f>
        <v>398.09998868219344</v>
      </c>
      <c r="AA104" s="3">
        <f>Q104*1000*22.4/S104</f>
        <v>409.20000647456743</v>
      </c>
      <c r="AB104" s="3">
        <f>((Y104-0.5*V104)*AA104-W104)/(Y104+0.5*V104)</f>
        <v>346.44879575117051</v>
      </c>
      <c r="AC104" s="3">
        <f>(P104+M104)*1000*22.4/R104</f>
        <v>897.53770870929031</v>
      </c>
      <c r="AD104" s="2">
        <f>(U104*I104+M104*J104)/(U104+M104)</f>
        <v>-21.681556449671884</v>
      </c>
      <c r="AE104" s="2">
        <f>AB104/AA104</f>
        <v>0.84664904757938453</v>
      </c>
      <c r="AF104" s="2">
        <f>AC104/(AC104-AA104)</f>
        <v>1.8379447349692501</v>
      </c>
      <c r="AG104" s="2">
        <f>4.4+(30-4.4)*AE104</f>
        <v>26.074215618032248</v>
      </c>
      <c r="AH104">
        <f>(AF104*(G104-AD104))/(1000+G104-AF104*(G104-AD104))</f>
        <v>2.2147083487727138E-2</v>
      </c>
      <c r="AI104">
        <f>W104*(30-1.8)/((AG104-AH104*1000)*AA104)</f>
        <v>0.10982172846320752</v>
      </c>
    </row>
    <row r="105" spans="1:35" x14ac:dyDescent="0.3">
      <c r="A105" t="s">
        <v>18</v>
      </c>
      <c r="B105" t="s">
        <v>11</v>
      </c>
      <c r="C105" t="s">
        <v>9</v>
      </c>
      <c r="D105" s="1">
        <v>41721.427083333336</v>
      </c>
      <c r="E105" s="8">
        <v>26.196649179276999</v>
      </c>
      <c r="F105" s="5">
        <v>425.15256013504001</v>
      </c>
      <c r="G105" s="6">
        <v>-11.001996666666701</v>
      </c>
      <c r="H105" s="5">
        <v>407.11190869722498</v>
      </c>
      <c r="I105" s="6">
        <v>-9.1088795000000005</v>
      </c>
      <c r="J105" s="11">
        <v>-31.9</v>
      </c>
      <c r="K105" s="7">
        <v>3.6007501184940303E-2</v>
      </c>
      <c r="L105" s="7">
        <v>0.17206740379333499</v>
      </c>
      <c r="M105" s="7">
        <v>0.17471429705619801</v>
      </c>
      <c r="N105" s="7">
        <v>6.4714839681983003E-3</v>
      </c>
      <c r="O105" s="7">
        <v>7.8965006396174396E-3</v>
      </c>
      <c r="P105" s="7">
        <v>0.11552844196558</v>
      </c>
      <c r="Q105" s="7">
        <v>0.11817535012960401</v>
      </c>
      <c r="R105" s="7">
        <v>6.5398964881896999</v>
      </c>
      <c r="S105" s="7">
        <v>6.57181692123413</v>
      </c>
      <c r="T105" s="7">
        <v>0.84685200752307599</v>
      </c>
      <c r="U105">
        <f>H105*R105/(1000*22.4)</f>
        <v>0.118860256338803</v>
      </c>
      <c r="V105">
        <f>K105/E105</f>
        <v>1.3745078974995103E-3</v>
      </c>
      <c r="W105">
        <f>L105*1000/E105</f>
        <v>6.5682982054609429</v>
      </c>
      <c r="X105">
        <f>T105/101.3</f>
        <v>8.35984212757232E-3</v>
      </c>
      <c r="Y105">
        <f>V105/(X105*1.6)</f>
        <v>0.10276120324136613</v>
      </c>
      <c r="Z105" s="3">
        <f>P105*1000*22.4/R105</f>
        <v>395.70000912129535</v>
      </c>
      <c r="AA105" s="3">
        <f>Q105*1000*22.4/S105</f>
        <v>402.79999802642436</v>
      </c>
      <c r="AB105" s="3">
        <f>((Y105-0.5*V105)*AA105-W105)/(Y105+0.5*V105)</f>
        <v>333.95460219057884</v>
      </c>
      <c r="AC105" s="3">
        <f>(P105+M105)*1000*22.4/R105</f>
        <v>994.11930537871262</v>
      </c>
      <c r="AD105" s="2">
        <f>(U105*I105+M105*J105)/(U105+M105)</f>
        <v>-22.672502611172579</v>
      </c>
      <c r="AE105" s="2">
        <f>AB105/AA105</f>
        <v>0.82908292906364622</v>
      </c>
      <c r="AF105" s="2">
        <f>AC105/(AC105-AA105)</f>
        <v>1.6811886454883667</v>
      </c>
      <c r="AG105" s="2">
        <f>4.4+(30-4.4)*AE105</f>
        <v>25.624522984029348</v>
      </c>
      <c r="AH105">
        <f>(AF105*(G105-AD105))/(1000+G105-AF105*(G105-AD105))</f>
        <v>2.0240121534117174E-2</v>
      </c>
      <c r="AI105">
        <f>W105*(30-1.8)/((AG105-AH105*1000)*AA105)</f>
        <v>8.5403383702030919E-2</v>
      </c>
    </row>
    <row r="106" spans="1:35" x14ac:dyDescent="0.3">
      <c r="A106" t="s">
        <v>18</v>
      </c>
      <c r="B106" t="s">
        <v>11</v>
      </c>
      <c r="C106" t="s">
        <v>9</v>
      </c>
      <c r="D106" s="1">
        <v>41721.458333333336</v>
      </c>
      <c r="E106" s="8">
        <v>26.196649179276999</v>
      </c>
      <c r="F106" s="5">
        <v>405.13634502541998</v>
      </c>
      <c r="G106" s="6">
        <v>-11.724375</v>
      </c>
      <c r="H106" s="5">
        <v>396.52286270254302</v>
      </c>
      <c r="I106" s="6">
        <v>-8.81417933333333</v>
      </c>
      <c r="J106" s="11">
        <v>-31.9</v>
      </c>
      <c r="K106" s="7">
        <v>2.9031675308942798E-2</v>
      </c>
      <c r="L106" s="7">
        <v>0.182575687766075</v>
      </c>
      <c r="M106" s="7">
        <v>0.17513607442379001</v>
      </c>
      <c r="N106" s="7">
        <v>6.1257942579686598E-3</v>
      </c>
      <c r="O106" s="7">
        <v>7.4878577142953899E-3</v>
      </c>
      <c r="P106" s="7">
        <v>0.11517350375652299</v>
      </c>
      <c r="Q106" s="7">
        <v>0.11690055578947101</v>
      </c>
      <c r="R106" s="7">
        <v>6.55792188644409</v>
      </c>
      <c r="S106" s="7">
        <v>6.5884323120117196</v>
      </c>
      <c r="T106" s="7">
        <v>1.1145345181600901</v>
      </c>
      <c r="U106">
        <f>H106*R106/(1000*22.4)</f>
        <v>0.11608776606216394</v>
      </c>
      <c r="V106">
        <f>K106/E106</f>
        <v>1.1082209449866764E-3</v>
      </c>
      <c r="W106">
        <f>L106*1000/E106</f>
        <v>6.9694290486014703</v>
      </c>
      <c r="X106">
        <f>T106/101.3</f>
        <v>1.1002315085489538E-2</v>
      </c>
      <c r="Y106">
        <f>V106/(X106*1.6)</f>
        <v>6.2953849733876674E-2</v>
      </c>
      <c r="Z106" s="3">
        <f>P106*1000*22.4/R106</f>
        <v>393.4000021377214</v>
      </c>
      <c r="AA106" s="3">
        <f>Q106*1000*22.4/S106</f>
        <v>397.45000413984559</v>
      </c>
      <c r="AB106" s="3">
        <f>((Y106-0.5*V106)*AA106-W106)/(Y106+0.5*V106)</f>
        <v>280.77342621645232</v>
      </c>
      <c r="AC106" s="3">
        <f>(P106+M106)*1000*22.4/R106</f>
        <v>991.61512806080475</v>
      </c>
      <c r="AD106" s="2">
        <f>(U106*I106+M106*J106)/(U106+M106)</f>
        <v>-22.697520750934782</v>
      </c>
      <c r="AE106" s="2">
        <f>AB106/AA106</f>
        <v>0.70643709470854654</v>
      </c>
      <c r="AF106" s="2">
        <f>AC106/(AC106-AA106)</f>
        <v>1.6689217999148631</v>
      </c>
      <c r="AG106" s="2">
        <f>4.4+(30-4.4)*AE106</f>
        <v>22.484789624538791</v>
      </c>
      <c r="AH106">
        <f>(AF106*(G106-AD106))/(1000+G106-AF106*(G106-AD106))</f>
        <v>1.8880447316053664E-2</v>
      </c>
      <c r="AI106">
        <f>W106*(30-1.8)/((AG106-AH106*1000)*AA106)</f>
        <v>0.13719483886243852</v>
      </c>
    </row>
    <row r="107" spans="1:35" x14ac:dyDescent="0.3">
      <c r="A107" t="s">
        <v>18</v>
      </c>
      <c r="B107" t="s">
        <v>11</v>
      </c>
      <c r="C107" t="s">
        <v>9</v>
      </c>
      <c r="D107" s="1">
        <v>41721.46875</v>
      </c>
      <c r="E107" s="8">
        <v>26.196649179276999</v>
      </c>
      <c r="F107" s="5">
        <v>403.15118361031301</v>
      </c>
      <c r="G107" s="6">
        <v>-12.0497033333333</v>
      </c>
      <c r="H107" s="5">
        <v>398.00730696836303</v>
      </c>
      <c r="I107" s="6">
        <v>-8.9332980000000006</v>
      </c>
      <c r="J107" s="11">
        <v>-31.9</v>
      </c>
      <c r="K107" s="7">
        <v>3.9276298135519E-2</v>
      </c>
      <c r="L107" s="7">
        <v>0.16230221092701</v>
      </c>
      <c r="M107" s="7">
        <v>0.173167139291763</v>
      </c>
      <c r="N107" s="7">
        <v>6.6049941815435904E-3</v>
      </c>
      <c r="O107" s="7">
        <v>7.8958366066217405E-3</v>
      </c>
      <c r="P107" s="7">
        <v>0.115126930177212</v>
      </c>
      <c r="Q107" s="7">
        <v>0.116825193166733</v>
      </c>
      <c r="R107" s="7">
        <v>6.5552701950073198</v>
      </c>
      <c r="S107" s="7">
        <v>6.5841851234436</v>
      </c>
      <c r="T107" s="7">
        <v>1.10093300425865</v>
      </c>
      <c r="U107">
        <f>H107*R107/(1000*22.4)</f>
        <v>0.11647524271271605</v>
      </c>
      <c r="V107">
        <f>K107/E107</f>
        <v>1.4992870983892371E-3</v>
      </c>
      <c r="W107">
        <f>L107*1000/E107</f>
        <v>6.1955332461145467</v>
      </c>
      <c r="X107">
        <f>T107/101.3</f>
        <v>1.0868045451714216E-2</v>
      </c>
      <c r="Y107">
        <f>V107/(X107*1.6)</f>
        <v>8.6221063452165778E-2</v>
      </c>
      <c r="Z107" s="3">
        <f>P107*1000*22.4/R107</f>
        <v>393.39999103830525</v>
      </c>
      <c r="AA107" s="3">
        <f>Q107*1000*22.4/S107</f>
        <v>397.44999234865986</v>
      </c>
      <c r="AB107" s="3">
        <f>((Y107-0.5*V107)*AA107-W107)/(Y107+0.5*V107)</f>
        <v>319.36134473318674</v>
      </c>
      <c r="AC107" s="3">
        <f>(P107+M107)*1000*22.4/R107</f>
        <v>985.12905860439957</v>
      </c>
      <c r="AD107" s="2">
        <f>(U107*I107+M107*J107)/(U107+M107)</f>
        <v>-22.664292948953673</v>
      </c>
      <c r="AE107" s="2">
        <f>AB107/AA107</f>
        <v>0.80352585452569225</v>
      </c>
      <c r="AF107" s="2">
        <f>AC107/(AC107-AA107)</f>
        <v>1.6763044919753904</v>
      </c>
      <c r="AG107" s="2">
        <f>4.4+(30-4.4)*AE107</f>
        <v>24.970261875857723</v>
      </c>
      <c r="AH107">
        <f>(AF107*(G107-AD107))/(1000+G107-AF107*(G107-AD107))</f>
        <v>1.8340623244967508E-2</v>
      </c>
      <c r="AI107">
        <f>W107*(30-1.8)/((AG107-AH107*1000)*AA107)</f>
        <v>6.6306400223379539E-2</v>
      </c>
    </row>
    <row r="108" spans="1:35" x14ac:dyDescent="0.3">
      <c r="A108" t="s">
        <v>18</v>
      </c>
      <c r="B108" t="s">
        <v>11</v>
      </c>
      <c r="C108" t="s">
        <v>9</v>
      </c>
      <c r="D108" s="1">
        <v>41721.489583333336</v>
      </c>
      <c r="E108" s="8">
        <v>26.196649179276999</v>
      </c>
      <c r="F108" s="5">
        <v>402.30106270388302</v>
      </c>
      <c r="G108" s="6">
        <v>-12.5249666666667</v>
      </c>
      <c r="H108" s="5">
        <v>395.74379592602298</v>
      </c>
      <c r="I108" s="6">
        <v>-8.9554633333333307</v>
      </c>
      <c r="J108" s="11">
        <v>-31.9</v>
      </c>
      <c r="K108" s="7">
        <v>2.8799042105674699E-2</v>
      </c>
      <c r="L108" s="7">
        <v>0.13435694575309801</v>
      </c>
      <c r="M108" s="7">
        <v>0.12870550155639601</v>
      </c>
      <c r="N108" s="7">
        <v>6.3586519099772002E-3</v>
      </c>
      <c r="O108" s="7">
        <v>7.6028052717447298E-3</v>
      </c>
      <c r="P108" s="7">
        <v>0.115264147520065</v>
      </c>
      <c r="Q108" s="7">
        <v>0.11904129385948201</v>
      </c>
      <c r="R108" s="7">
        <v>6.5447831153869602</v>
      </c>
      <c r="S108" s="7">
        <v>6.5726518630981401</v>
      </c>
      <c r="T108" s="7">
        <v>1.11991414505757</v>
      </c>
      <c r="U108">
        <f>H108*R108/(1000*22.4)</f>
        <v>0.11562755864266866</v>
      </c>
      <c r="V108">
        <f>K108/E108</f>
        <v>1.0993406793589591E-3</v>
      </c>
      <c r="W108">
        <f>L108*1000/E108</f>
        <v>5.1287836407482912</v>
      </c>
      <c r="X108">
        <f>T108/101.3</f>
        <v>1.1055420977863476E-2</v>
      </c>
      <c r="Y108">
        <f>V108/(X108*1.6)</f>
        <v>6.2149413032314325E-2</v>
      </c>
      <c r="Z108" s="3">
        <f>P108*1000*22.4/R108</f>
        <v>394.49999471782348</v>
      </c>
      <c r="AA108" s="3">
        <f>Q108*1000*22.4/S108</f>
        <v>405.70001849991201</v>
      </c>
      <c r="AB108" s="3">
        <f>((Y108-0.5*V108)*AA108-W108)/(Y108+0.5*V108)</f>
        <v>316.78665844922818</v>
      </c>
      <c r="AC108" s="3">
        <f>(P108+M108)*1000*22.4/R108</f>
        <v>835.0040089891678</v>
      </c>
      <c r="AD108" s="2">
        <f>(U108*I108+M108*J108)/(U108+M108)</f>
        <v>-21.041785574197878</v>
      </c>
      <c r="AE108" s="2">
        <f>AB108/AA108</f>
        <v>0.78083964506720105</v>
      </c>
      <c r="AF108" s="2">
        <f>AC108/(AC108-AA108)</f>
        <v>1.9450180466236906</v>
      </c>
      <c r="AG108" s="2">
        <f>4.4+(30-4.4)*AE108</f>
        <v>24.389494913720348</v>
      </c>
      <c r="AH108">
        <f>(AF108*(G108-AD108))/(1000+G108-AF108*(G108-AD108))</f>
        <v>1.7061696922408578E-2</v>
      </c>
      <c r="AI108">
        <f>W108*(30-1.8)/((AG108-AH108*1000)*AA108)</f>
        <v>4.8650238199715666E-2</v>
      </c>
    </row>
    <row r="109" spans="1:35" x14ac:dyDescent="0.3">
      <c r="A109" t="s">
        <v>18</v>
      </c>
      <c r="B109" t="s">
        <v>11</v>
      </c>
      <c r="C109" t="s">
        <v>9</v>
      </c>
      <c r="D109" s="1">
        <v>41721.5</v>
      </c>
      <c r="E109" s="8">
        <v>26.196649179276999</v>
      </c>
      <c r="F109" s="5">
        <v>402.787809969254</v>
      </c>
      <c r="G109" s="6">
        <v>-12.7016425</v>
      </c>
      <c r="H109" s="5">
        <v>395.16828793481102</v>
      </c>
      <c r="I109" s="6">
        <v>-8.9270402499999992</v>
      </c>
      <c r="J109" s="11">
        <v>-31.9</v>
      </c>
      <c r="K109" s="7">
        <v>2.7411706745624501E-2</v>
      </c>
      <c r="L109" s="7">
        <v>0.146458640694618</v>
      </c>
      <c r="M109" s="7">
        <v>0.14999887347221399</v>
      </c>
      <c r="N109" s="7">
        <v>6.5583032555878197E-3</v>
      </c>
      <c r="O109" s="7">
        <v>7.7345767058432102E-3</v>
      </c>
      <c r="P109" s="7">
        <v>0.114840298891068</v>
      </c>
      <c r="Q109" s="7">
        <v>0.118380531668663</v>
      </c>
      <c r="R109" s="7">
        <v>6.5389494895935103</v>
      </c>
      <c r="S109" s="7">
        <v>6.5652980804443404</v>
      </c>
      <c r="T109" s="7">
        <v>1.17095321865583</v>
      </c>
      <c r="U109">
        <f>H109*R109/(1000*22.4)</f>
        <v>0.11535649440602117</v>
      </c>
      <c r="V109">
        <f>K109/E109</f>
        <v>1.0463821749885738E-3</v>
      </c>
      <c r="W109">
        <f>L109*1000/E109</f>
        <v>5.5907394755843391</v>
      </c>
      <c r="X109">
        <f>T109/101.3</f>
        <v>1.1559261783374433E-2</v>
      </c>
      <c r="Y109">
        <f>V109/(X109*1.6)</f>
        <v>5.6577043726830721E-2</v>
      </c>
      <c r="Z109" s="3">
        <f>P109*1000*22.4/R109</f>
        <v>393.39999479332818</v>
      </c>
      <c r="AA109" s="3">
        <f>Q109*1000*22.4/S109</f>
        <v>403.9000022370015</v>
      </c>
      <c r="AB109" s="3">
        <f>((Y109-0.5*V109)*AA109-W109)/(Y109+0.5*V109)</f>
        <v>298.58741888323954</v>
      </c>
      <c r="AC109" s="3">
        <f>(P109+M109)*1000*22.4/R109</f>
        <v>907.2401416127625</v>
      </c>
      <c r="AD109" s="2">
        <f>(U109*I109+M109*J109)/(U109+M109)</f>
        <v>-21.913090279346903</v>
      </c>
      <c r="AE109" s="2">
        <f>AB109/AA109</f>
        <v>0.7392607507539295</v>
      </c>
      <c r="AF109" s="2">
        <f>AC109/(AC109-AA109)</f>
        <v>1.8024394850327565</v>
      </c>
      <c r="AG109" s="2">
        <f>4.4+(30-4.4)*AE109</f>
        <v>23.325075219300594</v>
      </c>
      <c r="AH109">
        <f>(AF109*(G109-AD109))/(1000+G109-AF109*(G109-AD109))</f>
        <v>1.7104314328736429E-2</v>
      </c>
      <c r="AI109">
        <f>W109*(30-1.8)/((AG109-AH109*1000)*AA109)</f>
        <v>6.2748160555757118E-2</v>
      </c>
    </row>
    <row r="110" spans="1:35" x14ac:dyDescent="0.3">
      <c r="A110" t="s">
        <v>18</v>
      </c>
      <c r="B110" t="s">
        <v>11</v>
      </c>
      <c r="C110" t="s">
        <v>9</v>
      </c>
      <c r="D110" s="1">
        <v>41721.53125</v>
      </c>
      <c r="E110" s="8">
        <v>26.196649179276999</v>
      </c>
      <c r="F110" s="5">
        <v>404.963965195024</v>
      </c>
      <c r="G110" s="6">
        <v>-12.485290000000001</v>
      </c>
      <c r="H110" s="5">
        <v>397.00120002143501</v>
      </c>
      <c r="I110" s="6">
        <v>-8.7326173333333301</v>
      </c>
      <c r="J110" s="11">
        <v>-31.9</v>
      </c>
      <c r="K110" s="7">
        <v>3.1341917812824201E-2</v>
      </c>
      <c r="L110" s="7">
        <v>0.13648135960102101</v>
      </c>
      <c r="M110" s="7">
        <v>0.16566973924636799</v>
      </c>
      <c r="N110" s="7">
        <v>6.5299388952553298E-3</v>
      </c>
      <c r="O110" s="7">
        <v>7.7527752146124796E-3</v>
      </c>
      <c r="P110" s="7">
        <v>0.11350080370903</v>
      </c>
      <c r="Q110" s="7">
        <v>0.118070140480995</v>
      </c>
      <c r="R110" s="7">
        <v>6.5206923484802202</v>
      </c>
      <c r="S110" s="7">
        <v>6.5480837821960396</v>
      </c>
      <c r="T110" s="7">
        <v>1.3712551704436899</v>
      </c>
      <c r="U110">
        <f>H110*R110/(1000*22.4)</f>
        <v>0.11556797711237664</v>
      </c>
      <c r="V110">
        <f>K110/E110</f>
        <v>1.1964094185609583E-3</v>
      </c>
      <c r="W110">
        <f>L110*1000/E110</f>
        <v>5.2098785103014364</v>
      </c>
      <c r="X110">
        <f>T110/101.3</f>
        <v>1.3536576213659328E-2</v>
      </c>
      <c r="Y110">
        <f>V110/(X110*1.6)</f>
        <v>5.5239661403159106E-2</v>
      </c>
      <c r="Z110" s="3">
        <f>P110*1000*22.4/R110</f>
        <v>389.90000865089638</v>
      </c>
      <c r="AA110" s="3">
        <f>Q110*1000*22.4/S110</f>
        <v>403.90001636284921</v>
      </c>
      <c r="AB110" s="3">
        <f>((Y110-0.5*V110)*AA110-W110)/(Y110+0.5*V110)</f>
        <v>301.94217501965073</v>
      </c>
      <c r="AC110" s="3">
        <f>(P110+M110)*1000*22.4/R110</f>
        <v>959.01168587694553</v>
      </c>
      <c r="AD110" s="2">
        <f>(U110*I110+M110*J110)/(U110+M110)</f>
        <v>-22.37991292049988</v>
      </c>
      <c r="AE110" s="2">
        <f>AB110/AA110</f>
        <v>0.74756663230336873</v>
      </c>
      <c r="AF110" s="2">
        <f>AC110/(AC110-AA110)</f>
        <v>1.7276013792259013</v>
      </c>
      <c r="AG110" s="2">
        <f>4.4+(30-4.4)*AE110</f>
        <v>23.537705786966242</v>
      </c>
      <c r="AH110">
        <f>(AF110*(G110-AD110))/(1000+G110-AF110*(G110-AD110))</f>
        <v>1.7615002851532075E-2</v>
      </c>
      <c r="AI110">
        <f>W110*(30-1.8)/((AG110-AH110*1000)*AA110)</f>
        <v>6.1416191717988934E-2</v>
      </c>
    </row>
    <row r="111" spans="1:35" x14ac:dyDescent="0.3">
      <c r="A111" t="s">
        <v>18</v>
      </c>
      <c r="B111" t="s">
        <v>11</v>
      </c>
      <c r="C111" t="s">
        <v>9</v>
      </c>
      <c r="D111" s="1">
        <v>41721.541666666664</v>
      </c>
      <c r="E111" s="8">
        <v>26.196649179276999</v>
      </c>
      <c r="F111" s="5">
        <v>406.77855886903899</v>
      </c>
      <c r="G111" s="6">
        <v>-12.7409275</v>
      </c>
      <c r="H111" s="5">
        <v>396.03788080501602</v>
      </c>
      <c r="I111" s="6">
        <v>-8.9357352500000005</v>
      </c>
      <c r="J111" s="11">
        <v>-31.9</v>
      </c>
      <c r="K111" s="7">
        <v>1.6058562323451001E-2</v>
      </c>
      <c r="L111" s="7">
        <v>3.8733392953872701E-2</v>
      </c>
      <c r="M111" s="7">
        <v>4.4083703309297603E-2</v>
      </c>
      <c r="N111" s="7">
        <v>6.3444157131016298E-3</v>
      </c>
      <c r="O111" s="7">
        <v>7.8056738711893602E-3</v>
      </c>
      <c r="P111" s="7">
        <v>0.11367205530405</v>
      </c>
      <c r="Q111" s="7">
        <v>0.119022369384766</v>
      </c>
      <c r="R111" s="7">
        <v>6.4922337532043501</v>
      </c>
      <c r="S111" s="7">
        <v>6.5249657630920401</v>
      </c>
      <c r="T111" s="7">
        <v>1.0711880656212001</v>
      </c>
      <c r="U111">
        <f>H111*R111/(1000*22.4)</f>
        <v>0.11478439720133242</v>
      </c>
      <c r="V111">
        <f>K111/E111</f>
        <v>6.130006251392721E-4</v>
      </c>
      <c r="W111">
        <f>L111*1000/E111</f>
        <v>1.4785628760686296</v>
      </c>
      <c r="X111">
        <f>T111/101.3</f>
        <v>1.057441328352616E-2</v>
      </c>
      <c r="Y111">
        <f>V111/(X111*1.6)</f>
        <v>3.623136153652276E-2</v>
      </c>
      <c r="Z111" s="3">
        <f>P111*1000*22.4/R111</f>
        <v>392.19999396262864</v>
      </c>
      <c r="AA111" s="3">
        <f>Q111*1000*22.4/S111</f>
        <v>408.60000971949171</v>
      </c>
      <c r="AB111" s="3">
        <f>((Y111-0.5*V111)*AA111-W111)/(Y111+0.5*V111)</f>
        <v>361.2782768660532</v>
      </c>
      <c r="AC111" s="3">
        <f>(P111+M111)*1000*22.4/R111</f>
        <v>544.30094899076232</v>
      </c>
      <c r="AD111" s="2">
        <f>(U111*I111+M111*J111)/(U111+M111)</f>
        <v>-15.308001492885078</v>
      </c>
      <c r="AE111" s="2">
        <f>AB111/AA111</f>
        <v>0.88418567859084152</v>
      </c>
      <c r="AF111" s="2">
        <f>AC111/(AC111-AA111)</f>
        <v>4.0110330253697573</v>
      </c>
      <c r="AG111" s="2">
        <f>4.4+(30-4.4)*AE111</f>
        <v>27.035153371925546</v>
      </c>
      <c r="AH111">
        <f>(AF111*(G111-AD111))/(1000+G111-AF111*(G111-AD111))</f>
        <v>1.0539420959881323E-2</v>
      </c>
      <c r="AI111">
        <f>W111*(30-1.8)/((AG111-AH111*1000)*AA111)</f>
        <v>6.1861284045782771E-3</v>
      </c>
    </row>
    <row r="112" spans="1:35" x14ac:dyDescent="0.3">
      <c r="A112" t="s">
        <v>18</v>
      </c>
      <c r="B112" t="s">
        <v>11</v>
      </c>
      <c r="C112" t="s">
        <v>9</v>
      </c>
      <c r="D112" s="1">
        <v>41721.59375</v>
      </c>
      <c r="E112" s="8">
        <v>26.196649179276999</v>
      </c>
      <c r="F112" s="5">
        <v>410.62551544320098</v>
      </c>
      <c r="G112" s="6">
        <v>-11.997657500000001</v>
      </c>
      <c r="H112" s="5">
        <v>400.28039180716598</v>
      </c>
      <c r="I112" s="6">
        <v>-9.0150222499999995</v>
      </c>
      <c r="J112" s="11">
        <v>-31.9</v>
      </c>
      <c r="K112" s="7">
        <v>1.51950707659125E-2</v>
      </c>
      <c r="L112" s="7">
        <v>9.1799378395080594E-2</v>
      </c>
      <c r="M112" s="7">
        <v>0.104764431715012</v>
      </c>
      <c r="N112" s="7">
        <v>6.8268720060586903E-3</v>
      </c>
      <c r="O112" s="7">
        <v>8.4324348717927898E-3</v>
      </c>
      <c r="P112" s="7">
        <v>0.113105118274689</v>
      </c>
      <c r="Q112" s="7">
        <v>0.116641663014889</v>
      </c>
      <c r="R112" s="7">
        <v>6.4796795845031703</v>
      </c>
      <c r="S112" s="7">
        <v>6.5156440734863299</v>
      </c>
      <c r="T112" s="7">
        <v>0.49297265132238799</v>
      </c>
      <c r="U112">
        <f>H112*R112/(1000*22.4)</f>
        <v>0.11578967334240284</v>
      </c>
      <c r="V112">
        <f>K112/E112</f>
        <v>5.800387164757179E-4</v>
      </c>
      <c r="W112">
        <f>L112*1000/E112</f>
        <v>3.5042412396658342</v>
      </c>
      <c r="X112">
        <f>T112/101.3</f>
        <v>4.8664625007145907E-3</v>
      </c>
      <c r="Y112">
        <f>V112/(X112*1.6)</f>
        <v>7.4494398702155962E-2</v>
      </c>
      <c r="Z112" s="3">
        <f>P112*1000*22.4/R112</f>
        <v>390.99998947668553</v>
      </c>
      <c r="AA112" s="3">
        <f>Q112*1000*22.4/S112</f>
        <v>400.99999663356311</v>
      </c>
      <c r="AB112" s="3">
        <f>((Y112-0.5*V112)*AA112-W112)/(Y112+0.5*V112)</f>
        <v>351.03187680407979</v>
      </c>
      <c r="AC112" s="3">
        <f>(P112+M112)*1000*22.4/R112</f>
        <v>753.16655030921515</v>
      </c>
      <c r="AD112" s="2">
        <f>(U112*I112+M112*J112)/(U112+M112)</f>
        <v>-19.885514495724991</v>
      </c>
      <c r="AE112" s="2">
        <f>AB112/AA112</f>
        <v>0.87539122132426206</v>
      </c>
      <c r="AF112" s="2">
        <f>AC112/(AC112-AA112)</f>
        <v>2.1386657604142814</v>
      </c>
      <c r="AG112" s="2">
        <f>4.4+(30-4.4)*AE112</f>
        <v>26.810015265901107</v>
      </c>
      <c r="AH112">
        <f>(AF112*(G112-AD112))/(1000+G112-AF112*(G112-AD112))</f>
        <v>1.7370939136506187E-2</v>
      </c>
      <c r="AI112">
        <f>W112*(30-1.8)/((AG112-AH112*1000)*AA112)</f>
        <v>2.6107738064017439E-2</v>
      </c>
    </row>
    <row r="113" spans="1:35" x14ac:dyDescent="0.3">
      <c r="A113" t="s">
        <v>18</v>
      </c>
      <c r="B113" t="s">
        <v>11</v>
      </c>
      <c r="C113" t="s">
        <v>9</v>
      </c>
      <c r="D113" s="1">
        <v>41721.604166666664</v>
      </c>
      <c r="E113" s="8">
        <v>26.196649179276999</v>
      </c>
      <c r="F113" s="5">
        <v>403.47154143975803</v>
      </c>
      <c r="G113" s="6">
        <v>-11.277100000000001</v>
      </c>
      <c r="H113" s="5">
        <v>399.062024663572</v>
      </c>
      <c r="I113" s="6">
        <v>-9.0065166666666698</v>
      </c>
      <c r="J113" s="11">
        <v>-31.9</v>
      </c>
      <c r="K113" s="7">
        <v>4.3510412797331801E-3</v>
      </c>
      <c r="L113" s="7">
        <v>4.2746238410472898E-2</v>
      </c>
      <c r="M113" s="7">
        <v>7.8420668840408297E-2</v>
      </c>
      <c r="N113" s="7">
        <v>6.7238747142255298E-3</v>
      </c>
      <c r="O113" s="7">
        <v>8.27390048652887E-3</v>
      </c>
      <c r="P113" s="7">
        <v>0.11345723271369899</v>
      </c>
      <c r="Q113" s="7">
        <v>0.11848878115415599</v>
      </c>
      <c r="R113" s="7">
        <v>6.4601984024047896</v>
      </c>
      <c r="S113" s="7">
        <v>6.4949193000793501</v>
      </c>
      <c r="T113" s="7">
        <v>0.51963651866666505</v>
      </c>
      <c r="U113">
        <f>H113*R113/(1000*22.4)</f>
        <v>0.11509017206214413</v>
      </c>
      <c r="V113">
        <f>K113/E113</f>
        <v>1.6609151994809683E-4</v>
      </c>
      <c r="W113">
        <f>L113*1000/E113</f>
        <v>1.6317445073962948</v>
      </c>
      <c r="X113">
        <f>T113/101.3</f>
        <v>5.1296793550509876E-3</v>
      </c>
      <c r="Y113">
        <f>V113/(X113*1.6)</f>
        <v>2.0236586496453383E-2</v>
      </c>
      <c r="Z113" s="3">
        <f>P113*1000*22.4/R113</f>
        <v>393.39999400650191</v>
      </c>
      <c r="AA113" s="3">
        <f>Q113*1000*22.4/S113</f>
        <v>408.64998858733594</v>
      </c>
      <c r="AB113" s="3">
        <f>((Y113-0.5*V113)*AA113-W113)/(Y113+0.5*V113)</f>
        <v>325.00586630801064</v>
      </c>
      <c r="AC113" s="3">
        <f>(P113+M113)*1000*22.4/R113</f>
        <v>665.31470507346353</v>
      </c>
      <c r="AD113" s="2">
        <f>(U113*I113+M113*J113)/(U113+M113)</f>
        <v>-18.284148176680219</v>
      </c>
      <c r="AE113" s="2">
        <f>AB113/AA113</f>
        <v>0.79531598038586748</v>
      </c>
      <c r="AF113" s="2">
        <f>AC113/(AC113-AA113)</f>
        <v>2.5921549100397012</v>
      </c>
      <c r="AG113" s="2">
        <f>4.4+(30-4.4)*AE113</f>
        <v>24.760089097878208</v>
      </c>
      <c r="AH113">
        <f>(AF113*(G113-AD113))/(1000+G113-AF113*(G113-AD113))</f>
        <v>1.87143121895126E-2</v>
      </c>
      <c r="AI113">
        <f>W113*(30-1.8)/((AG113-AH113*1000)*AA113)</f>
        <v>1.8625059086825126E-2</v>
      </c>
    </row>
    <row r="114" spans="1:35" x14ac:dyDescent="0.3">
      <c r="A114" t="s">
        <v>18</v>
      </c>
      <c r="B114" t="s">
        <v>11</v>
      </c>
      <c r="C114" t="s">
        <v>9</v>
      </c>
      <c r="D114" s="1">
        <v>41721.614583333336</v>
      </c>
      <c r="E114" s="8">
        <v>26.196649179276999</v>
      </c>
      <c r="F114" s="5">
        <v>398.22386537186298</v>
      </c>
      <c r="G114" s="6">
        <v>-11.276505</v>
      </c>
      <c r="H114" s="5">
        <v>393.57903788959698</v>
      </c>
      <c r="I114" s="6">
        <v>-8.7478082500000003</v>
      </c>
      <c r="J114" s="11">
        <v>-31.9</v>
      </c>
      <c r="K114" s="7">
        <v>3.6444601137191101E-3</v>
      </c>
      <c r="L114" s="7">
        <v>3.5101056098938002E-2</v>
      </c>
      <c r="M114" s="7">
        <v>1.6527192667126701E-2</v>
      </c>
      <c r="N114" s="7">
        <v>6.6235996782779702E-3</v>
      </c>
      <c r="O114" s="7">
        <v>8.1504881381988508E-3</v>
      </c>
      <c r="P114" s="7">
        <v>0.112712979316711</v>
      </c>
      <c r="Q114" s="7">
        <v>0.118758141994476</v>
      </c>
      <c r="R114" s="7">
        <v>6.45721387863159</v>
      </c>
      <c r="S114" s="7">
        <v>6.49141645431519</v>
      </c>
      <c r="T114" s="7">
        <v>0.65012699938802498</v>
      </c>
      <c r="U114">
        <f>H114*R114/(1000*22.4)</f>
        <v>0.11345642972317742</v>
      </c>
      <c r="V114">
        <f>K114/E114</f>
        <v>1.3911932357372179E-4</v>
      </c>
      <c r="W114">
        <f>L114*1000/E114</f>
        <v>1.3399063314824586</v>
      </c>
      <c r="X114">
        <f>T114/101.3</f>
        <v>6.41783809859847E-3</v>
      </c>
      <c r="Y114">
        <f>V114/(X114*1.6)</f>
        <v>1.3548110110874282E-2</v>
      </c>
      <c r="Z114" s="3">
        <f>P114*1000*22.4/R114</f>
        <v>391.00001705834387</v>
      </c>
      <c r="AA114" s="3">
        <f>Q114*1000*22.4/S114</f>
        <v>409.79998732139541</v>
      </c>
      <c r="AB114" s="3">
        <f>((Y114-0.5*V114)*AA114-W114)/(Y114+0.5*V114)</f>
        <v>307.2187489862153</v>
      </c>
      <c r="AC114" s="3">
        <f>(P114+M114)*1000*22.4/R114</f>
        <v>448.33265659948478</v>
      </c>
      <c r="AD114" s="2">
        <f>(U114*I114+M114*J114)/(U114+M114)</f>
        <v>-11.691569369147373</v>
      </c>
      <c r="AE114" s="2">
        <f>AB114/AA114</f>
        <v>0.74967974253564751</v>
      </c>
      <c r="AF114" s="2">
        <f>AC114/(AC114-AA114)</f>
        <v>11.635131045915312</v>
      </c>
      <c r="AG114" s="2">
        <f>4.4+(30-4.4)*AE114</f>
        <v>23.59180140891258</v>
      </c>
      <c r="AH114">
        <f>(AF114*(G114-AD114))/(1000+G114-AF114*(G114-AD114))</f>
        <v>4.9083819084450864E-3</v>
      </c>
      <c r="AI114">
        <f>W114*(30-1.8)/((AG114-AH114*1000)*AA114)</f>
        <v>4.9350918708014483E-3</v>
      </c>
    </row>
    <row r="115" spans="1:35" x14ac:dyDescent="0.3">
      <c r="A115" t="s">
        <v>18</v>
      </c>
      <c r="B115" t="s">
        <v>11</v>
      </c>
      <c r="C115" t="s">
        <v>9</v>
      </c>
      <c r="D115" s="1">
        <v>41721.677083333336</v>
      </c>
      <c r="E115" s="8">
        <v>26.196649179276999</v>
      </c>
      <c r="F115" s="5">
        <v>398.60594970158502</v>
      </c>
      <c r="G115" s="6">
        <v>-10.3966975</v>
      </c>
      <c r="H115" s="5">
        <v>394.09210482687899</v>
      </c>
      <c r="I115" s="6">
        <v>-8.6922455000000003</v>
      </c>
      <c r="J115" s="11">
        <v>-31.9</v>
      </c>
      <c r="K115" s="7">
        <v>8.9348293840885197E-3</v>
      </c>
      <c r="L115" s="7">
        <v>7.2579562664031996E-2</v>
      </c>
      <c r="M115" s="7">
        <v>8.5123576223850306E-2</v>
      </c>
      <c r="N115" s="7">
        <v>6.6431281156837897E-3</v>
      </c>
      <c r="O115" s="7">
        <v>8.0101732164621405E-3</v>
      </c>
      <c r="P115" s="7">
        <v>0.110647946596146</v>
      </c>
      <c r="Q115" s="7">
        <v>0.11402529478073101</v>
      </c>
      <c r="R115" s="7">
        <v>6.3764185905456499</v>
      </c>
      <c r="S115" s="7">
        <v>6.4070401191711399</v>
      </c>
      <c r="T115" s="7">
        <v>0.375361332027975</v>
      </c>
      <c r="U115">
        <f>H115*R115/(1000*22.4)</f>
        <v>0.11218286712524</v>
      </c>
      <c r="V115">
        <f>K115/E115</f>
        <v>3.4106764277152152E-4</v>
      </c>
      <c r="W115">
        <f>L115*1000/E115</f>
        <v>2.770566654053086</v>
      </c>
      <c r="X115">
        <f>T115/101.3</f>
        <v>3.7054425669099211E-3</v>
      </c>
      <c r="Y115">
        <f>V115/(X115*1.6)</f>
        <v>5.7528155647536452E-2</v>
      </c>
      <c r="Z115" s="3">
        <f>P115*1000*22.4/R115</f>
        <v>388.70001530774289</v>
      </c>
      <c r="AA115" s="3">
        <f>Q115*1000*22.4/S115</f>
        <v>398.65000929927055</v>
      </c>
      <c r="AB115" s="3">
        <f>((Y115-0.5*V115)*AA115-W115)/(Y115+0.5*V115)</f>
        <v>348.27567151502757</v>
      </c>
      <c r="AC115" s="3">
        <f>(P115+M115)*1000*22.4/R115</f>
        <v>687.73435258312543</v>
      </c>
      <c r="AD115" s="2">
        <f>(U115*I115+M115*J115)/(U115+M115)</f>
        <v>-18.704726722774335</v>
      </c>
      <c r="AE115" s="2">
        <f>AB115/AA115</f>
        <v>0.87363768566620936</v>
      </c>
      <c r="AF115" s="2">
        <f>AC115/(AC115-AA115)</f>
        <v>2.3790093395263265</v>
      </c>
      <c r="AG115" s="2">
        <f>4.4+(30-4.4)*AE115</f>
        <v>26.765124753054963</v>
      </c>
      <c r="AH115">
        <f>(AF115*(G115-AD115))/(1000+G115-AF115*(G115-AD115))</f>
        <v>2.037955873622059E-2</v>
      </c>
      <c r="AI115">
        <f>W115*(30-1.8)/((AG115-AH115*1000)*AA115)</f>
        <v>3.0692094973754455E-2</v>
      </c>
    </row>
    <row r="116" spans="1:35" x14ac:dyDescent="0.3">
      <c r="A116" t="s">
        <v>18</v>
      </c>
      <c r="B116" t="s">
        <v>11</v>
      </c>
      <c r="C116" t="s">
        <v>9</v>
      </c>
      <c r="D116" s="1">
        <v>41721.6875</v>
      </c>
      <c r="E116" s="8">
        <v>26.196649179276999</v>
      </c>
      <c r="F116" s="5">
        <v>402.14312507954401</v>
      </c>
      <c r="G116" s="6">
        <v>-10.7817133333333</v>
      </c>
      <c r="H116" s="5">
        <v>395.41660403646603</v>
      </c>
      <c r="I116" s="6">
        <v>-8.8399909999999995</v>
      </c>
      <c r="J116" s="11">
        <v>-31.9</v>
      </c>
      <c r="K116" s="7">
        <v>9.2313258210197102E-4</v>
      </c>
      <c r="L116" s="7">
        <v>2.65585575252771E-2</v>
      </c>
      <c r="M116" s="7">
        <v>4.6405028551816899E-2</v>
      </c>
      <c r="N116" s="7">
        <v>6.29537226632237E-3</v>
      </c>
      <c r="O116" s="7">
        <v>7.6647126115858598E-3</v>
      </c>
      <c r="P116" s="7">
        <v>0.11136882007122</v>
      </c>
      <c r="Q116" s="7">
        <v>0.115762919187546</v>
      </c>
      <c r="R116" s="7">
        <v>6.3982086181640598</v>
      </c>
      <c r="S116" s="7">
        <v>6.4288821220397896</v>
      </c>
      <c r="T116" s="7">
        <v>0.37677377809678497</v>
      </c>
      <c r="U116">
        <f>H116*R116/(1000*22.4)</f>
        <v>0.11294455016568225</v>
      </c>
      <c r="V116">
        <f>K116/E116</f>
        <v>3.5238574818653529E-5</v>
      </c>
      <c r="W116">
        <f>L116*1000/E116</f>
        <v>1.0138150625113684</v>
      </c>
      <c r="X116">
        <f>T116/101.3</f>
        <v>3.7193857660097235E-3</v>
      </c>
      <c r="Y116">
        <f>V116/(X116*1.6)</f>
        <v>5.9214372068984462E-3</v>
      </c>
      <c r="Z116" s="3">
        <f>P116*1000*22.4/R116</f>
        <v>389.90000459084138</v>
      </c>
      <c r="AA116" s="3">
        <f>Q116*1000*22.4/S116</f>
        <v>403.34996669347566</v>
      </c>
      <c r="AB116" s="3">
        <f>((Y116-0.5*V116)*AA116-W116)/(Y116+0.5*V116)</f>
        <v>230.25369433504616</v>
      </c>
      <c r="AC116" s="3">
        <f>(P116+M116)*1000*22.4/R116</f>
        <v>552.36307849088723</v>
      </c>
      <c r="AD116" s="2">
        <f>(U116*I116+M116*J116)/(U116+M116)</f>
        <v>-15.555417452097926</v>
      </c>
      <c r="AE116" s="2">
        <f>AB116/AA116</f>
        <v>0.57085338626053894</v>
      </c>
      <c r="AF116" s="2">
        <f>AC116/(AC116-AA116)</f>
        <v>3.7068085608590189</v>
      </c>
      <c r="AG116" s="2">
        <f>4.4+(30-4.4)*AE116</f>
        <v>19.013846688269798</v>
      </c>
      <c r="AH116">
        <f>(AF116*(G116-AD116))/(1000+G116-AF116*(G116-AD116))</f>
        <v>1.8213882583086906E-2</v>
      </c>
      <c r="AI116">
        <f>W116*(30-1.8)/((AG116-AH116*1000)*AA116)</f>
        <v>8.8604406699078E-2</v>
      </c>
    </row>
    <row r="117" spans="1:35" x14ac:dyDescent="0.3">
      <c r="A117" t="s">
        <v>18</v>
      </c>
      <c r="B117" t="s">
        <v>11</v>
      </c>
      <c r="C117" t="s">
        <v>9</v>
      </c>
      <c r="D117" s="1">
        <v>41721.739583333336</v>
      </c>
      <c r="E117" s="8">
        <v>26.196649179276999</v>
      </c>
      <c r="F117" s="5">
        <v>406.78901694029702</v>
      </c>
      <c r="G117" s="6">
        <v>-10.1665333333333</v>
      </c>
      <c r="H117" s="5">
        <v>406.24021964109897</v>
      </c>
      <c r="I117" s="6">
        <v>-9.0949106666666708</v>
      </c>
      <c r="J117" s="11">
        <v>-31.9</v>
      </c>
      <c r="K117" s="7">
        <v>3.1743687577545599E-3</v>
      </c>
      <c r="L117" s="7">
        <v>1.1398865841329099E-2</v>
      </c>
      <c r="M117" s="7">
        <v>3.2553948462009402E-2</v>
      </c>
      <c r="N117" s="7">
        <v>6.06853747740388E-3</v>
      </c>
      <c r="O117" s="7">
        <v>7.2049577720463302E-3</v>
      </c>
      <c r="P117" s="7">
        <v>0.11647435277700401</v>
      </c>
      <c r="Q117" s="7">
        <v>0.119296103715897</v>
      </c>
      <c r="R117" s="7">
        <v>6.42142677307129</v>
      </c>
      <c r="S117" s="7">
        <v>6.4468827247619602</v>
      </c>
      <c r="T117" s="7">
        <v>0.31626133685326202</v>
      </c>
      <c r="U117">
        <f>H117*R117/(1000*22.4)</f>
        <v>0.1164572242277551</v>
      </c>
      <c r="V117">
        <f>K117/E117</f>
        <v>1.2117461038741021E-4</v>
      </c>
      <c r="W117">
        <f>L117*1000/E117</f>
        <v>0.4351268653987333</v>
      </c>
      <c r="X117">
        <f>T117/101.3</f>
        <v>3.1220270173076214E-3</v>
      </c>
      <c r="Y117">
        <f>V117/(X117*1.6)</f>
        <v>2.4258000034042979E-2</v>
      </c>
      <c r="Z117" s="3">
        <f>P117*1000*22.4/R117</f>
        <v>406.2999695248451</v>
      </c>
      <c r="AA117" s="3">
        <f>Q117*1000*22.4/S117</f>
        <v>414.49997422355159</v>
      </c>
      <c r="AB117" s="3">
        <f>((Y117-0.5*V117)*AA117-W117)/(Y117+0.5*V117)</f>
        <v>394.5418355574223</v>
      </c>
      <c r="AC117" s="3">
        <f>(P117+M117)*1000*22.4/R117</f>
        <v>519.85860241418959</v>
      </c>
      <c r="AD117" s="2">
        <f>(U117*I117+M117*J117)/(U117+M117)</f>
        <v>-14.077058578316846</v>
      </c>
      <c r="AE117" s="2">
        <f>AB117/AA117</f>
        <v>0.95185008466281518</v>
      </c>
      <c r="AF117" s="2">
        <f>AC117/(AC117-AA117)</f>
        <v>4.9341815790686558</v>
      </c>
      <c r="AG117" s="2">
        <f>4.4+(30-4.4)*AE117</f>
        <v>28.76736216736807</v>
      </c>
      <c r="AH117">
        <f>(AF117*(G117-AD117))/(1000+G117-AF117*(G117-AD117))</f>
        <v>1.9880970301316681E-2</v>
      </c>
      <c r="AI117">
        <f>W117*(30-1.8)/((AG117-AH117*1000)*AA117)</f>
        <v>3.3313099196746417E-3</v>
      </c>
    </row>
    <row r="118" spans="1:35" x14ac:dyDescent="0.3">
      <c r="A118" t="s">
        <v>18</v>
      </c>
      <c r="B118" t="s">
        <v>11</v>
      </c>
      <c r="C118" t="s">
        <v>9</v>
      </c>
      <c r="D118" s="1">
        <v>41721.75</v>
      </c>
      <c r="E118" s="8">
        <v>26.196649179276999</v>
      </c>
      <c r="F118" s="5">
        <v>407.49530223258199</v>
      </c>
      <c r="G118" s="6">
        <v>-10.0179095</v>
      </c>
      <c r="H118" s="5">
        <v>414.86535402809301</v>
      </c>
      <c r="I118" s="6">
        <v>-9.3338492500000001</v>
      </c>
      <c r="J118" s="11">
        <v>-31.9</v>
      </c>
      <c r="K118" s="7">
        <v>1.9993304740637502E-3</v>
      </c>
      <c r="L118" s="7">
        <v>1.7900118837133E-3</v>
      </c>
      <c r="M118" s="7">
        <v>6.3249240629374998E-3</v>
      </c>
      <c r="N118" s="7">
        <v>5.8089680969715101E-3</v>
      </c>
      <c r="O118" s="7">
        <v>6.9967471063137098E-3</v>
      </c>
      <c r="P118" s="7">
        <v>0.11568208783865</v>
      </c>
      <c r="Q118" s="7">
        <v>0.120216995477676</v>
      </c>
      <c r="R118" s="7">
        <v>6.4156441688537598</v>
      </c>
      <c r="S118" s="7">
        <v>6.4422507286071804</v>
      </c>
      <c r="T118" s="7">
        <v>0.391149344151137</v>
      </c>
      <c r="U118">
        <f>H118*R118/(1000*22.4)</f>
        <v>0.11882270042097257</v>
      </c>
      <c r="V118">
        <f>K118/E118</f>
        <v>7.6320084312360507E-5</v>
      </c>
      <c r="W118">
        <f>L118*1000/E118</f>
        <v>6.8329803230303923E-2</v>
      </c>
      <c r="X118">
        <f>T118/101.3</f>
        <v>3.8612965858947387E-3</v>
      </c>
      <c r="Y118">
        <f>V118/(X118*1.6)</f>
        <v>1.2353377067556251E-2</v>
      </c>
      <c r="Z118" s="3">
        <f>P118*1000*22.4/R118</f>
        <v>403.90001368307281</v>
      </c>
      <c r="AA118" s="3">
        <f>Q118*1000*22.4/S118</f>
        <v>417.99998356818708</v>
      </c>
      <c r="AB118" s="3">
        <f>((Y118-0.5*V118)*AA118-W118)/(Y118+0.5*V118)</f>
        <v>409.91126976848972</v>
      </c>
      <c r="AC118" s="3">
        <f>(P118+M118)*1000*22.4/R118</f>
        <v>425.98326756701016</v>
      </c>
      <c r="AD118" s="2">
        <f>(U118*I118+M118*J118)/(U118+M118)</f>
        <v>-10.474335859115785</v>
      </c>
      <c r="AE118" s="2">
        <f>AB118/AA118</f>
        <v>0.98064900928787269</v>
      </c>
      <c r="AF118" s="2">
        <f>AC118/(AC118-AA118)</f>
        <v>53.35940292614039</v>
      </c>
      <c r="AG118" s="2">
        <f>4.4+(30-4.4)*AE118</f>
        <v>29.504614637769542</v>
      </c>
      <c r="AH118">
        <f>(AF118*(G118-AD118))/(1000+G118-AF118*(G118-AD118))</f>
        <v>2.522156753018074E-2</v>
      </c>
      <c r="AI118">
        <f>W118*(30-1.8)/((AG118-AH118*1000)*AA118)</f>
        <v>1.0762921249827561E-3</v>
      </c>
    </row>
    <row r="119" spans="1:35" x14ac:dyDescent="0.3">
      <c r="A119" t="s">
        <v>19</v>
      </c>
      <c r="B119" t="s">
        <v>8</v>
      </c>
      <c r="C119" t="s">
        <v>12</v>
      </c>
      <c r="D119" s="1">
        <v>41720.416666666664</v>
      </c>
      <c r="E119" s="8">
        <v>13.8962085689926</v>
      </c>
      <c r="F119" s="5">
        <v>457.43715578508801</v>
      </c>
      <c r="G119" s="6">
        <v>-10.985806666666701</v>
      </c>
      <c r="H119" s="5">
        <v>443.37167942715098</v>
      </c>
      <c r="I119" s="6">
        <v>-10.083833</v>
      </c>
      <c r="J119" s="11">
        <v>-31.9</v>
      </c>
      <c r="K119" s="7">
        <v>1.87809728085995E-2</v>
      </c>
      <c r="L119" s="7">
        <v>0.119431681931019</v>
      </c>
      <c r="M119" s="7">
        <v>0.111948579549789</v>
      </c>
      <c r="N119" s="7">
        <v>6.8419682793319199E-3</v>
      </c>
      <c r="O119" s="7">
        <v>6.9646430201828497E-3</v>
      </c>
      <c r="P119" s="7">
        <v>0.13303358852863301</v>
      </c>
      <c r="Q119" s="7">
        <v>0.13786004483699801</v>
      </c>
      <c r="R119" s="7">
        <v>7.0100030899047896</v>
      </c>
      <c r="S119" s="7">
        <v>7.0127511024475098</v>
      </c>
      <c r="T119" s="7">
        <v>0.24012595540936299</v>
      </c>
      <c r="U119">
        <f>H119*R119/(1000*22.4)</f>
        <v>0.13875164476609839</v>
      </c>
      <c r="V119">
        <f>K119/E119</f>
        <v>1.3515177694228447E-3</v>
      </c>
      <c r="W119">
        <f>L119*1000/E119</f>
        <v>8.5945516244994842</v>
      </c>
      <c r="X119">
        <f>T119/101.3</f>
        <v>2.3704437848900591E-3</v>
      </c>
      <c r="Y119">
        <f>V119/(X119*1.6)</f>
        <v>0.35634618769432447</v>
      </c>
      <c r="Z119" s="3">
        <f>P119*1000*22.4/R119</f>
        <v>425.10000991766367</v>
      </c>
      <c r="AA119" s="3">
        <f>Q119*1000*22.4/S119</f>
        <v>440.3500080404956</v>
      </c>
      <c r="AB119" s="3">
        <f>((Y119-0.5*V119)*AA119-W119)/(Y119+0.5*V119)</f>
        <v>414.61015486567874</v>
      </c>
      <c r="AC119" s="3">
        <f>(P119+M119)*1000*22.4/R119</f>
        <v>782.82427191215197</v>
      </c>
      <c r="AD119" s="2">
        <f>(U119*I119+M119*J119)/(U119+M119)</f>
        <v>-19.825702651435364</v>
      </c>
      <c r="AE119" s="2">
        <f>AB119/AA119</f>
        <v>0.94154683160026253</v>
      </c>
      <c r="AF119" s="2">
        <f>AC119/(AC119-AA119)</f>
        <v>2.2857900709453558</v>
      </c>
      <c r="AG119" s="2">
        <f>4.4+(30-4.4)*AE119</f>
        <v>28.503598888966721</v>
      </c>
      <c r="AH119">
        <f>(AF119*(G119-AD119))/(1000+G119-AF119*(G119-AD119))</f>
        <v>2.0856707926403067E-2</v>
      </c>
      <c r="AI119">
        <f>W119*(30-1.8)/((AG119-AH119*1000)*AA119)</f>
        <v>7.1976284928343362E-2</v>
      </c>
    </row>
    <row r="120" spans="1:35" x14ac:dyDescent="0.3">
      <c r="A120" t="s">
        <v>19</v>
      </c>
      <c r="B120" t="s">
        <v>8</v>
      </c>
      <c r="C120" t="s">
        <v>12</v>
      </c>
      <c r="D120" s="1">
        <v>41720.427083333336</v>
      </c>
      <c r="E120" s="8">
        <v>13.8962085689926</v>
      </c>
      <c r="F120" s="5">
        <v>447.80648373289398</v>
      </c>
      <c r="G120" s="6">
        <v>-10.930132499999999</v>
      </c>
      <c r="H120" s="5">
        <v>438.593566505235</v>
      </c>
      <c r="I120" s="6">
        <v>-9.9122702500000006</v>
      </c>
      <c r="J120" s="11">
        <v>-31.9</v>
      </c>
      <c r="K120" s="7">
        <v>2.05921437591314E-2</v>
      </c>
      <c r="L120" s="7">
        <v>0.14599248766899101</v>
      </c>
      <c r="M120" s="7">
        <v>0.12621746957302099</v>
      </c>
      <c r="N120" s="7">
        <v>6.89165201038122E-3</v>
      </c>
      <c r="O120" s="7">
        <v>7.0299687795340998E-3</v>
      </c>
      <c r="P120" s="7">
        <v>0.13070236146450001</v>
      </c>
      <c r="Q120" s="7">
        <v>0.13554637134075201</v>
      </c>
      <c r="R120" s="7">
        <v>7.0041456222534197</v>
      </c>
      <c r="S120" s="7">
        <v>7.0072441101074201</v>
      </c>
      <c r="T120" s="7">
        <v>0.28093107095976599</v>
      </c>
      <c r="U120">
        <f>H120*R120/(1000*22.4)</f>
        <v>0.13714166110652481</v>
      </c>
      <c r="V120">
        <f>K120/E120</f>
        <v>1.4818533887782758E-3</v>
      </c>
      <c r="W120">
        <f>L120*1000/E120</f>
        <v>10.505922312849588</v>
      </c>
      <c r="X120">
        <f>T120/101.3</f>
        <v>2.7732583510342154E-3</v>
      </c>
      <c r="Y120">
        <f>V120/(X120*1.6)</f>
        <v>0.33396036385900918</v>
      </c>
      <c r="Z120" s="3">
        <f>P120*1000*22.4/R120</f>
        <v>418.00000381243797</v>
      </c>
      <c r="AA120" s="3">
        <f>Q120*1000*22.4/S120</f>
        <v>433.2999778976303</v>
      </c>
      <c r="AB120" s="3">
        <f>((Y120-0.5*V120)*AA120-W120)/(Y120+0.5*V120)</f>
        <v>399.99263888192911</v>
      </c>
      <c r="AC120" s="3">
        <f>(P120+M120)*1000*22.4/R120</f>
        <v>821.65684804664761</v>
      </c>
      <c r="AD120" s="2">
        <f>(U120*I120+M120*J120)/(U120+M120)</f>
        <v>-20.450107322667616</v>
      </c>
      <c r="AE120" s="2">
        <f>AB120/AA120</f>
        <v>0.92313099304249158</v>
      </c>
      <c r="AF120" s="2">
        <f>AC120/(AC120-AA120)</f>
        <v>2.1157263105230193</v>
      </c>
      <c r="AG120" s="2">
        <f>4.4+(30-4.4)*AE120</f>
        <v>28.032153421887784</v>
      </c>
      <c r="AH120">
        <f>(AF120*(G120-AD120))/(1000+G120-AF120*(G120-AD120))</f>
        <v>2.078756823987141E-2</v>
      </c>
      <c r="AI120">
        <f>W120*(30-1.8)/((AG120-AH120*1000)*AA120)</f>
        <v>9.4380245621628306E-2</v>
      </c>
    </row>
    <row r="121" spans="1:35" x14ac:dyDescent="0.3">
      <c r="A121" t="s">
        <v>19</v>
      </c>
      <c r="B121" t="s">
        <v>8</v>
      </c>
      <c r="C121" t="s">
        <v>12</v>
      </c>
      <c r="D121" s="1">
        <v>41720.458333333336</v>
      </c>
      <c r="E121" s="8">
        <v>13.8962085689926</v>
      </c>
      <c r="F121" s="5">
        <v>439.09220605670902</v>
      </c>
      <c r="G121" s="6">
        <v>-11.387966666666699</v>
      </c>
      <c r="H121" s="5">
        <v>420.69286250159098</v>
      </c>
      <c r="I121" s="6">
        <v>-9.5727893333333292</v>
      </c>
      <c r="J121" s="11">
        <v>-31.9</v>
      </c>
      <c r="K121" s="7">
        <v>2.2200463339686401E-2</v>
      </c>
      <c r="L121" s="7">
        <v>0.13336887955665599</v>
      </c>
      <c r="M121" s="7">
        <v>0.13217903673648801</v>
      </c>
      <c r="N121" s="7">
        <v>6.6843819804489604E-3</v>
      </c>
      <c r="O121" s="7">
        <v>6.9061252288520301E-3</v>
      </c>
      <c r="P121" s="7">
        <v>0.12523265182971999</v>
      </c>
      <c r="Q121" s="7">
        <v>0.13006666302681</v>
      </c>
      <c r="R121" s="7">
        <v>6.9642791748046902</v>
      </c>
      <c r="S121" s="7">
        <v>6.9692463874816903</v>
      </c>
      <c r="T121" s="7">
        <v>0.80476571505444106</v>
      </c>
      <c r="U121">
        <f>H121*R121/(1000*22.4)</f>
        <v>0.13079564916557157</v>
      </c>
      <c r="V121">
        <f>K121/E121</f>
        <v>1.5975914026811282E-3</v>
      </c>
      <c r="W121">
        <f>L121*1000/E121</f>
        <v>9.5975012820582979</v>
      </c>
      <c r="X121">
        <f>T121/101.3</f>
        <v>7.9443802078424594E-3</v>
      </c>
      <c r="Y121">
        <f>V121/(X121*1.6)</f>
        <v>0.1256856545825967</v>
      </c>
      <c r="Z121" s="3">
        <f>P121*1000*22.4/R121</f>
        <v>402.79996401270029</v>
      </c>
      <c r="AA121" s="3">
        <f>Q121*1000*22.4/S121</f>
        <v>418.04997123273228</v>
      </c>
      <c r="AB121" s="3">
        <f>((Y121-0.5*V121)*AA121-W121)/(Y121+0.5*V121)</f>
        <v>336.89079080425523</v>
      </c>
      <c r="AC121" s="3">
        <f>(P121+M121)*1000*22.4/R121</f>
        <v>827.94237266411187</v>
      </c>
      <c r="AD121" s="2">
        <f>(U121*I121+M121*J121)/(U121+M121)</f>
        <v>-20.795121204590931</v>
      </c>
      <c r="AE121" s="2">
        <f>AB121/AA121</f>
        <v>0.8058624901009861</v>
      </c>
      <c r="AF121" s="2">
        <f>AC121/(AC121-AA121)</f>
        <v>2.0199017346329566</v>
      </c>
      <c r="AG121" s="2">
        <f>4.4+(30-4.4)*AE121</f>
        <v>25.030079746585244</v>
      </c>
      <c r="AH121">
        <f>(AF121*(G121-AD121))/(1000+G121-AF121*(G121-AD121))</f>
        <v>1.9597072907183887E-2</v>
      </c>
      <c r="AI121">
        <f>W121*(30-1.8)/((AG121-AH121*1000)*AA121)</f>
        <v>0.11916228912634308</v>
      </c>
    </row>
    <row r="122" spans="1:35" x14ac:dyDescent="0.3">
      <c r="A122" t="s">
        <v>19</v>
      </c>
      <c r="B122" t="s">
        <v>8</v>
      </c>
      <c r="C122" t="s">
        <v>12</v>
      </c>
      <c r="D122" s="1">
        <v>41720.5</v>
      </c>
      <c r="E122" s="8">
        <v>13.8962085689926</v>
      </c>
      <c r="F122" s="5">
        <v>417.86548875000801</v>
      </c>
      <c r="G122" s="6">
        <v>-11.534243333333301</v>
      </c>
      <c r="H122" s="5">
        <v>403.220620072477</v>
      </c>
      <c r="I122" s="6">
        <v>-9.0829086666666701</v>
      </c>
      <c r="J122" s="11">
        <v>-31.9</v>
      </c>
      <c r="K122" s="7">
        <v>1.83287709951401E-2</v>
      </c>
      <c r="L122" s="7">
        <v>0.105289041996002</v>
      </c>
      <c r="M122" s="7">
        <v>0.103391572833061</v>
      </c>
      <c r="N122" s="7">
        <v>6.65153609588742E-3</v>
      </c>
      <c r="O122" s="7">
        <v>6.81703956797719E-3</v>
      </c>
      <c r="P122" s="7">
        <v>0.12401700764894499</v>
      </c>
      <c r="Q122" s="7">
        <v>0.128143310546875</v>
      </c>
      <c r="R122" s="7">
        <v>7.0204219818115199</v>
      </c>
      <c r="S122" s="7">
        <v>7.0241289138793901</v>
      </c>
      <c r="T122" s="7">
        <v>1.21316307323696</v>
      </c>
      <c r="U122">
        <f>H122*R122/(1000*22.4)</f>
        <v>0.12637405824448611</v>
      </c>
      <c r="V122">
        <f>K122/E122</f>
        <v>1.3189763887135465E-3</v>
      </c>
      <c r="W122">
        <f>L122*1000/E122</f>
        <v>7.576817912113051</v>
      </c>
      <c r="X122">
        <f>T122/101.3</f>
        <v>1.1975943467294768E-2</v>
      </c>
      <c r="Y122">
        <f>V122/(X122*1.6)</f>
        <v>6.8834680557504357E-2</v>
      </c>
      <c r="Z122" s="3">
        <f>P122*1000*22.4/R122</f>
        <v>395.69999902193194</v>
      </c>
      <c r="AA122" s="3">
        <f>Q122*1000*22.4/S122</f>
        <v>408.64998228864897</v>
      </c>
      <c r="AB122" s="3">
        <f>((Y122-0.5*V122)*AA122-W122)/(Y122+0.5*V122)</f>
        <v>291.86582995237643</v>
      </c>
      <c r="AC122" s="3">
        <f>(P122+M122)*1000*22.4/R122</f>
        <v>725.59060067818211</v>
      </c>
      <c r="AD122" s="2">
        <f>(U122*I122+M122*J122)/(U122+M122)</f>
        <v>-19.350305706708447</v>
      </c>
      <c r="AE122" s="2">
        <f>AB122/AA122</f>
        <v>0.71421960749338209</v>
      </c>
      <c r="AF122" s="2">
        <f>AC122/(AC122-AA122)</f>
        <v>2.2893581907081448</v>
      </c>
      <c r="AG122" s="2">
        <f>4.4+(30-4.4)*AE122</f>
        <v>22.68402195183058</v>
      </c>
      <c r="AH122">
        <f>(AF122*(G122-AD122))/(1000+G122-AF122*(G122-AD122))</f>
        <v>1.8436310333771331E-2</v>
      </c>
      <c r="AI122">
        <f>W122*(30-1.8)/((AG122-AH122*1000)*AA122)</f>
        <v>0.12309189277800339</v>
      </c>
    </row>
    <row r="123" spans="1:35" x14ac:dyDescent="0.3">
      <c r="A123" t="s">
        <v>19</v>
      </c>
      <c r="B123" t="s">
        <v>8</v>
      </c>
      <c r="C123" t="s">
        <v>12</v>
      </c>
      <c r="D123" s="1">
        <v>41720.572916666664</v>
      </c>
      <c r="E123" s="8">
        <v>13.8962085689926</v>
      </c>
      <c r="F123" s="5">
        <v>410.68275425516902</v>
      </c>
      <c r="G123" s="6">
        <v>-11.807206666666699</v>
      </c>
      <c r="H123" s="5">
        <v>396.729951972349</v>
      </c>
      <c r="I123" s="6">
        <v>-8.9649210000000004</v>
      </c>
      <c r="J123" s="11">
        <v>-31.9</v>
      </c>
      <c r="K123" s="7">
        <v>2.3955738171935099E-2</v>
      </c>
      <c r="L123" s="7">
        <v>7.7247403562068898E-2</v>
      </c>
      <c r="M123" s="7">
        <v>8.7088748812675504E-2</v>
      </c>
      <c r="N123" s="7">
        <v>6.6578183323144904E-3</v>
      </c>
      <c r="O123" s="7">
        <v>7.0116398856043798E-3</v>
      </c>
      <c r="P123" s="7">
        <v>0.122652538120747</v>
      </c>
      <c r="Q123" s="7">
        <v>0.12647002935409499</v>
      </c>
      <c r="R123" s="7">
        <v>7.0051422119140598</v>
      </c>
      <c r="S123" s="7">
        <v>7.0130677223205602</v>
      </c>
      <c r="T123" s="7">
        <v>1.9039132041460001</v>
      </c>
      <c r="U123">
        <f>H123*R123/(1000*22.4)</f>
        <v>0.12406918452197051</v>
      </c>
      <c r="V123">
        <f>K123/E123</f>
        <v>1.7239046213935575E-3</v>
      </c>
      <c r="W123">
        <f>L123*1000/E123</f>
        <v>5.5588834305808721</v>
      </c>
      <c r="X123">
        <f>T123/101.3</f>
        <v>1.8794799646061205E-2</v>
      </c>
      <c r="Y123">
        <f>V123/(X123*1.6)</f>
        <v>5.7326516305629828E-2</v>
      </c>
      <c r="Z123" s="3">
        <f>P123*1000*22.4/R123</f>
        <v>392.20001119064199</v>
      </c>
      <c r="AA123" s="3">
        <f>Q123*1000*22.4/S123</f>
        <v>403.94999302735062</v>
      </c>
      <c r="AB123" s="3">
        <f>((Y123-0.5*V123)*AA123-W123)/(Y123+0.5*V123)</f>
        <v>296.4500907422867</v>
      </c>
      <c r="AC123" s="3">
        <f>(P123+M123)*1000*22.4/R123</f>
        <v>670.67943593181428</v>
      </c>
      <c r="AD123" s="2">
        <f>(U123*I123+M123*J123)/(U123+M123)</f>
        <v>-18.424131470981365</v>
      </c>
      <c r="AE123" s="2">
        <f>AB123/AA123</f>
        <v>0.73387819249749231</v>
      </c>
      <c r="AF123" s="2">
        <f>AC123/(AC123-AA123)</f>
        <v>2.5144559544258342</v>
      </c>
      <c r="AG123" s="2">
        <f>4.4+(30-4.4)*AE123</f>
        <v>23.187281727935805</v>
      </c>
      <c r="AH123">
        <f>(AF123*(G123-AD123))/(1000+G123-AF123*(G123-AD123))</f>
        <v>1.7125092177681874E-2</v>
      </c>
      <c r="AI123">
        <f>W123*(30-1.8)/((AG123-AH123*1000)*AA123)</f>
        <v>6.4014677037057696E-2</v>
      </c>
    </row>
    <row r="124" spans="1:35" x14ac:dyDescent="0.3">
      <c r="A124" t="s">
        <v>19</v>
      </c>
      <c r="B124" t="s">
        <v>8</v>
      </c>
      <c r="C124" t="s">
        <v>12</v>
      </c>
      <c r="D124" s="1">
        <v>41720.583333333336</v>
      </c>
      <c r="E124" s="8">
        <v>13.8962085689926</v>
      </c>
      <c r="F124" s="5">
        <v>408.27714943833797</v>
      </c>
      <c r="G124" s="6">
        <v>-11.699977499999999</v>
      </c>
      <c r="H124" s="5">
        <v>396.92721123123602</v>
      </c>
      <c r="I124" s="6">
        <v>-8.9210530000000006</v>
      </c>
      <c r="J124" s="11">
        <v>-31.9</v>
      </c>
      <c r="K124" s="7">
        <v>2.2618956863880199E-2</v>
      </c>
      <c r="L124" s="7">
        <v>7.8513354063034099E-2</v>
      </c>
      <c r="M124" s="7">
        <v>7.6719239354133606E-2</v>
      </c>
      <c r="N124" s="7">
        <v>6.5163043327629601E-3</v>
      </c>
      <c r="O124" s="7">
        <v>6.9682896137237497E-3</v>
      </c>
      <c r="P124" s="7">
        <v>0.122196145355701</v>
      </c>
      <c r="Q124" s="7">
        <v>0.12642587721347801</v>
      </c>
      <c r="R124" s="7">
        <v>7.0004949569702104</v>
      </c>
      <c r="S124" s="7">
        <v>7.01061964035034</v>
      </c>
      <c r="T124" s="7">
        <v>1.8905512060565901</v>
      </c>
      <c r="U124">
        <f>H124*R124/(1000*22.4)</f>
        <v>0.12404852412984452</v>
      </c>
      <c r="V124">
        <f>K124/E124</f>
        <v>1.6277070649580751E-3</v>
      </c>
      <c r="W124">
        <f>L124*1000/E124</f>
        <v>5.6499838551808592</v>
      </c>
      <c r="X124">
        <f>T124/101.3</f>
        <v>1.8662894432937713E-2</v>
      </c>
      <c r="Y124">
        <f>V124/(X124*1.6)</f>
        <v>5.4510136102112736E-2</v>
      </c>
      <c r="Z124" s="3">
        <f>P124*1000*22.4/R124</f>
        <v>391.00001825475925</v>
      </c>
      <c r="AA124" s="3">
        <f>Q124*1000*22.4/S124</f>
        <v>403.94997801369624</v>
      </c>
      <c r="AB124" s="3">
        <f>((Y124-0.5*V124)*AA124-W124)/(Y124+0.5*V124)</f>
        <v>289.93983286791666</v>
      </c>
      <c r="AC124" s="3">
        <f>(P124+M124)*1000*22.4/R124</f>
        <v>636.48422645656865</v>
      </c>
      <c r="AD124" s="2">
        <f>(U124*I124+M124*J124)/(U124+M124)</f>
        <v>-17.701981294495035</v>
      </c>
      <c r="AE124" s="2">
        <f>AB124/AA124</f>
        <v>0.71776172459176624</v>
      </c>
      <c r="AF124" s="2">
        <f>AC124/(AC124-AA124)</f>
        <v>2.7371633671972249</v>
      </c>
      <c r="AG124" s="2">
        <f>4.4+(30-4.4)*AE124</f>
        <v>22.774700149549219</v>
      </c>
      <c r="AH124">
        <f>(AF124*(G124-AD124))/(1000+G124-AF124*(G124-AD124))</f>
        <v>1.6903946604746495E-2</v>
      </c>
      <c r="AI124">
        <f>W124*(30-1.8)/((AG124-AH124*1000)*AA124)</f>
        <v>6.7185395382635738E-2</v>
      </c>
    </row>
    <row r="125" spans="1:35" x14ac:dyDescent="0.3">
      <c r="A125" t="s">
        <v>19</v>
      </c>
      <c r="B125" t="s">
        <v>8</v>
      </c>
      <c r="C125" t="s">
        <v>12</v>
      </c>
      <c r="D125" s="1">
        <v>41720.59375</v>
      </c>
      <c r="E125" s="8">
        <v>13.8962085689926</v>
      </c>
      <c r="F125" s="5">
        <v>405.85199713307702</v>
      </c>
      <c r="G125" s="6">
        <v>-11.571203333333299</v>
      </c>
      <c r="H125" s="5">
        <v>396.33894560215401</v>
      </c>
      <c r="I125" s="6">
        <v>-8.9159953333333295</v>
      </c>
      <c r="J125" s="11">
        <v>-31.9</v>
      </c>
      <c r="K125" s="7">
        <v>1.20337717235088E-2</v>
      </c>
      <c r="L125" s="7">
        <v>4.45289723575115E-2</v>
      </c>
      <c r="M125" s="7">
        <v>5.4639708250760997E-2</v>
      </c>
      <c r="N125" s="7">
        <v>6.7045749165117697E-3</v>
      </c>
      <c r="O125" s="7">
        <v>6.7502297461032902E-3</v>
      </c>
      <c r="P125" s="7">
        <v>0.122838474810123</v>
      </c>
      <c r="Q125" s="7">
        <v>0.126925349235535</v>
      </c>
      <c r="R125" s="7">
        <v>7.0372939109802202</v>
      </c>
      <c r="S125" s="7">
        <v>7.0383167266845703</v>
      </c>
      <c r="T125" s="7">
        <v>1.6263657993660701</v>
      </c>
      <c r="U125">
        <f>H125*R125/(1000*22.4)</f>
        <v>0.12451578788260531</v>
      </c>
      <c r="V125">
        <f>K125/E125</f>
        <v>8.6597518047911565E-4</v>
      </c>
      <c r="W125">
        <f>L125*1000/E125</f>
        <v>3.2043972380258832</v>
      </c>
      <c r="X125">
        <f>T125/101.3</f>
        <v>1.6054943725232675E-2</v>
      </c>
      <c r="Y125">
        <f>V125/(X125*1.6)</f>
        <v>3.3711391149183458E-2</v>
      </c>
      <c r="Z125" s="3">
        <f>P125*1000*22.4/R125</f>
        <v>390.99998814224443</v>
      </c>
      <c r="AA125" s="3">
        <f>Q125*1000*22.4/S125</f>
        <v>403.94996890332493</v>
      </c>
      <c r="AB125" s="3">
        <f>((Y125-0.5*V125)*AA125-W125)/(Y125+0.5*V125)</f>
        <v>299.85646899296364</v>
      </c>
      <c r="AC125" s="3">
        <f>(P125+M125)*1000*22.4/R125</f>
        <v>564.92045818362794</v>
      </c>
      <c r="AD125" s="2">
        <f>(U125*I125+M125*J125)/(U125+M125)</f>
        <v>-15.925768053261098</v>
      </c>
      <c r="AE125" s="2">
        <f>AB125/AA125</f>
        <v>0.7423109099551054</v>
      </c>
      <c r="AF125" s="2">
        <f>AC125/(AC125-AA125)</f>
        <v>3.5094659941047581</v>
      </c>
      <c r="AG125" s="2">
        <f>4.4+(30-4.4)*AE125</f>
        <v>23.403159294850703</v>
      </c>
      <c r="AH125">
        <f>(AF125*(G125-AD125))/(1000+G125-AF125*(G125-AD125))</f>
        <v>1.57038999117575E-2</v>
      </c>
      <c r="AI125">
        <f>W125*(30-1.8)/((AG125-AH125*1000)*AA125)</f>
        <v>2.9054869359188031E-2</v>
      </c>
    </row>
    <row r="126" spans="1:35" x14ac:dyDescent="0.3">
      <c r="A126" t="s">
        <v>19</v>
      </c>
      <c r="B126" t="s">
        <v>8</v>
      </c>
      <c r="C126" t="s">
        <v>12</v>
      </c>
      <c r="D126" s="1">
        <v>41720.604166666664</v>
      </c>
      <c r="E126" s="8">
        <v>13.8962085689926</v>
      </c>
      <c r="F126" s="5">
        <v>407.52209598496898</v>
      </c>
      <c r="G126" s="6">
        <v>-11.6577675</v>
      </c>
      <c r="H126" s="5">
        <v>396.08593257038399</v>
      </c>
      <c r="I126" s="6">
        <v>-8.9420800000000007</v>
      </c>
      <c r="J126" s="11">
        <v>-31.9</v>
      </c>
      <c r="K126" s="7">
        <v>1.0836939327418801E-2</v>
      </c>
      <c r="L126" s="7">
        <v>4.5750498771667501E-2</v>
      </c>
      <c r="M126" s="7">
        <v>4.0985584259033203E-2</v>
      </c>
      <c r="N126" s="7">
        <v>6.6277789883315598E-3</v>
      </c>
      <c r="O126" s="7">
        <v>7.0584286004304903E-3</v>
      </c>
      <c r="P126" s="7">
        <v>0.122566185891628</v>
      </c>
      <c r="Q126" s="7">
        <v>0.12696793675422699</v>
      </c>
      <c r="R126" s="7">
        <v>7.04150438308716</v>
      </c>
      <c r="S126" s="7">
        <v>7.0511512756347701</v>
      </c>
      <c r="T126" s="7">
        <v>1.5184257467400899</v>
      </c>
      <c r="U126">
        <f>H126*R126/(1000*22.4)</f>
        <v>0.12451075135149661</v>
      </c>
      <c r="V126">
        <f>K126/E126</f>
        <v>7.7984863810981356E-4</v>
      </c>
      <c r="W126">
        <f>L126*1000/E126</f>
        <v>3.2923008131695135</v>
      </c>
      <c r="X126">
        <f>T126/101.3</f>
        <v>1.4989395328135143E-2</v>
      </c>
      <c r="Y126">
        <f>V126/(X126*1.6)</f>
        <v>3.2516681837310137E-2</v>
      </c>
      <c r="Z126" s="3">
        <f>P126*1000*22.4/R126</f>
        <v>389.90000071103884</v>
      </c>
      <c r="AA126" s="3">
        <f>Q126*1000*22.4/S126</f>
        <v>403.34998812497463</v>
      </c>
      <c r="AB126" s="3">
        <f>((Y126-0.5*V126)*AA126-W126)/(Y126+0.5*V126)</f>
        <v>293.74121428329056</v>
      </c>
      <c r="AC126" s="3">
        <f>(P126+M126)*1000*22.4/R126</f>
        <v>520.2808167206764</v>
      </c>
      <c r="AD126" s="2">
        <f>(U126*I126+M126*J126)/(U126+M126)</f>
        <v>-14.627666699553938</v>
      </c>
      <c r="AE126" s="2">
        <f>AB126/AA126</f>
        <v>0.72825393065904165</v>
      </c>
      <c r="AF126" s="2">
        <f>AC126/(AC126-AA126)</f>
        <v>4.4494751552611618</v>
      </c>
      <c r="AG126" s="2">
        <f>4.4+(30-4.4)*AE126</f>
        <v>23.04330062487147</v>
      </c>
      <c r="AH126">
        <f>(AF126*(G126-AD126))/(1000+G126-AF126*(G126-AD126))</f>
        <v>1.3551550389473367E-2</v>
      </c>
      <c r="AI126">
        <f>W126*(30-1.8)/((AG126-AH126*1000)*AA126)</f>
        <v>2.4250475988733887E-2</v>
      </c>
    </row>
    <row r="127" spans="1:35" x14ac:dyDescent="0.3">
      <c r="A127" t="s">
        <v>19</v>
      </c>
      <c r="B127" t="s">
        <v>8</v>
      </c>
      <c r="C127" t="s">
        <v>12</v>
      </c>
      <c r="D127" s="1">
        <v>41720.614583333336</v>
      </c>
      <c r="E127" s="8">
        <v>13.8962085689926</v>
      </c>
      <c r="F127" s="5">
        <v>407.05144786287002</v>
      </c>
      <c r="G127" s="6">
        <v>-11.559566666666701</v>
      </c>
      <c r="H127" s="5">
        <v>394.14901499775601</v>
      </c>
      <c r="I127" s="6">
        <v>-8.7911959999999993</v>
      </c>
      <c r="J127" s="11">
        <v>-31.9</v>
      </c>
      <c r="K127" s="7">
        <v>1.05041200295091E-2</v>
      </c>
      <c r="L127" s="7">
        <v>7.05767422914505E-2</v>
      </c>
      <c r="M127" s="7">
        <v>5.1781702786684002E-2</v>
      </c>
      <c r="N127" s="7">
        <v>6.7631090059876399E-3</v>
      </c>
      <c r="O127" s="7">
        <v>7.5021544471383103E-3</v>
      </c>
      <c r="P127" s="7">
        <v>0.12248042970895801</v>
      </c>
      <c r="Q127" s="7">
        <v>0.125161617994308</v>
      </c>
      <c r="R127" s="7">
        <v>7.0365777015686</v>
      </c>
      <c r="S127" s="7">
        <v>7.0531325340270996</v>
      </c>
      <c r="T127" s="7">
        <v>1.77005135885137</v>
      </c>
      <c r="U127">
        <f>H127*R127/(1000*22.4)</f>
        <v>0.12381518616198381</v>
      </c>
      <c r="V127">
        <f>K127/E127</f>
        <v>7.5589827091020645E-4</v>
      </c>
      <c r="W127">
        <f>L127*1000/E127</f>
        <v>5.0788488054887431</v>
      </c>
      <c r="X127">
        <f>T127/101.3</f>
        <v>1.747335990968776E-2</v>
      </c>
      <c r="Y127">
        <f>V127/(X127*1.6)</f>
        <v>2.7037525797024644E-2</v>
      </c>
      <c r="Z127" s="3">
        <f>P127*1000*22.4/R127</f>
        <v>389.89999710641467</v>
      </c>
      <c r="AA127" s="3">
        <f>Q127*1000*22.4/S127</f>
        <v>397.5000086198192</v>
      </c>
      <c r="AB127" s="3">
        <f>((Y127-0.5*V127)*AA127-W127)/(Y127+0.5*V127)</f>
        <v>201.28533833087758</v>
      </c>
      <c r="AC127" s="3">
        <f>(P127+M127)*1000*22.4/R127</f>
        <v>554.74009290513709</v>
      </c>
      <c r="AD127" s="2">
        <f>(U127*I127+M127*J127)/(U127+M127)</f>
        <v>-15.605742815994788</v>
      </c>
      <c r="AE127" s="2">
        <f>AB127/AA127</f>
        <v>0.50637819865657629</v>
      </c>
      <c r="AF127" s="2">
        <f>AC127/(AC127-AA127)</f>
        <v>3.5279814013489137</v>
      </c>
      <c r="AG127" s="2">
        <f>4.4+(30-4.4)*AE127</f>
        <v>17.363281885608352</v>
      </c>
      <c r="AH127">
        <f>(AF127*(G127-AD127))/(1000+G127-AF127*(G127-AD127))</f>
        <v>1.4653395905307415E-2</v>
      </c>
      <c r="AI127">
        <f>W127*(30-1.8)/((AG127-AH127*1000)*AA127)</f>
        <v>0.13296159985611725</v>
      </c>
    </row>
    <row r="128" spans="1:35" x14ac:dyDescent="0.3">
      <c r="A128" t="s">
        <v>19</v>
      </c>
      <c r="B128" t="s">
        <v>8</v>
      </c>
      <c r="C128" t="s">
        <v>12</v>
      </c>
      <c r="D128" s="1">
        <v>41720.635416666664</v>
      </c>
      <c r="E128" s="8">
        <v>13.8962085689926</v>
      </c>
      <c r="F128" s="5">
        <v>407.68927683888302</v>
      </c>
      <c r="G128" s="6">
        <v>-11.3413066666667</v>
      </c>
      <c r="H128" s="5">
        <v>391.81369692341701</v>
      </c>
      <c r="I128" s="6">
        <v>-8.7303809999999995</v>
      </c>
      <c r="J128" s="11">
        <v>-31.9</v>
      </c>
      <c r="K128" s="7">
        <v>7.32141081243753E-3</v>
      </c>
      <c r="L128" s="7">
        <v>3.5411637276411098E-2</v>
      </c>
      <c r="M128" s="7">
        <v>5.8189928531646701E-2</v>
      </c>
      <c r="N128" s="7">
        <v>6.4020124264061503E-3</v>
      </c>
      <c r="O128" s="7">
        <v>6.73935515806079E-3</v>
      </c>
      <c r="P128" s="7">
        <v>0.122803382575512</v>
      </c>
      <c r="Q128" s="7">
        <v>0.126986503601074</v>
      </c>
      <c r="R128" s="7">
        <v>7.0551314353942898</v>
      </c>
      <c r="S128" s="7">
        <v>7.0626878738403303</v>
      </c>
      <c r="T128" s="7">
        <v>1.46792966065116</v>
      </c>
      <c r="U128">
        <f>H128*R128/(1000*22.4)</f>
        <v>0.12340612187421653</v>
      </c>
      <c r="V128">
        <f>K128/E128</f>
        <v>5.2686391227418753E-4</v>
      </c>
      <c r="W128">
        <f>L128*1000/E128</f>
        <v>2.5482948892568507</v>
      </c>
      <c r="X128">
        <f>T128/101.3</f>
        <v>1.4490914715213821E-2</v>
      </c>
      <c r="Y128">
        <f>V128/(X128*1.6)</f>
        <v>2.2723889529599535E-2</v>
      </c>
      <c r="Z128" s="3">
        <f>P128*1000*22.4/R128</f>
        <v>389.90000326446579</v>
      </c>
      <c r="AA128" s="3">
        <f>Q128*1000*22.4/S128</f>
        <v>402.75001974812795</v>
      </c>
      <c r="AB128" s="3">
        <f>((Y128-0.5*V128)*AA128-W128)/(Y128+0.5*V128)</f>
        <v>282.66254709313819</v>
      </c>
      <c r="AC128" s="3">
        <f>(P128+M128)*1000*22.4/R128</f>
        <v>574.65267740597028</v>
      </c>
      <c r="AD128" s="2">
        <f>(U128*I128+M128*J128)/(U128+M128)</f>
        <v>-16.154763142134698</v>
      </c>
      <c r="AE128" s="2">
        <f>AB128/AA128</f>
        <v>0.70183124328562385</v>
      </c>
      <c r="AF128" s="2">
        <f>AC128/(AC128-AA128)</f>
        <v>3.3428958297420146</v>
      </c>
      <c r="AG128" s="2">
        <f>4.4+(30-4.4)*AE128</f>
        <v>22.366879828111969</v>
      </c>
      <c r="AH128">
        <f>(AF128*(G128-AD128))/(1000+G128-AF128*(G128-AD128))</f>
        <v>1.6544742091086341E-2</v>
      </c>
      <c r="AI128">
        <f>W128*(30-1.8)/((AG128-AH128*1000)*AA128)</f>
        <v>3.0646490316668856E-2</v>
      </c>
    </row>
    <row r="129" spans="1:35" x14ac:dyDescent="0.3">
      <c r="A129" t="s">
        <v>19</v>
      </c>
      <c r="B129" t="s">
        <v>8</v>
      </c>
      <c r="C129" t="s">
        <v>12</v>
      </c>
      <c r="D129" s="1">
        <v>41720.645833333336</v>
      </c>
      <c r="E129" s="8">
        <v>13.8962085689926</v>
      </c>
      <c r="F129" s="5">
        <v>403.600872133915</v>
      </c>
      <c r="G129" s="6">
        <v>-10.84618</v>
      </c>
      <c r="H129" s="5">
        <v>393.736328446838</v>
      </c>
      <c r="I129" s="6">
        <v>-8.6541110000000003</v>
      </c>
      <c r="J129" s="11">
        <v>-31.9</v>
      </c>
      <c r="K129" s="7">
        <v>2.96160811558366E-3</v>
      </c>
      <c r="L129" s="7">
        <v>9.6418252214789408E-3</v>
      </c>
      <c r="M129" s="7">
        <v>1.80302392691374E-2</v>
      </c>
      <c r="N129" s="7">
        <v>5.8094603009521996E-3</v>
      </c>
      <c r="O129" s="7">
        <v>6.3536413945257698E-3</v>
      </c>
      <c r="P129" s="7">
        <v>0.123548611998558</v>
      </c>
      <c r="Q129" s="7">
        <v>0.12879413366317699</v>
      </c>
      <c r="R129" s="7">
        <v>7.0779771804809597</v>
      </c>
      <c r="S129" s="7">
        <v>7.0901665687561</v>
      </c>
      <c r="T129" s="7">
        <v>1.43214999396831</v>
      </c>
      <c r="U129">
        <f>H129*R129/(1000*22.4)</f>
        <v>0.12441324767290517</v>
      </c>
      <c r="V129">
        <f>K129/E129</f>
        <v>2.1312346463999283E-4</v>
      </c>
      <c r="W129">
        <f>L129*1000/E129</f>
        <v>0.69384574746476479</v>
      </c>
      <c r="X129">
        <f>T129/101.3</f>
        <v>1.4137709713408787E-2</v>
      </c>
      <c r="Y129">
        <f>V129/(X129*1.6)</f>
        <v>9.421764069300495E-3</v>
      </c>
      <c r="Z129" s="3">
        <f>P129*1000*22.4/R129</f>
        <v>390.99997615132804</v>
      </c>
      <c r="AA129" s="3">
        <f>Q129*1000*22.4/S129</f>
        <v>406.89997422180545</v>
      </c>
      <c r="AB129" s="3">
        <f>((Y129-0.5*V129)*AA129-W129)/(Y129+0.5*V129)</f>
        <v>324.97942532536786</v>
      </c>
      <c r="AC129" s="3">
        <f>(P129+M129)*1000*22.4/R129</f>
        <v>448.06110383374778</v>
      </c>
      <c r="AD129" s="2">
        <f>(U129*I129+M129*J129)/(U129+M129)</f>
        <v>-11.596533638560825</v>
      </c>
      <c r="AE129" s="2">
        <f>AB129/AA129</f>
        <v>0.79867153087657405</v>
      </c>
      <c r="AF129" s="2">
        <f>AC129/(AC129-AA129)</f>
        <v>10.885539538345155</v>
      </c>
      <c r="AG129" s="2">
        <f>4.4+(30-4.4)*AE129</f>
        <v>24.845991190440294</v>
      </c>
      <c r="AH129">
        <f>(AF129*(G129-AD129))/(1000+G129-AF129*(G129-AD129))</f>
        <v>8.326322428664679E-3</v>
      </c>
      <c r="AI129">
        <f>W129*(30-1.8)/((AG129-AH129*1000)*AA129)</f>
        <v>2.9108715528482171E-3</v>
      </c>
    </row>
    <row r="130" spans="1:35" x14ac:dyDescent="0.3">
      <c r="A130" t="s">
        <v>19</v>
      </c>
      <c r="B130" t="s">
        <v>8</v>
      </c>
      <c r="C130" t="s">
        <v>12</v>
      </c>
      <c r="D130" s="1">
        <v>41720.6875</v>
      </c>
      <c r="E130" s="8">
        <v>13.8962085689926</v>
      </c>
      <c r="F130" s="5">
        <v>410.15051477335902</v>
      </c>
      <c r="G130" s="6">
        <v>-10.857753333333299</v>
      </c>
      <c r="H130" s="5">
        <v>399.544939010912</v>
      </c>
      <c r="I130" s="6">
        <v>-8.8782163333333308</v>
      </c>
      <c r="J130" s="11">
        <v>-31.9</v>
      </c>
      <c r="K130" s="7">
        <v>9.4143059104680998E-3</v>
      </c>
      <c r="L130" s="7">
        <v>3.0408523976802802E-2</v>
      </c>
      <c r="M130" s="7">
        <v>4.0575943887233699E-2</v>
      </c>
      <c r="N130" s="7">
        <v>7.0621068589389298E-3</v>
      </c>
      <c r="O130" s="7">
        <v>7.47814867645502E-3</v>
      </c>
      <c r="P130" s="7">
        <v>0.123425133526325</v>
      </c>
      <c r="Q130" s="7">
        <v>0.12730684876442</v>
      </c>
      <c r="R130" s="7">
        <v>7.1127424240112296</v>
      </c>
      <c r="S130" s="7">
        <v>7.1220617294311497</v>
      </c>
      <c r="T130" s="7">
        <v>0.86622563726147395</v>
      </c>
      <c r="U130">
        <f>H130*R130/(1000*22.4)</f>
        <v>0.12686876062508454</v>
      </c>
      <c r="V130">
        <f>K130/E130</f>
        <v>6.7747298579518846E-4</v>
      </c>
      <c r="W130">
        <f>L130*1000/E130</f>
        <v>2.1882604759297486</v>
      </c>
      <c r="X130">
        <f>T130/101.3</f>
        <v>8.5510921743482127E-3</v>
      </c>
      <c r="Y130">
        <f>V130/(X130*1.6)</f>
        <v>4.9516553849364514E-2</v>
      </c>
      <c r="Z130" s="3">
        <f>P130*1000*22.4/R130</f>
        <v>388.70000151509981</v>
      </c>
      <c r="AA130" s="3">
        <f>Q130*1000*22.4/S130</f>
        <v>400.39998537765769</v>
      </c>
      <c r="AB130" s="3">
        <f>((Y130-0.5*V130)*AA130-W130)/(Y130+0.5*V130)</f>
        <v>351.06679259809465</v>
      </c>
      <c r="AC130" s="3">
        <f>(P130+M130)*1000*22.4/R130</f>
        <v>516.48491047029586</v>
      </c>
      <c r="AD130" s="2">
        <f>(U130*I130+M130*J130)/(U130+M130)</f>
        <v>-14.456957118020133</v>
      </c>
      <c r="AE130" s="2">
        <f>AB130/AA130</f>
        <v>0.8767902233237298</v>
      </c>
      <c r="AF130" s="2">
        <f>AC130/(AC130-AA130)</f>
        <v>4.4491988090454484</v>
      </c>
      <c r="AG130" s="2">
        <f>4.4+(30-4.4)*AE130</f>
        <v>26.845829717087483</v>
      </c>
      <c r="AH130">
        <f>(AF130*(G130-AD130))/(1000+G130-AF130*(G130-AD130))</f>
        <v>1.645576132821968E-2</v>
      </c>
      <c r="AI130">
        <f>W130*(30-1.8)/((AG130-AH130*1000)*AA130)</f>
        <v>1.4833227767890556E-2</v>
      </c>
    </row>
    <row r="131" spans="1:35" x14ac:dyDescent="0.3">
      <c r="A131" t="s">
        <v>20</v>
      </c>
      <c r="B131" t="s">
        <v>11</v>
      </c>
      <c r="C131" t="s">
        <v>12</v>
      </c>
      <c r="D131" s="1">
        <v>41720.416666666664</v>
      </c>
      <c r="E131" s="8">
        <v>12.9707924319946</v>
      </c>
      <c r="F131" s="5">
        <v>455.04574056025598</v>
      </c>
      <c r="G131" s="6">
        <v>-10.727980000000001</v>
      </c>
      <c r="H131" s="5">
        <v>442.84546073387901</v>
      </c>
      <c r="I131" s="6">
        <v>-10.110765499999999</v>
      </c>
      <c r="J131" s="11">
        <v>-31.9</v>
      </c>
      <c r="K131" s="7">
        <v>1.8772516399622002E-2</v>
      </c>
      <c r="L131" s="7">
        <v>0.10788498073816299</v>
      </c>
      <c r="M131" s="7">
        <v>9.7294762730598394E-2</v>
      </c>
      <c r="N131" s="7">
        <v>6.4917914569377899E-3</v>
      </c>
      <c r="O131" s="7">
        <v>7.8019131906330603E-3</v>
      </c>
      <c r="P131" s="7">
        <v>0.124370314180851</v>
      </c>
      <c r="Q131" s="7">
        <v>0.12923254072666199</v>
      </c>
      <c r="R131" s="7">
        <v>6.5535049438476598</v>
      </c>
      <c r="S131" s="7">
        <v>6.5828518867492702</v>
      </c>
      <c r="T131" s="7">
        <v>0.29754105120621199</v>
      </c>
      <c r="U131">
        <f>H131*R131/(1000*22.4)</f>
        <v>0.12956204983392727</v>
      </c>
      <c r="V131">
        <f>K131/E131</f>
        <v>1.4472914047499899E-3</v>
      </c>
      <c r="W131">
        <f>L131*1000/E131</f>
        <v>8.3175319706795161</v>
      </c>
      <c r="X131">
        <f>T131/101.3</f>
        <v>2.9372265666950839E-3</v>
      </c>
      <c r="Y131">
        <f>V131/(X131*1.6)</f>
        <v>0.30796300776570174</v>
      </c>
      <c r="Z131" s="3">
        <f>P131*1000*22.4/R131</f>
        <v>425.1000131260177</v>
      </c>
      <c r="AA131" s="3">
        <f>Q131*1000*22.4/S131</f>
        <v>439.74996887051896</v>
      </c>
      <c r="AB131" s="3">
        <f>((Y131-0.5*V131)*AA131-W131)/(Y131+0.5*V131)</f>
        <v>410.74327803932351</v>
      </c>
      <c r="AC131" s="3">
        <f>(P131+M131)*1000*22.4/R131</f>
        <v>757.65529519861252</v>
      </c>
      <c r="AD131" s="2">
        <f>(U131*I131+M131*J131)/(U131+M131)</f>
        <v>-19.455772056309062</v>
      </c>
      <c r="AE131" s="2">
        <f>AB131/AA131</f>
        <v>0.93403821970539758</v>
      </c>
      <c r="AF131" s="2">
        <f>AC131/(AC131-AA131)</f>
        <v>2.3832733598702776</v>
      </c>
      <c r="AG131" s="2">
        <f>4.4+(30-4.4)*AE131</f>
        <v>28.311378424458177</v>
      </c>
      <c r="AH131">
        <f>(AF131*(G131-AD131))/(1000+G131-AF131*(G131-AD131))</f>
        <v>2.1477883935051172E-2</v>
      </c>
      <c r="AI131">
        <f>W131*(30-1.8)/((AG131-AH131*1000)*AA131)</f>
        <v>7.8053956361903973E-2</v>
      </c>
    </row>
    <row r="132" spans="1:35" x14ac:dyDescent="0.3">
      <c r="A132" t="s">
        <v>20</v>
      </c>
      <c r="B132" t="s">
        <v>11</v>
      </c>
      <c r="C132" t="s">
        <v>12</v>
      </c>
      <c r="D132" s="1">
        <v>41720.427083333336</v>
      </c>
      <c r="E132" s="8">
        <v>12.9707924319946</v>
      </c>
      <c r="F132" s="5">
        <v>446.82983809925702</v>
      </c>
      <c r="G132" s="6">
        <v>-10.538819999999999</v>
      </c>
      <c r="H132" s="5">
        <v>437.45900267266802</v>
      </c>
      <c r="I132" s="6">
        <v>-9.6657329999999995</v>
      </c>
      <c r="J132" s="11">
        <v>-31.9</v>
      </c>
      <c r="K132" s="7">
        <v>2.0999224856495899E-2</v>
      </c>
      <c r="L132" s="7">
        <v>0.14284534752368899</v>
      </c>
      <c r="M132" s="7">
        <v>0.11650525033474</v>
      </c>
      <c r="N132" s="7">
        <v>6.4131347462534896E-3</v>
      </c>
      <c r="O132" s="7">
        <v>7.6054348610341497E-3</v>
      </c>
      <c r="P132" s="7">
        <v>0.122297741472721</v>
      </c>
      <c r="Q132" s="7">
        <v>0.12660045921802501</v>
      </c>
      <c r="R132" s="7">
        <v>6.5537548065185502</v>
      </c>
      <c r="S132" s="7">
        <v>6.5804624557495099</v>
      </c>
      <c r="T132" s="7">
        <v>0.42621453926291097</v>
      </c>
      <c r="U132">
        <f>H132*R132/(1000*22.4)</f>
        <v>0.12799102863485756</v>
      </c>
      <c r="V132">
        <f>K132/E132</f>
        <v>1.6189623700012226E-3</v>
      </c>
      <c r="W132">
        <f>L132*1000/E132</f>
        <v>11.012846614624513</v>
      </c>
      <c r="X132">
        <f>T132/101.3</f>
        <v>4.2074485613317969E-3</v>
      </c>
      <c r="Y132">
        <f>V132/(X132*1.6)</f>
        <v>0.24049051735298685</v>
      </c>
      <c r="Z132" s="3">
        <f>P132*1000*22.4/R132</f>
        <v>417.99998472084985</v>
      </c>
      <c r="AA132" s="3">
        <f>Q132*1000*22.4/S132</f>
        <v>430.94999865944203</v>
      </c>
      <c r="AB132" s="3">
        <f>((Y132-0.5*V132)*AA132-W132)/(Y132+0.5*V132)</f>
        <v>382.41896460739395</v>
      </c>
      <c r="AC132" s="3">
        <f>(P132+M132)*1000*22.4/R132</f>
        <v>816.20188340990012</v>
      </c>
      <c r="AD132" s="2">
        <f>(U132*I132+M132*J132)/(U132+M132)</f>
        <v>-20.260613436468969</v>
      </c>
      <c r="AE132" s="2">
        <f>AB132/AA132</f>
        <v>0.88738592829095309</v>
      </c>
      <c r="AF132" s="2">
        <f>AC132/(AC132-AA132)</f>
        <v>2.1186187938797088</v>
      </c>
      <c r="AG132" s="2">
        <f>4.4+(30-4.4)*AE132</f>
        <v>27.117079764248402</v>
      </c>
      <c r="AH132">
        <f>(AF132*(G132-AD132))/(1000+G132-AF132*(G132-AD132))</f>
        <v>2.1258675789119989E-2</v>
      </c>
      <c r="AI132">
        <f>W132*(30-1.8)/((AG132-AH132*1000)*AA132)</f>
        <v>0.12301058936498407</v>
      </c>
    </row>
    <row r="133" spans="1:35" x14ac:dyDescent="0.3">
      <c r="A133" t="s">
        <v>20</v>
      </c>
      <c r="B133" t="s">
        <v>11</v>
      </c>
      <c r="C133" t="s">
        <v>12</v>
      </c>
      <c r="D133" s="1">
        <v>41720.447916666664</v>
      </c>
      <c r="E133" s="8">
        <v>12.9707924319946</v>
      </c>
      <c r="F133" s="5">
        <v>444.43823891914298</v>
      </c>
      <c r="G133" s="6">
        <v>-11.347896666666699</v>
      </c>
      <c r="H133" s="5">
        <v>427.83665072443398</v>
      </c>
      <c r="I133" s="6">
        <v>-9.7882973333333307</v>
      </c>
      <c r="J133" s="11">
        <v>-31.9</v>
      </c>
      <c r="K133" s="7">
        <v>1.6925100237131101E-2</v>
      </c>
      <c r="L133" s="7">
        <v>0.127543359994888</v>
      </c>
      <c r="M133" s="7">
        <v>0.12607760727405501</v>
      </c>
      <c r="N133" s="7">
        <v>6.0639930889010403E-3</v>
      </c>
      <c r="O133" s="7">
        <v>7.1977823972702E-3</v>
      </c>
      <c r="P133" s="7">
        <v>0.118339158594608</v>
      </c>
      <c r="Q133" s="7">
        <v>0.12289726734161401</v>
      </c>
      <c r="R133" s="7">
        <v>6.5050239562988299</v>
      </c>
      <c r="S133" s="7">
        <v>6.5304207801818803</v>
      </c>
      <c r="T133" s="7">
        <v>0.93073188467716705</v>
      </c>
      <c r="U133">
        <f>H133*R133/(1000*22.4)</f>
        <v>0.12424498492612045</v>
      </c>
      <c r="V133">
        <f>K133/E133</f>
        <v>1.304862468956218E-3</v>
      </c>
      <c r="W133">
        <f>L133*1000/E133</f>
        <v>9.8331201168774598</v>
      </c>
      <c r="X133">
        <f>T133/101.3</f>
        <v>9.1878764528841757E-3</v>
      </c>
      <c r="Y133">
        <f>V133/(X133*1.6)</f>
        <v>8.8762517354228188E-2</v>
      </c>
      <c r="Z133" s="3">
        <f>P133*1000*22.4/R133</f>
        <v>407.49998314033053</v>
      </c>
      <c r="AA133" s="3">
        <f>Q133*1000*22.4/S133</f>
        <v>421.54998599883208</v>
      </c>
      <c r="AB133" s="3">
        <f>((Y133-0.5*V133)*AA133-W133)/(Y133+0.5*V133)</f>
        <v>305.42639552228593</v>
      </c>
      <c r="AC133" s="3">
        <f>(P133+M133)*1000*22.4/R133</f>
        <v>841.6472548354966</v>
      </c>
      <c r="AD133" s="2">
        <f>(U133*I133+M133*J133)/(U133+M133)</f>
        <v>-20.925089024669617</v>
      </c>
      <c r="AE133" s="2">
        <f>AB133/AA133</f>
        <v>0.72453186019826399</v>
      </c>
      <c r="AF133" s="2">
        <f>AC133/(AC133-AA133)</f>
        <v>2.0034580495278878</v>
      </c>
      <c r="AG133" s="2">
        <f>4.4+(30-4.4)*AE133</f>
        <v>22.948015621075562</v>
      </c>
      <c r="AH133">
        <f>(AF133*(G133-AD133))/(1000+G133-AF133*(G133-AD133))</f>
        <v>1.9791855336776295E-2</v>
      </c>
      <c r="AI133">
        <f>W133*(30-1.8)/((AG133-AH133*1000)*AA133)</f>
        <v>0.20841660773343276</v>
      </c>
    </row>
    <row r="134" spans="1:35" x14ac:dyDescent="0.3">
      <c r="A134" t="s">
        <v>20</v>
      </c>
      <c r="B134" t="s">
        <v>11</v>
      </c>
      <c r="C134" t="s">
        <v>12</v>
      </c>
      <c r="D134" s="1">
        <v>41720.458333333336</v>
      </c>
      <c r="E134" s="8">
        <v>12.9707924319946</v>
      </c>
      <c r="F134" s="5">
        <v>434.06863281956498</v>
      </c>
      <c r="G134" s="6">
        <v>-11.11318</v>
      </c>
      <c r="H134" s="5">
        <v>419.02825668669499</v>
      </c>
      <c r="I134" s="6">
        <v>-9.5534952499999992</v>
      </c>
      <c r="J134" s="11">
        <v>-31.9</v>
      </c>
      <c r="K134" s="7">
        <v>2.3462299257516899E-2</v>
      </c>
      <c r="L134" s="7">
        <v>0.128995656967163</v>
      </c>
      <c r="M134" s="7">
        <v>0.118414036929607</v>
      </c>
      <c r="N134" s="7">
        <v>6.1691659502685096E-3</v>
      </c>
      <c r="O134" s="7">
        <v>7.6916664838790902E-3</v>
      </c>
      <c r="P134" s="7">
        <v>0.116445660591125</v>
      </c>
      <c r="Q134" s="7">
        <v>0.121316403150558</v>
      </c>
      <c r="R134" s="7">
        <v>6.4756274223327601</v>
      </c>
      <c r="S134" s="7">
        <v>6.5097317695617702</v>
      </c>
      <c r="T134" s="7">
        <v>0.96948334665136904</v>
      </c>
      <c r="U134">
        <f>H134*R134/(1000*22.4)</f>
        <v>0.12113709239877914</v>
      </c>
      <c r="V134">
        <f>K134/E134</f>
        <v>1.8088562730865438E-3</v>
      </c>
      <c r="W134">
        <f>L134*1000/E134</f>
        <v>9.9450868282321689</v>
      </c>
      <c r="X134">
        <f>T134/101.3</f>
        <v>9.5704180320964373E-3</v>
      </c>
      <c r="Y134">
        <f>V134/(X134*1.6)</f>
        <v>0.11812808666116768</v>
      </c>
      <c r="Z134" s="3">
        <f>P134*1000*22.4/R134</f>
        <v>402.80001104534892</v>
      </c>
      <c r="AA134" s="3">
        <f>Q134*1000*22.4/S134</f>
        <v>417.44998515590731</v>
      </c>
      <c r="AB134" s="3">
        <f>((Y134-0.5*V134)*AA134-W134)/(Y134+0.5*V134)</f>
        <v>327.55695155273008</v>
      </c>
      <c r="AC134" s="3">
        <f>(P134+M134)*1000*22.4/R134</f>
        <v>812.408880461693</v>
      </c>
      <c r="AD134" s="2">
        <f>(U134*I134+M134*J134)/(U134+M134)</f>
        <v>-20.599737637305573</v>
      </c>
      <c r="AE134" s="2">
        <f>AB134/AA134</f>
        <v>0.78466154797058052</v>
      </c>
      <c r="AF134" s="2">
        <f>AC134/(AC134-AA134)</f>
        <v>2.0569453938560076</v>
      </c>
      <c r="AG134" s="2">
        <f>4.4+(30-4.4)*AE134</f>
        <v>24.487335628046864</v>
      </c>
      <c r="AH134">
        <f>(AF134*(G134-AD134))/(1000+G134-AF134*(G134-AD134))</f>
        <v>2.0129837733082422E-2</v>
      </c>
      <c r="AI134">
        <f>W134*(30-1.8)/((AG134-AH134*1000)*AA134)</f>
        <v>0.15417574354922509</v>
      </c>
    </row>
    <row r="135" spans="1:35" x14ac:dyDescent="0.3">
      <c r="A135" t="s">
        <v>20</v>
      </c>
      <c r="B135" t="s">
        <v>11</v>
      </c>
      <c r="C135" t="s">
        <v>12</v>
      </c>
      <c r="D135" s="1">
        <v>41720.541666666664</v>
      </c>
      <c r="E135" s="8">
        <v>12.9707924319946</v>
      </c>
      <c r="F135" s="5">
        <v>405.51426494919298</v>
      </c>
      <c r="G135" s="6">
        <v>-11.070553333333301</v>
      </c>
      <c r="H135" s="5">
        <v>396.929822357977</v>
      </c>
      <c r="I135" s="6">
        <v>-8.9702369999999991</v>
      </c>
      <c r="J135" s="11">
        <v>-31.9</v>
      </c>
      <c r="K135" s="7">
        <v>3.1508907675743103E-2</v>
      </c>
      <c r="L135" s="7">
        <v>7.8944809734821306E-2</v>
      </c>
      <c r="M135" s="7">
        <v>7.0587567985057803E-2</v>
      </c>
      <c r="N135" s="7">
        <v>6.4557092264294598E-3</v>
      </c>
      <c r="O135" s="7">
        <v>7.9373745247721707E-3</v>
      </c>
      <c r="P135" s="7">
        <v>0.11222859472036401</v>
      </c>
      <c r="Q135" s="7">
        <v>0.11618091911077499</v>
      </c>
      <c r="R135" s="7">
        <v>6.3902406692504901</v>
      </c>
      <c r="S135" s="7">
        <v>6.4234299659729004</v>
      </c>
      <c r="T135" s="7">
        <v>1.8846965491562899</v>
      </c>
      <c r="U135">
        <f>H135*R135/(1000*22.4)</f>
        <v>0.11323558453885345</v>
      </c>
      <c r="V135">
        <f>K135/E135</f>
        <v>2.4292199448062391E-3</v>
      </c>
      <c r="W135">
        <f>L135*1000/E135</f>
        <v>6.0863520982797406</v>
      </c>
      <c r="X135">
        <f>T135/101.3</f>
        <v>1.860509920193771E-2</v>
      </c>
      <c r="Y135">
        <f>V135/(X135*1.6)</f>
        <v>8.1604642309339226E-2</v>
      </c>
      <c r="Z135" s="3">
        <f>P135*1000*22.4/R135</f>
        <v>393.39997534568772</v>
      </c>
      <c r="AA135" s="3">
        <f>Q135*1000*22.4/S135</f>
        <v>405.14999024935884</v>
      </c>
      <c r="AB135" s="3">
        <f>((Y135-0.5*V135)*AA135-W135)/(Y135+0.5*V135)</f>
        <v>319.77671845045063</v>
      </c>
      <c r="AC135" s="3">
        <f>(P135+M135)*1000*22.4/R135</f>
        <v>640.83377396203139</v>
      </c>
      <c r="AD135" s="2">
        <f>(U135*I135+M135*J135)/(U135+M135)</f>
        <v>-17.775200805814535</v>
      </c>
      <c r="AE135" s="2">
        <f>AB135/AA135</f>
        <v>0.78927983745880559</v>
      </c>
      <c r="AF135" s="2">
        <f>AC135/(AC135-AA135)</f>
        <v>2.7190405884831108</v>
      </c>
      <c r="AG135" s="2">
        <f>4.4+(30-4.4)*AE135</f>
        <v>24.605563838945422</v>
      </c>
      <c r="AH135">
        <f>(AF135*(G135-AD135))/(1000+G135-AF135*(G135-AD135))</f>
        <v>1.8780491314310616E-2</v>
      </c>
      <c r="AI135">
        <f>W135*(30-1.8)/((AG135-AH135*1000)*AA135)</f>
        <v>7.2725884440256447E-2</v>
      </c>
    </row>
    <row r="136" spans="1:35" x14ac:dyDescent="0.3">
      <c r="A136" t="s">
        <v>20</v>
      </c>
      <c r="B136" t="s">
        <v>11</v>
      </c>
      <c r="C136" t="s">
        <v>12</v>
      </c>
      <c r="D136" s="1">
        <v>41720.552083333336</v>
      </c>
      <c r="E136" s="8">
        <v>12.9707924319946</v>
      </c>
      <c r="F136" s="5">
        <v>404.432414394229</v>
      </c>
      <c r="G136" s="6">
        <v>-11.045655</v>
      </c>
      <c r="H136" s="5">
        <v>397.378626941704</v>
      </c>
      <c r="I136" s="6">
        <v>-8.9318967499999999</v>
      </c>
      <c r="J136" s="11">
        <v>-31.9</v>
      </c>
      <c r="K136" s="7">
        <v>2.4241685867309602E-2</v>
      </c>
      <c r="L136" s="7">
        <v>7.1266770362854004E-2</v>
      </c>
      <c r="M136" s="7">
        <v>7.1111716330051394E-2</v>
      </c>
      <c r="N136" s="7">
        <v>6.4191906712949302E-3</v>
      </c>
      <c r="O136" s="7">
        <v>7.60325510054827E-3</v>
      </c>
      <c r="P136" s="7">
        <v>0.11227660626173</v>
      </c>
      <c r="Q136" s="7">
        <v>0.11526436358690299</v>
      </c>
      <c r="R136" s="7">
        <v>6.3929738998413104</v>
      </c>
      <c r="S136" s="7">
        <v>6.4194970130920401</v>
      </c>
      <c r="T136" s="7">
        <v>2.02016150183701</v>
      </c>
      <c r="U136">
        <f>H136*R136/(1000*22.4)</f>
        <v>0.11341210671397726</v>
      </c>
      <c r="V136">
        <f>K136/E136</f>
        <v>1.8689440906874343E-3</v>
      </c>
      <c r="W136">
        <f>L136*1000/E136</f>
        <v>5.4944037333496105</v>
      </c>
      <c r="X136">
        <f>T136/101.3</f>
        <v>1.9942364282695066E-2</v>
      </c>
      <c r="Y136">
        <f>V136/(X136*1.6)</f>
        <v>5.8573298537789399E-2</v>
      </c>
      <c r="Z136" s="3">
        <f>P136*1000*22.4/R136</f>
        <v>393.40000751843837</v>
      </c>
      <c r="AA136" s="3">
        <f>Q136*1000*22.4/S136</f>
        <v>402.20000711597936</v>
      </c>
      <c r="AB136" s="3">
        <f>((Y136-0.5*V136)*AA136-W136)/(Y136+0.5*V136)</f>
        <v>297.23736108309538</v>
      </c>
      <c r="AC136" s="3">
        <f>(P136+M136)*1000*22.4/R136</f>
        <v>642.5645545272555</v>
      </c>
      <c r="AD136" s="2">
        <f>(U136*I136+M136*J136)/(U136+M136)</f>
        <v>-17.783335095517124</v>
      </c>
      <c r="AE136" s="2">
        <f>AB136/AA136</f>
        <v>0.73902873153700188</v>
      </c>
      <c r="AF136" s="2">
        <f>AC136/(AC136-AA136)</f>
        <v>2.6732917206288098</v>
      </c>
      <c r="AG136" s="2">
        <f>4.4+(30-4.4)*AE136</f>
        <v>23.31913552734725</v>
      </c>
      <c r="AH136">
        <f>(AF136*(G136-AD136))/(1000+G136-AF136*(G136-AD136))</f>
        <v>1.8550823855893388E-2</v>
      </c>
      <c r="AI136">
        <f>W136*(30-1.8)/((AG136-AH136*1000)*AA136)</f>
        <v>8.0790997168446718E-2</v>
      </c>
    </row>
    <row r="137" spans="1:35" x14ac:dyDescent="0.3">
      <c r="A137" t="s">
        <v>20</v>
      </c>
      <c r="B137" t="s">
        <v>11</v>
      </c>
      <c r="C137" t="s">
        <v>12</v>
      </c>
      <c r="D137" s="1">
        <v>41720.572916666664</v>
      </c>
      <c r="E137" s="8">
        <v>12.9707924319946</v>
      </c>
      <c r="F137" s="5">
        <v>407.923225589293</v>
      </c>
      <c r="G137" s="6">
        <v>-11.260120000000001</v>
      </c>
      <c r="H137" s="5">
        <v>397.05674195687601</v>
      </c>
      <c r="I137" s="6">
        <v>-8.9025747499999994</v>
      </c>
      <c r="J137" s="11">
        <v>-31.9</v>
      </c>
      <c r="K137" s="7">
        <v>2.6428462937474299E-2</v>
      </c>
      <c r="L137" s="7">
        <v>5.7900317013263702E-2</v>
      </c>
      <c r="M137" s="7">
        <v>5.8720514178276097E-2</v>
      </c>
      <c r="N137" s="7">
        <v>6.0957404784858201E-3</v>
      </c>
      <c r="O137" s="7">
        <v>7.4133737944066498E-3</v>
      </c>
      <c r="P137" s="7">
        <v>0.11149404942989299</v>
      </c>
      <c r="Q137" s="7">
        <v>0.115195222198963</v>
      </c>
      <c r="R137" s="7">
        <v>6.3678393363952601</v>
      </c>
      <c r="S137" s="7">
        <v>6.3973546028137198</v>
      </c>
      <c r="T137" s="7">
        <v>2.3425867020545499</v>
      </c>
      <c r="U137">
        <f>H137*R137/(1000*22.4)</f>
        <v>0.11287471161669363</v>
      </c>
      <c r="V137">
        <f>K137/E137</f>
        <v>2.0375364940914587E-3</v>
      </c>
      <c r="W137">
        <f>L137*1000/E137</f>
        <v>4.4638997437383257</v>
      </c>
      <c r="X137">
        <f>T137/101.3</f>
        <v>2.3125238914654983E-2</v>
      </c>
      <c r="Y137">
        <f>V137/(X137*1.6)</f>
        <v>5.506798496253118E-2</v>
      </c>
      <c r="Z137" s="3">
        <f>P137*1000*22.4/R137</f>
        <v>392.20001876545177</v>
      </c>
      <c r="AA137" s="3">
        <f>Q137*1000*22.4/S137</f>
        <v>403.34999972048712</v>
      </c>
      <c r="AB137" s="3">
        <f>((Y137-0.5*V137)*AA137-W137)/(Y137+0.5*V137)</f>
        <v>309.10778055851137</v>
      </c>
      <c r="AC137" s="3">
        <f>(P137+M137)*1000*22.4/R137</f>
        <v>598.75980272161837</v>
      </c>
      <c r="AD137" s="2">
        <f>(U137*I137+M137*J137)/(U137+M137)</f>
        <v>-16.772377824066979</v>
      </c>
      <c r="AE137" s="2">
        <f>AB137/AA137</f>
        <v>0.76635126012821719</v>
      </c>
      <c r="AF137" s="2">
        <f>AC137/(AC137-AA137)</f>
        <v>3.0641236699785837</v>
      </c>
      <c r="AG137" s="2">
        <f>4.4+(30-4.4)*AE137</f>
        <v>24.018592259282364</v>
      </c>
      <c r="AH137">
        <f>(AF137*(G137-AD137))/(1000+G137-AF137*(G137-AD137))</f>
        <v>1.7379478237063695E-2</v>
      </c>
      <c r="AI137">
        <f>W137*(30-1.8)/((AG137-AH137*1000)*AA137)</f>
        <v>4.7007954309872535E-2</v>
      </c>
    </row>
    <row r="138" spans="1:35" x14ac:dyDescent="0.3">
      <c r="A138" t="s">
        <v>20</v>
      </c>
      <c r="B138" t="s">
        <v>11</v>
      </c>
      <c r="C138" t="s">
        <v>12</v>
      </c>
      <c r="D138" s="1">
        <v>41720.583333333336</v>
      </c>
      <c r="E138" s="8">
        <v>12.9707924319946</v>
      </c>
      <c r="F138" s="5">
        <v>405.32834535699197</v>
      </c>
      <c r="G138" s="6">
        <v>-11.1647366666667</v>
      </c>
      <c r="H138" s="5">
        <v>396.21764262604802</v>
      </c>
      <c r="I138" s="6">
        <v>-8.8783593333333304</v>
      </c>
      <c r="J138" s="11">
        <v>-31.9</v>
      </c>
      <c r="K138" s="7">
        <v>2.5517039000988E-2</v>
      </c>
      <c r="L138" s="7">
        <v>4.9980245530605302E-2</v>
      </c>
      <c r="M138" s="7">
        <v>5.0579968839883797E-2</v>
      </c>
      <c r="N138" s="7">
        <v>5.9439418837428102E-3</v>
      </c>
      <c r="O138" s="7">
        <v>7.3301251977682096E-3</v>
      </c>
      <c r="P138" s="7">
        <v>0.111191026866436</v>
      </c>
      <c r="Q138" s="7">
        <v>0.11493355780839901</v>
      </c>
      <c r="R138" s="7">
        <v>6.3700227737426802</v>
      </c>
      <c r="S138" s="7">
        <v>6.4010734558105504</v>
      </c>
      <c r="T138" s="7">
        <v>2.2521314833665498</v>
      </c>
      <c r="U138">
        <f>H138*R138/(1000*22.4)</f>
        <v>0.11267479495029306</v>
      </c>
      <c r="V138">
        <f>K138/E138</f>
        <v>1.9672690882051288E-3</v>
      </c>
      <c r="W138">
        <f>L138*1000/E138</f>
        <v>3.8532916005440638</v>
      </c>
      <c r="X138">
        <f>T138/101.3</f>
        <v>2.2232294998682626E-2</v>
      </c>
      <c r="Y138">
        <f>V138/(X138*1.6)</f>
        <v>5.5304375018461291E-2</v>
      </c>
      <c r="Z138" s="3">
        <f>P138*1000*22.4/R138</f>
        <v>391.00001527071129</v>
      </c>
      <c r="AA138" s="3">
        <f>Q138*1000*22.4/S138</f>
        <v>402.19999234208666</v>
      </c>
      <c r="AB138" s="3">
        <f>((Y138-0.5*V138)*AA138-W138)/(Y138+0.5*V138)</f>
        <v>319.68637623006862</v>
      </c>
      <c r="AC138" s="3">
        <f>(P138+M138)*1000*22.4/R138</f>
        <v>568.8630060725028</v>
      </c>
      <c r="AD138" s="2">
        <f>(U138*I138+M138*J138)/(U138+M138)</f>
        <v>-16.010977338034191</v>
      </c>
      <c r="AE138" s="2">
        <f>AB138/AA138</f>
        <v>0.79484431207587636</v>
      </c>
      <c r="AF138" s="2">
        <f>AC138/(AC138-AA138)</f>
        <v>3.4132528468053547</v>
      </c>
      <c r="AG138" s="2">
        <f>4.4+(30-4.4)*AE138</f>
        <v>24.748014389142433</v>
      </c>
      <c r="AH138">
        <f>(AF138*(G138-AD138))/(1000+G138-AF138*(G138-AD138))</f>
        <v>1.7012804619342452E-2</v>
      </c>
      <c r="AI138">
        <f>W138*(30-1.8)/((AG138-AH138*1000)*AA138)</f>
        <v>3.4927446039719597E-2</v>
      </c>
    </row>
    <row r="139" spans="1:35" x14ac:dyDescent="0.3">
      <c r="A139" t="s">
        <v>20</v>
      </c>
      <c r="B139" t="s">
        <v>11</v>
      </c>
      <c r="C139" t="s">
        <v>12</v>
      </c>
      <c r="D139" s="1">
        <v>41720.59375</v>
      </c>
      <c r="E139" s="8">
        <v>12.9707924319946</v>
      </c>
      <c r="F139" s="5">
        <v>404.40568092759702</v>
      </c>
      <c r="G139" s="6">
        <v>-11.066265</v>
      </c>
      <c r="H139" s="5">
        <v>396.07816575568199</v>
      </c>
      <c r="I139" s="6">
        <v>-8.8365535000000008</v>
      </c>
      <c r="J139" s="11">
        <v>-31.9</v>
      </c>
      <c r="K139" s="7">
        <v>1.3355134055018401E-2</v>
      </c>
      <c r="L139" s="7">
        <v>3.4014739096164703E-2</v>
      </c>
      <c r="M139" s="7">
        <v>4.39647547900677E-2</v>
      </c>
      <c r="N139" s="7">
        <v>5.8808289468288404E-3</v>
      </c>
      <c r="O139" s="7">
        <v>7.2690569795668099E-3</v>
      </c>
      <c r="P139" s="7">
        <v>0.112046584486961</v>
      </c>
      <c r="Q139" s="7">
        <v>0.11597282439470299</v>
      </c>
      <c r="R139" s="7">
        <v>6.4190368652343803</v>
      </c>
      <c r="S139" s="7">
        <v>6.45013332366943</v>
      </c>
      <c r="T139" s="7">
        <v>1.9127062094460201</v>
      </c>
      <c r="U139">
        <f>H139*R139/(1000*22.4)</f>
        <v>0.11350180122768466</v>
      </c>
      <c r="V139">
        <f>K139/E139</f>
        <v>1.0296313139724416E-3</v>
      </c>
      <c r="W139">
        <f>L139*1000/E139</f>
        <v>2.6224102555416535</v>
      </c>
      <c r="X139">
        <f>T139/101.3</f>
        <v>1.8881601277848176E-2</v>
      </c>
      <c r="Y139">
        <f>V139/(X139*1.6)</f>
        <v>3.4081832454949182E-2</v>
      </c>
      <c r="Z139" s="3">
        <f>P139*1000*22.4/R139</f>
        <v>391.00001218271296</v>
      </c>
      <c r="AA139" s="3">
        <f>Q139*1000*22.4/S139</f>
        <v>402.75001090419073</v>
      </c>
      <c r="AB139" s="3">
        <f>((Y139-0.5*V139)*AA139-W139)/(Y139+0.5*V139)</f>
        <v>314.96421533679893</v>
      </c>
      <c r="AC139" s="3">
        <f>(P139+M139)*1000*22.4/R139</f>
        <v>544.4203037269582</v>
      </c>
      <c r="AD139" s="2">
        <f>(U139*I139+M139*J139)/(U139+M139)</f>
        <v>-15.275881288892723</v>
      </c>
      <c r="AE139" s="2">
        <f>AB139/AA139</f>
        <v>0.78203403304618413</v>
      </c>
      <c r="AF139" s="2">
        <f>AC139/(AC139-AA139)</f>
        <v>3.8428684862537801</v>
      </c>
      <c r="AG139" s="2">
        <f>4.4+(30-4.4)*AE139</f>
        <v>24.420071245982314</v>
      </c>
      <c r="AH139">
        <f>(AF139*(G139-AD139))/(1000+G139-AF139*(G139-AD139))</f>
        <v>1.6630058907110213E-2</v>
      </c>
      <c r="AI139">
        <f>W139*(30-1.8)/((AG139-AH139*1000)*AA139)</f>
        <v>2.3570893008185888E-2</v>
      </c>
    </row>
    <row r="140" spans="1:35" x14ac:dyDescent="0.3">
      <c r="A140" t="s">
        <v>20</v>
      </c>
      <c r="B140" t="s">
        <v>11</v>
      </c>
      <c r="C140" t="s">
        <v>12</v>
      </c>
      <c r="D140" s="1">
        <v>41720.614583333336</v>
      </c>
      <c r="E140" s="8">
        <v>12.9707924319946</v>
      </c>
      <c r="F140" s="5">
        <v>405.289762809048</v>
      </c>
      <c r="G140" s="6">
        <v>-10.978569999999999</v>
      </c>
      <c r="H140" s="5">
        <v>393.892122912606</v>
      </c>
      <c r="I140" s="6">
        <v>-8.7109577500000004</v>
      </c>
      <c r="J140" s="11">
        <v>-31.9</v>
      </c>
      <c r="K140" s="7">
        <v>1.3469686731696099E-2</v>
      </c>
      <c r="L140" s="7">
        <v>5.04778884351254E-2</v>
      </c>
      <c r="M140" s="7">
        <v>4.1119407862424899E-2</v>
      </c>
      <c r="N140" s="7">
        <v>6.3930139876902103E-3</v>
      </c>
      <c r="O140" s="7">
        <v>7.9353284090757405E-3</v>
      </c>
      <c r="P140" s="7">
        <v>0.111806787550449</v>
      </c>
      <c r="Q140" s="7">
        <v>0.114757783710957</v>
      </c>
      <c r="R140" s="7">
        <v>6.4233703613281197</v>
      </c>
      <c r="S140" s="7">
        <v>6.4579181671142596</v>
      </c>
      <c r="T140" s="7">
        <v>2.1752191584367502</v>
      </c>
      <c r="U140">
        <f>H140*R140/(1000*22.4)</f>
        <v>0.11295156195881456</v>
      </c>
      <c r="V140">
        <f>K140/E140</f>
        <v>1.0384629005758272E-3</v>
      </c>
      <c r="W140">
        <f>L140*1000/E140</f>
        <v>3.8916580231916562</v>
      </c>
      <c r="X140">
        <f>T140/101.3</f>
        <v>2.1473042037875124E-2</v>
      </c>
      <c r="Y140">
        <f>V140/(X140*1.6)</f>
        <v>3.0225773866371007E-2</v>
      </c>
      <c r="Z140" s="3">
        <f>P140*1000*22.4/R140</f>
        <v>389.89999023070862</v>
      </c>
      <c r="AA140" s="3">
        <f>Q140*1000*22.4/S140</f>
        <v>398.05000444502468</v>
      </c>
      <c r="AB140" s="3">
        <f>((Y140-0.5*V140)*AA140-W140)/(Y140+0.5*V140)</f>
        <v>258.02666923846937</v>
      </c>
      <c r="AC140" s="3">
        <f>(P140+M140)*1000*22.4/R140</f>
        <v>533.29429638245176</v>
      </c>
      <c r="AD140" s="2">
        <f>(U140*I140+M140*J140)/(U140+M140)</f>
        <v>-14.899791943249205</v>
      </c>
      <c r="AE140" s="2">
        <f>AB140/AA140</f>
        <v>0.64822677140330454</v>
      </c>
      <c r="AF140" s="2">
        <f>AC140/(AC140-AA140)</f>
        <v>3.9431926386156753</v>
      </c>
      <c r="AG140" s="2">
        <f>4.4+(30-4.4)*AE140</f>
        <v>20.994605347924598</v>
      </c>
      <c r="AH140">
        <f>(AF140*(G140-AD140))/(1000+G140-AF140*(G140-AD140))</f>
        <v>1.5882066512642439E-2</v>
      </c>
      <c r="AI140">
        <f>W140*(30-1.8)/((AG140-AH140*1000)*AA140)</f>
        <v>5.392740534208993E-2</v>
      </c>
    </row>
    <row r="141" spans="1:35" x14ac:dyDescent="0.3">
      <c r="A141" t="s">
        <v>20</v>
      </c>
      <c r="B141" t="s">
        <v>11</v>
      </c>
      <c r="C141" t="s">
        <v>12</v>
      </c>
      <c r="D141" s="1">
        <v>41720.635416666664</v>
      </c>
      <c r="E141" s="8">
        <v>12.9707924319946</v>
      </c>
      <c r="F141" s="5">
        <v>406.16832285031001</v>
      </c>
      <c r="G141" s="6">
        <v>-10.941103333333301</v>
      </c>
      <c r="H141" s="5">
        <v>391.15275882683898</v>
      </c>
      <c r="I141" s="6">
        <v>-8.6805312499999996</v>
      </c>
      <c r="J141" s="11">
        <v>-31.9</v>
      </c>
      <c r="K141" s="7">
        <v>8.1268223002553003E-3</v>
      </c>
      <c r="L141" s="7">
        <v>2.1832201629877101E-2</v>
      </c>
      <c r="M141" s="7">
        <v>3.5084336996078498E-2</v>
      </c>
      <c r="N141" s="7">
        <v>5.81767363473773E-3</v>
      </c>
      <c r="O141" s="7">
        <v>7.2052115574479103E-3</v>
      </c>
      <c r="P141" s="7">
        <v>0.11227437108755101</v>
      </c>
      <c r="Q141" s="7">
        <v>0.11635984480380999</v>
      </c>
      <c r="R141" s="7">
        <v>6.4502334594726598</v>
      </c>
      <c r="S141" s="7">
        <v>6.4813141822814897</v>
      </c>
      <c r="T141" s="7">
        <v>1.8792642722261399</v>
      </c>
      <c r="U141">
        <f>H141*R141/(1000*22.4)</f>
        <v>0.11263511664062129</v>
      </c>
      <c r="V141">
        <f>K141/E141</f>
        <v>6.2654786458606429E-4</v>
      </c>
      <c r="W141">
        <f>L141*1000/E141</f>
        <v>1.6831817904991198</v>
      </c>
      <c r="X141">
        <f>T141/101.3</f>
        <v>1.8551473565904638E-2</v>
      </c>
      <c r="Y141">
        <f>V141/(X141*1.6)</f>
        <v>2.1108426453302857E-2</v>
      </c>
      <c r="Z141" s="3">
        <f>P141*1000*22.4/R141</f>
        <v>389.8999824057147</v>
      </c>
      <c r="AA141" s="3">
        <f>Q141*1000*22.4/S141</f>
        <v>402.15000388823034</v>
      </c>
      <c r="AB141" s="3">
        <f>((Y141-0.5*V141)*AA141-W141)/(Y141+0.5*V141)</f>
        <v>311.81413036533405</v>
      </c>
      <c r="AC141" s="3">
        <f>(P141+M141)*1000*22.4/R141</f>
        <v>511.73885128541701</v>
      </c>
      <c r="AD141" s="2">
        <f>(U141*I141+M141*J141)/(U141+M141)</f>
        <v>-14.195307039101095</v>
      </c>
      <c r="AE141" s="2">
        <f>AB141/AA141</f>
        <v>0.77536771689798778</v>
      </c>
      <c r="AF141" s="2">
        <f>AC141/(AC141-AA141)</f>
        <v>4.6696252715452342</v>
      </c>
      <c r="AG141" s="2">
        <f>4.4+(30-4.4)*AE141</f>
        <v>24.249413552588486</v>
      </c>
      <c r="AH141">
        <f>(AF141*(G141-AD141))/(1000+G141-AF141*(G141-AD141))</f>
        <v>1.5603747241996521E-2</v>
      </c>
      <c r="AI141">
        <f>W141*(30-1.8)/((AG141-AH141*1000)*AA141)</f>
        <v>1.3651915318823206E-2</v>
      </c>
    </row>
    <row r="142" spans="1:35" x14ac:dyDescent="0.3">
      <c r="A142" t="s">
        <v>20</v>
      </c>
      <c r="B142" t="s">
        <v>11</v>
      </c>
      <c r="C142" t="s">
        <v>12</v>
      </c>
      <c r="D142" s="1">
        <v>41720.677083333336</v>
      </c>
      <c r="E142" s="8">
        <v>12.9707924319946</v>
      </c>
      <c r="F142" s="5">
        <v>407.77406640810801</v>
      </c>
      <c r="G142" s="6">
        <v>-10.7487033333333</v>
      </c>
      <c r="H142" s="5">
        <v>393.66179457294197</v>
      </c>
      <c r="I142" s="6">
        <v>-8.7128739999999993</v>
      </c>
      <c r="J142" s="11">
        <v>-31.9</v>
      </c>
      <c r="K142" s="7">
        <v>1.21458619832993E-2</v>
      </c>
      <c r="L142" s="7">
        <v>3.9225600659847301E-2</v>
      </c>
      <c r="M142" s="7">
        <v>4.4763740152120597E-2</v>
      </c>
      <c r="N142" s="7">
        <v>6.51129242032766E-3</v>
      </c>
      <c r="O142" s="7">
        <v>7.8535387292504293E-3</v>
      </c>
      <c r="P142" s="7">
        <v>0.113521575927734</v>
      </c>
      <c r="Q142" s="7">
        <v>0.115916907787323</v>
      </c>
      <c r="R142" s="7">
        <v>6.5218858718872097</v>
      </c>
      <c r="S142" s="7">
        <v>6.5519523620605504</v>
      </c>
      <c r="T142" s="7">
        <v>1.0986438130567799</v>
      </c>
      <c r="U142">
        <f>H142*R142/(1000*22.4)</f>
        <v>0.11461684358602836</v>
      </c>
      <c r="V142">
        <f>K142/E142</f>
        <v>9.3640092129911262E-4</v>
      </c>
      <c r="W142">
        <f>L142*1000/E142</f>
        <v>3.0241483599021204</v>
      </c>
      <c r="X142">
        <f>T142/101.3</f>
        <v>1.0845447315466732E-2</v>
      </c>
      <c r="Y142">
        <f>V142/(X142*1.6)</f>
        <v>5.3962788144046155E-2</v>
      </c>
      <c r="Z142" s="3">
        <f>P142*1000*22.4/R142</f>
        <v>389.89999989763976</v>
      </c>
      <c r="AA142" s="3">
        <f>Q142*1000*22.4/S142</f>
        <v>396.30000203778025</v>
      </c>
      <c r="AB142" s="3">
        <f>((Y142-0.5*V142)*AA142-W142)/(Y142+0.5*V142)</f>
        <v>333.922960320257</v>
      </c>
      <c r="AC142" s="3">
        <f>(P142+M142)*1000*22.4/R142</f>
        <v>543.64506675471318</v>
      </c>
      <c r="AD142" s="2">
        <f>(U142*I142+M142*J142)/(U142+M142)</f>
        <v>-15.225226124671257</v>
      </c>
      <c r="AE142" s="2">
        <f>AB142/AA142</f>
        <v>0.84260146001317282</v>
      </c>
      <c r="AF142" s="2">
        <f>AC142/(AC142-AA142)</f>
        <v>3.68960485917271</v>
      </c>
      <c r="AG142" s="2">
        <f>4.4+(30-4.4)*AE142</f>
        <v>25.970597376337224</v>
      </c>
      <c r="AH142">
        <f>(AF142*(G142-AD142))/(1000+G142-AF142*(G142-AD142))</f>
        <v>1.6979552907739854E-2</v>
      </c>
      <c r="AI142">
        <f>W142*(30-1.8)/((AG142-AH142*1000)*AA142)</f>
        <v>2.3934148498316141E-2</v>
      </c>
    </row>
    <row r="143" spans="1:35" x14ac:dyDescent="0.3">
      <c r="A143" t="s">
        <v>20</v>
      </c>
      <c r="B143" t="s">
        <v>11</v>
      </c>
      <c r="C143" t="s">
        <v>12</v>
      </c>
      <c r="D143" s="1">
        <v>41720.6875</v>
      </c>
      <c r="E143" s="8">
        <v>12.9707924319946</v>
      </c>
      <c r="F143" s="5">
        <v>408.73035312380699</v>
      </c>
      <c r="G143" s="6">
        <v>-10.45783</v>
      </c>
      <c r="H143" s="5">
        <v>396.422838253321</v>
      </c>
      <c r="I143" s="6">
        <v>-8.7315777499999996</v>
      </c>
      <c r="J143" s="11">
        <v>-31.9</v>
      </c>
      <c r="K143" s="7">
        <v>5.2270763553678998E-3</v>
      </c>
      <c r="L143" s="7">
        <v>2.6610290631651899E-2</v>
      </c>
      <c r="M143" s="7">
        <v>4.2493950575590099E-2</v>
      </c>
      <c r="N143" s="7">
        <v>6.55726250261068E-3</v>
      </c>
      <c r="O143" s="7">
        <v>7.8025641851127104E-3</v>
      </c>
      <c r="P143" s="7">
        <v>0.113364890217781</v>
      </c>
      <c r="Q143" s="7">
        <v>0.11693900078535099</v>
      </c>
      <c r="R143" s="7">
        <v>6.5329909324645996</v>
      </c>
      <c r="S143" s="7">
        <v>6.5608854293823198</v>
      </c>
      <c r="T143" s="7">
        <v>1.06560189131037</v>
      </c>
      <c r="U143">
        <f>H143*R143/(1000*22.4)</f>
        <v>0.11561726820226904</v>
      </c>
      <c r="V143">
        <f>K143/E143</f>
        <v>4.0298820467394523E-4</v>
      </c>
      <c r="W143">
        <f>L143*1000/E143</f>
        <v>2.0515547350841286</v>
      </c>
      <c r="X143">
        <f>T143/101.3</f>
        <v>1.0519268423596941E-2</v>
      </c>
      <c r="Y143">
        <f>V143/(X143*1.6)</f>
        <v>2.3943454789709852E-2</v>
      </c>
      <c r="Z143" s="3">
        <f>P143*1000*22.4/R143</f>
        <v>388.69999470828964</v>
      </c>
      <c r="AA143" s="3">
        <f>Q143*1000*22.4/S143</f>
        <v>399.25001675246</v>
      </c>
      <c r="AB143" s="3">
        <f>((Y143-0.5*V143)*AA143-W143)/(Y143+0.5*V143)</f>
        <v>307.61810680544795</v>
      </c>
      <c r="AC143" s="3">
        <f>(P143+M143)*1000*22.4/R143</f>
        <v>534.40117548952833</v>
      </c>
      <c r="AD143" s="2">
        <f>(U143*I143+M143*J143)/(U143+M143)</f>
        <v>-14.958319897811256</v>
      </c>
      <c r="AE143" s="2">
        <f>AB143/AA143</f>
        <v>0.77048990331332912</v>
      </c>
      <c r="AF143" s="2">
        <f>AC143/(AC143-AA143)</f>
        <v>3.9540998426005833</v>
      </c>
      <c r="AG143" s="2">
        <f>4.4+(30-4.4)*AE143</f>
        <v>24.124541524821225</v>
      </c>
      <c r="AH143">
        <f>(AF143*(G143-AD143))/(1000+G143-AF143*(G143-AD143))</f>
        <v>1.8312781371472114E-2</v>
      </c>
      <c r="AI143">
        <f>W143*(30-1.8)/((AG143-AH143*1000)*AA143)</f>
        <v>2.4933290130265816E-2</v>
      </c>
    </row>
    <row r="144" spans="1:35" x14ac:dyDescent="0.3">
      <c r="A144" t="s">
        <v>20</v>
      </c>
      <c r="B144" t="s">
        <v>11</v>
      </c>
      <c r="C144" t="s">
        <v>12</v>
      </c>
      <c r="D144" s="1">
        <v>41720.71875</v>
      </c>
      <c r="E144" s="8">
        <v>12.9707924319946</v>
      </c>
      <c r="F144" s="5">
        <v>402.175894406152</v>
      </c>
      <c r="G144" s="6">
        <v>-9.9698846666666707</v>
      </c>
      <c r="H144" s="5">
        <v>389.85050439081198</v>
      </c>
      <c r="I144" s="6">
        <v>-8.6138100000000009</v>
      </c>
      <c r="J144" s="11">
        <v>-31.9</v>
      </c>
      <c r="K144" s="7">
        <v>5.1392023451626301E-3</v>
      </c>
      <c r="L144" s="7">
        <v>1.3109830208122701E-2</v>
      </c>
      <c r="M144" s="7">
        <v>1.94030329585075E-2</v>
      </c>
      <c r="N144" s="7">
        <v>6.53849029913545E-3</v>
      </c>
      <c r="O144" s="7">
        <v>7.9797692596912401E-3</v>
      </c>
      <c r="P144" s="7">
        <v>0.114375032484531</v>
      </c>
      <c r="Q144" s="7">
        <v>0.11752542853355399</v>
      </c>
      <c r="R144" s="7">
        <v>6.5524315834045401</v>
      </c>
      <c r="S144" s="7">
        <v>6.58471632003784</v>
      </c>
      <c r="T144" s="7">
        <v>0.76548422395220805</v>
      </c>
      <c r="U144">
        <f>H144*R144/(1000*22.4)</f>
        <v>0.11403878382931013</v>
      </c>
      <c r="V144">
        <f>K144/E144</f>
        <v>3.9621344432942581E-4</v>
      </c>
      <c r="W144">
        <f>L144*1000/E144</f>
        <v>1.0107192969787366</v>
      </c>
      <c r="X144">
        <f>T144/101.3</f>
        <v>7.5566063568826072E-3</v>
      </c>
      <c r="Y144">
        <f>V144/(X144*1.6)</f>
        <v>3.2770451577161352E-2</v>
      </c>
      <c r="Z144" s="3">
        <f>P144*1000*22.4/R144</f>
        <v>390.99999672523387</v>
      </c>
      <c r="AA144" s="3">
        <f>Q144*1000*22.4/S144</f>
        <v>399.80000218695534</v>
      </c>
      <c r="AB144" s="3">
        <f>((Y144-0.5*V144)*AA144-W144)/(Y144+0.5*V144)</f>
        <v>364.33817148530642</v>
      </c>
      <c r="AC144" s="3">
        <f>(P144+M144)*1000*22.4/R144</f>
        <v>457.33078289801244</v>
      </c>
      <c r="AD144" s="2">
        <f>(U144*I144+M144*J144)/(U144+M144)</f>
        <v>-11.999725471808206</v>
      </c>
      <c r="AE144" s="2">
        <f>AB144/AA144</f>
        <v>0.91130107426796314</v>
      </c>
      <c r="AF144" s="2">
        <f>AC144/(AC144-AA144)</f>
        <v>7.9493234273129882</v>
      </c>
      <c r="AG144" s="2">
        <f>4.4+(30-4.4)*AE144</f>
        <v>27.729307501259861</v>
      </c>
      <c r="AH144">
        <f>(AF144*(G144-AD144))/(1000+G144-AF144*(G144-AD144))</f>
        <v>1.6568391275875258E-2</v>
      </c>
      <c r="AI144">
        <f>W144*(30-1.8)/((AG144-AH144*1000)*AA144)</f>
        <v>6.387589897229002E-3</v>
      </c>
    </row>
    <row r="145" spans="1:35" x14ac:dyDescent="0.3">
      <c r="A145" t="s">
        <v>20</v>
      </c>
      <c r="B145" t="s">
        <v>11</v>
      </c>
      <c r="C145" t="s">
        <v>12</v>
      </c>
      <c r="D145" s="1">
        <v>41720.729166666664</v>
      </c>
      <c r="E145" s="8">
        <v>12.9707924319946</v>
      </c>
      <c r="F145" s="5">
        <v>406.32852998211501</v>
      </c>
      <c r="G145" s="6">
        <v>-9.9905644999999996</v>
      </c>
      <c r="H145" s="5">
        <v>392.01567278902002</v>
      </c>
      <c r="I145" s="6">
        <v>-8.6550355000000003</v>
      </c>
      <c r="J145" s="11">
        <v>-31.9</v>
      </c>
      <c r="K145" s="7">
        <v>5.3578228689730202E-3</v>
      </c>
      <c r="L145" s="7">
        <v>7.9646138474345207E-3</v>
      </c>
      <c r="M145" s="7">
        <v>2.06023845821619E-2</v>
      </c>
      <c r="N145" s="7">
        <v>6.5329293720424201E-3</v>
      </c>
      <c r="O145" s="7">
        <v>7.9065132886171306E-3</v>
      </c>
      <c r="P145" s="7">
        <v>0.115047559142113</v>
      </c>
      <c r="Q145" s="7">
        <v>0.11851865798234899</v>
      </c>
      <c r="R145" s="7">
        <v>6.5707936286926296</v>
      </c>
      <c r="S145" s="7">
        <v>6.60156154632568</v>
      </c>
      <c r="T145" s="7">
        <v>0.71347303220230196</v>
      </c>
      <c r="U145">
        <f>H145*R145/(1000*22.4)</f>
        <v>0.11499348594239943</v>
      </c>
      <c r="V145">
        <f>K145/E145</f>
        <v>4.1306827605667838E-4</v>
      </c>
      <c r="W145">
        <f>L145*1000/E145</f>
        <v>0.61404219435263541</v>
      </c>
      <c r="X145">
        <f>T145/101.3</f>
        <v>7.0431691234185785E-3</v>
      </c>
      <c r="Y145">
        <f>V145/(X145*1.6)</f>
        <v>3.6655043775253811E-2</v>
      </c>
      <c r="Z145" s="3">
        <f>P145*1000*22.4/R145</f>
        <v>392.20000968073043</v>
      </c>
      <c r="AA145" s="3">
        <f>Q145*1000*22.4/S145</f>
        <v>402.1499943876529</v>
      </c>
      <c r="AB145" s="3">
        <f>((Y145-0.5*V145)*AA145-W145)/(Y145+0.5*V145)</f>
        <v>380.985474488752</v>
      </c>
      <c r="AC145" s="3">
        <f>(P145+M145)*1000*22.4/R145</f>
        <v>462.43405456462796</v>
      </c>
      <c r="AD145" s="2">
        <f>(U145*I145+M145*J145)/(U145+M145)</f>
        <v>-12.186866494373493</v>
      </c>
      <c r="AE145" s="2">
        <f>AB145/AA145</f>
        <v>0.94737157728641086</v>
      </c>
      <c r="AF145" s="2">
        <f>AC145/(AC145-AA145)</f>
        <v>7.6709175395132121</v>
      </c>
      <c r="AG145" s="2">
        <f>4.4+(30-4.4)*AE145</f>
        <v>28.652712378532122</v>
      </c>
      <c r="AH145">
        <f>(AF145*(G145-AD145))/(1000+G145-AF145*(G145-AD145))</f>
        <v>1.7312282261329127E-2</v>
      </c>
      <c r="AI145">
        <f>W145*(30-1.8)/((AG145-AH145*1000)*AA145)</f>
        <v>3.7969049878830222E-3</v>
      </c>
    </row>
    <row r="146" spans="1:35" x14ac:dyDescent="0.3">
      <c r="A146" t="s">
        <v>21</v>
      </c>
      <c r="B146" t="s">
        <v>8</v>
      </c>
      <c r="C146" t="s">
        <v>9</v>
      </c>
      <c r="D146" s="1">
        <v>41721.364583333336</v>
      </c>
      <c r="E146" s="8">
        <v>22.1567561506088</v>
      </c>
      <c r="F146" s="5">
        <v>478.61707527011401</v>
      </c>
      <c r="G146" s="6">
        <v>-10.6838033333333</v>
      </c>
      <c r="H146" s="5">
        <v>438.93517121154298</v>
      </c>
      <c r="I146" s="6">
        <v>-9.8289205000000006</v>
      </c>
      <c r="J146" s="11">
        <v>-31.9</v>
      </c>
      <c r="K146" s="7">
        <v>1.6179444268345802E-2</v>
      </c>
      <c r="L146" s="7">
        <v>0.141955375671387</v>
      </c>
      <c r="M146" s="7">
        <v>0.109506011009216</v>
      </c>
      <c r="N146" s="7">
        <v>5.8824410662054998E-3</v>
      </c>
      <c r="O146" s="7">
        <v>6.1530857346951996E-3</v>
      </c>
      <c r="P146" s="7">
        <v>0.11478923261165599</v>
      </c>
      <c r="Q146" s="7">
        <v>0.117170177400112</v>
      </c>
      <c r="R146" s="7">
        <v>6.15138483047485</v>
      </c>
      <c r="S146" s="7">
        <v>6.1574473381042498</v>
      </c>
      <c r="T146" s="7">
        <v>0.36284357031196202</v>
      </c>
      <c r="U146">
        <f>H146*R146/(1000*22.4)</f>
        <v>0.12053835507823958</v>
      </c>
      <c r="V146">
        <f>K146/E146</f>
        <v>7.3022621896306962E-4</v>
      </c>
      <c r="W146">
        <f>L146*1000/E146</f>
        <v>6.4068663619555384</v>
      </c>
      <c r="X146">
        <f>T146/101.3</f>
        <v>3.581871375241481E-3</v>
      </c>
      <c r="Y146">
        <f>V146/(X146*1.6)</f>
        <v>0.12741702284637446</v>
      </c>
      <c r="Z146" s="3">
        <f>P146*1000*22.4/R146</f>
        <v>417.9999920932612</v>
      </c>
      <c r="AA146" s="3">
        <f>Q146*1000*22.4/S146</f>
        <v>426.25000745366862</v>
      </c>
      <c r="AB146" s="3">
        <f>((Y146-0.5*V146)*AA146-W146)/(Y146+0.5*V146)</f>
        <v>373.67516791935162</v>
      </c>
      <c r="AC146" s="3">
        <f>(P146+M146)*1000*22.4/R146</f>
        <v>816.76136277750857</v>
      </c>
      <c r="AD146" s="2">
        <f>(U146*I146+M146*J146)/(U146+M146)</f>
        <v>-20.335223765838062</v>
      </c>
      <c r="AE146" s="2">
        <f>AB146/AA146</f>
        <v>0.87665727011152805</v>
      </c>
      <c r="AF146" s="2">
        <f>AC146/(AC146-AA146)</f>
        <v>2.0915175746943175</v>
      </c>
      <c r="AG146" s="2">
        <f>4.4+(30-4.4)*AE146</f>
        <v>26.842426114855122</v>
      </c>
      <c r="AH146">
        <f>(AF146*(G146-AD146))/(1000+G146-AF146*(G146-AD146))</f>
        <v>2.0829108338188046E-2</v>
      </c>
      <c r="AI146">
        <f>W146*(30-1.8)/((AG146-AH146*1000)*AA146)</f>
        <v>7.0488167314156552E-2</v>
      </c>
    </row>
    <row r="147" spans="1:35" x14ac:dyDescent="0.3">
      <c r="A147" t="s">
        <v>21</v>
      </c>
      <c r="B147" t="s">
        <v>8</v>
      </c>
      <c r="C147" t="s">
        <v>9</v>
      </c>
      <c r="D147" s="1">
        <v>41721.395833333336</v>
      </c>
      <c r="E147" s="8">
        <v>22.1567561506088</v>
      </c>
      <c r="F147" s="5">
        <v>432.57510349054502</v>
      </c>
      <c r="G147" s="6">
        <v>-9.72353925</v>
      </c>
      <c r="H147" s="5">
        <v>421.96686929378598</v>
      </c>
      <c r="I147" s="6">
        <v>-9.4747050000000002</v>
      </c>
      <c r="J147" s="11">
        <v>-31.9</v>
      </c>
      <c r="K147" s="7">
        <v>1.7424397170543698E-2</v>
      </c>
      <c r="L147" s="7">
        <v>0.15811650454998</v>
      </c>
      <c r="M147" s="7">
        <v>0.14159107208252</v>
      </c>
      <c r="N147" s="7">
        <v>6.1340183019638096E-3</v>
      </c>
      <c r="O147" s="7">
        <v>6.1615076847374396E-3</v>
      </c>
      <c r="P147" s="7">
        <v>0.110307805240154</v>
      </c>
      <c r="Q147" s="7">
        <v>0.114038355648518</v>
      </c>
      <c r="R147" s="7">
        <v>6.1710662841796902</v>
      </c>
      <c r="S147" s="7">
        <v>6.1716818809509304</v>
      </c>
      <c r="T147" s="7">
        <v>0.43476810102984398</v>
      </c>
      <c r="U147">
        <f>H147*R147/(1000*22.4)</f>
        <v>0.116249353577667</v>
      </c>
      <c r="V147">
        <f>K147/E147</f>
        <v>7.8641462911369943E-4</v>
      </c>
      <c r="W147">
        <f>L147*1000/E147</f>
        <v>7.1362659531564789</v>
      </c>
      <c r="X147">
        <f>T147/101.3</f>
        <v>4.2918864859806906E-3</v>
      </c>
      <c r="Y147">
        <f>V147/(X147*1.6)</f>
        <v>0.11452053655229721</v>
      </c>
      <c r="Z147" s="3">
        <f>P147*1000*22.4/R147</f>
        <v>400.39998334062642</v>
      </c>
      <c r="AA147" s="3">
        <f>Q147*1000*22.4/S147</f>
        <v>413.90000583329044</v>
      </c>
      <c r="AB147" s="3">
        <f>((Y147-0.5*V147)*AA147-W147)/(Y147+0.5*V147)</f>
        <v>348.96640675588441</v>
      </c>
      <c r="AC147" s="3">
        <f>(P147+M147)*1000*22.4/R147</f>
        <v>914.35330495367555</v>
      </c>
      <c r="AD147" s="2">
        <f>(U147*I147+M147*J147)/(U147+M147)</f>
        <v>-21.789382004921883</v>
      </c>
      <c r="AE147" s="2">
        <f>AB147/AA147</f>
        <v>0.84311766571088231</v>
      </c>
      <c r="AF147" s="2">
        <f>AC147/(AC147-AA147)</f>
        <v>1.8270502094017087</v>
      </c>
      <c r="AG147" s="2">
        <f>4.4+(30-4.4)*AE147</f>
        <v>25.983812242198589</v>
      </c>
      <c r="AH147">
        <f>(AF147*(G147-AD147))/(1000+G147-AF147*(G147-AD147))</f>
        <v>2.276821107445039E-2</v>
      </c>
      <c r="AI147">
        <f>W147*(30-1.8)/((AG147-AH147*1000)*AA147)</f>
        <v>0.1512037370318437</v>
      </c>
    </row>
    <row r="148" spans="1:35" x14ac:dyDescent="0.3">
      <c r="A148" t="s">
        <v>21</v>
      </c>
      <c r="B148" t="s">
        <v>8</v>
      </c>
      <c r="C148" t="s">
        <v>9</v>
      </c>
      <c r="D148" s="1">
        <v>41721.40625</v>
      </c>
      <c r="E148" s="8">
        <v>22.1567561506088</v>
      </c>
      <c r="F148" s="5">
        <v>423.08287047270699</v>
      </c>
      <c r="G148" s="6">
        <v>-10.2186843333333</v>
      </c>
      <c r="H148" s="5">
        <v>417.40663846632998</v>
      </c>
      <c r="I148" s="6">
        <v>-9.4102033333333299</v>
      </c>
      <c r="J148" s="11">
        <v>-31.9</v>
      </c>
      <c r="K148" s="7">
        <v>1.8013162538409198E-2</v>
      </c>
      <c r="L148" s="7">
        <v>0.20780147612094901</v>
      </c>
      <c r="M148" s="7">
        <v>0.17153279483318301</v>
      </c>
      <c r="N148" s="7">
        <v>6.02759933099151E-3</v>
      </c>
      <c r="O148" s="7">
        <v>6.2385853379964802E-3</v>
      </c>
      <c r="P148" s="7">
        <v>0.10894584655761699</v>
      </c>
      <c r="Q148" s="7">
        <v>0.11047177761793101</v>
      </c>
      <c r="R148" s="7">
        <v>6.1486191749572798</v>
      </c>
      <c r="S148" s="7">
        <v>6.1533455848693803</v>
      </c>
      <c r="T148" s="7">
        <v>0.504855516342258</v>
      </c>
      <c r="U148">
        <f>H148*R148/(1000*22.4)</f>
        <v>0.11457475272448828</v>
      </c>
      <c r="V148">
        <f>K148/E148</f>
        <v>8.129873532012606E-4</v>
      </c>
      <c r="W148">
        <f>L148*1000/E148</f>
        <v>9.3786958121683028</v>
      </c>
      <c r="X148">
        <f>T148/101.3</f>
        <v>4.9837662027863577E-3</v>
      </c>
      <c r="Y148">
        <f>V148/(X148*1.6)</f>
        <v>0.10195444069320635</v>
      </c>
      <c r="Z148" s="3">
        <f>P148*1000*22.4/R148</f>
        <v>396.90000200859345</v>
      </c>
      <c r="AA148" s="3">
        <f>Q148*1000*22.4/S148</f>
        <v>402.14998239761354</v>
      </c>
      <c r="AB148" s="3">
        <f>((Y148-0.5*V148)*AA148-W148)/(Y148+0.5*V148)</f>
        <v>307.33218182065332</v>
      </c>
      <c r="AC148" s="3">
        <f>(P148+M148)*1000*22.4/R148</f>
        <v>1021.8101639377546</v>
      </c>
      <c r="AD148" s="2">
        <f>(U148*I148+M148*J148)/(U148+M148)</f>
        <v>-22.893726261667556</v>
      </c>
      <c r="AE148" s="2">
        <f>AB148/AA148</f>
        <v>0.76422279068207932</v>
      </c>
      <c r="AF148" s="2">
        <f>AC148/(AC148-AA148)</f>
        <v>1.6489847086803051</v>
      </c>
      <c r="AG148" s="2">
        <f>4.4+(30-4.4)*AE148</f>
        <v>23.964103441461234</v>
      </c>
      <c r="AH148">
        <f>(AF148*(G148-AD148))/(1000+G148-AF148*(G148-AD148))</f>
        <v>2.1572271530410574E-2</v>
      </c>
      <c r="AI148">
        <f>W148*(30-1.8)/((AG148-AH148*1000)*AA148)</f>
        <v>0.27496210802266302</v>
      </c>
    </row>
    <row r="149" spans="1:35" x14ac:dyDescent="0.3">
      <c r="A149" t="s">
        <v>21</v>
      </c>
      <c r="B149" t="s">
        <v>8</v>
      </c>
      <c r="C149" t="s">
        <v>9</v>
      </c>
      <c r="D149" s="1">
        <v>41721.416666666664</v>
      </c>
      <c r="E149" s="8">
        <v>22.1567561506088</v>
      </c>
      <c r="F149" s="5">
        <v>420.32362322408198</v>
      </c>
      <c r="G149" s="6">
        <v>-10.738350000000001</v>
      </c>
      <c r="H149" s="5">
        <v>409.10924507163998</v>
      </c>
      <c r="I149" s="6">
        <v>-9.0435607499999993</v>
      </c>
      <c r="J149" s="11">
        <v>-31.9</v>
      </c>
      <c r="K149" s="7">
        <v>1.6437772661447501E-2</v>
      </c>
      <c r="L149" s="7">
        <v>0.210150986909866</v>
      </c>
      <c r="M149" s="7">
        <v>0.209827050566673</v>
      </c>
      <c r="N149" s="7">
        <v>6.1654336750507398E-3</v>
      </c>
      <c r="O149" s="7">
        <v>6.17877999320626E-3</v>
      </c>
      <c r="P149" s="7">
        <v>0.10855226963758501</v>
      </c>
      <c r="Q149" s="7">
        <v>0.10822833329439201</v>
      </c>
      <c r="R149" s="7">
        <v>6.1449851989746103</v>
      </c>
      <c r="S149" s="7">
        <v>6.1452841758728001</v>
      </c>
      <c r="T149" s="7">
        <v>0.59972259814462703</v>
      </c>
      <c r="U149">
        <f>H149*R149/(1000*22.4)</f>
        <v>0.11223081498789751</v>
      </c>
      <c r="V149">
        <f>K149/E149</f>
        <v>7.4188534412316677E-4</v>
      </c>
      <c r="W149">
        <f>L149*1000/E149</f>
        <v>9.4847361897825326</v>
      </c>
      <c r="X149">
        <f>T149/101.3</f>
        <v>5.920262568061471E-3</v>
      </c>
      <c r="Y149">
        <f>V149/(X149*1.6)</f>
        <v>7.8320570202143225E-2</v>
      </c>
      <c r="Z149" s="3">
        <f>P149*1000*22.4/R149</f>
        <v>395.70003200132209</v>
      </c>
      <c r="AA149" s="3">
        <f>Q149*1000*22.4/S149</f>
        <v>394.50000950526606</v>
      </c>
      <c r="AB149" s="3">
        <f>((Y149-0.5*V149)*AA149-W149)/(Y149+0.5*V149)</f>
        <v>270.25014305879205</v>
      </c>
      <c r="AC149" s="3">
        <f>(P149+M149)*1000*22.4/R149</f>
        <v>1160.5718389306157</v>
      </c>
      <c r="AD149" s="2">
        <f>(U149*I149+M149*J149)/(U149+M149)</f>
        <v>-23.934981662901777</v>
      </c>
      <c r="AE149" s="2">
        <f>AB149/AA149</f>
        <v>0.68504470607670431</v>
      </c>
      <c r="AF149" s="2">
        <f>AC149/(AC149-AA149)</f>
        <v>1.5149647779127848</v>
      </c>
      <c r="AG149" s="2">
        <f>4.4+(30-4.4)*AE149</f>
        <v>21.937144475563635</v>
      </c>
      <c r="AH149">
        <f>(AF149*(G149-AD149))/(1000+G149-AF149*(G149-AD149))</f>
        <v>2.0626294313630472E-2</v>
      </c>
      <c r="AI149">
        <f>W149*(30-1.8)/((AG149-AH149*1000)*AA149)</f>
        <v>0.5172187901880122</v>
      </c>
    </row>
    <row r="150" spans="1:35" x14ac:dyDescent="0.3">
      <c r="A150" t="s">
        <v>21</v>
      </c>
      <c r="B150" t="s">
        <v>8</v>
      </c>
      <c r="C150" t="s">
        <v>9</v>
      </c>
      <c r="D150" s="1">
        <v>41721.427083333336</v>
      </c>
      <c r="E150" s="8">
        <v>22.1567561506088</v>
      </c>
      <c r="F150" s="5">
        <v>418.15108078960901</v>
      </c>
      <c r="G150" s="6">
        <v>-11.1976333333333</v>
      </c>
      <c r="H150" s="5">
        <v>408.33903804031098</v>
      </c>
      <c r="I150" s="6">
        <v>-9.1264719999999997</v>
      </c>
      <c r="J150" s="11">
        <v>-31.9</v>
      </c>
      <c r="K150" s="7">
        <v>1.9674159586429599E-2</v>
      </c>
      <c r="L150" s="7">
        <v>0.207961454987526</v>
      </c>
      <c r="M150" s="7">
        <v>0.21393086016178101</v>
      </c>
      <c r="N150" s="7">
        <v>6.0880184173584002E-3</v>
      </c>
      <c r="O150" s="7">
        <v>6.1912531964480903E-3</v>
      </c>
      <c r="P150" s="7">
        <v>0.10848911106586499</v>
      </c>
      <c r="Q150" s="7">
        <v>0.108529955148697</v>
      </c>
      <c r="R150" s="7">
        <v>6.1414098739623997</v>
      </c>
      <c r="S150" s="7">
        <v>6.1437225341796902</v>
      </c>
      <c r="T150" s="7">
        <v>0.68010282267835598</v>
      </c>
      <c r="U150">
        <f>H150*R150/(1000*22.4)</f>
        <v>0.11195434822076222</v>
      </c>
      <c r="V150">
        <f>K150/E150</f>
        <v>8.8795306734867029E-4</v>
      </c>
      <c r="W150">
        <f>L150*1000/E150</f>
        <v>9.3859161320332465</v>
      </c>
      <c r="X150">
        <f>T150/101.3</f>
        <v>6.7137494834980851E-3</v>
      </c>
      <c r="Y150">
        <f>V150/(X150*1.6)</f>
        <v>8.266180745304795E-2</v>
      </c>
      <c r="Z150" s="3">
        <f>P150*1000*22.4/R150</f>
        <v>395.70003268768221</v>
      </c>
      <c r="AA150" s="3">
        <f>Q150*1000*22.4/S150</f>
        <v>395.69999813727094</v>
      </c>
      <c r="AB150" s="3">
        <f>((Y150-0.5*V150)*AA150-W150)/(Y150+0.5*V150)</f>
        <v>278.53271215528912</v>
      </c>
      <c r="AC150" s="3">
        <f>(P150+M150)*1000*22.4/R150</f>
        <v>1175.9852385230145</v>
      </c>
      <c r="AD150" s="2">
        <f>(U150*I150+M150*J150)/(U150+M150)</f>
        <v>-24.076400099342916</v>
      </c>
      <c r="AE150" s="2">
        <f>AB150/AA150</f>
        <v>0.70389869463346388</v>
      </c>
      <c r="AF150" s="2">
        <f>AC150/(AC150-AA150)</f>
        <v>1.5071222389669345</v>
      </c>
      <c r="AG150" s="2">
        <f>4.4+(30-4.4)*AE150</f>
        <v>22.41980658261668</v>
      </c>
      <c r="AH150">
        <f>(AF150*(G150-AD150))/(1000+G150-AF150*(G150-AD150))</f>
        <v>2.0022721432717969E-2</v>
      </c>
      <c r="AI150">
        <f>W150*(30-1.8)/((AG150-AH150*1000)*AA150)</f>
        <v>0.27904629969811767</v>
      </c>
    </row>
    <row r="151" spans="1:35" x14ac:dyDescent="0.3">
      <c r="A151" t="s">
        <v>21</v>
      </c>
      <c r="B151" t="s">
        <v>8</v>
      </c>
      <c r="C151" t="s">
        <v>9</v>
      </c>
      <c r="D151" s="1">
        <v>41721.447916666664</v>
      </c>
      <c r="E151" s="8">
        <v>22.1567561506088</v>
      </c>
      <c r="F151" s="5">
        <v>398.032755929774</v>
      </c>
      <c r="G151" s="6">
        <v>-11.8611733333333</v>
      </c>
      <c r="H151" s="5">
        <v>397.44254700614198</v>
      </c>
      <c r="I151" s="6">
        <v>-9.03116566666667</v>
      </c>
      <c r="J151" s="11">
        <v>-31.9</v>
      </c>
      <c r="K151" s="7">
        <v>1.8407104536891001E-2</v>
      </c>
      <c r="L151" s="7">
        <v>0.203811660408974</v>
      </c>
      <c r="M151" s="7">
        <v>0.19230380654335</v>
      </c>
      <c r="N151" s="7">
        <v>5.7480628602206698E-3</v>
      </c>
      <c r="O151" s="7">
        <v>5.9725060127675499E-3</v>
      </c>
      <c r="P151" s="7">
        <v>0.107718802988529</v>
      </c>
      <c r="Q151" s="7">
        <v>0.107821017503738</v>
      </c>
      <c r="R151" s="7">
        <v>6.1163530349731401</v>
      </c>
      <c r="S151" s="7">
        <v>6.1213803291320801</v>
      </c>
      <c r="T151" s="7">
        <v>0.90142039131021301</v>
      </c>
      <c r="U151">
        <f>H151*R151/(1000*22.4)</f>
        <v>0.10852227359859248</v>
      </c>
      <c r="V151">
        <f>K151/E151</f>
        <v>8.3076712185530053E-4</v>
      </c>
      <c r="W151">
        <f>L151*1000/E151</f>
        <v>9.1986236172651061</v>
      </c>
      <c r="X151">
        <f>T151/101.3</f>
        <v>8.8985231126378385E-3</v>
      </c>
      <c r="Y151">
        <f>V151/(X151*1.6)</f>
        <v>5.8350070521494074E-2</v>
      </c>
      <c r="Z151" s="3">
        <f>P151*1000*22.4/R151</f>
        <v>394.4999860449758</v>
      </c>
      <c r="AA151" s="3">
        <f>Q151*1000*22.4/S151</f>
        <v>394.55002993192045</v>
      </c>
      <c r="AB151" s="3">
        <f>((Y151-0.5*V151)*AA151-W151)/(Y151+0.5*V151)</f>
        <v>232.44113519423539</v>
      </c>
      <c r="AC151" s="3">
        <f>(P151+M151)*1000*22.4/R151</f>
        <v>1098.7767408268319</v>
      </c>
      <c r="AD151" s="2">
        <f>(U151*I151+M151*J151)/(U151+M151)</f>
        <v>-23.650123874792119</v>
      </c>
      <c r="AE151" s="2">
        <f>AB151/AA151</f>
        <v>0.58912968587112535</v>
      </c>
      <c r="AF151" s="2">
        <f>AC151/(AC151-AA151)</f>
        <v>1.5602599614981054</v>
      </c>
      <c r="AG151" s="2">
        <f>4.4+(30-4.4)*AE151</f>
        <v>19.481719958300808</v>
      </c>
      <c r="AH151">
        <f>(AF151*(G151-AD151))/(1000+G151-AF151*(G151-AD151))</f>
        <v>1.8967695150855033E-2</v>
      </c>
      <c r="AI151">
        <f>W151*(30-1.8)/((AG151-AH151*1000)*AA151)</f>
        <v>1.2790449214931459</v>
      </c>
    </row>
    <row r="152" spans="1:35" x14ac:dyDescent="0.3">
      <c r="A152" t="s">
        <v>21</v>
      </c>
      <c r="B152" t="s">
        <v>8</v>
      </c>
      <c r="C152" t="s">
        <v>9</v>
      </c>
      <c r="D152" s="1">
        <v>41721.46875</v>
      </c>
      <c r="E152" s="8">
        <v>22.1567561506088</v>
      </c>
      <c r="F152" s="5">
        <v>396.06232173837299</v>
      </c>
      <c r="G152" s="6">
        <v>-12.773350000000001</v>
      </c>
      <c r="H152" s="5">
        <v>398.83058865689998</v>
      </c>
      <c r="I152" s="6">
        <v>-8.9795239999999996</v>
      </c>
      <c r="J152" s="11">
        <v>-31.9</v>
      </c>
      <c r="K152" s="7">
        <v>2.3876162245869598E-2</v>
      </c>
      <c r="L152" s="7">
        <v>0.18128851056098899</v>
      </c>
      <c r="M152" s="7">
        <v>0.18477474153041801</v>
      </c>
      <c r="N152" s="7">
        <v>5.84384007379413E-3</v>
      </c>
      <c r="O152" s="7">
        <v>5.9950044378638302E-3</v>
      </c>
      <c r="P152" s="7">
        <v>0.106956169009209</v>
      </c>
      <c r="Q152" s="7">
        <v>0.107478089630604</v>
      </c>
      <c r="R152" s="7">
        <v>6.0900311470031703</v>
      </c>
      <c r="S152" s="7">
        <v>6.0934171676635698</v>
      </c>
      <c r="T152" s="7">
        <v>1.0028051228838999</v>
      </c>
      <c r="U152">
        <f>H152*R152/(1000*22.4)</f>
        <v>0.10843262086152367</v>
      </c>
      <c r="V152">
        <f>K152/E152</f>
        <v>1.0776018873689484E-3</v>
      </c>
      <c r="W152">
        <f>L152*1000/E152</f>
        <v>8.1820871849965151</v>
      </c>
      <c r="X152">
        <f>T152/101.3</f>
        <v>9.8993595546288237E-3</v>
      </c>
      <c r="Y152">
        <f>V152/(X152*1.6)</f>
        <v>6.8034823453874002E-2</v>
      </c>
      <c r="Z152" s="3">
        <f>P152*1000*22.4/R152</f>
        <v>393.39998892866646</v>
      </c>
      <c r="AA152" s="3">
        <f>Q152*1000*22.4/S152</f>
        <v>395.10001391364659</v>
      </c>
      <c r="AB152" s="3">
        <f>((Y152-0.5*V152)*AA152-W152)/(Y152+0.5*V152)</f>
        <v>269.57292122586631</v>
      </c>
      <c r="AC152" s="3">
        <f>(P152+M152)*1000*22.4/R152</f>
        <v>1073.0277462215158</v>
      </c>
      <c r="AD152" s="2">
        <f>(U152*I152+M152*J152)/(U152+M152)</f>
        <v>-23.423653213211548</v>
      </c>
      <c r="AE152" s="2">
        <f>AB152/AA152</f>
        <v>0.68229033594715183</v>
      </c>
      <c r="AF152" s="2">
        <f>AC152/(AC152-AA152)</f>
        <v>1.5828055043103306</v>
      </c>
      <c r="AG152" s="2">
        <f>4.4+(30-4.4)*AE152</f>
        <v>21.866632600247087</v>
      </c>
      <c r="AH152">
        <f>(AF152*(G152-AD152))/(1000+G152-AF152*(G152-AD152))</f>
        <v>1.7372106369141872E-2</v>
      </c>
      <c r="AI152">
        <f>W152*(30-1.8)/((AG152-AH152*1000)*AA152)</f>
        <v>0.12993383198771627</v>
      </c>
    </row>
    <row r="153" spans="1:35" x14ac:dyDescent="0.3">
      <c r="A153" t="s">
        <v>21</v>
      </c>
      <c r="B153" t="s">
        <v>8</v>
      </c>
      <c r="C153" t="s">
        <v>9</v>
      </c>
      <c r="D153" s="1">
        <v>41721.520833333336</v>
      </c>
      <c r="E153" s="8">
        <v>22.1567561506088</v>
      </c>
      <c r="F153" s="5">
        <v>399.42409152717198</v>
      </c>
      <c r="G153" s="6">
        <v>-13.52994</v>
      </c>
      <c r="H153" s="5">
        <v>397.32674410036901</v>
      </c>
      <c r="I153" s="6">
        <v>-8.8907786666666695</v>
      </c>
      <c r="J153" s="11">
        <v>-31.9</v>
      </c>
      <c r="K153" s="7">
        <v>2.0804230123758299E-2</v>
      </c>
      <c r="L153" s="7">
        <v>0.18724456429481501</v>
      </c>
      <c r="M153" s="7">
        <v>0.17070576548576399</v>
      </c>
      <c r="N153" s="7">
        <v>6.1500123701989703E-3</v>
      </c>
      <c r="O153" s="7">
        <v>6.2660840339958702E-3</v>
      </c>
      <c r="P153" s="7">
        <v>0.10508637875318499</v>
      </c>
      <c r="Q153" s="7">
        <v>0.106086283922195</v>
      </c>
      <c r="R153" s="7">
        <v>6.0202937126159703</v>
      </c>
      <c r="S153" s="7">
        <v>6.0228934288024902</v>
      </c>
      <c r="T153" s="7">
        <v>1.24326674959532</v>
      </c>
      <c r="U153">
        <f>H153*R153/(1000*22.4)</f>
        <v>0.10678677229292975</v>
      </c>
      <c r="V153">
        <f>K153/E153</f>
        <v>9.389564962643082E-4</v>
      </c>
      <c r="W153">
        <f>L153*1000/E153</f>
        <v>8.4509015228598834</v>
      </c>
      <c r="X153">
        <f>T153/101.3</f>
        <v>1.2273116975274631E-2</v>
      </c>
      <c r="Y153">
        <f>V153/(X153*1.6)</f>
        <v>4.7815710658299246E-2</v>
      </c>
      <c r="Z153" s="3">
        <f>P153*1000*22.4/R153</f>
        <v>391.00000704924065</v>
      </c>
      <c r="AA153" s="3">
        <f>Q153*1000*22.4/S153</f>
        <v>394.55002615406488</v>
      </c>
      <c r="AB153" s="3">
        <f>((Y153-0.5*V153)*AA153-W153)/(Y153+0.5*V153)</f>
        <v>211.85700925165978</v>
      </c>
      <c r="AC153" s="3">
        <f>(P153+M153)*1000*22.4/R153</f>
        <v>1026.1532619258323</v>
      </c>
      <c r="AD153" s="2">
        <f>(U153*I153+M153*J153)/(U153+M153)</f>
        <v>-23.045417823379946</v>
      </c>
      <c r="AE153" s="2">
        <f>AB153/AA153</f>
        <v>0.53695854823979483</v>
      </c>
      <c r="AF153" s="2">
        <f>AC153/(AC153-AA153)</f>
        <v>1.6246801849771353</v>
      </c>
      <c r="AG153" s="2">
        <f>4.4+(30-4.4)*AE153</f>
        <v>18.146138834938746</v>
      </c>
      <c r="AH153">
        <f>(AF153*(G153-AD153))/(1000+G153-AF153*(G153-AD153))</f>
        <v>1.5921155372421482E-2</v>
      </c>
      <c r="AI153">
        <f>W153*(30-1.8)/((AG153-AH153*1000)*AA153)</f>
        <v>0.27147090166186022</v>
      </c>
    </row>
    <row r="154" spans="1:35" x14ac:dyDescent="0.3">
      <c r="A154" t="s">
        <v>21</v>
      </c>
      <c r="B154" t="s">
        <v>8</v>
      </c>
      <c r="C154" t="s">
        <v>9</v>
      </c>
      <c r="D154" s="1">
        <v>41721.541666666664</v>
      </c>
      <c r="E154" s="8">
        <v>22.1567561506088</v>
      </c>
      <c r="F154" s="5">
        <v>401.34575722256801</v>
      </c>
      <c r="G154" s="6">
        <v>-13.5384266666667</v>
      </c>
      <c r="H154" s="5">
        <v>394.85801767042398</v>
      </c>
      <c r="I154" s="6">
        <v>-8.8667246666666699</v>
      </c>
      <c r="J154" s="11">
        <v>-31.9</v>
      </c>
      <c r="K154" s="7">
        <v>1.0688608512282399E-2</v>
      </c>
      <c r="L154" s="7">
        <v>2.8710393235087402E-2</v>
      </c>
      <c r="M154" s="7">
        <v>4.1170459240675E-2</v>
      </c>
      <c r="N154" s="7">
        <v>5.2099749445915196E-3</v>
      </c>
      <c r="O154" s="7">
        <v>5.6246812455356104E-3</v>
      </c>
      <c r="P154" s="7">
        <v>0.106627680361271</v>
      </c>
      <c r="Q154" s="7">
        <v>0.11044191569089901</v>
      </c>
      <c r="R154" s="7">
        <v>6.0713272094726598</v>
      </c>
      <c r="S154" s="7">
        <v>6.0806164741516104</v>
      </c>
      <c r="T154" s="7">
        <v>1.1009197701789799</v>
      </c>
      <c r="U154">
        <f>H154*R154/(1000*22.4)</f>
        <v>0.1070228672571822</v>
      </c>
      <c r="V154">
        <f>K154/E154</f>
        <v>4.8240854571072713E-4</v>
      </c>
      <c r="W154">
        <f>L154*1000/E154</f>
        <v>1.2957850436196874</v>
      </c>
      <c r="X154">
        <f>T154/101.3</f>
        <v>1.0867914809269298E-2</v>
      </c>
      <c r="Y154">
        <f>V154/(X154*1.6)</f>
        <v>2.7742703762459478E-2</v>
      </c>
      <c r="Z154" s="3">
        <f>P154*1000*22.4/R154</f>
        <v>393.39998614568594</v>
      </c>
      <c r="AA154" s="3">
        <f>Q154*1000*22.4/S154</f>
        <v>406.8500162759081</v>
      </c>
      <c r="AB154" s="3">
        <f>((Y154-0.5*V154)*AA154-W154)/(Y154+0.5*V154)</f>
        <v>353.5317675734463</v>
      </c>
      <c r="AC154" s="3">
        <f>(P154+M154)*1000*22.4/R154</f>
        <v>545.29729873859776</v>
      </c>
      <c r="AD154" s="2">
        <f>(U154*I154+M154*J154)/(U154+M154)</f>
        <v>-15.265734296185691</v>
      </c>
      <c r="AE154" s="2">
        <f>AB154/AA154</f>
        <v>0.8689486381480106</v>
      </c>
      <c r="AF154" s="2">
        <f>AC154/(AC154-AA154)</f>
        <v>3.9386637934590785</v>
      </c>
      <c r="AG154" s="2">
        <f>4.4+(30-4.4)*AE154</f>
        <v>26.645085136589074</v>
      </c>
      <c r="AH154">
        <f>(AF154*(G154-AD154))/(1000+G154-AF154*(G154-AD154))</f>
        <v>6.9445480069632269E-3</v>
      </c>
      <c r="AI154">
        <f>W154*(30-1.8)/((AG154-AH154*1000)*AA154)</f>
        <v>4.5590007772231926E-3</v>
      </c>
    </row>
    <row r="155" spans="1:35" x14ac:dyDescent="0.3">
      <c r="A155" t="s">
        <v>21</v>
      </c>
      <c r="B155" t="s">
        <v>8</v>
      </c>
      <c r="C155" t="s">
        <v>9</v>
      </c>
      <c r="D155" s="1">
        <v>41721.572916666664</v>
      </c>
      <c r="E155" s="8">
        <v>22.1567561506088</v>
      </c>
      <c r="F155" s="5">
        <v>404.95169629041698</v>
      </c>
      <c r="G155" s="6">
        <v>-13.79734</v>
      </c>
      <c r="H155" s="5">
        <v>394.21096296445103</v>
      </c>
      <c r="I155" s="6">
        <v>-8.8391134999999998</v>
      </c>
      <c r="J155" s="11">
        <v>-31.9</v>
      </c>
      <c r="K155" s="7">
        <v>3.2193835824727998E-2</v>
      </c>
      <c r="L155" s="7">
        <v>0.122403554618359</v>
      </c>
      <c r="M155" s="7">
        <v>0.105920046567917</v>
      </c>
      <c r="N155" s="7">
        <v>6.1136786825954897E-3</v>
      </c>
      <c r="O155" s="7">
        <v>6.6125914454460101E-3</v>
      </c>
      <c r="P155" s="7">
        <v>0.104462020099163</v>
      </c>
      <c r="Q155" s="7">
        <v>0.10527017712593099</v>
      </c>
      <c r="R155" s="7">
        <v>5.9480152130126998</v>
      </c>
      <c r="S155" s="7">
        <v>5.9591908454895002</v>
      </c>
      <c r="T155" s="7">
        <v>0.37679462049870099</v>
      </c>
      <c r="U155">
        <f>H155*R155/(1000*22.4)</f>
        <v>0.10467735735932771</v>
      </c>
      <c r="V155">
        <f>K155/E155</f>
        <v>1.453003120397812E-3</v>
      </c>
      <c r="W155">
        <f>L155*1000/E155</f>
        <v>5.5244347948016621</v>
      </c>
      <c r="X155">
        <f>T155/101.3</f>
        <v>3.7195915152882625E-3</v>
      </c>
      <c r="Y155">
        <f>V155/(X155*1.6)</f>
        <v>0.24414695713656989</v>
      </c>
      <c r="Z155" s="3">
        <f>P155*1000*22.4/R155</f>
        <v>393.40001099897239</v>
      </c>
      <c r="AA155" s="3">
        <f>Q155*1000*22.4/S155</f>
        <v>395.70002518138165</v>
      </c>
      <c r="AB155" s="3">
        <f>((Y155-0.5*V155)*AA155-W155)/(Y155+0.5*V155)</f>
        <v>370.79169824961446</v>
      </c>
      <c r="AC155" s="3">
        <f>(P155+M155)*1000*22.4/R155</f>
        <v>792.29089445379157</v>
      </c>
      <c r="AD155" s="2">
        <f>(U155*I155+M155*J155)/(U155+M155)</f>
        <v>-20.437595373125557</v>
      </c>
      <c r="AE155" s="2">
        <f>AB155/AA155</f>
        <v>0.93705250101930204</v>
      </c>
      <c r="AF155" s="2">
        <f>AC155/(AC155-AA155)</f>
        <v>1.9977537453329104</v>
      </c>
      <c r="AG155" s="2">
        <f>4.4+(30-4.4)*AE155</f>
        <v>28.388544026094131</v>
      </c>
      <c r="AH155">
        <f>(AF155*(G155-AD155))/(1000+G155-AF155*(G155-AD155))</f>
        <v>1.363458698348197E-2</v>
      </c>
      <c r="AI155">
        <f>W155*(30-1.8)/((AG155-AH155*1000)*AA155)</f>
        <v>2.6684702645808654E-2</v>
      </c>
    </row>
    <row r="156" spans="1:35" x14ac:dyDescent="0.3">
      <c r="A156" t="s">
        <v>21</v>
      </c>
      <c r="B156" t="s">
        <v>8</v>
      </c>
      <c r="C156" t="s">
        <v>9</v>
      </c>
      <c r="D156" s="1">
        <v>41721.59375</v>
      </c>
      <c r="E156" s="8">
        <v>22.1567561506088</v>
      </c>
      <c r="F156" s="5">
        <v>410.28625936941103</v>
      </c>
      <c r="G156" s="6">
        <v>-12.811105</v>
      </c>
      <c r="H156" s="5">
        <v>400.34754235074303</v>
      </c>
      <c r="I156" s="6">
        <v>-9.0266105000000003</v>
      </c>
      <c r="J156" s="11">
        <v>-31.9</v>
      </c>
      <c r="K156" s="7">
        <v>1.24643938615918E-2</v>
      </c>
      <c r="L156" s="7">
        <v>8.7102077901363401E-2</v>
      </c>
      <c r="M156" s="7">
        <v>0.10121937841177001</v>
      </c>
      <c r="N156" s="7">
        <v>6.2674069777131098E-3</v>
      </c>
      <c r="O156" s="7">
        <v>6.3095400109887097E-3</v>
      </c>
      <c r="P156" s="7">
        <v>0.10426729172468201</v>
      </c>
      <c r="Q156" s="7">
        <v>0.106774434447289</v>
      </c>
      <c r="R156" s="7">
        <v>5.9024190902709996</v>
      </c>
      <c r="S156" s="7">
        <v>5.9033627510070801</v>
      </c>
      <c r="T156" s="7">
        <v>0.46449508789899702</v>
      </c>
      <c r="U156">
        <f>H156*R156/(1000*22.4)</f>
        <v>0.10549191860330819</v>
      </c>
      <c r="V156">
        <f>K156/E156</f>
        <v>5.6255499572527984E-4</v>
      </c>
      <c r="W156">
        <f>L156*1000/E156</f>
        <v>3.93117464078649</v>
      </c>
      <c r="X156">
        <f>T156/101.3</f>
        <v>4.5853414402665061E-3</v>
      </c>
      <c r="Y156">
        <f>V156/(X156*1.6)</f>
        <v>7.667844955682615E-2</v>
      </c>
      <c r="Z156" s="3">
        <f>P156*1000*22.4/R156</f>
        <v>395.70001704600105</v>
      </c>
      <c r="AA156" s="3">
        <f>Q156*1000*22.4/S156</f>
        <v>405.14998527089574</v>
      </c>
      <c r="AB156" s="3">
        <f>((Y156-0.5*V156)*AA156-W156)/(Y156+0.5*V156)</f>
        <v>351.10751464124888</v>
      </c>
      <c r="AC156" s="3">
        <f>(P156+M156)*1000*22.4/R156</f>
        <v>779.83303805782293</v>
      </c>
      <c r="AD156" s="2">
        <f>(U156*I156+M156*J156)/(U156+M156)</f>
        <v>-20.22691885659372</v>
      </c>
      <c r="AE156" s="2">
        <f>AB156/AA156</f>
        <v>0.86661119932285724</v>
      </c>
      <c r="AF156" s="2">
        <f>AC156/(AC156-AA156)</f>
        <v>2.0813138791769541</v>
      </c>
      <c r="AG156" s="2">
        <f>4.4+(30-4.4)*AE156</f>
        <v>26.585246702665145</v>
      </c>
      <c r="AH156">
        <f>(AF156*(G156-AD156))/(1000+G156-AF156*(G156-AD156))</f>
        <v>1.5883271070868142E-2</v>
      </c>
      <c r="AI156">
        <f>W156*(30-1.8)/((AG156-AH156*1000)*AA156)</f>
        <v>2.5567699932846917E-2</v>
      </c>
    </row>
    <row r="157" spans="1:35" x14ac:dyDescent="0.3">
      <c r="A157" t="s">
        <v>21</v>
      </c>
      <c r="B157" t="s">
        <v>8</v>
      </c>
      <c r="C157" t="s">
        <v>9</v>
      </c>
      <c r="D157" s="1">
        <v>41721.614583333336</v>
      </c>
      <c r="E157" s="8">
        <v>22.1567561506088</v>
      </c>
      <c r="F157" s="5">
        <v>398.768119134698</v>
      </c>
      <c r="G157" s="6">
        <v>-12.2257725</v>
      </c>
      <c r="H157" s="5">
        <v>392.76960241544901</v>
      </c>
      <c r="I157" s="6">
        <v>-8.6883154999999999</v>
      </c>
      <c r="J157" s="11">
        <v>-31.9</v>
      </c>
      <c r="K157" s="7">
        <v>7.32500618323684E-3</v>
      </c>
      <c r="L157" s="7">
        <v>2.5193730369210202E-2</v>
      </c>
      <c r="M157" s="7">
        <v>2.0856624469160999E-2</v>
      </c>
      <c r="N157" s="7">
        <v>5.7358988560736197E-3</v>
      </c>
      <c r="O157" s="7">
        <v>6.0740020126104398E-3</v>
      </c>
      <c r="P157" s="7">
        <v>0.102897606790066</v>
      </c>
      <c r="Q157" s="7">
        <v>0.10720633715391201</v>
      </c>
      <c r="R157" s="7">
        <v>5.8949012756347701</v>
      </c>
      <c r="S157" s="7">
        <v>5.9024748802185103</v>
      </c>
      <c r="T157" s="7">
        <v>0.55496423630501202</v>
      </c>
      <c r="U157">
        <f>H157*R157/(1000*22.4)</f>
        <v>0.10336330492452642</v>
      </c>
      <c r="V157">
        <f>K157/E157</f>
        <v>3.305992146795176E-4</v>
      </c>
      <c r="W157">
        <f>L157*1000/E157</f>
        <v>1.1370676374266073</v>
      </c>
      <c r="X157">
        <f>T157/101.3</f>
        <v>5.4784228657947884E-3</v>
      </c>
      <c r="Y157">
        <f>V157/(X157*1.6)</f>
        <v>3.7716057017939265E-2</v>
      </c>
      <c r="Z157" s="3">
        <f>P157*1000*22.4/R157</f>
        <v>390.99999886754398</v>
      </c>
      <c r="AA157" s="3">
        <f>Q157*1000*22.4/S157</f>
        <v>406.85000800185156</v>
      </c>
      <c r="AB157" s="3">
        <f>((Y157-0.5*V157)*AA157-W157)/(Y157+0.5*V157)</f>
        <v>373.28278539304387</v>
      </c>
      <c r="AC157" s="3">
        <f>(P157+M157)*1000*22.4/R157</f>
        <v>470.25296109105437</v>
      </c>
      <c r="AD157" s="2">
        <f>(U157*I157+M157*J157)/(U157+M157)</f>
        <v>-12.585575700324561</v>
      </c>
      <c r="AE157" s="2">
        <f>AB157/AA157</f>
        <v>0.9174948458925557</v>
      </c>
      <c r="AF157" s="2">
        <f>AC157/(AC157-AA157)</f>
        <v>7.4168936647074881</v>
      </c>
      <c r="AG157" s="2">
        <f>4.4+(30-4.4)*AE157</f>
        <v>27.887868054849427</v>
      </c>
      <c r="AH157">
        <f>(AF157*(G157-AD157))/(1000+G157-AF157*(G157-AD157))</f>
        <v>2.7089705533478352E-3</v>
      </c>
      <c r="AI157">
        <f>W157*(30-1.8)/((AG157-AH157*1000)*AA157)</f>
        <v>3.1301443690005364E-3</v>
      </c>
    </row>
    <row r="158" spans="1:35" x14ac:dyDescent="0.3">
      <c r="A158" t="s">
        <v>21</v>
      </c>
      <c r="B158" t="s">
        <v>8</v>
      </c>
      <c r="C158" t="s">
        <v>9</v>
      </c>
      <c r="D158" s="1">
        <v>41721.65625</v>
      </c>
      <c r="E158" s="8">
        <v>22.1567561506088</v>
      </c>
      <c r="F158" s="5">
        <v>409.03838393987502</v>
      </c>
      <c r="G158" s="6">
        <v>-11.71575</v>
      </c>
      <c r="H158" s="5">
        <v>395.95203816088298</v>
      </c>
      <c r="I158" s="6">
        <v>-8.7735687500000008</v>
      </c>
      <c r="J158" s="11">
        <v>-31.9</v>
      </c>
      <c r="K158" s="7">
        <v>1.41288125887513E-2</v>
      </c>
      <c r="L158" s="7">
        <v>7.2420634329319E-2</v>
      </c>
      <c r="M158" s="7">
        <v>0.104667037725449</v>
      </c>
      <c r="N158" s="7">
        <v>6.0272398404777102E-3</v>
      </c>
      <c r="O158" s="7">
        <v>6.0695335268974304E-3</v>
      </c>
      <c r="P158" s="7">
        <v>0.10234750062227201</v>
      </c>
      <c r="Q158" s="7">
        <v>0.105445124208927</v>
      </c>
      <c r="R158" s="7">
        <v>5.8980808258056596</v>
      </c>
      <c r="S158" s="7">
        <v>5.8990278244018599</v>
      </c>
      <c r="T158" s="7">
        <v>0.18708497138837499</v>
      </c>
      <c r="U158">
        <f>H158*R158/(1000*22.4)</f>
        <v>0.10425701447390066</v>
      </c>
      <c r="V158">
        <f>K158/E158</f>
        <v>6.3767514038209439E-4</v>
      </c>
      <c r="W158">
        <f>L158*1000/E158</f>
        <v>3.2685576280681818</v>
      </c>
      <c r="X158">
        <f>T158/101.3</f>
        <v>1.8468407836957058E-3</v>
      </c>
      <c r="Y158">
        <f>V158/(X158*1.6)</f>
        <v>0.21579930780025242</v>
      </c>
      <c r="Z158" s="3">
        <f>P158*1000*22.4/R158</f>
        <v>388.69999948258305</v>
      </c>
      <c r="AA158" s="3">
        <f>Q158*1000*22.4/S158</f>
        <v>400.4000070163188</v>
      </c>
      <c r="AB158" s="3">
        <f>((Y158-0.5*V158)*AA158-W158)/(Y158+0.5*V158)</f>
        <v>384.09465351297877</v>
      </c>
      <c r="AC158" s="3">
        <f>(P158+M158)*1000*22.4/R158</f>
        <v>786.20924262351605</v>
      </c>
      <c r="AD158" s="2">
        <f>(U158*I158+M158*J158)/(U158+M158)</f>
        <v>-20.359477728010368</v>
      </c>
      <c r="AE158" s="2">
        <f>AB158/AA158</f>
        <v>0.95927733961634154</v>
      </c>
      <c r="AF158" s="2">
        <f>AC158/(AC158-AA158)</f>
        <v>2.0378186162033116</v>
      </c>
      <c r="AG158" s="2">
        <f>4.4+(30-4.4)*AE158</f>
        <v>28.957499894178348</v>
      </c>
      <c r="AH158">
        <f>(AF158*(G158-AD158))/(1000+G158-AF158*(G158-AD158))</f>
        <v>1.8146590580816357E-2</v>
      </c>
      <c r="AI158">
        <f>W158*(30-1.8)/((AG158-AH158*1000)*AA158)</f>
        <v>2.1293593254981879E-2</v>
      </c>
    </row>
    <row r="159" spans="1:35" x14ac:dyDescent="0.3">
      <c r="A159" t="s">
        <v>21</v>
      </c>
      <c r="B159" t="s">
        <v>8</v>
      </c>
      <c r="C159" t="s">
        <v>9</v>
      </c>
      <c r="D159" s="1">
        <v>41721.71875</v>
      </c>
      <c r="E159" s="8">
        <v>22.1567561506088</v>
      </c>
      <c r="F159" s="5">
        <v>403.03232589139202</v>
      </c>
      <c r="G159" s="6">
        <v>-11.4574933333333</v>
      </c>
      <c r="H159" s="5">
        <v>392.58063688550402</v>
      </c>
      <c r="I159" s="6">
        <v>-8.6907786666666702</v>
      </c>
      <c r="J159" s="11">
        <v>-31.9</v>
      </c>
      <c r="K159" s="7">
        <v>4.1192891076207204E-3</v>
      </c>
      <c r="L159" s="7">
        <v>5.6893872097134599E-3</v>
      </c>
      <c r="M159" s="7">
        <v>1.8314410001039502E-2</v>
      </c>
      <c r="N159" s="7">
        <v>5.8936537243425803E-3</v>
      </c>
      <c r="O159" s="7">
        <v>6.1274282634258296E-3</v>
      </c>
      <c r="P159" s="7">
        <v>0.10740153491497</v>
      </c>
      <c r="Q159" s="7">
        <v>0.1084164083004</v>
      </c>
      <c r="R159" s="7">
        <v>5.97267723083496</v>
      </c>
      <c r="S159" s="7">
        <v>5.9779138565063503</v>
      </c>
      <c r="T159" s="7">
        <v>0.221125195779765</v>
      </c>
      <c r="U159">
        <f>H159*R159/(1000*22.4)</f>
        <v>0.10467667103539004</v>
      </c>
      <c r="V159">
        <f>K159/E159</f>
        <v>1.859157125537772E-4</v>
      </c>
      <c r="W159">
        <f>L159*1000/E159</f>
        <v>0.2567788881657721</v>
      </c>
      <c r="X159">
        <f>T159/101.3</f>
        <v>2.1828745881516784E-3</v>
      </c>
      <c r="Y159">
        <f>V159/(X159*1.6)</f>
        <v>5.3231331280694121E-2</v>
      </c>
      <c r="Z159" s="3">
        <f>P159*1000*22.4/R159</f>
        <v>402.79999891422324</v>
      </c>
      <c r="AA159" s="3">
        <f>Q159*1000*22.4/S159</f>
        <v>406.25000697956784</v>
      </c>
      <c r="AB159" s="3">
        <f>((Y159-0.5*V159)*AA159-W159)/(Y159+0.5*V159)</f>
        <v>400.0181911773023</v>
      </c>
      <c r="AC159" s="3">
        <f>(P159+M159)*1000*22.4/R159</f>
        <v>471.48658085528922</v>
      </c>
      <c r="AD159" s="2">
        <f>(U159*I159+M159*J159)/(U159+M159)</f>
        <v>-12.146827607139329</v>
      </c>
      <c r="AE159" s="2">
        <f>AB159/AA159</f>
        <v>0.98466014598104612</v>
      </c>
      <c r="AF159" s="2">
        <f>AC159/(AC159-AA159)</f>
        <v>7.227335110416627</v>
      </c>
      <c r="AG159" s="2">
        <f>4.4+(30-4.4)*AE159</f>
        <v>29.607299737114779</v>
      </c>
      <c r="AH159">
        <f>(AF159*(G159-AD159))/(1000+G159-AF159*(G159-AD159))</f>
        <v>5.0653213690215401E-3</v>
      </c>
      <c r="AI159">
        <f>W159*(30-1.8)/((AG159-AH159*1000)*AA159)</f>
        <v>7.2628231960629051E-4</v>
      </c>
    </row>
    <row r="160" spans="1:35" x14ac:dyDescent="0.3">
      <c r="A160" t="s">
        <v>21</v>
      </c>
      <c r="B160" t="s">
        <v>8</v>
      </c>
      <c r="C160" t="s">
        <v>9</v>
      </c>
      <c r="D160" s="1">
        <v>41721.822916666664</v>
      </c>
      <c r="E160" s="8">
        <v>22.1567561506088</v>
      </c>
      <c r="F160" s="5">
        <v>430.875240640637</v>
      </c>
      <c r="G160" s="6">
        <v>-10.5932075</v>
      </c>
      <c r="H160" s="5">
        <v>425.58672783996099</v>
      </c>
      <c r="I160" s="6">
        <v>-9.6233827499999993</v>
      </c>
      <c r="J160" s="11">
        <v>-31.9</v>
      </c>
      <c r="K160" s="7">
        <v>3.5684930626303001E-3</v>
      </c>
      <c r="L160" s="7">
        <v>-1.7043199390173E-2</v>
      </c>
      <c r="M160" s="7">
        <v>7.2105159051716302E-3</v>
      </c>
      <c r="N160" s="7">
        <v>5.4479083046317101E-3</v>
      </c>
      <c r="O160" s="7">
        <v>5.5843349546194103E-3</v>
      </c>
      <c r="P160" s="7">
        <v>0.115682892501354</v>
      </c>
      <c r="Q160" s="7">
        <v>0.122397974133492</v>
      </c>
      <c r="R160" s="7">
        <v>6.0459561347961399</v>
      </c>
      <c r="S160" s="7">
        <v>6.04901170730591</v>
      </c>
      <c r="T160" s="7">
        <v>0.46740656973601602</v>
      </c>
      <c r="U160">
        <f>H160*R160/(1000*22.4)</f>
        <v>0.11486958428892087</v>
      </c>
      <c r="V160">
        <f>K160/E160</f>
        <v>1.6105665641548566E-4</v>
      </c>
      <c r="W160">
        <f>L160*1000/E160</f>
        <v>-0.76921004475218302</v>
      </c>
      <c r="X160">
        <f>T160/101.3</f>
        <v>4.6140826232578085E-3</v>
      </c>
      <c r="Y160">
        <f>V160/(X160*1.6)</f>
        <v>2.1815909787199796E-2</v>
      </c>
      <c r="Z160" s="3">
        <f>P160*1000*22.4/R160</f>
        <v>428.59999878542015</v>
      </c>
      <c r="AA160" s="3">
        <f>Q160*1000*22.4/S160</f>
        <v>453.25001062220076</v>
      </c>
      <c r="AB160" s="3">
        <f>((Y160-0.5*V160)*AA160-W160)/(Y160+0.5*V160)</f>
        <v>485.04564376817791</v>
      </c>
      <c r="AC160" s="3">
        <f>(P160+M160)*1000*22.4/R160</f>
        <v>455.3146412133197</v>
      </c>
      <c r="AD160" s="2">
        <f>(U160*I160+M160*J160)/(U160+M160)</f>
        <v>-10.939124650106324</v>
      </c>
      <c r="AE160" s="2">
        <f>AB160/AA160</f>
        <v>1.0701503196929429</v>
      </c>
      <c r="AF160" s="2">
        <f>AC160/(AC160-AA160)</f>
        <v>220.53080254253069</v>
      </c>
      <c r="AG160" s="2">
        <f>4.4+(30-4.4)*AE160</f>
        <v>31.795848184139338</v>
      </c>
      <c r="AH160">
        <f>(AF160*(G160-AD160))/(1000+G160-AF160*(G160-AD160))</f>
        <v>8.3543531280513991E-2</v>
      </c>
      <c r="AI160">
        <f>W160*(30-1.8)/((AG160-AH160*1000)*AA160)</f>
        <v>9.2483726853402246E-4</v>
      </c>
    </row>
    <row r="161" spans="1:35" x14ac:dyDescent="0.3">
      <c r="A161" t="s">
        <v>22</v>
      </c>
      <c r="B161" t="s">
        <v>11</v>
      </c>
      <c r="C161" t="s">
        <v>12</v>
      </c>
      <c r="D161" s="1">
        <v>41720.40625</v>
      </c>
      <c r="E161" s="8">
        <v>27.130604822902601</v>
      </c>
      <c r="F161" s="5">
        <v>453.99854987641402</v>
      </c>
      <c r="G161" s="6">
        <v>-11.912644999999999</v>
      </c>
      <c r="H161" s="5">
        <v>446.20575779193399</v>
      </c>
      <c r="I161" s="6">
        <v>-10.3612275</v>
      </c>
      <c r="J161" s="11">
        <v>-31.9</v>
      </c>
      <c r="K161" s="7">
        <v>3.0710870400071099E-2</v>
      </c>
      <c r="L161" s="7">
        <v>0.21445170044899001</v>
      </c>
      <c r="M161" s="7">
        <v>0.21975207328796401</v>
      </c>
      <c r="N161" s="7">
        <v>6.6057252697646601E-3</v>
      </c>
      <c r="O161" s="7">
        <v>7.8174062073230691E-3</v>
      </c>
      <c r="P161" s="7">
        <v>0.132206335663795</v>
      </c>
      <c r="Q161" s="7">
        <v>0.13436381518840801</v>
      </c>
      <c r="R161" s="7">
        <v>6.8902325630187997</v>
      </c>
      <c r="S161" s="7">
        <v>6.9173741340637198</v>
      </c>
      <c r="T161" s="7">
        <v>0.23411268094287599</v>
      </c>
      <c r="U161">
        <f>H161*R161/(1000*22.4)</f>
        <v>0.13725274295287782</v>
      </c>
      <c r="V161">
        <f>K161/E161</f>
        <v>1.1319640900208084E-3</v>
      </c>
      <c r="W161">
        <f>L161*1000/E161</f>
        <v>7.904420187048621</v>
      </c>
      <c r="X161">
        <f>T161/101.3</f>
        <v>2.3110827338882131E-3</v>
      </c>
      <c r="Y161">
        <f>V161/(X161*1.6)</f>
        <v>0.30612385523417868</v>
      </c>
      <c r="Z161" s="3">
        <f>P161*1000*22.4/R161</f>
        <v>429.79999467122883</v>
      </c>
      <c r="AA161" s="3">
        <f>Q161*1000*22.4/S161</f>
        <v>435.09999631207091</v>
      </c>
      <c r="AB161" s="3">
        <f>((Y161-0.5*V161)*AA161-W161)/(Y161+0.5*V161)</f>
        <v>407.72074621061392</v>
      </c>
      <c r="AC161" s="3">
        <f>(P161+M161)*1000*22.4/R161</f>
        <v>1144.2093265231185</v>
      </c>
      <c r="AD161" s="2">
        <f>(U161*I161+M161*J161)/(U161+M161)</f>
        <v>-23.619283687566082</v>
      </c>
      <c r="AE161" s="2">
        <f>AB161/AA161</f>
        <v>0.93707366046075646</v>
      </c>
      <c r="AF161" s="2">
        <f>AC161/(AC161-AA161)</f>
        <v>1.6135866188399679</v>
      </c>
      <c r="AG161" s="2">
        <f>4.4+(30-4.4)*AE161</f>
        <v>28.389085707795367</v>
      </c>
      <c r="AH161">
        <f>(AF161*(G161-AD161))/(1000+G161-AF161*(G161-AD161))</f>
        <v>1.9490013170825621E-2</v>
      </c>
      <c r="AI161">
        <f>W161*(30-1.8)/((AG161-AH161*1000)*AA161)</f>
        <v>5.7568551289825888E-2</v>
      </c>
    </row>
    <row r="162" spans="1:35" x14ac:dyDescent="0.3">
      <c r="A162" t="s">
        <v>22</v>
      </c>
      <c r="B162" t="s">
        <v>11</v>
      </c>
      <c r="C162" t="s">
        <v>12</v>
      </c>
      <c r="D162" s="1">
        <v>41720.416666666664</v>
      </c>
      <c r="E162" s="8">
        <v>27.130604822902601</v>
      </c>
      <c r="F162" s="5">
        <v>447.93332228094499</v>
      </c>
      <c r="G162" s="6">
        <v>-11.6992766666667</v>
      </c>
      <c r="H162" s="5">
        <v>443.49694853606098</v>
      </c>
      <c r="I162" s="6">
        <v>-10.095048666666701</v>
      </c>
      <c r="J162" s="11">
        <v>-31.9</v>
      </c>
      <c r="K162" s="7">
        <v>2.7803743258118602E-2</v>
      </c>
      <c r="L162" s="7">
        <v>0.206834152340889</v>
      </c>
      <c r="M162" s="7">
        <v>0.185791820287704</v>
      </c>
      <c r="N162" s="7">
        <v>6.8304189480841203E-3</v>
      </c>
      <c r="O162" s="7">
        <v>8.4330150857567805E-3</v>
      </c>
      <c r="P162" s="7">
        <v>0.129443049430847</v>
      </c>
      <c r="Q162" s="7">
        <v>0.133019834756851</v>
      </c>
      <c r="R162" s="7">
        <v>6.8774294853210396</v>
      </c>
      <c r="S162" s="7">
        <v>6.9133276939392099</v>
      </c>
      <c r="T162" s="7">
        <v>0.29527924778029402</v>
      </c>
      <c r="U162">
        <f>H162*R162/(1000*22.4)</f>
        <v>0.13616602636213454</v>
      </c>
      <c r="V162">
        <f>K162/E162</f>
        <v>1.0248110368202246E-3</v>
      </c>
      <c r="W162">
        <f>L162*1000/E162</f>
        <v>7.6236469364032633</v>
      </c>
      <c r="X162">
        <f>T162/101.3</f>
        <v>2.9148987934876015E-3</v>
      </c>
      <c r="Y162">
        <f>V162/(X162*1.6)</f>
        <v>0.21973555289248664</v>
      </c>
      <c r="Z162" s="3">
        <f>P162*1000*22.4/R162</f>
        <v>421.60000526935568</v>
      </c>
      <c r="AA162" s="3">
        <f>Q162*1000*22.4/S162</f>
        <v>431.00000903554201</v>
      </c>
      <c r="AB162" s="3">
        <f>((Y162-0.5*V162)*AA162-W162)/(Y162+0.5*V162)</f>
        <v>394.38064347717562</v>
      </c>
      <c r="AC162" s="3">
        <f>(P162+M162)*1000*22.4/R162</f>
        <v>1026.7296955594916</v>
      </c>
      <c r="AD162" s="2">
        <f>(U162*I162+M162*J162)/(U162+M162)</f>
        <v>-22.678005229644519</v>
      </c>
      <c r="AE162" s="2">
        <f>AB162/AA162</f>
        <v>0.91503627658776543</v>
      </c>
      <c r="AF162" s="2">
        <f>AC162/(AC162-AA162)</f>
        <v>1.7234825102479008</v>
      </c>
      <c r="AG162" s="2">
        <f>4.4+(30-4.4)*AE162</f>
        <v>27.824928680646799</v>
      </c>
      <c r="AH162">
        <f>(AF162*(G162-AD162))/(1000+G162-AF162*(G162-AD162))</f>
        <v>1.9519347093858538E-2</v>
      </c>
      <c r="AI162">
        <f>W162*(30-1.8)/((AG162-AH162*1000)*AA162)</f>
        <v>6.0057127396611558E-2</v>
      </c>
    </row>
    <row r="163" spans="1:35" x14ac:dyDescent="0.3">
      <c r="A163" t="s">
        <v>22</v>
      </c>
      <c r="B163" t="s">
        <v>11</v>
      </c>
      <c r="C163" t="s">
        <v>12</v>
      </c>
      <c r="D163" s="1">
        <v>41720.427083333336</v>
      </c>
      <c r="E163" s="8">
        <v>27.130604822902601</v>
      </c>
      <c r="F163" s="5">
        <v>439.64111563812497</v>
      </c>
      <c r="G163" s="6">
        <v>-11.752929999999999</v>
      </c>
      <c r="H163" s="5">
        <v>438.10558170729303</v>
      </c>
      <c r="I163" s="6">
        <v>-9.8925352499999999</v>
      </c>
      <c r="J163" s="11">
        <v>-31.9</v>
      </c>
      <c r="K163" s="7">
        <v>2.71252989768982E-2</v>
      </c>
      <c r="L163" s="7">
        <v>0.221357956528664</v>
      </c>
      <c r="M163" s="7">
        <v>0.208844855427742</v>
      </c>
      <c r="N163" s="7">
        <v>6.7915422841906504E-3</v>
      </c>
      <c r="O163" s="7">
        <v>8.19201208651066E-3</v>
      </c>
      <c r="P163" s="7">
        <v>0.127502501010895</v>
      </c>
      <c r="Q163" s="7">
        <v>0.130441769957542</v>
      </c>
      <c r="R163" s="7">
        <v>6.8704738616943404</v>
      </c>
      <c r="S163" s="7">
        <v>6.9018445014953604</v>
      </c>
      <c r="T163" s="7">
        <v>0.37986968741649701</v>
      </c>
      <c r="U163">
        <f>H163*R163/(1000*22.4)</f>
        <v>0.13437468516885495</v>
      </c>
      <c r="V163">
        <f>K163/E163</f>
        <v>9.9980443318388825E-4</v>
      </c>
      <c r="W163">
        <f>L163*1000/E163</f>
        <v>8.1589761073738476</v>
      </c>
      <c r="X163">
        <f>T163/101.3</f>
        <v>3.7499475559377793E-3</v>
      </c>
      <c r="Y163">
        <f>V163/(X163*1.6)</f>
        <v>0.16663640262127932</v>
      </c>
      <c r="Z163" s="3">
        <f>P163*1000*22.4/R163</f>
        <v>415.70000558006791</v>
      </c>
      <c r="AA163" s="3">
        <f>Q163*1000*22.4/S163</f>
        <v>423.34996773918624</v>
      </c>
      <c r="AB163" s="3">
        <f>((Y163-0.5*V163)*AA163-W163)/(Y163+0.5*V163)</f>
        <v>372.00120009571799</v>
      </c>
      <c r="AC163" s="3">
        <f>(P163+M163)*1000*22.4/R163</f>
        <v>1096.6027869244306</v>
      </c>
      <c r="AD163" s="2">
        <f>(U163*I163+M163*J163)/(U163+M163)</f>
        <v>-23.283805997742643</v>
      </c>
      <c r="AE163" s="2">
        <f>AB163/AA163</f>
        <v>0.87870846449407847</v>
      </c>
      <c r="AF163" s="2">
        <f>AC163/(AC163-AA163)</f>
        <v>1.6288127664307668</v>
      </c>
      <c r="AG163" s="2">
        <f>4.4+(30-4.4)*AE163</f>
        <v>26.894936691048407</v>
      </c>
      <c r="AH163">
        <f>(AF163*(G163-AD163))/(1000+G163-AF163*(G163-AD163))</f>
        <v>1.9373190022001264E-2</v>
      </c>
      <c r="AI163">
        <f>W163*(30-1.8)/((AG163-AH163*1000)*AA163)</f>
        <v>7.2254772219757721E-2</v>
      </c>
    </row>
    <row r="164" spans="1:35" x14ac:dyDescent="0.3">
      <c r="A164" t="s">
        <v>22</v>
      </c>
      <c r="B164" t="s">
        <v>11</v>
      </c>
      <c r="C164" t="s">
        <v>12</v>
      </c>
      <c r="D164" s="1">
        <v>41720.4375</v>
      </c>
      <c r="E164" s="8">
        <v>27.130604822902601</v>
      </c>
      <c r="F164" s="5">
        <v>434.19355310840001</v>
      </c>
      <c r="G164" s="6">
        <v>-12.052823333333301</v>
      </c>
      <c r="H164" s="5">
        <v>432.96693158906498</v>
      </c>
      <c r="I164" s="6">
        <v>-9.86070766666667</v>
      </c>
      <c r="J164" s="11">
        <v>-31.9</v>
      </c>
      <c r="K164" s="7">
        <v>3.0469337478280099E-2</v>
      </c>
      <c r="L164" s="7">
        <v>0.21831978857517201</v>
      </c>
      <c r="M164" s="7">
        <v>0.208818584680557</v>
      </c>
      <c r="N164" s="7">
        <v>6.7021497525274797E-3</v>
      </c>
      <c r="O164" s="7">
        <v>8.2521289587020891E-3</v>
      </c>
      <c r="P164" s="7">
        <v>0.125941187143326</v>
      </c>
      <c r="Q164" s="7">
        <v>0.128749459981918</v>
      </c>
      <c r="R164" s="7">
        <v>6.8639473915100098</v>
      </c>
      <c r="S164" s="7">
        <v>6.8986673355102504</v>
      </c>
      <c r="T164" s="7">
        <v>0.59263276916543295</v>
      </c>
      <c r="U164">
        <f>H164*R164/(1000*22.4)</f>
        <v>0.13267242145941319</v>
      </c>
      <c r="V164">
        <f>K164/E164</f>
        <v>1.1230614900468075E-3</v>
      </c>
      <c r="W164">
        <f>L164*1000/E164</f>
        <v>8.046993054532825</v>
      </c>
      <c r="X164">
        <f>T164/101.3</f>
        <v>5.8502741279904541E-3</v>
      </c>
      <c r="Y164">
        <f>V164/(X164*1.6)</f>
        <v>0.11997957974669457</v>
      </c>
      <c r="Z164" s="3">
        <f>P164*1000*22.4/R164</f>
        <v>411.0000311919477</v>
      </c>
      <c r="AA164" s="3">
        <f>Q164*1000*22.4/S164</f>
        <v>418.05000347674439</v>
      </c>
      <c r="AB164" s="3">
        <f>((Y164-0.5*V164)*AA164-W164)/(Y164+0.5*V164)</f>
        <v>347.39785103173574</v>
      </c>
      <c r="AC164" s="3">
        <f>(P164+M164)*1000*22.4/R164</f>
        <v>1092.4645049188448</v>
      </c>
      <c r="AD164" s="2">
        <f>(U164*I164+M164*J164)/(U164+M164)</f>
        <v>-23.337530627331592</v>
      </c>
      <c r="AE164" s="2">
        <f>AB164/AA164</f>
        <v>0.83099592905770914</v>
      </c>
      <c r="AF164" s="2">
        <f>AC164/(AC164-AA164)</f>
        <v>1.619871017872285</v>
      </c>
      <c r="AG164" s="2">
        <f>4.4+(30-4.4)*AE164</f>
        <v>25.673495783877357</v>
      </c>
      <c r="AH164">
        <f>(AF164*(G164-AD164))/(1000+G164-AF164*(G164-AD164))</f>
        <v>1.8851587843958757E-2</v>
      </c>
      <c r="AI164">
        <f>W164*(30-1.8)/((AG164-AH164*1000)*AA164)</f>
        <v>7.9569870090784783E-2</v>
      </c>
    </row>
    <row r="165" spans="1:35" x14ac:dyDescent="0.3">
      <c r="A165" t="s">
        <v>22</v>
      </c>
      <c r="B165" t="s">
        <v>11</v>
      </c>
      <c r="C165" t="s">
        <v>12</v>
      </c>
      <c r="D165" s="1">
        <v>41720.458333333336</v>
      </c>
      <c r="E165" s="8">
        <v>27.130604822902601</v>
      </c>
      <c r="F165" s="5">
        <v>426.43252583914398</v>
      </c>
      <c r="G165" s="6">
        <v>-12.07255</v>
      </c>
      <c r="H165" s="5">
        <v>420.43260856459602</v>
      </c>
      <c r="I165" s="6">
        <v>-9.5692506666666706</v>
      </c>
      <c r="J165" s="11">
        <v>-31.9</v>
      </c>
      <c r="K165" s="7">
        <v>2.6788527145981799E-2</v>
      </c>
      <c r="L165" s="7">
        <v>0.196990251541138</v>
      </c>
      <c r="M165" s="7">
        <v>0.196403384208679</v>
      </c>
      <c r="N165" s="7">
        <v>6.6604753956198701E-3</v>
      </c>
      <c r="O165" s="7">
        <v>8.0257654190063494E-3</v>
      </c>
      <c r="P165" s="7">
        <v>0.12322945147752799</v>
      </c>
      <c r="Q165" s="7">
        <v>0.12578547000884999</v>
      </c>
      <c r="R165" s="7">
        <v>6.8939552307128897</v>
      </c>
      <c r="S165" s="7">
        <v>6.9245376586914098</v>
      </c>
      <c r="T165" s="7">
        <v>1.0231695709812201</v>
      </c>
      <c r="U165">
        <f>H165*R165/(1000*22.4)</f>
        <v>0.12939480272215007</v>
      </c>
      <c r="V165">
        <f>K165/E165</f>
        <v>9.8739144670184306E-4</v>
      </c>
      <c r="W165">
        <f>L165*1000/E165</f>
        <v>7.2608131232978081</v>
      </c>
      <c r="X165">
        <f>T165/101.3</f>
        <v>1.0100390631601383E-2</v>
      </c>
      <c r="Y165">
        <f>V165/(X165*1.6)</f>
        <v>6.1098592786882115E-2</v>
      </c>
      <c r="Z165" s="3">
        <f>P165*1000*22.4/R165</f>
        <v>400.40000561639647</v>
      </c>
      <c r="AA165" s="3">
        <f>Q165*1000*22.4/S165</f>
        <v>406.90002236636042</v>
      </c>
      <c r="AB165" s="3">
        <f>((Y165-0.5*V165)*AA165-W165)/(Y165+0.5*V165)</f>
        <v>282.49187143733513</v>
      </c>
      <c r="AC165" s="3">
        <f>(P165+M165)*1000*22.4/R165</f>
        <v>1038.5584587892165</v>
      </c>
      <c r="AD165" s="2">
        <f>(U165*I165+M165*J165)/(U165+M165)</f>
        <v>-23.031065117811956</v>
      </c>
      <c r="AE165" s="2">
        <f>AB165/AA165</f>
        <v>0.69425376237258607</v>
      </c>
      <c r="AF165" s="2">
        <f>AC165/(AC165-AA165)</f>
        <v>1.6441772940937436</v>
      </c>
      <c r="AG165" s="2">
        <f>4.4+(30-4.4)*AE165</f>
        <v>22.172896316738203</v>
      </c>
      <c r="AH165">
        <f>(AF165*(G165-AD165))/(1000+G165-AF165*(G165-AD165))</f>
        <v>1.8576720678356452E-2</v>
      </c>
      <c r="AI165">
        <f>W165*(30-1.8)/((AG165-AH165*1000)*AA165)</f>
        <v>0.13992836482632603</v>
      </c>
    </row>
    <row r="166" spans="1:35" x14ac:dyDescent="0.3">
      <c r="A166" t="s">
        <v>22</v>
      </c>
      <c r="B166" t="s">
        <v>11</v>
      </c>
      <c r="C166" t="s">
        <v>12</v>
      </c>
      <c r="D166" s="1">
        <v>41720.479166666664</v>
      </c>
      <c r="E166" s="8">
        <v>27.130604822902601</v>
      </c>
      <c r="F166" s="5">
        <v>416.20705694994302</v>
      </c>
      <c r="G166" s="6">
        <v>-12.14814</v>
      </c>
      <c r="H166" s="5">
        <v>410.75590498965101</v>
      </c>
      <c r="I166" s="6">
        <v>-9.4119379999999992</v>
      </c>
      <c r="J166" s="11">
        <v>-31.9</v>
      </c>
      <c r="K166" s="7">
        <v>2.1772015839815102E-2</v>
      </c>
      <c r="L166" s="7">
        <v>0.170267283916473</v>
      </c>
      <c r="M166" s="7">
        <v>0.173042237758636</v>
      </c>
      <c r="N166" s="7">
        <v>6.5001519396901096E-3</v>
      </c>
      <c r="O166" s="7">
        <v>7.9754451289773005E-3</v>
      </c>
      <c r="P166" s="7">
        <v>0.121536314487457</v>
      </c>
      <c r="Q166" s="7">
        <v>0.12431126832962</v>
      </c>
      <c r="R166" s="7">
        <v>6.8799929618835396</v>
      </c>
      <c r="S166" s="7">
        <v>6.9130396842956499</v>
      </c>
      <c r="T166" s="7">
        <v>1.35439059573909</v>
      </c>
      <c r="U166">
        <f>H166*R166/(1000*22.4)</f>
        <v>0.12616061318664745</v>
      </c>
      <c r="V166">
        <f>K166/E166</f>
        <v>8.0248914397352514E-4</v>
      </c>
      <c r="W166">
        <f>L166*1000/E166</f>
        <v>6.2758381181660932</v>
      </c>
      <c r="X166">
        <f>T166/101.3</f>
        <v>1.3370094725953505E-2</v>
      </c>
      <c r="Y166">
        <f>V166/(X166*1.6)</f>
        <v>3.7513250673523867E-2</v>
      </c>
      <c r="Z166" s="3">
        <f>P166*1000*22.4/R166</f>
        <v>395.70003335784224</v>
      </c>
      <c r="AA166" s="3">
        <f>Q166*1000*22.4/S166</f>
        <v>402.80000372472909</v>
      </c>
      <c r="AB166" s="3">
        <f>((Y166-0.5*V166)*AA166-W166)/(Y166+0.5*V166)</f>
        <v>228.74834602452356</v>
      </c>
      <c r="AC166" s="3">
        <f>(P166+M166)*1000*22.4/R166</f>
        <v>959.09394193711364</v>
      </c>
      <c r="AD166" s="2">
        <f>(U166*I166+M166*J166)/(U166+M166)</f>
        <v>-22.417778549449118</v>
      </c>
      <c r="AE166" s="2">
        <f>AB166/AA166</f>
        <v>0.56789559063869499</v>
      </c>
      <c r="AF166" s="2">
        <f>AC166/(AC166-AA166)</f>
        <v>1.7240776432313849</v>
      </c>
      <c r="AG166" s="2">
        <f>4.4+(30-4.4)*AE166</f>
        <v>18.938127120350593</v>
      </c>
      <c r="AH166">
        <f>(AF166*(G166-AD166))/(1000+G166-AF166*(G166-AD166))</f>
        <v>1.8250500926371118E-2</v>
      </c>
      <c r="AI166">
        <f>W166*(30-1.8)/((AG166-AH166*1000)*AA166)</f>
        <v>0.63896778537807408</v>
      </c>
    </row>
    <row r="167" spans="1:35" x14ac:dyDescent="0.3">
      <c r="A167" t="s">
        <v>22</v>
      </c>
      <c r="B167" t="s">
        <v>11</v>
      </c>
      <c r="C167" t="s">
        <v>12</v>
      </c>
      <c r="D167" s="1">
        <v>41720.5</v>
      </c>
      <c r="E167" s="8">
        <v>27.130604822902601</v>
      </c>
      <c r="F167" s="5">
        <v>408.76849491590099</v>
      </c>
      <c r="G167" s="6">
        <v>-12.0827575</v>
      </c>
      <c r="H167" s="5">
        <v>402.835997293839</v>
      </c>
      <c r="I167" s="6">
        <v>-9.1373673333333301</v>
      </c>
      <c r="J167" s="11">
        <v>-31.9</v>
      </c>
      <c r="K167" s="7">
        <v>2.6858948171138802E-2</v>
      </c>
      <c r="L167" s="7">
        <v>0.15491932630538899</v>
      </c>
      <c r="M167" s="7">
        <v>0.14273515343666099</v>
      </c>
      <c r="N167" s="7">
        <v>6.6682035103440302E-3</v>
      </c>
      <c r="O167" s="7">
        <v>8.0358516424894298E-3</v>
      </c>
      <c r="P167" s="7">
        <v>0.12138856202364</v>
      </c>
      <c r="Q167" s="7">
        <v>0.1246567517519</v>
      </c>
      <c r="R167" s="7">
        <v>6.8716292381286603</v>
      </c>
      <c r="S167" s="7">
        <v>6.9022645950317401</v>
      </c>
      <c r="T167" s="7">
        <v>1.4572123730058899</v>
      </c>
      <c r="U167">
        <f>H167*R167/(1000*22.4)</f>
        <v>0.12357766148102955</v>
      </c>
      <c r="V167">
        <f>K167/E167</f>
        <v>9.8998707719429534E-4</v>
      </c>
      <c r="W167">
        <f>L167*1000/E167</f>
        <v>5.7101316876877037</v>
      </c>
      <c r="X167">
        <f>T167/101.3</f>
        <v>1.4385117206376011E-2</v>
      </c>
      <c r="Y167">
        <f>V167/(X167*1.6)</f>
        <v>4.3012643857513057E-2</v>
      </c>
      <c r="Z167" s="3">
        <f>P167*1000*22.4/R167</f>
        <v>395.70001452377903</v>
      </c>
      <c r="AA167" s="3">
        <f>Q167*1000*22.4/S167</f>
        <v>404.55001410007804</v>
      </c>
      <c r="AB167" s="3">
        <f>((Y167-0.5*V167)*AA167-W167)/(Y167+0.5*V167)</f>
        <v>264.10039790759163</v>
      </c>
      <c r="AC167" s="3">
        <f>(P167+M167)*1000*22.4/R167</f>
        <v>860.98522217737388</v>
      </c>
      <c r="AD167" s="2">
        <f>(U167*I167+M167*J167)/(U167+M167)</f>
        <v>-21.337410606891897</v>
      </c>
      <c r="AE167" s="2">
        <f>AB167/AA167</f>
        <v>0.65282508639897896</v>
      </c>
      <c r="AF167" s="2">
        <f>AC167/(AC167-AA167)</f>
        <v>1.886325171548924</v>
      </c>
      <c r="AG167" s="2">
        <f>4.4+(30-4.4)*AE167</f>
        <v>21.112322211813861</v>
      </c>
      <c r="AH167">
        <f>(AF167*(G167-AD167))/(1000+G167-AF167*(G167-AD167))</f>
        <v>1.798867122392642E-2</v>
      </c>
      <c r="AI167">
        <f>W167*(30-1.8)/((AG167-AH167*1000)*AA167)</f>
        <v>0.12742672120822579</v>
      </c>
    </row>
    <row r="168" spans="1:35" x14ac:dyDescent="0.3">
      <c r="A168" t="s">
        <v>22</v>
      </c>
      <c r="B168" t="s">
        <v>11</v>
      </c>
      <c r="C168" t="s">
        <v>12</v>
      </c>
      <c r="D168" s="1">
        <v>41720.541666666664</v>
      </c>
      <c r="E168" s="8">
        <v>27.130604822902601</v>
      </c>
      <c r="F168" s="5">
        <v>405.30402985149601</v>
      </c>
      <c r="G168" s="6">
        <v>-12.17351</v>
      </c>
      <c r="H168" s="5">
        <v>397.414840092036</v>
      </c>
      <c r="I168" s="6">
        <v>-8.9558467499999992</v>
      </c>
      <c r="J168" s="11">
        <v>-31.9</v>
      </c>
      <c r="K168" s="7">
        <v>3.36267724633217E-2</v>
      </c>
      <c r="L168" s="7">
        <v>0.126532107591629</v>
      </c>
      <c r="M168" s="7">
        <v>0.130283012986183</v>
      </c>
      <c r="N168" s="7">
        <v>7.0238695479929404E-3</v>
      </c>
      <c r="O168" s="7">
        <v>8.3619747310876794E-3</v>
      </c>
      <c r="P168" s="7">
        <v>0.120284974575043</v>
      </c>
      <c r="Q168" s="7">
        <v>0.124035887420177</v>
      </c>
      <c r="R168" s="7">
        <v>6.8489665985107404</v>
      </c>
      <c r="S168" s="7">
        <v>6.8789401054382298</v>
      </c>
      <c r="T168" s="7">
        <v>1.91923481568512</v>
      </c>
      <c r="U168">
        <f>H168*R168/(1000*22.4)</f>
        <v>0.12151254310459116</v>
      </c>
      <c r="V168">
        <f>K168/E168</f>
        <v>1.2394405757934039E-3</v>
      </c>
      <c r="W168">
        <f>L168*1000/E168</f>
        <v>4.6638144787990692</v>
      </c>
      <c r="X168">
        <f>T168/101.3</f>
        <v>1.8946049513179863E-2</v>
      </c>
      <c r="Y168">
        <f>V168/(X168*1.6)</f>
        <v>4.0887170664891913E-2</v>
      </c>
      <c r="Z168" s="3">
        <f>P168*1000*22.4/R168</f>
        <v>393.39999571130016</v>
      </c>
      <c r="AA168" s="3">
        <f>Q168*1000*22.4/S168</f>
        <v>403.89999558441622</v>
      </c>
      <c r="AB168" s="3">
        <f>((Y168-0.5*V168)*AA168-W168)/(Y168+0.5*V168)</f>
        <v>279.4766913248086</v>
      </c>
      <c r="AC168" s="3">
        <f>(P168+M168)*1000*22.4/R168</f>
        <v>819.49923986954605</v>
      </c>
      <c r="AD168" s="2">
        <f>(U168*I168+M168*J168)/(U168+M168)</f>
        <v>-20.827515425316424</v>
      </c>
      <c r="AE168" s="2">
        <f>AB168/AA168</f>
        <v>0.69194526957204983</v>
      </c>
      <c r="AF168" s="2">
        <f>AC168/(AC168-AA168)</f>
        <v>1.9718496872610116</v>
      </c>
      <c r="AG168" s="2">
        <f>4.4+(30-4.4)*AE168</f>
        <v>22.113798901044476</v>
      </c>
      <c r="AH168">
        <f>(AF168*(G168-AD168))/(1000+G168-AF168*(G168-AD168))</f>
        <v>1.7578352131983978E-2</v>
      </c>
      <c r="AI168">
        <f>W168*(30-1.8)/((AG168-AH168*1000)*AA168)</f>
        <v>7.179537233217971E-2</v>
      </c>
    </row>
    <row r="169" spans="1:35" x14ac:dyDescent="0.3">
      <c r="A169" t="s">
        <v>22</v>
      </c>
      <c r="B169" t="s">
        <v>11</v>
      </c>
      <c r="C169" t="s">
        <v>12</v>
      </c>
      <c r="D169" s="1">
        <v>41720.583333333336</v>
      </c>
      <c r="E169" s="8">
        <v>27.130604822902601</v>
      </c>
      <c r="F169" s="5">
        <v>407.66160098868602</v>
      </c>
      <c r="G169" s="6">
        <v>-12.2095675</v>
      </c>
      <c r="H169" s="5">
        <v>396.78545756887598</v>
      </c>
      <c r="I169" s="6">
        <v>-8.8541852500000005</v>
      </c>
      <c r="J169" s="11">
        <v>-31.9</v>
      </c>
      <c r="K169" s="7">
        <v>3.6709424108266803E-2</v>
      </c>
      <c r="L169" s="7">
        <v>9.3258507549762698E-2</v>
      </c>
      <c r="M169" s="7">
        <v>0.100486472249031</v>
      </c>
      <c r="N169" s="7">
        <v>6.3755149021744702E-3</v>
      </c>
      <c r="O169" s="7">
        <v>7.77954002842307E-3</v>
      </c>
      <c r="P169" s="7">
        <v>0.119696065783501</v>
      </c>
      <c r="Q169" s="7">
        <v>0.12404305487871201</v>
      </c>
      <c r="R169" s="7">
        <v>6.8572683334350604</v>
      </c>
      <c r="S169" s="7">
        <v>6.8887181282043501</v>
      </c>
      <c r="T169" s="7">
        <v>2.1927188500936001</v>
      </c>
      <c r="U169">
        <f>H169*R169/(1000*22.4)</f>
        <v>0.12146715863190152</v>
      </c>
      <c r="V169">
        <f>K169/E169</f>
        <v>1.3530632416007967E-3</v>
      </c>
      <c r="W169">
        <f>L169*1000/E169</f>
        <v>3.4373913946451164</v>
      </c>
      <c r="X169">
        <f>T169/101.3</f>
        <v>2.1645793189472854E-2</v>
      </c>
      <c r="Y169">
        <f>V169/(X169*1.6)</f>
        <v>3.9068308497550261E-2</v>
      </c>
      <c r="Z169" s="3">
        <f>P169*1000*22.4/R169</f>
        <v>390.99999346347784</v>
      </c>
      <c r="AA169" s="3">
        <f>Q169*1000*22.4/S169</f>
        <v>403.34999597485694</v>
      </c>
      <c r="AB169" s="3">
        <f>((Y169-0.5*V169)*AA169-W169)/(Y169+0.5*V169)</f>
        <v>303.13196928667162</v>
      </c>
      <c r="AC169" s="3">
        <f>(P169+M169)*1000*22.4/R169</f>
        <v>719.24979628995368</v>
      </c>
      <c r="AD169" s="2">
        <f>(U169*I169+M169*J169)/(U169+M169)</f>
        <v>-19.28786283905686</v>
      </c>
      <c r="AE169" s="2">
        <f>AB169/AA169</f>
        <v>0.75153581830100613</v>
      </c>
      <c r="AF169" s="2">
        <f>AC169/(AC169-AA169)</f>
        <v>2.2768289045214094</v>
      </c>
      <c r="AG169" s="2">
        <f>4.4+(30-4.4)*AE169</f>
        <v>23.639316948505758</v>
      </c>
      <c r="AH169">
        <f>(AF169*(G169-AD169))/(1000+G169-AF169*(G169-AD169))</f>
        <v>1.6585872800525932E-2</v>
      </c>
      <c r="AI169">
        <f>W169*(30-1.8)/((AG169-AH169*1000)*AA169)</f>
        <v>3.407177859917053E-2</v>
      </c>
    </row>
    <row r="170" spans="1:35" x14ac:dyDescent="0.3">
      <c r="A170" t="s">
        <v>22</v>
      </c>
      <c r="B170" t="s">
        <v>11</v>
      </c>
      <c r="C170" t="s">
        <v>12</v>
      </c>
      <c r="D170" s="1">
        <v>41720.59375</v>
      </c>
      <c r="E170" s="8">
        <v>27.130604822902601</v>
      </c>
      <c r="F170" s="5">
        <v>408.91051316573902</v>
      </c>
      <c r="G170" s="6">
        <v>-12.2567533333333</v>
      </c>
      <c r="H170" s="5">
        <v>396.148154920992</v>
      </c>
      <c r="I170" s="6">
        <v>-8.81661933333333</v>
      </c>
      <c r="J170" s="11">
        <v>-31.9</v>
      </c>
      <c r="K170" s="7">
        <v>2.02706325799227E-2</v>
      </c>
      <c r="L170" s="7">
        <v>6.5091736614704104E-2</v>
      </c>
      <c r="M170" s="7">
        <v>7.3003597557544694E-2</v>
      </c>
      <c r="N170" s="7">
        <v>6.3159666024148499E-3</v>
      </c>
      <c r="O170" s="7">
        <v>7.8151626512408309E-3</v>
      </c>
      <c r="P170" s="7">
        <v>0.120559670031071</v>
      </c>
      <c r="Q170" s="7">
        <v>0.12532864511013</v>
      </c>
      <c r="R170" s="7">
        <v>6.9067435264587402</v>
      </c>
      <c r="S170" s="7">
        <v>6.94032526016235</v>
      </c>
      <c r="T170" s="7">
        <v>1.8882304507032399</v>
      </c>
      <c r="U170">
        <f>H170*R170/(1000*22.4)</f>
        <v>0.12214704038031857</v>
      </c>
      <c r="V170">
        <f>K170/E170</f>
        <v>7.4715004373256805E-4</v>
      </c>
      <c r="W170">
        <f>L170*1000/E170</f>
        <v>2.3991996138529204</v>
      </c>
      <c r="X170">
        <f>T170/101.3</f>
        <v>1.8639984705856268E-2</v>
      </c>
      <c r="Y170">
        <f>V170/(X170*1.6)</f>
        <v>2.5051993588071121E-2</v>
      </c>
      <c r="Z170" s="3">
        <f>P170*1000*22.4/R170</f>
        <v>390.9999840519086</v>
      </c>
      <c r="AA170" s="3">
        <f>Q170*1000*22.4/S170</f>
        <v>404.5000119203695</v>
      </c>
      <c r="AB170" s="3">
        <f>((Y170-0.5*V170)*AA170-W170)/(Y170+0.5*V170)</f>
        <v>298.25177586742177</v>
      </c>
      <c r="AC170" s="3">
        <f>(P170+M170)*1000*22.4/R170</f>
        <v>627.76577375069746</v>
      </c>
      <c r="AD170" s="2">
        <f>(U170*I170+M170*J170)/(U170+M170)</f>
        <v>-17.451845178680074</v>
      </c>
      <c r="AE170" s="2">
        <f>AB170/AA170</f>
        <v>0.73733440563194863</v>
      </c>
      <c r="AF170" s="2">
        <f>AC170/(AC170-AA170)</f>
        <v>2.8117422420898173</v>
      </c>
      <c r="AG170" s="2">
        <f>4.4+(30-4.4)*AE170</f>
        <v>23.275760784177884</v>
      </c>
      <c r="AH170">
        <f>(AF170*(G170-AD170))/(1000+G170-AF170*(G170-AD170))</f>
        <v>1.5010501493240286E-2</v>
      </c>
      <c r="AI170">
        <f>W170*(30-1.8)/((AG170-AH170*1000)*AA170)</f>
        <v>2.0236736180611625E-2</v>
      </c>
    </row>
    <row r="171" spans="1:35" x14ac:dyDescent="0.3">
      <c r="A171" t="s">
        <v>22</v>
      </c>
      <c r="B171" t="s">
        <v>11</v>
      </c>
      <c r="C171" t="s">
        <v>12</v>
      </c>
      <c r="D171" s="1">
        <v>41720.604166666664</v>
      </c>
      <c r="E171" s="8">
        <v>27.130604822902601</v>
      </c>
      <c r="F171" s="5">
        <v>409.08411646203001</v>
      </c>
      <c r="G171" s="6">
        <v>-12.2469625</v>
      </c>
      <c r="H171" s="5">
        <v>395.11081074292099</v>
      </c>
      <c r="I171" s="6">
        <v>-8.8118309999999997</v>
      </c>
      <c r="J171" s="11">
        <v>-31.9</v>
      </c>
      <c r="K171" s="7">
        <v>1.99511591345072E-2</v>
      </c>
      <c r="L171" s="7">
        <v>6.8469658493995694E-2</v>
      </c>
      <c r="M171" s="7">
        <v>6.08089715242386E-2</v>
      </c>
      <c r="N171" s="7">
        <v>6.5402756445109801E-3</v>
      </c>
      <c r="O171" s="7">
        <v>8.2234181463718397E-3</v>
      </c>
      <c r="P171" s="7">
        <v>0.120489187538624</v>
      </c>
      <c r="Q171" s="7">
        <v>0.125138059258461</v>
      </c>
      <c r="R171" s="7">
        <v>6.92217922210693</v>
      </c>
      <c r="S171" s="7">
        <v>6.9598817825317401</v>
      </c>
      <c r="T171" s="7">
        <v>1.87374329461571</v>
      </c>
      <c r="U171">
        <f>H171*R171/(1000*22.4)</f>
        <v>0.12209945734618176</v>
      </c>
      <c r="V171">
        <f>K171/E171</f>
        <v>7.3537465400200762E-4</v>
      </c>
      <c r="W171">
        <f>L171*1000/E171</f>
        <v>2.5237055694459225</v>
      </c>
      <c r="X171">
        <f>T171/101.3</f>
        <v>1.8496972306176803E-2</v>
      </c>
      <c r="Y171">
        <f>V171/(X171*1.6)</f>
        <v>2.4847804880897981E-2</v>
      </c>
      <c r="Z171" s="3">
        <f>P171*1000*22.4/R171</f>
        <v>389.900017648443</v>
      </c>
      <c r="AA171" s="3">
        <f>Q171*1000*22.4/S171</f>
        <v>402.75002003983292</v>
      </c>
      <c r="AB171" s="3">
        <f>((Y171-0.5*V171)*AA171-W171)/(Y171+0.5*V171)</f>
        <v>290.91886073378276</v>
      </c>
      <c r="AC171" s="3">
        <f>(P171+M171)*1000*22.4/R171</f>
        <v>586.67633886717499</v>
      </c>
      <c r="AD171" s="2">
        <f>(U171*I171+M171*J171)/(U171+M171)</f>
        <v>-16.487627134372982</v>
      </c>
      <c r="AE171" s="2">
        <f>AB171/AA171</f>
        <v>0.72233108940630275</v>
      </c>
      <c r="AF171" s="2">
        <f>AC171/(AC171-AA171)</f>
        <v>3.1897356648447257</v>
      </c>
      <c r="AG171" s="2">
        <f>4.4+(30-4.4)*AE171</f>
        <v>22.891675888801352</v>
      </c>
      <c r="AH171">
        <f>(AF171*(G171-AD171))/(1000+G171-AF171*(G171-AD171))</f>
        <v>1.3884450981316365E-2</v>
      </c>
      <c r="AI171">
        <f>W171*(30-1.8)/((AG171-AH171*1000)*AA171)</f>
        <v>1.9618293010672323E-2</v>
      </c>
    </row>
    <row r="172" spans="1:35" x14ac:dyDescent="0.3">
      <c r="A172" t="s">
        <v>22</v>
      </c>
      <c r="B172" t="s">
        <v>11</v>
      </c>
      <c r="C172" t="s">
        <v>12</v>
      </c>
      <c r="D172" s="1">
        <v>41720.614583333336</v>
      </c>
      <c r="E172" s="8">
        <v>27.130604822902601</v>
      </c>
      <c r="F172" s="5">
        <v>407.58224952943601</v>
      </c>
      <c r="G172" s="6">
        <v>-12.06035</v>
      </c>
      <c r="H172" s="5">
        <v>394.853306338712</v>
      </c>
      <c r="I172" s="6">
        <v>-8.7594936666666694</v>
      </c>
      <c r="J172" s="11">
        <v>-31.9</v>
      </c>
      <c r="K172" s="7">
        <v>2.2406004369258901E-2</v>
      </c>
      <c r="L172" s="7">
        <v>0.113106913864613</v>
      </c>
      <c r="M172" s="7">
        <v>9.1588854789733901E-2</v>
      </c>
      <c r="N172" s="7">
        <v>6.7177801392972504E-3</v>
      </c>
      <c r="O172" s="7">
        <v>9.0997628867626208E-3</v>
      </c>
      <c r="P172" s="7">
        <v>0.119854420423508</v>
      </c>
      <c r="Q172" s="7">
        <v>0.12295538932085</v>
      </c>
      <c r="R172" s="7">
        <v>6.9069690704345703</v>
      </c>
      <c r="S172" s="7">
        <v>6.9603257179260298</v>
      </c>
      <c r="T172" s="7">
        <v>2.1896681399724001</v>
      </c>
      <c r="U172">
        <f>H172*R172/(1000*22.4)</f>
        <v>0.12175176670715669</v>
      </c>
      <c r="V172">
        <f>K172/E172</f>
        <v>8.2585716446485649E-4</v>
      </c>
      <c r="W172">
        <f>L172*1000/E172</f>
        <v>4.1689787088392709</v>
      </c>
      <c r="X172">
        <f>T172/101.3</f>
        <v>2.1615677591040477E-2</v>
      </c>
      <c r="Y172">
        <f>V172/(X172*1.6)</f>
        <v>2.3878998269500452E-2</v>
      </c>
      <c r="Z172" s="3">
        <f>P172*1000*22.4/R172</f>
        <v>388.70002024168048</v>
      </c>
      <c r="AA172" s="3">
        <f>Q172*1000*22.4/S172</f>
        <v>395.69997617980869</v>
      </c>
      <c r="AB172" s="3">
        <f>((Y172-0.5*V172)*AA172-W172)/(Y172+0.5*V172)</f>
        <v>210.62736351362858</v>
      </c>
      <c r="AC172" s="3">
        <f>(P172+M172)*1000*22.4/R172</f>
        <v>685.73194935106608</v>
      </c>
      <c r="AD172" s="2">
        <f>(U172*I172+M172*J172)/(U172+M172)</f>
        <v>-18.693900248281853</v>
      </c>
      <c r="AE172" s="2">
        <f>AB172/AA172</f>
        <v>0.53229056404572062</v>
      </c>
      <c r="AF172" s="2">
        <f>AC172/(AC172-AA172)</f>
        <v>2.3643322556929154</v>
      </c>
      <c r="AG172" s="2">
        <f>4.4+(30-4.4)*AE172</f>
        <v>18.026638439570448</v>
      </c>
      <c r="AH172">
        <f>(AF172*(G172-AD172))/(1000+G172-AF172*(G172-AD172))</f>
        <v>1.6131472704720436E-2</v>
      </c>
      <c r="AI172">
        <f>W172*(30-1.8)/((AG172-AH172*1000)*AA172)</f>
        <v>0.15677094121622195</v>
      </c>
    </row>
    <row r="173" spans="1:35" x14ac:dyDescent="0.3">
      <c r="A173" t="s">
        <v>22</v>
      </c>
      <c r="B173" t="s">
        <v>11</v>
      </c>
      <c r="C173" t="s">
        <v>12</v>
      </c>
      <c r="D173" s="1">
        <v>41720.635416666664</v>
      </c>
      <c r="E173" s="8">
        <v>27.130604822902601</v>
      </c>
      <c r="F173" s="5">
        <v>409.90984642204103</v>
      </c>
      <c r="G173" s="6">
        <v>-11.996270000000001</v>
      </c>
      <c r="H173" s="5">
        <v>393.21663937061697</v>
      </c>
      <c r="I173" s="6">
        <v>-8.7430734999999995</v>
      </c>
      <c r="J173" s="11">
        <v>-31.9</v>
      </c>
      <c r="K173" s="7">
        <v>1.8765328451991099E-2</v>
      </c>
      <c r="L173" s="7">
        <v>4.4198796153068501E-2</v>
      </c>
      <c r="M173" s="7">
        <v>6.7801453173160595E-2</v>
      </c>
      <c r="N173" s="7">
        <v>6.3769724220037504E-3</v>
      </c>
      <c r="O173" s="7">
        <v>7.7335373498499402E-3</v>
      </c>
      <c r="P173" s="7">
        <v>0.121068395674229</v>
      </c>
      <c r="Q173" s="7">
        <v>0.12633772194385501</v>
      </c>
      <c r="R173" s="7">
        <v>6.9554557800293004</v>
      </c>
      <c r="S173" s="7">
        <v>6.9858427047729501</v>
      </c>
      <c r="T173" s="7">
        <v>1.7371246764457899</v>
      </c>
      <c r="U173">
        <f>H173*R173/(1000*22.4)</f>
        <v>0.12209825656759173</v>
      </c>
      <c r="V173">
        <f>K173/E173</f>
        <v>6.9166642522285895E-4</v>
      </c>
      <c r="W173">
        <f>L173*1000/E173</f>
        <v>1.6291120836258539</v>
      </c>
      <c r="X173">
        <f>T173/101.3</f>
        <v>1.7148318622367126E-2</v>
      </c>
      <c r="Y173">
        <f>V173/(X173*1.6)</f>
        <v>2.5208973852423908E-2</v>
      </c>
      <c r="Z173" s="3">
        <f>P173*1000*22.4/R173</f>
        <v>389.89997907675649</v>
      </c>
      <c r="AA173" s="3">
        <f>Q173*1000*22.4/S173</f>
        <v>405.10001314642108</v>
      </c>
      <c r="AB173" s="3">
        <f>((Y173-0.5*V173)*AA173-W173)/(Y173+0.5*V173)</f>
        <v>330.38584462550398</v>
      </c>
      <c r="AC173" s="3">
        <f>(P173+M173)*1000*22.4/R173</f>
        <v>608.25411705280158</v>
      </c>
      <c r="AD173" s="2">
        <f>(U173*I173+M173*J173)/(U173+M173)</f>
        <v>-17.01098117541197</v>
      </c>
      <c r="AE173" s="2">
        <f>AB173/AA173</f>
        <v>0.81556611677049717</v>
      </c>
      <c r="AF173" s="2">
        <f>AC173/(AC173-AA173)</f>
        <v>2.9940528168365397</v>
      </c>
      <c r="AG173" s="2">
        <f>4.4+(30-4.4)*AE173</f>
        <v>25.278492589324728</v>
      </c>
      <c r="AH173">
        <f>(AF173*(G173-AD173))/(1000+G173-AF173*(G173-AD173))</f>
        <v>1.5431113446455801E-2</v>
      </c>
      <c r="AI173">
        <f>W173*(30-1.8)/((AG173-AH173*1000)*AA173)</f>
        <v>1.1516411025207896E-2</v>
      </c>
    </row>
    <row r="174" spans="1:35" x14ac:dyDescent="0.3">
      <c r="A174" t="s">
        <v>22</v>
      </c>
      <c r="B174" t="s">
        <v>11</v>
      </c>
      <c r="C174" t="s">
        <v>12</v>
      </c>
      <c r="D174" s="1">
        <v>41720.677083333336</v>
      </c>
      <c r="E174" s="8">
        <v>27.130604822902601</v>
      </c>
      <c r="F174" s="5">
        <v>413.09280715591899</v>
      </c>
      <c r="G174" s="6">
        <v>-11.9882525</v>
      </c>
      <c r="H174" s="5">
        <v>393.63760675602401</v>
      </c>
      <c r="I174" s="6">
        <v>-8.7538289999999996</v>
      </c>
      <c r="J174" s="11">
        <v>-31.9</v>
      </c>
      <c r="K174" s="7">
        <v>2.4257402867078798E-2</v>
      </c>
      <c r="L174" s="7">
        <v>6.3234977424144703E-2</v>
      </c>
      <c r="M174" s="7">
        <v>7.5172021985054002E-2</v>
      </c>
      <c r="N174" s="7">
        <v>6.96851313114166E-3</v>
      </c>
      <c r="O174" s="7">
        <v>8.8601578027009999E-3</v>
      </c>
      <c r="P174" s="7">
        <v>0.12190705537796</v>
      </c>
      <c r="Q174" s="7">
        <v>0.124677434563637</v>
      </c>
      <c r="R174" s="7">
        <v>7.0252585411071804</v>
      </c>
      <c r="S174" s="7">
        <v>7.0676312446594203</v>
      </c>
      <c r="T174" s="7">
        <v>1.0011007915702801</v>
      </c>
      <c r="U174">
        <f>H174*R174/(1000*22.4)</f>
        <v>0.12345562316802443</v>
      </c>
      <c r="V174">
        <f>K174/E174</f>
        <v>8.9409738652791271E-4</v>
      </c>
      <c r="W174">
        <f>L174*1000/E174</f>
        <v>2.3307618033920199</v>
      </c>
      <c r="X174">
        <f>T174/101.3</f>
        <v>9.8825349612071088E-3</v>
      </c>
      <c r="Y174">
        <f>V174/(X174*1.6)</f>
        <v>5.6545296199153453E-2</v>
      </c>
      <c r="Z174" s="3">
        <f>P174*1000*22.4/R174</f>
        <v>388.70000648203086</v>
      </c>
      <c r="AA174" s="3">
        <f>Q174*1000*22.4/S174</f>
        <v>395.15000677713613</v>
      </c>
      <c r="AB174" s="3">
        <f>((Y174-0.5*V174)*AA174-W174)/(Y174+0.5*V174)</f>
        <v>348.05483291116229</v>
      </c>
      <c r="AC174" s="3">
        <f>(P174+M174)*1000*22.4/R174</f>
        <v>628.38560418813813</v>
      </c>
      <c r="AD174" s="2">
        <f>(U174*I174+M174*J174)/(U174+M174)</f>
        <v>-17.513659354636072</v>
      </c>
      <c r="AE174" s="2">
        <f>AB174/AA174</f>
        <v>0.88081697315385488</v>
      </c>
      <c r="AF174" s="2">
        <f>AC174/(AC174-AA174)</f>
        <v>2.6942096796691484</v>
      </c>
      <c r="AG174" s="2">
        <f>4.4+(30-4.4)*AE174</f>
        <v>26.948914512738689</v>
      </c>
      <c r="AH174">
        <f>(AF174*(G174-AD174))/(1000+G174-AF174*(G174-AD174))</f>
        <v>1.5297728910790349E-2</v>
      </c>
      <c r="AI174">
        <f>W174*(30-1.8)/((AG174-AH174*1000)*AA174)</f>
        <v>1.4276274382224436E-2</v>
      </c>
    </row>
    <row r="175" spans="1:35" x14ac:dyDescent="0.3">
      <c r="A175" t="s">
        <v>22</v>
      </c>
      <c r="B175" t="s">
        <v>11</v>
      </c>
      <c r="C175" t="s">
        <v>12</v>
      </c>
      <c r="D175" s="1">
        <v>41720.71875</v>
      </c>
      <c r="E175" s="8">
        <v>27.130604822902601</v>
      </c>
      <c r="F175" s="5">
        <v>402.14304980608102</v>
      </c>
      <c r="G175" s="6">
        <v>-10.650264999999999</v>
      </c>
      <c r="H175" s="5">
        <v>390.86943009866798</v>
      </c>
      <c r="I175" s="6">
        <v>-8.5972690000000007</v>
      </c>
      <c r="J175" s="11">
        <v>-31.9</v>
      </c>
      <c r="K175" s="7">
        <v>1.30526330322027E-2</v>
      </c>
      <c r="L175" s="7">
        <v>2.5141105055809E-2</v>
      </c>
      <c r="M175" s="7">
        <v>2.91259158402681E-2</v>
      </c>
      <c r="N175" s="7">
        <v>7.1442271582782303E-3</v>
      </c>
      <c r="O175" s="7">
        <v>8.8475141674280201E-3</v>
      </c>
      <c r="P175" s="7">
        <v>0.122644536197186</v>
      </c>
      <c r="Q175" s="7">
        <v>0.12662935256957999</v>
      </c>
      <c r="R175" s="7">
        <v>7.0460057258606001</v>
      </c>
      <c r="S175" s="7">
        <v>7.0841593742370597</v>
      </c>
      <c r="T175" s="7">
        <v>0.67426027492234997</v>
      </c>
      <c r="U175">
        <f>H175*R175/(1000*22.4)</f>
        <v>0.12294947511335197</v>
      </c>
      <c r="V175">
        <f>K175/E175</f>
        <v>4.8110365092871705E-4</v>
      </c>
      <c r="W175">
        <f>L175*1000/E175</f>
        <v>0.92666953869697211</v>
      </c>
      <c r="X175">
        <f>T175/101.3</f>
        <v>6.6560737899540963E-3</v>
      </c>
      <c r="Y175">
        <f>V175/(X175*1.6)</f>
        <v>4.5175247648887897E-2</v>
      </c>
      <c r="Z175" s="3">
        <f>P175*1000*22.4/R175</f>
        <v>389.89999692079698</v>
      </c>
      <c r="AA175" s="3">
        <f>Q175*1000*22.4/S175</f>
        <v>400.40001187354324</v>
      </c>
      <c r="AB175" s="3">
        <f>((Y175-0.5*V175)*AA175-W175)/(Y175+0.5*V175)</f>
        <v>375.75432779011453</v>
      </c>
      <c r="AC175" s="3">
        <f>(P175+M175)*1000*22.4/R175</f>
        <v>482.49437453071857</v>
      </c>
      <c r="AD175" s="2">
        <f>(U175*I175+M175*J175)/(U175+M175)</f>
        <v>-13.060274997869834</v>
      </c>
      <c r="AE175" s="2">
        <f>AB175/AA175</f>
        <v>0.93844734427427423</v>
      </c>
      <c r="AF175" s="2">
        <f>AC175/(AC175-AA175)</f>
        <v>5.8773143357675712</v>
      </c>
      <c r="AG175" s="2">
        <f>4.4+(30-4.4)*AE175</f>
        <v>28.424252013421423</v>
      </c>
      <c r="AH175">
        <f>(AF175*(G175-AD175))/(1000+G175-AF175*(G175-AD175))</f>
        <v>1.4524814517413026E-2</v>
      </c>
      <c r="AI175">
        <f>W175*(30-1.8)/((AG175-AH175*1000)*AA175)</f>
        <v>4.6955091257440337E-3</v>
      </c>
    </row>
    <row r="176" spans="1:35" x14ac:dyDescent="0.3">
      <c r="A176" t="s">
        <v>22</v>
      </c>
      <c r="B176" t="s">
        <v>11</v>
      </c>
      <c r="C176" t="s">
        <v>12</v>
      </c>
      <c r="D176" s="1">
        <v>41720.729166666664</v>
      </c>
      <c r="E176" s="8">
        <v>27.130604822902601</v>
      </c>
      <c r="F176" s="5">
        <v>406.60144183429497</v>
      </c>
      <c r="G176" s="6">
        <v>-10.710993333333301</v>
      </c>
      <c r="H176" s="5">
        <v>393.48440273563398</v>
      </c>
      <c r="I176" s="6">
        <v>-8.7164303333333297</v>
      </c>
      <c r="J176" s="11">
        <v>-31.9</v>
      </c>
      <c r="K176" s="7">
        <v>1.03951534256339E-2</v>
      </c>
      <c r="L176" s="7">
        <v>1.17809204384685E-2</v>
      </c>
      <c r="M176" s="7">
        <v>2.4685367941856402E-2</v>
      </c>
      <c r="N176" s="7">
        <v>7.0803919807076498E-3</v>
      </c>
      <c r="O176" s="7">
        <v>8.5863023996353097E-3</v>
      </c>
      <c r="P176" s="7">
        <v>0.12346163392067</v>
      </c>
      <c r="Q176" s="7">
        <v>0.127199411392212</v>
      </c>
      <c r="R176" s="7">
        <v>7.05135250091553</v>
      </c>
      <c r="S176" s="7">
        <v>7.0850849151611301</v>
      </c>
      <c r="T176" s="7">
        <v>0.67643978881477895</v>
      </c>
      <c r="U176">
        <f>H176*R176/(1000*22.4)</f>
        <v>0.12386594764737349</v>
      </c>
      <c r="V176">
        <f>K176/E176</f>
        <v>3.8315229216190257E-4</v>
      </c>
      <c r="W176">
        <f>L176*1000/E176</f>
        <v>0.43422992282588202</v>
      </c>
      <c r="X176">
        <f>T176/101.3</f>
        <v>6.6775892281814315E-3</v>
      </c>
      <c r="Y176">
        <f>V176/(X176*1.6)</f>
        <v>3.5861772028526855E-2</v>
      </c>
      <c r="Z176" s="3">
        <f>P176*1000*22.4/R176</f>
        <v>392.20002112558359</v>
      </c>
      <c r="AA176" s="3">
        <f>Q176*1000*22.4/S176</f>
        <v>402.14998822223009</v>
      </c>
      <c r="AB176" s="3">
        <f>((Y176-0.5*V176)*AA176-W176)/(Y176+0.5*V176)</f>
        <v>385.83209703063034</v>
      </c>
      <c r="AC176" s="3">
        <f>(P176+M176)*1000*22.4/R176</f>
        <v>470.61791922751371</v>
      </c>
      <c r="AD176" s="2">
        <f>(U176*I176+M176*J176)/(U176+M176)</f>
        <v>-12.568937092747177</v>
      </c>
      <c r="AE176" s="2">
        <f>AB176/AA176</f>
        <v>0.95942337021135904</v>
      </c>
      <c r="AF176" s="2">
        <f>AC176/(AC176-AA176)</f>
        <v>6.8735525130910773</v>
      </c>
      <c r="AG176" s="2">
        <f>4.4+(30-4.4)*AE176</f>
        <v>28.961238277410793</v>
      </c>
      <c r="AH176">
        <f>(AF176*(G176-AD176))/(1000+G176-AF176*(G176-AD176))</f>
        <v>1.3077761645072202E-2</v>
      </c>
      <c r="AI176">
        <f>W176*(30-1.8)/((AG176-AH176*1000)*AA176)</f>
        <v>1.9170578873116974E-3</v>
      </c>
    </row>
  </sheetData>
  <sortState ref="A2:AI211">
    <sortCondition ref="A2:A211"/>
    <sortCondition ref="D2:D2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marchtest2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2018-09-12T13:22:57Z</dcterms:created>
  <dcterms:modified xsi:type="dcterms:W3CDTF">2018-09-12T14:17:37Z</dcterms:modified>
</cp:coreProperties>
</file>